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 codeName="{4F8ACE45-EE9A-2D80-15BD-93BB759BF45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orentin/Downloads/"/>
    </mc:Choice>
  </mc:AlternateContent>
  <xr:revisionPtr revIDLastSave="0" documentId="13_ncr:1_{37C9B966-A803-FB4A-9DEC-AE95BF638882}" xr6:coauthVersionLast="45" xr6:coauthVersionMax="45" xr10:uidLastSave="{00000000-0000-0000-0000-000000000000}"/>
  <bookViews>
    <workbookView xWindow="0" yWindow="460" windowWidth="28800" windowHeight="16000" activeTab="5" xr2:uid="{00000000-000D-0000-FFFF-FFFF00000000}"/>
  </bookViews>
  <sheets>
    <sheet name="TableauRecap" sheetId="2" r:id="rId1"/>
    <sheet name="Modèle" sheetId="1" r:id="rId2"/>
    <sheet name="VO7896" sheetId="3" r:id="rId3"/>
    <sheet name="230220" sheetId="4" r:id="rId4"/>
    <sheet name="020320" sheetId="5" r:id="rId5"/>
    <sheet name="070320" sheetId="6" r:id="rId6"/>
  </sheets>
  <definedNames>
    <definedName name="_DateR" localSheetId="4">'020320'!$O$1</definedName>
    <definedName name="_DateR" localSheetId="5">'070320'!$O$1</definedName>
    <definedName name="_DateR" localSheetId="3">'230220'!$O$1</definedName>
    <definedName name="_DateR" localSheetId="0">TableauRecap!$O$1</definedName>
    <definedName name="_DateR" localSheetId="2">'VO7896'!$O$1</definedName>
    <definedName name="_DateR">Modèle!$O$1</definedName>
    <definedName name="_NumBande" localSheetId="4">'020320'!$Q$1</definedName>
    <definedName name="_NumBande" localSheetId="5">'070320'!$Q$1</definedName>
    <definedName name="_NumBande" localSheetId="3">'230220'!$Q$1</definedName>
    <definedName name="_NumBande" localSheetId="0">TableauRecap!$Q$1</definedName>
    <definedName name="_NumBande" localSheetId="2">'VO7896'!$Q$1</definedName>
    <definedName name="_NumBande">Modèle!$Q$1</definedName>
    <definedName name="_NZDE">#REF!,#REF!,#REF!,#REF!,#REF!,#REF!,#REF!,#REF!,#REF!,#REF!,#REF!,#REF!,#REF!,#REF!,#REF!,#REF!,#REF!</definedName>
    <definedName name="_ZoneSaisie" localSheetId="4">'020320'!$B$8,'020320'!$D$8,'020320'!$F$8,'020320'!$H$8,'020320'!$E$15,'020320'!$H$15,'020320'!$C$22:$R$23,'020320'!$B$28:$Q$29,'020320'!$B$36:$Q$37,'020320'!$B$34:$Q$34,'020320'!$B$45:$Q$46,'020320'!$E$51,'020320'!$H$51,'020320'!$K$51,'020320'!$N$51,'020320'!$F$56,'020320'!$I$56,'020320'!$L$56,'020320'!$C$64,'020320'!$C$68,'020320'!$C$70,'020320'!$F$68:$F$70,'020320'!$F$64:$F$66,'020320'!$G$64:$G$66,'020320'!$G$68:$G$70,'020320'!$I$64,'020320'!$K$64,'020320'!$M$64,'020320'!$O$64</definedName>
    <definedName name="_ZoneSaisie" localSheetId="5">'070320'!$B$8,'070320'!$D$8,'070320'!$F$8,'070320'!$H$8,'070320'!$E$15,'070320'!$H$15,'070320'!$C$22:$R$23,'070320'!$B$28:$Q$29,'070320'!$B$36:$Q$37,'070320'!$B$34:$Q$34,'070320'!$B$45:$Q$46,'070320'!$E$51,'070320'!$H$51,'070320'!$K$51,'070320'!$N$51,'070320'!$F$56,'070320'!$I$56,'070320'!$L$56,'070320'!$C$64,'070320'!$C$68,'070320'!$C$70,'070320'!$F$68:$F$70,'070320'!$F$64:$F$66,'070320'!$G$64:$G$66,'070320'!$G$68:$G$70,'070320'!$I$64,'070320'!$K$64,'070320'!$M$64,'070320'!$O$64</definedName>
    <definedName name="_ZoneSaisie" localSheetId="3">'230220'!$B$8,'230220'!$D$8,'230220'!$F$8,'230220'!$H$8,'230220'!$E$15,'230220'!$H$15,'230220'!$C$22:$R$23,'230220'!$B$28:$Q$29,'230220'!$B$36:$Q$37,'230220'!$B$34:$Q$34,'230220'!$B$45:$Q$46,'230220'!$E$51,'230220'!$H$51,'230220'!$K$51,'230220'!$N$51,'230220'!$F$56,'230220'!$I$56,'230220'!$L$56,'230220'!$C$64,'230220'!$C$68,'230220'!$C$70,'230220'!$F$68:$F$70,'230220'!$F$64:$F$66,'230220'!$G$64:$G$66,'230220'!$G$68:$G$70,'230220'!$I$64,'230220'!$K$64,'230220'!$M$64,'230220'!$O$64</definedName>
    <definedName name="_ZoneSaisie" localSheetId="0">TableauRecap!$B$8,TableauRecap!$D$8,TableauRecap!$F$8,TableauRecap!$H$8,TableauRecap!$E$18,TableauRecap!$H$18,TableauRecap!$C$25:$R$26,TableauRecap!$B$31:$Q$32,TableauRecap!$B$39:$Q$40,TableauRecap!$B$37:$Q$37,TableauRecap!$B$48:$Q$49,TableauRecap!#REF!,TableauRecap!#REF!,TableauRecap!#REF!,TableauRecap!#REF!,TableauRecap!#REF!,TableauRecap!#REF!,TableauRecap!#REF!,TableauRecap!#REF!,TableauRecap!#REF!,TableauRecap!#REF!,TableauRecap!#REF!,TableauRecap!#REF!,TableauRecap!#REF!,TableauRecap!#REF!,TableauRecap!#REF!,TableauRecap!#REF!,TableauRecap!#REF!,TableauRecap!#REF!</definedName>
    <definedName name="_ZoneSaisie" localSheetId="2">'VO7896'!$B$8,'VO7896'!$D$8,'VO7896'!$F$8,'VO7896'!$H$8,'VO7896'!$E$15,'VO7896'!$H$15,'VO7896'!$C$22:$R$23,'VO7896'!$B$28:$Q$29,'VO7896'!$B$36:$Q$37,'VO7896'!$B$34:$Q$34,'VO7896'!$B$45:$Q$46,'VO7896'!$E$51,'VO7896'!$H$51,'VO7896'!$K$51,'VO7896'!$N$51,'VO7896'!$F$56,'VO7896'!$I$56,'VO7896'!$L$56,'VO7896'!$C$64,'VO7896'!$C$68,'VO7896'!$C$70,'VO7896'!$F$68:$F$70,'VO7896'!$F$64:$F$66,'VO7896'!$G$64:$G$66,'VO7896'!$G$68:$G$70,'VO7896'!$I$64,'VO7896'!$K$64,'VO7896'!$M$64,'VO7896'!$O$64</definedName>
    <definedName name="_ZoneSaisie">Modèle!$B$8,Modèle!$D$8,Modèle!$F$8,Modèle!$H$8,Modèle!$E$15,Modèle!$H$15,Modèle!$C$22:$R$23,Modèle!$B$28:$Q$29,Modèle!$B$36:$Q$37,Modèle!$B$34:$Q$34,Modèle!$B$45:$Q$46,Modèle!$E$51,Modèle!$H$51,Modèle!$K$51,Modèle!$N$51,Modèle!$F$56,Modèle!$I$56,Modèle!$L$56,Modèle!$C$64,Modèle!$C$68,Modèle!$C$70,Modèle!$F$68:$F$70,Modèle!$F$64:$F$66,Modèle!$G$64:$G$66,Modèle!$G$68:$G$70,Modèle!$I$64,Modèle!$K$64,Modèle!$M$64,Modèle!$O$64</definedName>
    <definedName name="listeAliments" localSheetId="4">'020320'!$V$1:$V$3</definedName>
    <definedName name="listeAliments" localSheetId="5">'070320'!$V$1:$V$3</definedName>
    <definedName name="listeAliments" localSheetId="3">'230220'!$V$1:$V$3</definedName>
    <definedName name="listeAliments" localSheetId="0">TableauRecap!$V$1:$V$3</definedName>
    <definedName name="listeAliments" localSheetId="2">'VO7896'!$V$1:$V$3</definedName>
    <definedName name="listeAliments">Modèle!$V$1:$V$3</definedName>
    <definedName name="maladie" localSheetId="4">'020320'!$Z$1:$Z$4</definedName>
    <definedName name="maladie" localSheetId="5">'070320'!$Z$1:$Z$4</definedName>
    <definedName name="maladie" localSheetId="3">'230220'!$Z$1:$Z$4</definedName>
    <definedName name="maladie" localSheetId="0">TableauRecap!$Z$1:$Z$4</definedName>
    <definedName name="maladie" localSheetId="2">'VO7896'!$Z$1:$Z$4</definedName>
    <definedName name="maladie">Modèle!$Z$1:$Z$4</definedName>
    <definedName name="Morts" localSheetId="4">'020320'!$AB$1:$AB$3</definedName>
    <definedName name="Morts" localSheetId="5">'070320'!$AB$1:$AB$3</definedName>
    <definedName name="Morts" localSheetId="3">'230220'!$AB$1:$AB$3</definedName>
    <definedName name="Morts" localSheetId="0">TableauRecap!$AB$1:$AB$3</definedName>
    <definedName name="Morts" localSheetId="2">'VO7896'!$AB$1:$AB$3</definedName>
    <definedName name="Morts">Modèle!$AB$1:$AB$3</definedName>
    <definedName name="plumaison" localSheetId="4">'020320'!$X$1:$X$3</definedName>
    <definedName name="plumaison" localSheetId="5">'070320'!$X$1:$X$3</definedName>
    <definedName name="plumaison" localSheetId="3">'230220'!$X$1:$X$3</definedName>
    <definedName name="plumaison" localSheetId="0">TableauRecap!$X$1:$X$3</definedName>
    <definedName name="plumaison" localSheetId="2">'VO7896'!$X$1:$X$3</definedName>
    <definedName name="plumaison">Modèle!$X$1:$X$3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71" i="6" l="1"/>
  <c r="O66" i="6"/>
  <c r="M66" i="6"/>
  <c r="K66" i="6"/>
  <c r="I66" i="6"/>
  <c r="N72" i="6" s="1"/>
  <c r="M56" i="6"/>
  <c r="J56" i="6"/>
  <c r="N41" i="6"/>
  <c r="M41" i="6"/>
  <c r="L41" i="6"/>
  <c r="K41" i="6"/>
  <c r="J41" i="6"/>
  <c r="I41" i="6"/>
  <c r="H41" i="6"/>
  <c r="G41" i="6"/>
  <c r="F41" i="6"/>
  <c r="E41" i="6"/>
  <c r="D41" i="6"/>
  <c r="C41" i="6"/>
  <c r="B41" i="6"/>
  <c r="R36" i="6"/>
  <c r="R28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N71" i="5"/>
  <c r="O66" i="5"/>
  <c r="M66" i="5"/>
  <c r="K66" i="5"/>
  <c r="I66" i="5"/>
  <c r="N72" i="5" s="1"/>
  <c r="M56" i="5"/>
  <c r="J56" i="5"/>
  <c r="N41" i="5"/>
  <c r="M41" i="5"/>
  <c r="L41" i="5"/>
  <c r="K41" i="5"/>
  <c r="J41" i="5"/>
  <c r="I41" i="5"/>
  <c r="H41" i="5"/>
  <c r="G41" i="5"/>
  <c r="F41" i="5"/>
  <c r="E41" i="5"/>
  <c r="D41" i="5"/>
  <c r="C41" i="5"/>
  <c r="B41" i="5"/>
  <c r="R36" i="5"/>
  <c r="R28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N71" i="4"/>
  <c r="O66" i="4"/>
  <c r="M66" i="4"/>
  <c r="K66" i="4"/>
  <c r="I66" i="4"/>
  <c r="N72" i="4" s="1"/>
  <c r="M56" i="4"/>
  <c r="J56" i="4"/>
  <c r="N41" i="4"/>
  <c r="M41" i="4"/>
  <c r="L41" i="4"/>
  <c r="K41" i="4"/>
  <c r="J41" i="4"/>
  <c r="I41" i="4"/>
  <c r="H41" i="4"/>
  <c r="G41" i="4"/>
  <c r="F41" i="4"/>
  <c r="E41" i="4"/>
  <c r="D41" i="4"/>
  <c r="C41" i="4"/>
  <c r="B41" i="4"/>
  <c r="R36" i="4"/>
  <c r="R28" i="4"/>
  <c r="AF15" i="4"/>
  <c r="AE15" i="4"/>
  <c r="AD15" i="4"/>
  <c r="AC15" i="4"/>
  <c r="AB15" i="4"/>
  <c r="AA15" i="4"/>
  <c r="Z15" i="4"/>
  <c r="Y15" i="4"/>
  <c r="X15" i="4"/>
  <c r="W15" i="4"/>
  <c r="V15" i="4"/>
  <c r="U15" i="4"/>
  <c r="T15" i="4"/>
  <c r="N71" i="3"/>
  <c r="O66" i="3"/>
  <c r="M66" i="3"/>
  <c r="K66" i="3"/>
  <c r="I66" i="3"/>
  <c r="N72" i="3" s="1"/>
  <c r="N74" i="3" s="1"/>
  <c r="M56" i="3"/>
  <c r="J56" i="3"/>
  <c r="N41" i="3"/>
  <c r="M41" i="3"/>
  <c r="L41" i="3"/>
  <c r="K41" i="3"/>
  <c r="J41" i="3"/>
  <c r="I41" i="3"/>
  <c r="H41" i="3"/>
  <c r="G41" i="3"/>
  <c r="F41" i="3"/>
  <c r="E41" i="3"/>
  <c r="D41" i="3"/>
  <c r="C41" i="3"/>
  <c r="B41" i="3"/>
  <c r="R36" i="3"/>
  <c r="R28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N74" i="6" l="1"/>
  <c r="N74" i="5"/>
  <c r="N74" i="4"/>
  <c r="Q10" i="2"/>
  <c r="AF18" i="2" l="1"/>
  <c r="AE18" i="2"/>
  <c r="AD18" i="2"/>
  <c r="AC18" i="2"/>
  <c r="AB18" i="2"/>
  <c r="AA18" i="2"/>
  <c r="Z18" i="2"/>
  <c r="Y18" i="2"/>
  <c r="X18" i="2"/>
  <c r="W18" i="2"/>
  <c r="V18" i="2"/>
  <c r="U18" i="2"/>
  <c r="T18" i="2"/>
  <c r="K66" i="1" l="1"/>
  <c r="O66" i="1"/>
  <c r="I66" i="1"/>
  <c r="M66" i="1"/>
  <c r="C41" i="1" l="1"/>
  <c r="D41" i="1"/>
  <c r="E41" i="1"/>
  <c r="F41" i="1"/>
  <c r="G41" i="1"/>
  <c r="H41" i="1"/>
  <c r="I41" i="1"/>
  <c r="J41" i="1"/>
  <c r="K41" i="1"/>
  <c r="L41" i="1"/>
  <c r="M41" i="1"/>
  <c r="N41" i="1"/>
  <c r="B41" i="1"/>
  <c r="R36" i="1" l="1"/>
  <c r="R28" i="1"/>
  <c r="AF15" i="1" l="1"/>
  <c r="AE15" i="1"/>
  <c r="AD15" i="1"/>
  <c r="AC15" i="1"/>
  <c r="V15" i="1"/>
  <c r="U15" i="1"/>
  <c r="W15" i="1"/>
  <c r="X15" i="1"/>
  <c r="Y15" i="1"/>
  <c r="Z15" i="1"/>
  <c r="AA15" i="1"/>
  <c r="AB15" i="1"/>
  <c r="T15" i="1"/>
  <c r="N71" i="1"/>
  <c r="N72" i="1" l="1"/>
  <c r="N74" i="1" s="1"/>
  <c r="J56" i="1"/>
  <c r="M56" i="1"/>
</calcChain>
</file>

<file path=xl/sharedStrings.xml><?xml version="1.0" encoding="utf-8"?>
<sst xmlns="http://schemas.openxmlformats.org/spreadsheetml/2006/main" count="658" uniqueCount="87">
  <si>
    <t xml:space="preserve">Arrivage des canards </t>
  </si>
  <si>
    <t>Nombre de canards</t>
  </si>
  <si>
    <t>Heure d'arrivée</t>
  </si>
  <si>
    <t>Date d'arrivée</t>
  </si>
  <si>
    <t>Nombre de morts à réception</t>
  </si>
  <si>
    <t xml:space="preserve">Présence d'eau gélifiée dans les cartons </t>
  </si>
  <si>
    <t xml:space="preserve">Mise en place des canards dans les bâtiments </t>
  </si>
  <si>
    <t>Température du bâtiment</t>
  </si>
  <si>
    <t>Température sous radient</t>
  </si>
  <si>
    <t>Suivi hebdomadaire de la mortalité des canards</t>
  </si>
  <si>
    <t>S.1</t>
  </si>
  <si>
    <t>S.2</t>
  </si>
  <si>
    <t>S.3</t>
  </si>
  <si>
    <t>S.4</t>
  </si>
  <si>
    <t>S.5</t>
  </si>
  <si>
    <t>S.6</t>
  </si>
  <si>
    <t>S.7</t>
  </si>
  <si>
    <t>S.8</t>
  </si>
  <si>
    <t>S.9</t>
  </si>
  <si>
    <t>S.10</t>
  </si>
  <si>
    <t>S.11</t>
  </si>
  <si>
    <t>S.12</t>
  </si>
  <si>
    <t>S.13</t>
  </si>
  <si>
    <t>S.14</t>
  </si>
  <si>
    <t>S.15</t>
  </si>
  <si>
    <t>S.16</t>
  </si>
  <si>
    <t xml:space="preserve">TOTAL </t>
  </si>
  <si>
    <t>Suivi hebdomadaire de la consommation d'aliments (en KG)</t>
  </si>
  <si>
    <t>Démarrage</t>
  </si>
  <si>
    <t>Croissance</t>
  </si>
  <si>
    <t>Finition</t>
  </si>
  <si>
    <t>Merci d'indiquer le type d'aliment utilisé</t>
  </si>
  <si>
    <t xml:space="preserve">A remplir par l'éleveur </t>
  </si>
  <si>
    <t>A remplir par le gaveur</t>
  </si>
  <si>
    <t xml:space="preserve">Nombre de canards boiteux à l'arrivée </t>
  </si>
  <si>
    <t>Poids du canards à l'arrivée</t>
  </si>
  <si>
    <t>Qualité de la plumaison</t>
  </si>
  <si>
    <t>Pododermatites</t>
  </si>
  <si>
    <t xml:space="preserve">Grosses pattes </t>
  </si>
  <si>
    <t xml:space="preserve">Bonne </t>
  </si>
  <si>
    <t xml:space="preserve">Moyenne </t>
  </si>
  <si>
    <t>Insuffisante</t>
  </si>
  <si>
    <t>Résultats abattage</t>
  </si>
  <si>
    <t>Nombre de canards abattus</t>
  </si>
  <si>
    <t>Nombre de canards saisis</t>
  </si>
  <si>
    <t>Nombre de canards morts en cage</t>
  </si>
  <si>
    <t>Foie gras</t>
  </si>
  <si>
    <t>Mousse</t>
  </si>
  <si>
    <t>Magret</t>
  </si>
  <si>
    <t>Nombre de canards boiteux final</t>
  </si>
  <si>
    <t>Nombre de morts en gavage</t>
  </si>
  <si>
    <t>Cadavérique</t>
  </si>
  <si>
    <t>Aérosacculite</t>
  </si>
  <si>
    <t>Infection</t>
  </si>
  <si>
    <t>Odeur</t>
  </si>
  <si>
    <t>Canards non valorisés</t>
  </si>
  <si>
    <t xml:space="preserve">Non atteinte des objectifs </t>
  </si>
  <si>
    <t>Boiteux</t>
  </si>
  <si>
    <t>Cassés</t>
  </si>
  <si>
    <t>Crise cardiaque</t>
  </si>
  <si>
    <t xml:space="preserve">Poids total (Kg) </t>
  </si>
  <si>
    <t>Poids/Animal</t>
  </si>
  <si>
    <t>Déficit total sur lot abbatu</t>
  </si>
  <si>
    <t>Mini</t>
  </si>
  <si>
    <t>Maxi</t>
  </si>
  <si>
    <t>Suivi de la température extérieure (°C)</t>
  </si>
  <si>
    <t xml:space="preserve">Suivi hebdomadaire du poids moyen des canards (en g) </t>
  </si>
  <si>
    <t>Nombre de canards réceptionné</t>
  </si>
  <si>
    <t>Nombre de canards morts à l'arrivée et J+1</t>
  </si>
  <si>
    <t>FICHE DE SUIVI D'ÉLEVAGE  Lucien DORIATH SA</t>
  </si>
  <si>
    <t>Viande</t>
  </si>
  <si>
    <t xml:space="preserve">Tableau récapitulatif </t>
  </si>
  <si>
    <t xml:space="preserve">Poids du canard à l'arrivée (moyenne) </t>
  </si>
  <si>
    <t xml:space="preserve">% pertes totaux </t>
  </si>
  <si>
    <t xml:space="preserve">% Déclassé abbatus </t>
  </si>
  <si>
    <t>Nombre de boiteux totaux</t>
  </si>
  <si>
    <t>% morts en gavage</t>
  </si>
  <si>
    <t xml:space="preserve">Foie gras </t>
  </si>
  <si>
    <t>Pag / Abbatus</t>
  </si>
  <si>
    <t xml:space="preserve">Pag / Achetés </t>
  </si>
  <si>
    <t xml:space="preserve">Poids total </t>
  </si>
  <si>
    <t>VO7896</t>
  </si>
  <si>
    <t xml:space="preserve">FICHE DE SUIVI D'ÉLEVAGE  </t>
  </si>
  <si>
    <t xml:space="preserve">FICHE DE SUIVI D'ÉLEVAGE </t>
  </si>
  <si>
    <t>Canards abattus</t>
  </si>
  <si>
    <t xml:space="preserve">Canard acheté </t>
  </si>
  <si>
    <t xml:space="preserve">Déficit financier magasin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</si>
</sst>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&quot;€&quot;_-;\-* #,##0\ &quot;€&quot;_-;_-* &quot;-&quot;\ &quot;€&quot;_-;_-@_-"/>
    <numFmt numFmtId="165" formatCode="0.000"/>
    <numFmt numFmtId="166" formatCode="#,##0\ &quot;€&quot;"/>
    <numFmt numFmtId="167" formatCode="#,##0_ ;\-#,##0\ 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36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sz val="14"/>
      <color theme="1"/>
      <name val="Bahnschrift SemiBold"/>
      <family val="2"/>
    </font>
    <font>
      <sz val="16"/>
      <color theme="1"/>
      <name val="Bahnschrift SemiBold"/>
      <family val="2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u/>
      <sz val="18"/>
      <color rgb="FFFF0000"/>
      <name val="Calibri"/>
      <family val="2"/>
      <scheme val="minor"/>
    </font>
    <font>
      <i/>
      <u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8"/>
      <color rgb="FFFF0000"/>
      <name val="Calibri"/>
      <family val="2"/>
    </font>
    <font>
      <b/>
      <sz val="14"/>
      <color rgb="FF008000"/>
      <name val="Calibri"/>
      <family val="2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charset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DashDot">
        <color indexed="64"/>
      </bottom>
      <diagonal/>
    </border>
    <border>
      <left style="mediumDashDot">
        <color indexed="64"/>
      </left>
      <right/>
      <top style="medium">
        <color indexed="64"/>
      </top>
      <bottom/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 style="mediumDashDot">
        <color indexed="64"/>
      </bottom>
      <diagonal/>
    </border>
    <border>
      <left/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mediumDashDot">
        <color indexed="64"/>
      </left>
      <right/>
      <top style="medium">
        <color indexed="64"/>
      </top>
      <bottom style="mediumDashDot">
        <color indexed="64"/>
      </bottom>
      <diagonal/>
    </border>
    <border>
      <left/>
      <right style="mediumDashDot">
        <color indexed="64"/>
      </right>
      <top style="medium">
        <color indexed="64"/>
      </top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 style="mediumDashDot">
        <color indexed="64"/>
      </left>
      <right/>
      <top style="mediumDashDot">
        <color indexed="64"/>
      </top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 style="mediumDashDot">
        <color indexed="64"/>
      </left>
      <right style="mediumDashDotDot">
        <color indexed="64"/>
      </right>
      <top style="medium">
        <color indexed="64"/>
      </top>
      <bottom style="mediumDashDot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4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4" fontId="1" fillId="2" borderId="0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19" xfId="0" applyFill="1" applyBorder="1" applyAlignment="1" applyProtection="1">
      <alignment horizontal="center" vertical="center"/>
    </xf>
    <xf numFmtId="0" fontId="0" fillId="2" borderId="26" xfId="0" applyFill="1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2" borderId="23" xfId="0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vertical="center"/>
    </xf>
    <xf numFmtId="0" fontId="2" fillId="0" borderId="4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0" fillId="2" borderId="58" xfId="0" applyFill="1" applyBorder="1" applyAlignment="1" applyProtection="1">
      <alignment horizontal="center" vertical="center"/>
    </xf>
    <xf numFmtId="0" fontId="18" fillId="0" borderId="1" xfId="0" applyFont="1" applyBorder="1" applyAlignment="1" applyProtection="1">
      <alignment horizontal="center" vertical="center"/>
    </xf>
    <xf numFmtId="0" fontId="18" fillId="0" borderId="13" xfId="0" applyFont="1" applyBorder="1" applyAlignment="1" applyProtection="1">
      <alignment horizontal="center" vertical="center"/>
    </xf>
    <xf numFmtId="0" fontId="19" fillId="0" borderId="4" xfId="0" applyFont="1" applyBorder="1" applyAlignment="1" applyProtection="1">
      <alignment horizontal="center" vertical="center"/>
    </xf>
    <xf numFmtId="0" fontId="18" fillId="0" borderId="4" xfId="0" applyFont="1" applyBorder="1" applyAlignment="1" applyProtection="1">
      <alignment horizontal="center" vertical="center"/>
    </xf>
    <xf numFmtId="0" fontId="18" fillId="2" borderId="13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18" fillId="0" borderId="9" xfId="0" applyFont="1" applyBorder="1" applyAlignment="1" applyProtection="1">
      <alignment horizontal="center" vertical="center"/>
    </xf>
    <xf numFmtId="0" fontId="18" fillId="0" borderId="3" xfId="0" applyFont="1" applyBorder="1" applyAlignment="1" applyProtection="1">
      <alignment horizontal="center" vertical="center"/>
    </xf>
    <xf numFmtId="0" fontId="9" fillId="2" borderId="50" xfId="0" applyFont="1" applyFill="1" applyBorder="1" applyAlignment="1" applyProtection="1">
      <alignment horizontal="center" vertical="center"/>
      <protection locked="0"/>
    </xf>
    <xf numFmtId="0" fontId="12" fillId="0" borderId="51" xfId="0" applyFont="1" applyBorder="1" applyAlignment="1" applyProtection="1">
      <alignment vertical="center"/>
      <protection locked="0"/>
    </xf>
    <xf numFmtId="0" fontId="9" fillId="2" borderId="39" xfId="0" applyFont="1" applyFill="1" applyBorder="1" applyAlignment="1" applyProtection="1">
      <alignment horizontal="center" vertical="center"/>
      <protection locked="0"/>
    </xf>
    <xf numFmtId="0" fontId="9" fillId="2" borderId="46" xfId="0" applyFont="1" applyFill="1" applyBorder="1" applyAlignment="1" applyProtection="1">
      <alignment horizontal="center" vertical="center"/>
      <protection locked="0"/>
    </xf>
    <xf numFmtId="0" fontId="9" fillId="0" borderId="51" xfId="0" applyFont="1" applyBorder="1" applyAlignment="1" applyProtection="1">
      <alignment horizontal="center" vertical="center"/>
      <protection locked="0"/>
    </xf>
    <xf numFmtId="0" fontId="18" fillId="0" borderId="48" xfId="0" applyFont="1" applyBorder="1" applyAlignment="1" applyProtection="1">
      <alignment vertical="center"/>
      <protection locked="0"/>
    </xf>
    <xf numFmtId="0" fontId="18" fillId="2" borderId="52" xfId="0" applyFont="1" applyFill="1" applyBorder="1" applyAlignment="1" applyProtection="1">
      <alignment horizontal="center" vertical="center" wrapText="1"/>
      <protection locked="0"/>
    </xf>
    <xf numFmtId="0" fontId="18" fillId="2" borderId="49" xfId="0" applyFont="1" applyFill="1" applyBorder="1" applyAlignment="1" applyProtection="1">
      <alignment horizontal="center" vertical="center" wrapText="1"/>
      <protection locked="0"/>
    </xf>
    <xf numFmtId="0" fontId="18" fillId="2" borderId="48" xfId="0" applyFont="1" applyFill="1" applyBorder="1" applyAlignment="1" applyProtection="1">
      <alignment horizontal="center" vertical="center" wrapText="1"/>
      <protection locked="0"/>
    </xf>
    <xf numFmtId="0" fontId="18" fillId="2" borderId="54" xfId="0" applyFont="1" applyFill="1" applyBorder="1" applyAlignment="1" applyProtection="1">
      <alignment horizontal="center" vertical="center"/>
      <protection locked="0"/>
    </xf>
    <xf numFmtId="0" fontId="18" fillId="2" borderId="49" xfId="0" applyFont="1" applyFill="1" applyBorder="1" applyAlignment="1" applyProtection="1">
      <alignment horizontal="center" vertical="center"/>
      <protection locked="0"/>
    </xf>
    <xf numFmtId="0" fontId="22" fillId="2" borderId="0" xfId="0" applyFont="1" applyFill="1" applyAlignment="1">
      <alignment horizontal="center" vertical="center"/>
    </xf>
    <xf numFmtId="0" fontId="23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0" fontId="14" fillId="2" borderId="14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57" xfId="0" applyFont="1" applyBorder="1" applyAlignment="1" applyProtection="1">
      <alignment vertical="center"/>
    </xf>
    <xf numFmtId="0" fontId="13" fillId="0" borderId="61" xfId="0" applyFont="1" applyBorder="1" applyAlignment="1" applyProtection="1">
      <alignment vertical="center"/>
    </xf>
    <xf numFmtId="0" fontId="13" fillId="0" borderId="59" xfId="0" applyFont="1" applyBorder="1" applyAlignment="1" applyProtection="1">
      <alignment vertical="center"/>
    </xf>
    <xf numFmtId="0" fontId="0" fillId="2" borderId="0" xfId="0" applyFill="1"/>
    <xf numFmtId="0" fontId="2" fillId="0" borderId="1" xfId="0" applyFont="1" applyBorder="1" applyAlignment="1" applyProtection="1">
      <alignment horizontal="center" vertical="center"/>
      <protection locked="0"/>
    </xf>
    <xf numFmtId="0" fontId="18" fillId="5" borderId="1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7" fillId="0" borderId="1" xfId="0" applyFont="1" applyBorder="1" applyAlignment="1">
      <alignment horizontal="center" vertical="center"/>
    </xf>
    <xf numFmtId="0" fontId="13" fillId="0" borderId="57" xfId="0" applyFont="1" applyBorder="1" applyAlignment="1" applyProtection="1">
      <alignment horizontal="center" vertical="center"/>
    </xf>
    <xf numFmtId="0" fontId="13" fillId="0" borderId="23" xfId="0" applyFont="1" applyBorder="1" applyAlignment="1" applyProtection="1">
      <alignment horizontal="center" vertical="center"/>
    </xf>
    <xf numFmtId="0" fontId="13" fillId="0" borderId="24" xfId="0" applyFont="1" applyBorder="1" applyAlignment="1" applyProtection="1">
      <alignment horizontal="center" vertical="center"/>
    </xf>
    <xf numFmtId="0" fontId="13" fillId="0" borderId="61" xfId="0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14" xfId="0" applyFont="1" applyBorder="1" applyAlignment="1" applyProtection="1">
      <alignment horizontal="center" vertical="center"/>
    </xf>
    <xf numFmtId="0" fontId="13" fillId="0" borderId="59" xfId="0" applyFont="1" applyBorder="1" applyAlignment="1" applyProtection="1">
      <alignment horizontal="center" vertical="center"/>
    </xf>
    <xf numFmtId="0" fontId="13" fillId="0" borderId="26" xfId="0" applyFont="1" applyBorder="1" applyAlignment="1" applyProtection="1">
      <alignment horizontal="center" vertical="center"/>
    </xf>
    <xf numFmtId="0" fontId="13" fillId="0" borderId="19" xfId="0" applyFont="1" applyBorder="1" applyAlignment="1" applyProtection="1">
      <alignment horizontal="center" vertical="center"/>
    </xf>
    <xf numFmtId="0" fontId="7" fillId="8" borderId="57" xfId="0" applyFont="1" applyFill="1" applyBorder="1" applyAlignment="1" applyProtection="1">
      <alignment horizontal="center" vertical="center"/>
    </xf>
    <xf numFmtId="0" fontId="7" fillId="8" borderId="24" xfId="0" applyFont="1" applyFill="1" applyBorder="1" applyAlignment="1" applyProtection="1">
      <alignment horizontal="center" vertical="center"/>
    </xf>
    <xf numFmtId="0" fontId="7" fillId="8" borderId="61" xfId="0" applyFont="1" applyFill="1" applyBorder="1" applyAlignment="1" applyProtection="1">
      <alignment horizontal="center" vertical="center"/>
    </xf>
    <xf numFmtId="0" fontId="7" fillId="8" borderId="14" xfId="0" applyFont="1" applyFill="1" applyBorder="1" applyAlignment="1" applyProtection="1">
      <alignment horizontal="center" vertical="center"/>
    </xf>
    <xf numFmtId="0" fontId="7" fillId="8" borderId="59" xfId="0" applyFont="1" applyFill="1" applyBorder="1" applyAlignment="1" applyProtection="1">
      <alignment horizontal="center" vertical="center"/>
    </xf>
    <xf numFmtId="0" fontId="7" fillId="8" borderId="19" xfId="0" applyFont="1" applyFill="1" applyBorder="1" applyAlignment="1" applyProtection="1">
      <alignment horizontal="center" vertical="center"/>
    </xf>
    <xf numFmtId="0" fontId="24" fillId="7" borderId="23" xfId="0" applyFont="1" applyFill="1" applyBorder="1" applyAlignment="1" applyProtection="1">
      <alignment horizontal="center" vertical="center"/>
    </xf>
    <xf numFmtId="0" fontId="24" fillId="7" borderId="24" xfId="0" applyFont="1" applyFill="1" applyBorder="1" applyAlignment="1" applyProtection="1">
      <alignment horizontal="center" vertical="center"/>
    </xf>
    <xf numFmtId="0" fontId="24" fillId="7" borderId="0" xfId="0" applyFont="1" applyFill="1" applyBorder="1" applyAlignment="1" applyProtection="1">
      <alignment horizontal="center" vertical="center"/>
    </xf>
    <xf numFmtId="0" fontId="24" fillId="7" borderId="14" xfId="0" applyFont="1" applyFill="1" applyBorder="1" applyAlignment="1" applyProtection="1">
      <alignment horizontal="center" vertical="center"/>
    </xf>
    <xf numFmtId="0" fontId="24" fillId="7" borderId="26" xfId="0" applyFont="1" applyFill="1" applyBorder="1" applyAlignment="1" applyProtection="1">
      <alignment horizontal="center" vertical="center"/>
    </xf>
    <xf numFmtId="0" fontId="24" fillId="7" borderId="19" xfId="0" applyFont="1" applyFill="1" applyBorder="1" applyAlignment="1" applyProtection="1">
      <alignment horizontal="center" vertical="center"/>
    </xf>
    <xf numFmtId="0" fontId="7" fillId="5" borderId="56" xfId="0" applyFont="1" applyFill="1" applyBorder="1" applyAlignment="1" applyProtection="1">
      <alignment horizontal="center" vertical="center" textRotation="90" wrapText="1"/>
    </xf>
    <xf numFmtId="0" fontId="7" fillId="5" borderId="10" xfId="0" applyFont="1" applyFill="1" applyBorder="1" applyAlignment="1" applyProtection="1">
      <alignment horizontal="center" vertical="center" textRotation="90" wrapText="1"/>
    </xf>
    <xf numFmtId="0" fontId="7" fillId="5" borderId="11" xfId="0" applyFont="1" applyFill="1" applyBorder="1" applyAlignment="1" applyProtection="1">
      <alignment horizontal="center" vertical="center" textRotation="90" wrapText="1"/>
    </xf>
    <xf numFmtId="0" fontId="14" fillId="5" borderId="23" xfId="0" applyFont="1" applyFill="1" applyBorder="1" applyAlignment="1" applyProtection="1">
      <alignment horizontal="center" vertical="center"/>
    </xf>
    <xf numFmtId="0" fontId="14" fillId="5" borderId="24" xfId="0" applyFont="1" applyFill="1" applyBorder="1" applyAlignment="1" applyProtection="1">
      <alignment horizontal="center" vertical="center"/>
    </xf>
    <xf numFmtId="0" fontId="14" fillId="5" borderId="26" xfId="0" applyFont="1" applyFill="1" applyBorder="1" applyAlignment="1" applyProtection="1">
      <alignment horizontal="center" vertical="center"/>
    </xf>
    <xf numFmtId="0" fontId="14" fillId="5" borderId="19" xfId="0" applyFont="1" applyFill="1" applyBorder="1" applyAlignment="1" applyProtection="1">
      <alignment horizontal="center" vertical="center"/>
    </xf>
    <xf numFmtId="0" fontId="18" fillId="5" borderId="4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27" fillId="0" borderId="4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" fillId="9" borderId="6" xfId="0" applyFont="1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12" fillId="2" borderId="0" xfId="0" applyFont="1" applyFill="1" applyBorder="1" applyAlignment="1" applyProtection="1">
      <alignment horizontal="center" vertical="center"/>
    </xf>
    <xf numFmtId="0" fontId="12" fillId="2" borderId="26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14" xfId="0" applyFont="1" applyFill="1" applyBorder="1" applyAlignment="1" applyProtection="1">
      <alignment horizontal="center" vertical="center"/>
    </xf>
    <xf numFmtId="0" fontId="8" fillId="2" borderId="26" xfId="0" applyFont="1" applyFill="1" applyBorder="1" applyAlignment="1" applyProtection="1">
      <alignment horizontal="center" vertical="center"/>
    </xf>
    <xf numFmtId="0" fontId="8" fillId="2" borderId="19" xfId="0" applyFont="1" applyFill="1" applyBorder="1" applyAlignment="1" applyProtection="1">
      <alignment horizontal="center" vertical="center"/>
    </xf>
    <xf numFmtId="0" fontId="3" fillId="6" borderId="22" xfId="0" applyFont="1" applyFill="1" applyBorder="1" applyAlignment="1" applyProtection="1">
      <alignment horizontal="center" vertical="center"/>
    </xf>
    <xf numFmtId="0" fontId="3" fillId="6" borderId="4" xfId="0" applyFont="1" applyFill="1" applyBorder="1" applyAlignment="1" applyProtection="1">
      <alignment horizontal="center" vertical="center"/>
    </xf>
    <xf numFmtId="49" fontId="9" fillId="2" borderId="20" xfId="0" applyNumberFormat="1" applyFont="1" applyFill="1" applyBorder="1" applyAlignment="1" applyProtection="1">
      <alignment horizontal="center" vertical="center"/>
      <protection locked="0"/>
    </xf>
    <xf numFmtId="49" fontId="9" fillId="2" borderId="6" xfId="0" applyNumberFormat="1" applyFont="1" applyFill="1" applyBorder="1" applyAlignment="1" applyProtection="1">
      <alignment horizontal="center" vertical="center"/>
      <protection locked="0"/>
    </xf>
    <xf numFmtId="49" fontId="9" fillId="2" borderId="21" xfId="0" applyNumberFormat="1" applyFont="1" applyFill="1" applyBorder="1" applyAlignment="1" applyProtection="1">
      <alignment horizontal="center" vertical="center"/>
      <protection locked="0"/>
    </xf>
    <xf numFmtId="49" fontId="9" fillId="2" borderId="9" xfId="0" applyNumberFormat="1" applyFont="1" applyFill="1" applyBorder="1" applyAlignment="1" applyProtection="1">
      <alignment horizontal="center" vertical="center"/>
      <protection locked="0"/>
    </xf>
    <xf numFmtId="165" fontId="12" fillId="2" borderId="20" xfId="0" applyNumberFormat="1" applyFont="1" applyFill="1" applyBorder="1" applyAlignment="1" applyProtection="1">
      <alignment horizontal="center" vertical="center"/>
    </xf>
    <xf numFmtId="165" fontId="12" fillId="2" borderId="6" xfId="0" applyNumberFormat="1" applyFont="1" applyFill="1" applyBorder="1" applyAlignment="1" applyProtection="1">
      <alignment horizontal="center" vertical="center"/>
    </xf>
    <xf numFmtId="165" fontId="12" fillId="2" borderId="21" xfId="0" applyNumberFormat="1" applyFont="1" applyFill="1" applyBorder="1" applyAlignment="1" applyProtection="1">
      <alignment horizontal="center" vertical="center"/>
    </xf>
    <xf numFmtId="165" fontId="12" fillId="2" borderId="9" xfId="0" applyNumberFormat="1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 applyProtection="1">
      <alignment horizontal="center" vertical="center"/>
    </xf>
    <xf numFmtId="49" fontId="9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1" xfId="0" applyNumberFormat="1" applyFont="1" applyFill="1" applyBorder="1" applyAlignment="1" applyProtection="1">
      <alignment horizontal="center" vertical="center"/>
    </xf>
    <xf numFmtId="0" fontId="14" fillId="5" borderId="57" xfId="0" applyFont="1" applyFill="1" applyBorder="1" applyAlignment="1" applyProtection="1">
      <alignment horizontal="center" vertical="center"/>
    </xf>
    <xf numFmtId="0" fontId="14" fillId="5" borderId="59" xfId="0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 wrapText="1"/>
    </xf>
    <xf numFmtId="0" fontId="1" fillId="2" borderId="32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0" borderId="38" xfId="0" applyFont="1" applyBorder="1" applyAlignment="1" applyProtection="1">
      <alignment horizontal="center" vertical="center"/>
      <protection locked="0"/>
    </xf>
    <xf numFmtId="0" fontId="12" fillId="0" borderId="40" xfId="0" applyFont="1" applyBorder="1" applyAlignment="1" applyProtection="1">
      <alignment horizontal="center" vertical="center"/>
      <protection locked="0"/>
    </xf>
    <xf numFmtId="0" fontId="12" fillId="0" borderId="41" xfId="0" applyFont="1" applyBorder="1" applyAlignment="1" applyProtection="1">
      <alignment horizontal="center" vertical="center"/>
      <protection locked="0"/>
    </xf>
    <xf numFmtId="0" fontId="12" fillId="0" borderId="42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6" fillId="0" borderId="33" xfId="0" applyFont="1" applyBorder="1" applyAlignment="1" applyProtection="1">
      <alignment horizontal="center" vertical="center" wrapText="1"/>
    </xf>
    <xf numFmtId="0" fontId="16" fillId="0" borderId="34" xfId="0" applyFont="1" applyBorder="1" applyAlignment="1" applyProtection="1">
      <alignment horizontal="center" vertical="center" wrapText="1"/>
    </xf>
    <xf numFmtId="0" fontId="14" fillId="4" borderId="23" xfId="0" applyFont="1" applyFill="1" applyBorder="1" applyAlignment="1" applyProtection="1">
      <alignment horizontal="center" vertical="center"/>
    </xf>
    <xf numFmtId="0" fontId="14" fillId="4" borderId="24" xfId="0" applyFont="1" applyFill="1" applyBorder="1" applyAlignment="1" applyProtection="1">
      <alignment horizontal="center" vertical="center"/>
    </xf>
    <xf numFmtId="0" fontId="14" fillId="4" borderId="26" xfId="0" applyFont="1" applyFill="1" applyBorder="1" applyAlignment="1" applyProtection="1">
      <alignment horizontal="center" vertical="center"/>
    </xf>
    <xf numFmtId="0" fontId="14" fillId="4" borderId="19" xfId="0" applyFont="1" applyFill="1" applyBorder="1" applyAlignment="1" applyProtection="1">
      <alignment horizontal="center" vertical="center"/>
    </xf>
    <xf numFmtId="0" fontId="8" fillId="0" borderId="38" xfId="0" applyFont="1" applyBorder="1" applyAlignment="1" applyProtection="1">
      <alignment horizontal="center" vertical="center"/>
      <protection locked="0"/>
    </xf>
    <xf numFmtId="0" fontId="8" fillId="0" borderId="40" xfId="0" applyFont="1" applyBorder="1" applyAlignment="1" applyProtection="1">
      <alignment horizontal="center" vertical="center"/>
      <protection locked="0"/>
    </xf>
    <xf numFmtId="0" fontId="8" fillId="0" borderId="41" xfId="0" applyFont="1" applyBorder="1" applyAlignment="1" applyProtection="1">
      <alignment horizontal="center" vertical="center"/>
      <protection locked="0"/>
    </xf>
    <xf numFmtId="0" fontId="8" fillId="0" borderId="42" xfId="0" applyFont="1" applyBorder="1" applyAlignment="1" applyProtection="1">
      <alignment horizontal="center" vertical="center"/>
      <protection locked="0"/>
    </xf>
    <xf numFmtId="0" fontId="15" fillId="5" borderId="35" xfId="0" applyFont="1" applyFill="1" applyBorder="1" applyAlignment="1" applyProtection="1">
      <alignment horizontal="center" vertical="center"/>
    </xf>
    <xf numFmtId="0" fontId="15" fillId="5" borderId="34" xfId="0" applyFont="1" applyFill="1" applyBorder="1" applyAlignment="1" applyProtection="1">
      <alignment horizontal="center" vertical="center"/>
    </xf>
    <xf numFmtId="0" fontId="17" fillId="0" borderId="35" xfId="0" applyFont="1" applyBorder="1" applyAlignment="1" applyProtection="1">
      <alignment horizontal="center" vertical="center" wrapText="1"/>
    </xf>
    <xf numFmtId="0" fontId="17" fillId="0" borderId="34" xfId="0" applyFont="1" applyBorder="1" applyAlignment="1" applyProtection="1">
      <alignment horizontal="center" vertical="center" wrapText="1"/>
    </xf>
    <xf numFmtId="0" fontId="17" fillId="0" borderId="33" xfId="0" applyFont="1" applyBorder="1" applyAlignment="1" applyProtection="1">
      <alignment horizontal="center" vertical="center" wrapText="1"/>
    </xf>
    <xf numFmtId="0" fontId="10" fillId="0" borderId="55" xfId="0" applyFont="1" applyBorder="1" applyAlignment="1" applyProtection="1">
      <alignment horizontal="center" vertical="center"/>
      <protection locked="0"/>
    </xf>
    <xf numFmtId="0" fontId="10" fillId="0" borderId="36" xfId="0" applyFont="1" applyBorder="1" applyAlignment="1" applyProtection="1">
      <alignment horizontal="center" vertical="center"/>
      <protection locked="0"/>
    </xf>
    <xf numFmtId="0" fontId="10" fillId="0" borderId="53" xfId="0" applyFont="1" applyBorder="1" applyAlignment="1" applyProtection="1">
      <alignment horizontal="center" vertical="center"/>
      <protection locked="0"/>
    </xf>
    <xf numFmtId="0" fontId="10" fillId="0" borderId="37" xfId="0" applyFont="1" applyBorder="1" applyAlignment="1" applyProtection="1">
      <alignment horizontal="center" vertical="center"/>
      <protection locked="0"/>
    </xf>
    <xf numFmtId="0" fontId="17" fillId="0" borderId="33" xfId="0" applyFont="1" applyBorder="1" applyAlignment="1" applyProtection="1">
      <alignment horizontal="center" vertical="center"/>
    </xf>
    <xf numFmtId="0" fontId="17" fillId="0" borderId="35" xfId="0" applyFont="1" applyBorder="1" applyAlignment="1" applyProtection="1">
      <alignment horizontal="center" vertical="center"/>
    </xf>
    <xf numFmtId="0" fontId="17" fillId="0" borderId="34" xfId="0" applyFont="1" applyBorder="1" applyAlignment="1" applyProtection="1">
      <alignment horizontal="center" vertical="center"/>
    </xf>
    <xf numFmtId="167" fontId="1" fillId="0" borderId="38" xfId="0" applyNumberFormat="1" applyFont="1" applyBorder="1" applyAlignment="1" applyProtection="1">
      <alignment horizontal="center" vertical="center"/>
      <protection locked="0"/>
    </xf>
    <xf numFmtId="167" fontId="1" fillId="0" borderId="23" xfId="0" applyNumberFormat="1" applyFont="1" applyBorder="1" applyAlignment="1" applyProtection="1">
      <alignment horizontal="center" vertical="center"/>
      <protection locked="0"/>
    </xf>
    <xf numFmtId="167" fontId="1" fillId="0" borderId="40" xfId="0" applyNumberFormat="1" applyFont="1" applyBorder="1" applyAlignment="1" applyProtection="1">
      <alignment horizontal="center" vertical="center"/>
      <protection locked="0"/>
    </xf>
    <xf numFmtId="167" fontId="1" fillId="0" borderId="41" xfId="0" applyNumberFormat="1" applyFont="1" applyBorder="1" applyAlignment="1" applyProtection="1">
      <alignment horizontal="center" vertical="center"/>
      <protection locked="0"/>
    </xf>
    <xf numFmtId="167" fontId="1" fillId="0" borderId="47" xfId="0" applyNumberFormat="1" applyFont="1" applyBorder="1" applyAlignment="1" applyProtection="1">
      <alignment horizontal="center" vertical="center"/>
      <protection locked="0"/>
    </xf>
    <xf numFmtId="167" fontId="1" fillId="0" borderId="42" xfId="0" applyNumberFormat="1" applyFont="1" applyBorder="1" applyAlignment="1" applyProtection="1">
      <alignment horizontal="center" vertical="center"/>
      <protection locked="0"/>
    </xf>
    <xf numFmtId="0" fontId="1" fillId="0" borderId="38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 vertical="center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41" xfId="0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horizontal="center" vertical="center"/>
      <protection locked="0"/>
    </xf>
    <xf numFmtId="0" fontId="1" fillId="0" borderId="4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center" vertical="center"/>
      <protection locked="0"/>
    </xf>
    <xf numFmtId="0" fontId="7" fillId="4" borderId="30" xfId="0" applyFont="1" applyFill="1" applyBorder="1" applyAlignment="1" applyProtection="1">
      <alignment horizontal="center" vertical="center" textRotation="90" wrapText="1"/>
    </xf>
    <xf numFmtId="0" fontId="7" fillId="4" borderId="31" xfId="0" applyFont="1" applyFill="1" applyBorder="1" applyAlignment="1" applyProtection="1">
      <alignment horizontal="center" vertical="center" textRotation="90" wrapText="1"/>
    </xf>
    <xf numFmtId="0" fontId="7" fillId="4" borderId="32" xfId="0" applyFont="1" applyFill="1" applyBorder="1" applyAlignment="1" applyProtection="1">
      <alignment horizontal="center" vertical="center" textRotation="90" wrapText="1"/>
    </xf>
    <xf numFmtId="0" fontId="2" fillId="0" borderId="18" xfId="0" applyFont="1" applyBorder="1" applyAlignment="1" applyProtection="1">
      <alignment horizontal="center" vertical="center"/>
      <protection locked="0"/>
    </xf>
    <xf numFmtId="0" fontId="20" fillId="2" borderId="60" xfId="0" applyFont="1" applyFill="1" applyBorder="1" applyAlignment="1" applyProtection="1">
      <alignment horizontal="center" vertical="center"/>
    </xf>
    <xf numFmtId="166" fontId="12" fillId="2" borderId="60" xfId="0" applyNumberFormat="1" applyFont="1" applyFill="1" applyBorder="1" applyAlignment="1" applyProtection="1">
      <alignment horizontal="center" vertical="center"/>
    </xf>
    <xf numFmtId="0" fontId="3" fillId="6" borderId="29" xfId="0" applyFont="1" applyFill="1" applyBorder="1" applyAlignment="1" applyProtection="1">
      <alignment horizontal="center" vertical="center"/>
    </xf>
    <xf numFmtId="49" fontId="9" fillId="2" borderId="2" xfId="0" applyNumberFormat="1" applyFont="1" applyFill="1" applyBorder="1" applyAlignment="1" applyProtection="1">
      <alignment horizontal="center" vertical="center"/>
      <protection locked="0"/>
    </xf>
    <xf numFmtId="49" fontId="9" fillId="2" borderId="12" xfId="0" applyNumberFormat="1" applyFont="1" applyFill="1" applyBorder="1" applyAlignment="1" applyProtection="1">
      <alignment horizontal="center" vertical="center"/>
      <protection locked="0"/>
    </xf>
    <xf numFmtId="0" fontId="12" fillId="0" borderId="43" xfId="0" applyFont="1" applyBorder="1" applyAlignment="1" applyProtection="1">
      <alignment horizontal="center" vertical="center"/>
      <protection locked="0"/>
    </xf>
    <xf numFmtId="0" fontId="12" fillId="0" borderId="44" xfId="0" applyFont="1" applyBorder="1" applyAlignment="1" applyProtection="1">
      <alignment horizontal="center" vertical="center"/>
      <protection locked="0"/>
    </xf>
    <xf numFmtId="0" fontId="21" fillId="2" borderId="57" xfId="0" applyFont="1" applyFill="1" applyBorder="1" applyAlignment="1" applyProtection="1">
      <alignment horizontal="center" vertical="center" wrapText="1"/>
    </xf>
    <xf numFmtId="0" fontId="21" fillId="2" borderId="23" xfId="0" applyFont="1" applyFill="1" applyBorder="1" applyAlignment="1" applyProtection="1">
      <alignment horizontal="center" vertical="center" wrapText="1"/>
    </xf>
    <xf numFmtId="0" fontId="21" fillId="2" borderId="24" xfId="0" applyFont="1" applyFill="1" applyBorder="1" applyAlignment="1" applyProtection="1">
      <alignment horizontal="center" vertical="center" wrapText="1"/>
    </xf>
    <xf numFmtId="0" fontId="21" fillId="2" borderId="61" xfId="0" applyFont="1" applyFill="1" applyBorder="1" applyAlignment="1" applyProtection="1">
      <alignment horizontal="center" vertical="center" wrapText="1"/>
    </xf>
    <xf numFmtId="0" fontId="21" fillId="2" borderId="0" xfId="0" applyFont="1" applyFill="1" applyBorder="1" applyAlignment="1" applyProtection="1">
      <alignment horizontal="center" vertical="center" wrapText="1"/>
    </xf>
    <xf numFmtId="0" fontId="21" fillId="2" borderId="14" xfId="0" applyFont="1" applyFill="1" applyBorder="1" applyAlignment="1" applyProtection="1">
      <alignment horizontal="center" vertical="center" wrapText="1"/>
    </xf>
    <xf numFmtId="0" fontId="21" fillId="2" borderId="59" xfId="0" applyFont="1" applyFill="1" applyBorder="1" applyAlignment="1" applyProtection="1">
      <alignment horizontal="center" vertical="center" wrapText="1"/>
    </xf>
    <xf numFmtId="0" fontId="21" fillId="2" borderId="26" xfId="0" applyFont="1" applyFill="1" applyBorder="1" applyAlignment="1" applyProtection="1">
      <alignment horizontal="center" vertical="center" wrapText="1"/>
    </xf>
    <xf numFmtId="0" fontId="21" fillId="2" borderId="19" xfId="0" applyFont="1" applyFill="1" applyBorder="1" applyAlignment="1" applyProtection="1">
      <alignment horizontal="center" vertical="center" wrapText="1"/>
    </xf>
    <xf numFmtId="49" fontId="12" fillId="0" borderId="20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62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63" xfId="0" applyFont="1" applyBorder="1" applyAlignment="1">
      <alignment horizontal="center" vertical="center"/>
    </xf>
    <xf numFmtId="0" fontId="6" fillId="0" borderId="27" xfId="0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center" vertical="center"/>
    </xf>
    <xf numFmtId="0" fontId="14" fillId="5" borderId="0" xfId="0" applyFont="1" applyFill="1" applyBorder="1" applyAlignment="1" applyProtection="1">
      <alignment horizontal="center" vertical="center"/>
    </xf>
    <xf numFmtId="0" fontId="1" fillId="0" borderId="45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</cellXfs>
  <cellStyles count="1">
    <cellStyle name="Normal" xfId="0" builtinId="0"/>
  </cellStyles>
  <dxfs count="15">
    <dxf>
      <font>
        <b/>
        <i val="0"/>
        <color theme="1"/>
      </font>
      <fill>
        <patternFill>
          <bgColor rgb="FFFF7979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7979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7979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7979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rgb="FFFF7979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7979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Évolution</a:t>
            </a:r>
            <a:r>
              <a:rPr lang="fr-FR" sz="1200" baseline="0"/>
              <a:t> de la croissance en fonction du nombre de jours</a:t>
            </a:r>
            <a:endParaRPr lang="fr-FR" sz="1200"/>
          </a:p>
        </c:rich>
      </c:tx>
      <c:layout>
        <c:manualLayout>
          <c:xMode val="edge"/>
          <c:yMode val="edge"/>
          <c:x val="0.13755758196185441"/>
          <c:y val="6.878214177299239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81884482685406"/>
          <c:y val="0.13543961943436708"/>
          <c:w val="0.8426309363610911"/>
          <c:h val="0.72119744740804337"/>
        </c:manualLayout>
      </c:layout>
      <c:scatterChart>
        <c:scatterStyle val="smoothMarker"/>
        <c:varyColors val="0"/>
        <c:ser>
          <c:idx val="0"/>
          <c:order val="0"/>
          <c:tx>
            <c:v>Courbe GRIMAUD</c:v>
          </c:tx>
          <c:spPr>
            <a:ln w="19050" cap="rnd">
              <a:solidFill>
                <a:srgbClr val="FF0000"/>
              </a:solidFill>
              <a:prstDash val="dashDot"/>
              <a:round/>
            </a:ln>
            <a:effectLst/>
          </c:spPr>
          <c:marker>
            <c:symbol val="circle"/>
            <c:size val="5"/>
            <c:spPr>
              <a:noFill/>
              <a:ln w="6350">
                <a:noFill/>
                <a:prstDash val="sysDash"/>
              </a:ln>
              <a:effectLst/>
            </c:spPr>
          </c:marker>
          <c:xVal>
            <c:numRef>
              <c:f>Modèle!$B$42:$N$42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Modèle!$B$43:$N$43</c:f>
              <c:numCache>
                <c:formatCode>General</c:formatCode>
                <c:ptCount val="13"/>
                <c:pt idx="0">
                  <c:v>106</c:v>
                </c:pt>
                <c:pt idx="1">
                  <c:v>264</c:v>
                </c:pt>
                <c:pt idx="2">
                  <c:v>576</c:v>
                </c:pt>
                <c:pt idx="3">
                  <c:v>1057</c:v>
                </c:pt>
                <c:pt idx="4">
                  <c:v>1681</c:v>
                </c:pt>
                <c:pt idx="5">
                  <c:v>2354</c:v>
                </c:pt>
                <c:pt idx="6">
                  <c:v>2978</c:v>
                </c:pt>
                <c:pt idx="7">
                  <c:v>3555</c:v>
                </c:pt>
                <c:pt idx="8">
                  <c:v>3987</c:v>
                </c:pt>
                <c:pt idx="9">
                  <c:v>4372</c:v>
                </c:pt>
                <c:pt idx="10">
                  <c:v>4612</c:v>
                </c:pt>
                <c:pt idx="11">
                  <c:v>4804</c:v>
                </c:pt>
                <c:pt idx="12">
                  <c:v>4900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0D0-4FCF-9708-DAC831C9BBD7}"/>
            </c:ext>
          </c:extLst>
        </c:ser>
        <c:ser>
          <c:idx val="1"/>
          <c:order val="1"/>
          <c:tx>
            <c:v>Courbe éleveur</c:v>
          </c:tx>
          <c:spPr>
            <a:ln w="254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Modèle!$B$42:$N$42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Modèle!$B$41:$N$41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E0D0-4FCF-9708-DAC831C9B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999056"/>
        <c:axId val="490997136"/>
      </c:scatterChart>
      <c:valAx>
        <c:axId val="490999056"/>
        <c:scaling>
          <c:orientation val="minMax"/>
          <c:max val="88"/>
          <c:min val="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7136"/>
        <c:crosses val="autoZero"/>
        <c:crossBetween val="midCat"/>
      </c:valAx>
      <c:valAx>
        <c:axId val="490997136"/>
        <c:scaling>
          <c:orientation val="minMax"/>
          <c:max val="57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90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880915188826612"/>
          <c:y val="0.90481201488618845"/>
          <c:w val="0.78064358406012779"/>
          <c:h val="8.48706638478625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Évolution</a:t>
            </a:r>
            <a:r>
              <a:rPr lang="fr-FR" sz="1200" baseline="0"/>
              <a:t> de la croissance en fonction du nombre de jours</a:t>
            </a:r>
            <a:endParaRPr lang="fr-FR" sz="1200"/>
          </a:p>
        </c:rich>
      </c:tx>
      <c:layout>
        <c:manualLayout>
          <c:xMode val="edge"/>
          <c:yMode val="edge"/>
          <c:x val="0.13755758196185441"/>
          <c:y val="6.878214177299239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81884482685406"/>
          <c:y val="0.13543961943436708"/>
          <c:w val="0.8426309363610911"/>
          <c:h val="0.72119744740804337"/>
        </c:manualLayout>
      </c:layout>
      <c:scatterChart>
        <c:scatterStyle val="smoothMarker"/>
        <c:varyColors val="0"/>
        <c:ser>
          <c:idx val="0"/>
          <c:order val="0"/>
          <c:tx>
            <c:v>Courbe GRIMAUD</c:v>
          </c:tx>
          <c:spPr>
            <a:ln w="19050" cap="rnd">
              <a:solidFill>
                <a:srgbClr val="FF0000"/>
              </a:solidFill>
              <a:prstDash val="dashDot"/>
              <a:round/>
            </a:ln>
            <a:effectLst/>
          </c:spPr>
          <c:marker>
            <c:symbol val="circle"/>
            <c:size val="5"/>
            <c:spPr>
              <a:noFill/>
              <a:ln w="6350">
                <a:noFill/>
                <a:prstDash val="sysDash"/>
              </a:ln>
              <a:effectLst/>
            </c:spPr>
          </c:marker>
          <c:xVal>
            <c:numRef>
              <c:f>'VO7896'!$B$42:$N$42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'VO7896'!$B$43:$N$43</c:f>
              <c:numCache>
                <c:formatCode>General</c:formatCode>
                <c:ptCount val="13"/>
                <c:pt idx="0">
                  <c:v>106</c:v>
                </c:pt>
                <c:pt idx="1">
                  <c:v>264</c:v>
                </c:pt>
                <c:pt idx="2">
                  <c:v>576</c:v>
                </c:pt>
                <c:pt idx="3">
                  <c:v>1057</c:v>
                </c:pt>
                <c:pt idx="4">
                  <c:v>1681</c:v>
                </c:pt>
                <c:pt idx="5">
                  <c:v>2354</c:v>
                </c:pt>
                <c:pt idx="6">
                  <c:v>2978</c:v>
                </c:pt>
                <c:pt idx="7">
                  <c:v>3555</c:v>
                </c:pt>
                <c:pt idx="8">
                  <c:v>3987</c:v>
                </c:pt>
                <c:pt idx="9">
                  <c:v>4372</c:v>
                </c:pt>
                <c:pt idx="10">
                  <c:v>4612</c:v>
                </c:pt>
                <c:pt idx="11">
                  <c:v>4804</c:v>
                </c:pt>
                <c:pt idx="12">
                  <c:v>4900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5CA-484B-8336-5C7EB10D91B3}"/>
            </c:ext>
          </c:extLst>
        </c:ser>
        <c:ser>
          <c:idx val="1"/>
          <c:order val="1"/>
          <c:tx>
            <c:v>Courbe éleveur</c:v>
          </c:tx>
          <c:spPr>
            <a:ln w="254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'VO7896'!$B$42:$N$42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'VO7896'!$B$41:$N$41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5CA-484B-8336-5C7EB10D9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999056"/>
        <c:axId val="490997136"/>
      </c:scatterChart>
      <c:valAx>
        <c:axId val="490999056"/>
        <c:scaling>
          <c:orientation val="minMax"/>
          <c:max val="88"/>
          <c:min val="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7136"/>
        <c:crosses val="autoZero"/>
        <c:crossBetween val="midCat"/>
      </c:valAx>
      <c:valAx>
        <c:axId val="490997136"/>
        <c:scaling>
          <c:orientation val="minMax"/>
          <c:max val="57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90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880915188826612"/>
          <c:y val="0.90481201488618845"/>
          <c:w val="0.78064358406012779"/>
          <c:h val="8.48706638478625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Évolution</a:t>
            </a:r>
            <a:r>
              <a:rPr lang="fr-FR" sz="1200" baseline="0"/>
              <a:t> de la croissance en fonction du nombre de jours</a:t>
            </a:r>
            <a:endParaRPr lang="fr-FR" sz="1200"/>
          </a:p>
        </c:rich>
      </c:tx>
      <c:layout>
        <c:manualLayout>
          <c:xMode val="edge"/>
          <c:yMode val="edge"/>
          <c:x val="0.13755758196185441"/>
          <c:y val="6.878214177299239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81884482685406"/>
          <c:y val="0.13543961943436708"/>
          <c:w val="0.8426309363610911"/>
          <c:h val="0.72119744740804337"/>
        </c:manualLayout>
      </c:layout>
      <c:scatterChart>
        <c:scatterStyle val="smoothMarker"/>
        <c:varyColors val="0"/>
        <c:ser>
          <c:idx val="0"/>
          <c:order val="0"/>
          <c:tx>
            <c:v>Courbe GRIMAUD</c:v>
          </c:tx>
          <c:spPr>
            <a:ln w="19050" cap="rnd">
              <a:solidFill>
                <a:srgbClr val="FF0000"/>
              </a:solidFill>
              <a:prstDash val="dashDot"/>
              <a:round/>
            </a:ln>
            <a:effectLst/>
          </c:spPr>
          <c:marker>
            <c:symbol val="circle"/>
            <c:size val="5"/>
            <c:spPr>
              <a:noFill/>
              <a:ln w="6350">
                <a:noFill/>
                <a:prstDash val="sysDash"/>
              </a:ln>
              <a:effectLst/>
            </c:spPr>
          </c:marker>
          <c:xVal>
            <c:numRef>
              <c:f>'230220'!$B$42:$N$42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'230220'!$B$43:$N$43</c:f>
              <c:numCache>
                <c:formatCode>General</c:formatCode>
                <c:ptCount val="13"/>
                <c:pt idx="0">
                  <c:v>106</c:v>
                </c:pt>
                <c:pt idx="1">
                  <c:v>264</c:v>
                </c:pt>
                <c:pt idx="2">
                  <c:v>576</c:v>
                </c:pt>
                <c:pt idx="3">
                  <c:v>1057</c:v>
                </c:pt>
                <c:pt idx="4">
                  <c:v>1681</c:v>
                </c:pt>
                <c:pt idx="5">
                  <c:v>2354</c:v>
                </c:pt>
                <c:pt idx="6">
                  <c:v>2978</c:v>
                </c:pt>
                <c:pt idx="7">
                  <c:v>3555</c:v>
                </c:pt>
                <c:pt idx="8">
                  <c:v>3987</c:v>
                </c:pt>
                <c:pt idx="9">
                  <c:v>4372</c:v>
                </c:pt>
                <c:pt idx="10">
                  <c:v>4612</c:v>
                </c:pt>
                <c:pt idx="11">
                  <c:v>4804</c:v>
                </c:pt>
                <c:pt idx="12">
                  <c:v>4900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D48-8F4B-916E-A78FB0FF6C07}"/>
            </c:ext>
          </c:extLst>
        </c:ser>
        <c:ser>
          <c:idx val="1"/>
          <c:order val="1"/>
          <c:tx>
            <c:v>Courbe éleveur</c:v>
          </c:tx>
          <c:spPr>
            <a:ln w="254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'230220'!$B$42:$N$42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'230220'!$B$41:$N$41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D48-8F4B-916E-A78FB0FF6C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999056"/>
        <c:axId val="490997136"/>
      </c:scatterChart>
      <c:valAx>
        <c:axId val="490999056"/>
        <c:scaling>
          <c:orientation val="minMax"/>
          <c:max val="88"/>
          <c:min val="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7136"/>
        <c:crosses val="autoZero"/>
        <c:crossBetween val="midCat"/>
      </c:valAx>
      <c:valAx>
        <c:axId val="490997136"/>
        <c:scaling>
          <c:orientation val="minMax"/>
          <c:max val="57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90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880915188826612"/>
          <c:y val="0.90481201488618845"/>
          <c:w val="0.78064358406012779"/>
          <c:h val="8.48706638478625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Évolution</a:t>
            </a:r>
            <a:r>
              <a:rPr lang="fr-FR" sz="1200" baseline="0"/>
              <a:t> de la croissance en fonction du nombre de jours</a:t>
            </a:r>
            <a:endParaRPr lang="fr-FR" sz="1200"/>
          </a:p>
        </c:rich>
      </c:tx>
      <c:layout>
        <c:manualLayout>
          <c:xMode val="edge"/>
          <c:yMode val="edge"/>
          <c:x val="0.13755758196185441"/>
          <c:y val="6.878214177299239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81884482685406"/>
          <c:y val="0.13543961943436708"/>
          <c:w val="0.8426309363610911"/>
          <c:h val="0.72119744740804337"/>
        </c:manualLayout>
      </c:layout>
      <c:scatterChart>
        <c:scatterStyle val="smoothMarker"/>
        <c:varyColors val="0"/>
        <c:ser>
          <c:idx val="0"/>
          <c:order val="0"/>
          <c:tx>
            <c:v>Courbe GRIMAUD</c:v>
          </c:tx>
          <c:spPr>
            <a:ln w="19050" cap="rnd">
              <a:solidFill>
                <a:srgbClr val="FF0000"/>
              </a:solidFill>
              <a:prstDash val="dashDot"/>
              <a:round/>
            </a:ln>
            <a:effectLst/>
          </c:spPr>
          <c:marker>
            <c:symbol val="circle"/>
            <c:size val="5"/>
            <c:spPr>
              <a:noFill/>
              <a:ln w="6350">
                <a:noFill/>
                <a:prstDash val="sysDash"/>
              </a:ln>
              <a:effectLst/>
            </c:spPr>
          </c:marker>
          <c:xVal>
            <c:numRef>
              <c:f>'020320'!$B$42:$N$42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'020320'!$B$43:$N$43</c:f>
              <c:numCache>
                <c:formatCode>General</c:formatCode>
                <c:ptCount val="13"/>
                <c:pt idx="0">
                  <c:v>106</c:v>
                </c:pt>
                <c:pt idx="1">
                  <c:v>264</c:v>
                </c:pt>
                <c:pt idx="2">
                  <c:v>576</c:v>
                </c:pt>
                <c:pt idx="3">
                  <c:v>1057</c:v>
                </c:pt>
                <c:pt idx="4">
                  <c:v>1681</c:v>
                </c:pt>
                <c:pt idx="5">
                  <c:v>2354</c:v>
                </c:pt>
                <c:pt idx="6">
                  <c:v>2978</c:v>
                </c:pt>
                <c:pt idx="7">
                  <c:v>3555</c:v>
                </c:pt>
                <c:pt idx="8">
                  <c:v>3987</c:v>
                </c:pt>
                <c:pt idx="9">
                  <c:v>4372</c:v>
                </c:pt>
                <c:pt idx="10">
                  <c:v>4612</c:v>
                </c:pt>
                <c:pt idx="11">
                  <c:v>4804</c:v>
                </c:pt>
                <c:pt idx="12">
                  <c:v>4900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E5D-2747-B918-FF1CF9E7BEA9}"/>
            </c:ext>
          </c:extLst>
        </c:ser>
        <c:ser>
          <c:idx val="1"/>
          <c:order val="1"/>
          <c:tx>
            <c:v>Courbe éleveur</c:v>
          </c:tx>
          <c:spPr>
            <a:ln w="254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'020320'!$B$42:$N$42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'020320'!$B$41:$N$41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E5D-2747-B918-FF1CF9E7BE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999056"/>
        <c:axId val="490997136"/>
      </c:scatterChart>
      <c:valAx>
        <c:axId val="490999056"/>
        <c:scaling>
          <c:orientation val="minMax"/>
          <c:max val="88"/>
          <c:min val="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7136"/>
        <c:crosses val="autoZero"/>
        <c:crossBetween val="midCat"/>
      </c:valAx>
      <c:valAx>
        <c:axId val="490997136"/>
        <c:scaling>
          <c:orientation val="minMax"/>
          <c:max val="57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90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880915188826612"/>
          <c:y val="0.90481201488618845"/>
          <c:w val="0.78064358406012779"/>
          <c:h val="8.48706638478625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Évolution</a:t>
            </a:r>
            <a:r>
              <a:rPr lang="fr-FR" sz="1200" baseline="0"/>
              <a:t> de la croissance en fonction du nombre de jours</a:t>
            </a:r>
            <a:endParaRPr lang="fr-FR" sz="1200"/>
          </a:p>
        </c:rich>
      </c:tx>
      <c:layout>
        <c:manualLayout>
          <c:xMode val="edge"/>
          <c:yMode val="edge"/>
          <c:x val="0.13755758196185441"/>
          <c:y val="6.878214177299239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81884482685406"/>
          <c:y val="0.13543961943436708"/>
          <c:w val="0.8426309363610911"/>
          <c:h val="0.72119744740804337"/>
        </c:manualLayout>
      </c:layout>
      <c:scatterChart>
        <c:scatterStyle val="smoothMarker"/>
        <c:varyColors val="0"/>
        <c:ser>
          <c:idx val="0"/>
          <c:order val="0"/>
          <c:tx>
            <c:v>Courbe GRIMAUD</c:v>
          </c:tx>
          <c:spPr>
            <a:ln w="19050" cap="rnd">
              <a:solidFill>
                <a:srgbClr val="FF0000"/>
              </a:solidFill>
              <a:prstDash val="dashDot"/>
              <a:round/>
            </a:ln>
            <a:effectLst/>
          </c:spPr>
          <c:marker>
            <c:symbol val="circle"/>
            <c:size val="5"/>
            <c:spPr>
              <a:noFill/>
              <a:ln w="6350">
                <a:noFill/>
                <a:prstDash val="sysDash"/>
              </a:ln>
              <a:effectLst/>
            </c:spPr>
          </c:marker>
          <c:xVal>
            <c:numRef>
              <c:f>'070320'!$B$42:$N$42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'070320'!$B$43:$N$43</c:f>
              <c:numCache>
                <c:formatCode>General</c:formatCode>
                <c:ptCount val="13"/>
                <c:pt idx="0">
                  <c:v>106</c:v>
                </c:pt>
                <c:pt idx="1">
                  <c:v>264</c:v>
                </c:pt>
                <c:pt idx="2">
                  <c:v>576</c:v>
                </c:pt>
                <c:pt idx="3">
                  <c:v>1057</c:v>
                </c:pt>
                <c:pt idx="4">
                  <c:v>1681</c:v>
                </c:pt>
                <c:pt idx="5">
                  <c:v>2354</c:v>
                </c:pt>
                <c:pt idx="6">
                  <c:v>2978</c:v>
                </c:pt>
                <c:pt idx="7">
                  <c:v>3555</c:v>
                </c:pt>
                <c:pt idx="8">
                  <c:v>3987</c:v>
                </c:pt>
                <c:pt idx="9">
                  <c:v>4372</c:v>
                </c:pt>
                <c:pt idx="10">
                  <c:v>4612</c:v>
                </c:pt>
                <c:pt idx="11">
                  <c:v>4804</c:v>
                </c:pt>
                <c:pt idx="12">
                  <c:v>4900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274-0049-A7A1-61D5C5935739}"/>
            </c:ext>
          </c:extLst>
        </c:ser>
        <c:ser>
          <c:idx val="1"/>
          <c:order val="1"/>
          <c:tx>
            <c:v>Courbe éleveur</c:v>
          </c:tx>
          <c:spPr>
            <a:ln w="25400" cap="rnd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xVal>
            <c:numRef>
              <c:f>'070320'!$B$42:$N$42</c:f>
              <c:numCache>
                <c:formatCode>General</c:formatCode>
                <c:ptCount val="13"/>
                <c:pt idx="0">
                  <c:v>7</c:v>
                </c:pt>
                <c:pt idx="1">
                  <c:v>14</c:v>
                </c:pt>
                <c:pt idx="2">
                  <c:v>21</c:v>
                </c:pt>
                <c:pt idx="3">
                  <c:v>28</c:v>
                </c:pt>
                <c:pt idx="4">
                  <c:v>35</c:v>
                </c:pt>
                <c:pt idx="5">
                  <c:v>42</c:v>
                </c:pt>
                <c:pt idx="6">
                  <c:v>49</c:v>
                </c:pt>
                <c:pt idx="7">
                  <c:v>56</c:v>
                </c:pt>
                <c:pt idx="8">
                  <c:v>63</c:v>
                </c:pt>
                <c:pt idx="9">
                  <c:v>70</c:v>
                </c:pt>
                <c:pt idx="10">
                  <c:v>77</c:v>
                </c:pt>
                <c:pt idx="11">
                  <c:v>84</c:v>
                </c:pt>
                <c:pt idx="12">
                  <c:v>88</c:v>
                </c:pt>
              </c:numCache>
            </c:numRef>
          </c:xVal>
          <c:yVal>
            <c:numRef>
              <c:f>'070320'!$B$41:$N$41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274-0049-A7A1-61D5C59357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999056"/>
        <c:axId val="490997136"/>
      </c:scatterChart>
      <c:valAx>
        <c:axId val="490999056"/>
        <c:scaling>
          <c:orientation val="minMax"/>
          <c:max val="88"/>
          <c:min val="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7136"/>
        <c:crosses val="autoZero"/>
        <c:crossBetween val="midCat"/>
      </c:valAx>
      <c:valAx>
        <c:axId val="490997136"/>
        <c:scaling>
          <c:orientation val="minMax"/>
          <c:max val="57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9990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880915188826612"/>
          <c:y val="0.90481201488618845"/>
          <c:w val="0.78064358406012779"/>
          <c:h val="8.48706638478625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82041</xdr:colOff>
      <xdr:row>3</xdr:row>
      <xdr:rowOff>0</xdr:rowOff>
    </xdr:from>
    <xdr:to>
      <xdr:col>18</xdr:col>
      <xdr:colOff>0</xdr:colOff>
      <xdr:row>17</xdr:row>
      <xdr:rowOff>201707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215900</xdr:colOff>
          <xdr:row>6</xdr:row>
          <xdr:rowOff>660400</xdr:rowOff>
        </xdr:from>
        <xdr:to>
          <xdr:col>11</xdr:col>
          <xdr:colOff>190500</xdr:colOff>
          <xdr:row>9</xdr:row>
          <xdr:rowOff>50800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Présence d'eau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292100</xdr:colOff>
          <xdr:row>7</xdr:row>
          <xdr:rowOff>25400</xdr:rowOff>
        </xdr:from>
        <xdr:to>
          <xdr:col>13</xdr:col>
          <xdr:colOff>12700</xdr:colOff>
          <xdr:row>8</xdr:row>
          <xdr:rowOff>190500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Abscence d'eau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8283</xdr:rowOff>
    </xdr:from>
    <xdr:to>
      <xdr:col>1</xdr:col>
      <xdr:colOff>328967</xdr:colOff>
      <xdr:row>5</xdr:row>
      <xdr:rowOff>8283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283"/>
          <a:ext cx="1132380" cy="98563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63500</xdr:colOff>
          <xdr:row>77</xdr:row>
          <xdr:rowOff>25400</xdr:rowOff>
        </xdr:from>
        <xdr:to>
          <xdr:col>17</xdr:col>
          <xdr:colOff>1016000</xdr:colOff>
          <xdr:row>80</xdr:row>
          <xdr:rowOff>101600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Nouvelle Bande Éleveur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77</xdr:row>
          <xdr:rowOff>38100</xdr:rowOff>
        </xdr:from>
        <xdr:to>
          <xdr:col>14</xdr:col>
          <xdr:colOff>177800</xdr:colOff>
          <xdr:row>80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 pitchFamily="2" charset="0"/>
                  <a:cs typeface="Calibri" pitchFamily="2" charset="0"/>
                </a:rPr>
                <a:t>Nouvelle réception Doriath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71</xdr:row>
          <xdr:rowOff>215900</xdr:rowOff>
        </xdr:from>
        <xdr:to>
          <xdr:col>4</xdr:col>
          <xdr:colOff>177800</xdr:colOff>
          <xdr:row>74</xdr:row>
          <xdr:rowOff>12700</xdr:rowOff>
        </xdr:to>
        <xdr:sp macro="" textlink="">
          <xdr:nvSpPr>
            <xdr:cNvPr id="1041" name="Button 17" descr="Tableau récapitulatif de la bande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Tableau récapitulatif de la bande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82041</xdr:colOff>
      <xdr:row>3</xdr:row>
      <xdr:rowOff>0</xdr:rowOff>
    </xdr:from>
    <xdr:to>
      <xdr:col>18</xdr:col>
      <xdr:colOff>0</xdr:colOff>
      <xdr:row>17</xdr:row>
      <xdr:rowOff>201707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58C4BD0-969E-414F-B03F-2A3A46E4B9F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215900</xdr:colOff>
          <xdr:row>6</xdr:row>
          <xdr:rowOff>660400</xdr:rowOff>
        </xdr:from>
        <xdr:to>
          <xdr:col>11</xdr:col>
          <xdr:colOff>190500</xdr:colOff>
          <xdr:row>9</xdr:row>
          <xdr:rowOff>50800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B5E8D7F4-00F3-C740-A850-2ED96DAC19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Présence d'eau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292100</xdr:colOff>
          <xdr:row>7</xdr:row>
          <xdr:rowOff>25400</xdr:rowOff>
        </xdr:from>
        <xdr:to>
          <xdr:col>13</xdr:col>
          <xdr:colOff>12700</xdr:colOff>
          <xdr:row>8</xdr:row>
          <xdr:rowOff>190500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45E2F8E-D2D0-9D49-BD91-BBCD00AC32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Abscence d'eau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8283</xdr:rowOff>
    </xdr:from>
    <xdr:to>
      <xdr:col>1</xdr:col>
      <xdr:colOff>328967</xdr:colOff>
      <xdr:row>5</xdr:row>
      <xdr:rowOff>8283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B4B8DCD-2794-D845-99EB-53A917F58A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283"/>
          <a:ext cx="1243367" cy="965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63500</xdr:colOff>
          <xdr:row>77</xdr:row>
          <xdr:rowOff>25400</xdr:rowOff>
        </xdr:from>
        <xdr:to>
          <xdr:col>17</xdr:col>
          <xdr:colOff>1016000</xdr:colOff>
          <xdr:row>80</xdr:row>
          <xdr:rowOff>101600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40074252-FB98-5348-817F-D3C0449910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Nouvelle Bande Éleveur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77</xdr:row>
          <xdr:rowOff>38100</xdr:rowOff>
        </xdr:from>
        <xdr:to>
          <xdr:col>14</xdr:col>
          <xdr:colOff>177800</xdr:colOff>
          <xdr:row>80</xdr:row>
          <xdr:rowOff>76200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9F2AD202-325B-864A-914D-77A8100AD7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 pitchFamily="2" charset="0"/>
                  <a:cs typeface="Calibri" pitchFamily="2" charset="0"/>
                </a:rPr>
                <a:t>Nouvelle réception Doriath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71</xdr:row>
          <xdr:rowOff>215900</xdr:rowOff>
        </xdr:from>
        <xdr:to>
          <xdr:col>4</xdr:col>
          <xdr:colOff>177800</xdr:colOff>
          <xdr:row>74</xdr:row>
          <xdr:rowOff>12700</xdr:rowOff>
        </xdr:to>
        <xdr:sp macro="" textlink="">
          <xdr:nvSpPr>
            <xdr:cNvPr id="4101" name="Button 5" descr="Tableau récapitulatif de la bande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F63CFC9D-9CAE-1747-A68E-8C62E43272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Tableau récapitulatif de la bande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82041</xdr:colOff>
      <xdr:row>3</xdr:row>
      <xdr:rowOff>0</xdr:rowOff>
    </xdr:from>
    <xdr:to>
      <xdr:col>18</xdr:col>
      <xdr:colOff>0</xdr:colOff>
      <xdr:row>17</xdr:row>
      <xdr:rowOff>201707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F4504D1-743C-9443-8411-F969500DDB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215900</xdr:colOff>
          <xdr:row>6</xdr:row>
          <xdr:rowOff>660400</xdr:rowOff>
        </xdr:from>
        <xdr:to>
          <xdr:col>11</xdr:col>
          <xdr:colOff>190500</xdr:colOff>
          <xdr:row>9</xdr:row>
          <xdr:rowOff>50800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73C1C6F6-00C9-734E-8A50-B849A70CE6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Présence d'eau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292100</xdr:colOff>
          <xdr:row>7</xdr:row>
          <xdr:rowOff>25400</xdr:rowOff>
        </xdr:from>
        <xdr:to>
          <xdr:col>13</xdr:col>
          <xdr:colOff>12700</xdr:colOff>
          <xdr:row>8</xdr:row>
          <xdr:rowOff>190500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742C6E9D-A9C0-5B4D-8E21-57BD1499BE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Abscence d'eau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8283</xdr:rowOff>
    </xdr:from>
    <xdr:to>
      <xdr:col>1</xdr:col>
      <xdr:colOff>328967</xdr:colOff>
      <xdr:row>5</xdr:row>
      <xdr:rowOff>8283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7396B37-A9B0-CC42-940A-6F6DF6E377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283"/>
          <a:ext cx="1243367" cy="965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63500</xdr:colOff>
          <xdr:row>77</xdr:row>
          <xdr:rowOff>25400</xdr:rowOff>
        </xdr:from>
        <xdr:to>
          <xdr:col>17</xdr:col>
          <xdr:colOff>1016000</xdr:colOff>
          <xdr:row>80</xdr:row>
          <xdr:rowOff>101600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F433D910-9582-AB41-AE25-8B75267F21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Nouvelle Bande Éleveur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77</xdr:row>
          <xdr:rowOff>38100</xdr:rowOff>
        </xdr:from>
        <xdr:to>
          <xdr:col>14</xdr:col>
          <xdr:colOff>177800</xdr:colOff>
          <xdr:row>80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58865B3-F6B6-C24F-9597-5BFB780D6E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 pitchFamily="2" charset="0"/>
                  <a:cs typeface="Calibri" pitchFamily="2" charset="0"/>
                </a:rPr>
                <a:t>Nouvelle réception Doriath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71</xdr:row>
          <xdr:rowOff>215900</xdr:rowOff>
        </xdr:from>
        <xdr:to>
          <xdr:col>4</xdr:col>
          <xdr:colOff>177800</xdr:colOff>
          <xdr:row>74</xdr:row>
          <xdr:rowOff>12700</xdr:rowOff>
        </xdr:to>
        <xdr:sp macro="" textlink="">
          <xdr:nvSpPr>
            <xdr:cNvPr id="5125" name="Button 5" descr="Tableau récapitulatif de la bande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CDDFD7CF-ADB5-084D-9173-1BE28DF652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Tableau récapitulatif de la bande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82041</xdr:colOff>
      <xdr:row>3</xdr:row>
      <xdr:rowOff>0</xdr:rowOff>
    </xdr:from>
    <xdr:to>
      <xdr:col>18</xdr:col>
      <xdr:colOff>0</xdr:colOff>
      <xdr:row>17</xdr:row>
      <xdr:rowOff>201707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C641AFD-1DDA-0945-93B0-C61A116ED1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215900</xdr:colOff>
          <xdr:row>6</xdr:row>
          <xdr:rowOff>660400</xdr:rowOff>
        </xdr:from>
        <xdr:to>
          <xdr:col>11</xdr:col>
          <xdr:colOff>190500</xdr:colOff>
          <xdr:row>9</xdr:row>
          <xdr:rowOff>50800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440D4720-186D-3D4C-8C67-DC96119772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Présence d'eau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292100</xdr:colOff>
          <xdr:row>7</xdr:row>
          <xdr:rowOff>25400</xdr:rowOff>
        </xdr:from>
        <xdr:to>
          <xdr:col>13</xdr:col>
          <xdr:colOff>12700</xdr:colOff>
          <xdr:row>8</xdr:row>
          <xdr:rowOff>190500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9652FA6A-C385-9C46-87AF-DC8A4107D1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Abscence d'eau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8283</xdr:rowOff>
    </xdr:from>
    <xdr:to>
      <xdr:col>1</xdr:col>
      <xdr:colOff>328967</xdr:colOff>
      <xdr:row>5</xdr:row>
      <xdr:rowOff>8283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7920DF9-7F07-EF44-9670-B7779B41E3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283"/>
          <a:ext cx="1243367" cy="965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63500</xdr:colOff>
          <xdr:row>77</xdr:row>
          <xdr:rowOff>25400</xdr:rowOff>
        </xdr:from>
        <xdr:to>
          <xdr:col>17</xdr:col>
          <xdr:colOff>1016000</xdr:colOff>
          <xdr:row>80</xdr:row>
          <xdr:rowOff>101600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BDFE8A6D-5FFF-5641-9261-F637F09A39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Nouvelle Bande Éleveur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77</xdr:row>
          <xdr:rowOff>38100</xdr:rowOff>
        </xdr:from>
        <xdr:to>
          <xdr:col>14</xdr:col>
          <xdr:colOff>177800</xdr:colOff>
          <xdr:row>80</xdr:row>
          <xdr:rowOff>76200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8F61CE96-E9CC-434A-8F0A-EA5205DBC5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 pitchFamily="2" charset="0"/>
                  <a:cs typeface="Calibri" pitchFamily="2" charset="0"/>
                </a:rPr>
                <a:t>Nouvelle réception Doriath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71</xdr:row>
          <xdr:rowOff>215900</xdr:rowOff>
        </xdr:from>
        <xdr:to>
          <xdr:col>4</xdr:col>
          <xdr:colOff>177800</xdr:colOff>
          <xdr:row>74</xdr:row>
          <xdr:rowOff>12700</xdr:rowOff>
        </xdr:to>
        <xdr:sp macro="" textlink="">
          <xdr:nvSpPr>
            <xdr:cNvPr id="6149" name="Button 5" descr="Tableau récapitulatif de la bande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6F67B07C-10B5-4144-BF23-DA883839ED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Tableau récapitulatif de la bande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82041</xdr:colOff>
      <xdr:row>3</xdr:row>
      <xdr:rowOff>0</xdr:rowOff>
    </xdr:from>
    <xdr:to>
      <xdr:col>18</xdr:col>
      <xdr:colOff>0</xdr:colOff>
      <xdr:row>17</xdr:row>
      <xdr:rowOff>201707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C25B66C-1194-7D4C-9684-1A1901E6B8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215900</xdr:colOff>
          <xdr:row>6</xdr:row>
          <xdr:rowOff>660400</xdr:rowOff>
        </xdr:from>
        <xdr:to>
          <xdr:col>11</xdr:col>
          <xdr:colOff>190500</xdr:colOff>
          <xdr:row>9</xdr:row>
          <xdr:rowOff>50800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A67A67B5-4C44-0541-A7DF-AD96A687DC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Présence d'eau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292100</xdr:colOff>
          <xdr:row>7</xdr:row>
          <xdr:rowOff>25400</xdr:rowOff>
        </xdr:from>
        <xdr:to>
          <xdr:col>13</xdr:col>
          <xdr:colOff>12700</xdr:colOff>
          <xdr:row>8</xdr:row>
          <xdr:rowOff>190500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D9A79E40-74B1-DA4E-82C5-B2AEB6033D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</a:rPr>
                <a:t>Abscence d'eau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8283</xdr:rowOff>
    </xdr:from>
    <xdr:to>
      <xdr:col>1</xdr:col>
      <xdr:colOff>328967</xdr:colOff>
      <xdr:row>5</xdr:row>
      <xdr:rowOff>8283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2DA62D1-7CBD-A741-A81C-544943CC8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283"/>
          <a:ext cx="1243367" cy="965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63500</xdr:colOff>
          <xdr:row>77</xdr:row>
          <xdr:rowOff>25400</xdr:rowOff>
        </xdr:from>
        <xdr:to>
          <xdr:col>17</xdr:col>
          <xdr:colOff>1016000</xdr:colOff>
          <xdr:row>80</xdr:row>
          <xdr:rowOff>101600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24C2E2AD-1A74-3742-B951-BCC6A4302E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Nouvelle Bande Éleveur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77</xdr:row>
          <xdr:rowOff>38100</xdr:rowOff>
        </xdr:from>
        <xdr:to>
          <xdr:col>14</xdr:col>
          <xdr:colOff>177800</xdr:colOff>
          <xdr:row>80</xdr:row>
          <xdr:rowOff>76200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EA240D25-579E-5E44-92FD-0D9B889C18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 pitchFamily="2" charset="0"/>
                  <a:cs typeface="Calibri" pitchFamily="2" charset="0"/>
                </a:rPr>
                <a:t>Nouvelle réception Doriath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749300</xdr:colOff>
          <xdr:row>71</xdr:row>
          <xdr:rowOff>215900</xdr:rowOff>
        </xdr:from>
        <xdr:to>
          <xdr:col>4</xdr:col>
          <xdr:colOff>177800</xdr:colOff>
          <xdr:row>74</xdr:row>
          <xdr:rowOff>12700</xdr:rowOff>
        </xdr:to>
        <xdr:sp macro="" textlink="">
          <xdr:nvSpPr>
            <xdr:cNvPr id="7173" name="Button 5" descr="Tableau récapitulatif de la bande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42CD88A3-CE54-3247-B462-9EE7969255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Tableau récapitulatif de la bande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29647-2F7A-4451-8BD4-ACBD17F6FE28}">
  <sheetPr codeName="Feuil2">
    <pageSetUpPr fitToPage="1"/>
  </sheetPr>
  <dimension ref="A1:AF120"/>
  <sheetViews>
    <sheetView topLeftCell="A19" zoomScale="85" zoomScaleNormal="85" workbookViewId="0">
      <selection activeCell="D10" sqref="D10:F13"/>
    </sheetView>
  </sheetViews>
  <sheetFormatPr baseColWidth="10" defaultColWidth="0" defaultRowHeight="15" customHeight="1" zeroHeight="1"/>
  <cols>
    <col min="1" max="1" width="12" style="2" customWidth="1"/>
    <col min="2" max="2" width="18" customWidth="1"/>
    <col min="3" max="3" width="14.33203125" customWidth="1"/>
    <col min="4" max="6" width="12" customWidth="1"/>
    <col min="7" max="7" width="16.1640625" customWidth="1"/>
    <col min="8" max="9" width="12" customWidth="1"/>
    <col min="10" max="10" width="13.5" customWidth="1"/>
    <col min="11" max="17" width="12" customWidth="1"/>
    <col min="18" max="18" width="18" customWidth="1"/>
    <col min="19" max="16384" width="16" style="2" hidden="1"/>
  </cols>
  <sheetData>
    <row r="1" spans="1:29" ht="15" customHeight="1">
      <c r="A1" s="48" t="s">
        <v>82</v>
      </c>
      <c r="B1" s="59" t="s">
        <v>82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/>
      <c r="P1" s="69"/>
      <c r="Q1" s="74"/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29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29" ht="1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29" ht="15" customHeight="1" thickBot="1">
      <c r="A4" s="80"/>
      <c r="B4" s="83" t="s">
        <v>71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29" ht="15" customHeight="1" thickTop="1" thickBot="1">
      <c r="A5" s="81"/>
      <c r="B5" s="85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s="1" customFormat="1" ht="15" customHeight="1" thickTop="1" thickBot="1">
      <c r="A6" s="81"/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29" ht="15" customHeight="1" thickTop="1" thickBot="1">
      <c r="A7" s="81"/>
      <c r="B7" s="87" t="s">
        <v>85</v>
      </c>
      <c r="C7" s="88"/>
      <c r="D7" s="88" t="s">
        <v>84</v>
      </c>
      <c r="E7" s="88"/>
      <c r="F7" s="88"/>
      <c r="G7" s="88" t="s">
        <v>72</v>
      </c>
      <c r="H7" s="88"/>
      <c r="I7" s="88"/>
      <c r="J7" s="88" t="s">
        <v>75</v>
      </c>
      <c r="K7" s="88"/>
      <c r="L7" s="88"/>
      <c r="M7" s="88" t="s">
        <v>74</v>
      </c>
      <c r="N7" s="88"/>
      <c r="O7" s="88" t="s">
        <v>76</v>
      </c>
      <c r="P7" s="88"/>
      <c r="Q7" s="88" t="s">
        <v>73</v>
      </c>
      <c r="R7" s="88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29" ht="15" customHeight="1" thickTop="1" thickBot="1">
      <c r="A8" s="81"/>
      <c r="B8" s="87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29" ht="15" customHeight="1" thickTop="1" thickBot="1">
      <c r="A9" s="81"/>
      <c r="B9" s="87"/>
      <c r="C9" s="88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29" ht="15" customHeight="1" thickTop="1" thickBot="1">
      <c r="A10" s="81"/>
      <c r="B10" s="89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58">
        <f>M10+O10</f>
        <v>0</v>
      </c>
      <c r="R10" s="58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29" ht="15" customHeight="1" thickTop="1" thickBot="1">
      <c r="A11" s="81"/>
      <c r="B11" s="89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0"/>
      <c r="P11" s="90"/>
      <c r="Q11" s="58"/>
      <c r="R11" s="58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29" ht="15" customHeight="1" thickTop="1" thickBot="1">
      <c r="A12" s="81"/>
      <c r="B12" s="89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58"/>
      <c r="R12" s="58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29" ht="15" customHeight="1" thickTop="1" thickBot="1">
      <c r="A13" s="81"/>
      <c r="B13" s="89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0"/>
      <c r="P13" s="90"/>
      <c r="Q13" s="58"/>
      <c r="R13" s="58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29" ht="15" customHeight="1" thickTop="1" thickBot="1">
      <c r="A14" s="81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29" ht="15" customHeight="1" thickTop="1" thickBot="1">
      <c r="A15" s="81"/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</row>
    <row r="16" spans="1:29" ht="15" customHeight="1" thickTop="1" thickBot="1">
      <c r="A16" s="8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32" ht="15" customHeight="1" thickTop="1" thickBot="1">
      <c r="A17" s="8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32" ht="18" customHeight="1" thickTop="1" thickBot="1">
      <c r="A18" s="8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43"/>
      <c r="T18" s="43">
        <f t="shared" ref="T18:AF18" si="0">B48</f>
        <v>0</v>
      </c>
      <c r="U18" s="43">
        <f t="shared" si="0"/>
        <v>0</v>
      </c>
      <c r="V18" s="43">
        <f t="shared" si="0"/>
        <v>0</v>
      </c>
      <c r="W18" s="43">
        <f t="shared" si="0"/>
        <v>0</v>
      </c>
      <c r="X18" s="43">
        <f t="shared" si="0"/>
        <v>0</v>
      </c>
      <c r="Y18" s="43">
        <f t="shared" si="0"/>
        <v>0</v>
      </c>
      <c r="Z18" s="43">
        <f t="shared" si="0"/>
        <v>0</v>
      </c>
      <c r="AA18" s="43">
        <f t="shared" si="0"/>
        <v>0</v>
      </c>
      <c r="AB18" s="43">
        <f t="shared" si="0"/>
        <v>0</v>
      </c>
      <c r="AC18" s="43">
        <f t="shared" si="0"/>
        <v>0</v>
      </c>
      <c r="AD18" s="3">
        <f t="shared" si="0"/>
        <v>0</v>
      </c>
      <c r="AE18" s="3">
        <f t="shared" si="0"/>
        <v>0</v>
      </c>
      <c r="AF18" s="3">
        <f t="shared" si="0"/>
        <v>0</v>
      </c>
    </row>
    <row r="19" spans="1:32" ht="15" customHeight="1" thickTop="1" thickBot="1">
      <c r="A19" s="81"/>
      <c r="B19" s="91"/>
      <c r="C19" s="92"/>
      <c r="D19" s="53" t="s">
        <v>77</v>
      </c>
      <c r="E19" s="53"/>
      <c r="F19" s="53"/>
      <c r="G19" s="53" t="s">
        <v>47</v>
      </c>
      <c r="H19" s="53"/>
      <c r="I19" s="53"/>
      <c r="J19" s="53" t="s">
        <v>48</v>
      </c>
      <c r="K19" s="53"/>
      <c r="L19" s="53"/>
      <c r="M19" s="53" t="s">
        <v>70</v>
      </c>
      <c r="N19" s="53"/>
      <c r="O19" s="53"/>
      <c r="P19" s="51"/>
      <c r="Q19" s="51"/>
      <c r="R19" s="51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32" ht="15" customHeight="1" thickTop="1" thickBot="1">
      <c r="A20" s="81"/>
      <c r="B20" s="91"/>
      <c r="C20" s="9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1"/>
      <c r="Q20" s="51"/>
      <c r="R20" s="51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32" ht="15" customHeight="1" thickTop="1" thickBot="1">
      <c r="A21" s="81"/>
      <c r="B21" s="91"/>
      <c r="C21" s="9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1"/>
      <c r="Q21" s="51"/>
      <c r="R21" s="51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32" ht="15" customHeight="1" thickTop="1" thickBot="1">
      <c r="A22" s="81"/>
      <c r="B22" s="54" t="s">
        <v>80</v>
      </c>
      <c r="C22" s="55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1"/>
      <c r="Q22" s="51"/>
      <c r="R22" s="51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32" ht="15" customHeight="1" thickTop="1" thickBot="1">
      <c r="A23" s="81"/>
      <c r="B23" s="54"/>
      <c r="C23" s="55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1"/>
      <c r="Q23" s="51"/>
      <c r="R23" s="51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32" ht="15" customHeight="1" thickTop="1" thickBot="1">
      <c r="A24" s="81"/>
      <c r="B24" s="54"/>
      <c r="C24" s="55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1"/>
      <c r="Q24" s="51"/>
      <c r="R24" s="51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</row>
    <row r="25" spans="1:32" ht="15" customHeight="1" thickTop="1" thickBot="1">
      <c r="A25" s="81"/>
      <c r="B25" s="54" t="s">
        <v>78</v>
      </c>
      <c r="C25" s="55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1"/>
      <c r="Q25" s="51"/>
      <c r="R25" s="51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</row>
    <row r="26" spans="1:32" ht="15" customHeight="1" thickTop="1" thickBot="1">
      <c r="A26" s="81"/>
      <c r="B26" s="54"/>
      <c r="C26" s="55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1"/>
      <c r="Q26" s="51"/>
      <c r="R26" s="51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</row>
    <row r="27" spans="1:32" ht="15" customHeight="1" thickTop="1" thickBot="1">
      <c r="A27" s="81"/>
      <c r="B27" s="54"/>
      <c r="C27" s="55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1"/>
      <c r="Q27" s="51"/>
      <c r="R27" s="5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32" ht="15" customHeight="1" thickTop="1" thickBot="1">
      <c r="A28" s="81"/>
      <c r="B28" s="54" t="s">
        <v>79</v>
      </c>
      <c r="C28" s="55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1"/>
      <c r="Q28" s="51"/>
      <c r="R28" s="5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32" ht="15" customHeight="1" thickTop="1" thickBot="1">
      <c r="A29" s="81"/>
      <c r="B29" s="54"/>
      <c r="C29" s="55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1"/>
      <c r="Q29" s="51"/>
      <c r="R29" s="5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32" ht="15" customHeight="1" thickTop="1" thickBot="1">
      <c r="A30" s="81"/>
      <c r="B30" s="93"/>
      <c r="C30" s="94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51"/>
      <c r="Q30" s="51"/>
      <c r="R30" s="5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32" s="57" customFormat="1" ht="15" customHeight="1" thickTop="1" thickBot="1">
      <c r="A31" s="81"/>
      <c r="B31" s="56"/>
    </row>
    <row r="32" spans="1:32" s="57" customFormat="1" ht="15" customHeight="1" thickTop="1" thickBot="1">
      <c r="A32" s="81"/>
      <c r="B32" s="56"/>
    </row>
    <row r="33" spans="1:2" s="57" customFormat="1" ht="15" customHeight="1" thickTop="1" thickBot="1">
      <c r="A33" s="81"/>
      <c r="B33" s="56"/>
    </row>
    <row r="34" spans="1:2" s="57" customFormat="1" ht="15" customHeight="1" thickTop="1" thickBot="1">
      <c r="A34" s="81"/>
      <c r="B34" s="56"/>
    </row>
    <row r="35" spans="1:2" s="57" customFormat="1" ht="15" customHeight="1" thickTop="1" thickBot="1">
      <c r="A35" s="81"/>
      <c r="B35" s="56"/>
    </row>
    <row r="36" spans="1:2" s="57" customFormat="1" ht="15" customHeight="1" thickTop="1" thickBot="1">
      <c r="A36" s="81"/>
      <c r="B36" s="56"/>
    </row>
    <row r="37" spans="1:2" s="57" customFormat="1" ht="15" customHeight="1" thickTop="1" thickBot="1">
      <c r="A37" s="81"/>
      <c r="B37" s="56"/>
    </row>
    <row r="38" spans="1:2" s="57" customFormat="1" ht="15" customHeight="1" thickTop="1" thickBot="1">
      <c r="A38" s="81"/>
      <c r="B38" s="56"/>
    </row>
    <row r="39" spans="1:2" s="57" customFormat="1" ht="15" customHeight="1" thickTop="1" thickBot="1">
      <c r="A39" s="81"/>
      <c r="B39" s="56"/>
    </row>
    <row r="40" spans="1:2" s="57" customFormat="1" ht="15" customHeight="1" thickTop="1" thickBot="1">
      <c r="A40" s="81"/>
      <c r="B40" s="56"/>
    </row>
    <row r="41" spans="1:2" s="57" customFormat="1" ht="15" customHeight="1" thickTop="1" thickBot="1">
      <c r="A41" s="81"/>
      <c r="B41" s="56"/>
    </row>
    <row r="42" spans="1:2" s="57" customFormat="1" ht="15" customHeight="1" thickTop="1" thickBot="1">
      <c r="A42" s="81"/>
      <c r="B42" s="56"/>
    </row>
    <row r="43" spans="1:2" s="57" customFormat="1" ht="15" customHeight="1" thickTop="1" thickBot="1">
      <c r="A43" s="81"/>
      <c r="B43" s="56"/>
    </row>
    <row r="44" spans="1:2" s="57" customFormat="1" ht="15" customHeight="1" thickTop="1" thickBot="1">
      <c r="A44" s="81"/>
      <c r="B44" s="56"/>
    </row>
    <row r="45" spans="1:2" s="57" customFormat="1" ht="15" customHeight="1" thickTop="1" thickBot="1">
      <c r="A45" s="81"/>
      <c r="B45" s="56"/>
    </row>
    <row r="46" spans="1:2" s="57" customFormat="1" ht="15" customHeight="1" thickTop="1" thickBot="1">
      <c r="A46" s="81"/>
      <c r="B46" s="56"/>
    </row>
    <row r="47" spans="1:2" s="57" customFormat="1" ht="15" customHeight="1" thickTop="1" thickBot="1">
      <c r="A47" s="81"/>
      <c r="B47" s="56"/>
    </row>
    <row r="48" spans="1:2" s="57" customFormat="1" ht="15" customHeight="1" thickTop="1" thickBot="1">
      <c r="A48" s="81"/>
      <c r="B48" s="56"/>
    </row>
    <row r="49" spans="1:2" s="57" customFormat="1" ht="15" customHeight="1" thickTop="1" thickBot="1">
      <c r="A49" s="82"/>
      <c r="B49" s="56"/>
    </row>
    <row r="50" spans="1:2" ht="15" hidden="1" customHeight="1">
      <c r="A50" s="1"/>
    </row>
    <row r="51" spans="1:2" ht="15" hidden="1" customHeight="1">
      <c r="A51" s="1"/>
    </row>
    <row r="52" spans="1:2" ht="15" hidden="1" customHeight="1">
      <c r="A52" s="1"/>
    </row>
    <row r="53" spans="1:2" ht="15" hidden="1" customHeight="1">
      <c r="A53" s="1"/>
    </row>
    <row r="54" spans="1:2" ht="15" hidden="1" customHeight="1">
      <c r="A54" s="1"/>
    </row>
    <row r="55" spans="1:2" ht="15" hidden="1" customHeight="1">
      <c r="A55" s="1"/>
    </row>
    <row r="56" spans="1:2" ht="15" hidden="1" customHeight="1">
      <c r="A56" s="1"/>
    </row>
    <row r="57" spans="1:2" ht="15" hidden="1" customHeight="1">
      <c r="A57" s="1"/>
    </row>
    <row r="58" spans="1:2" ht="15" hidden="1" customHeight="1">
      <c r="A58" s="1"/>
    </row>
    <row r="59" spans="1:2" ht="15" hidden="1" customHeight="1">
      <c r="A59" s="1"/>
    </row>
    <row r="60" spans="1:2" ht="15" hidden="1" customHeight="1">
      <c r="A60" s="1"/>
    </row>
    <row r="61" spans="1:2" ht="15" hidden="1" customHeight="1">
      <c r="A61" s="1"/>
    </row>
    <row r="62" spans="1:2" ht="15" hidden="1" customHeight="1">
      <c r="A62" s="1"/>
    </row>
    <row r="63" spans="1:2" ht="15" hidden="1" customHeight="1">
      <c r="A63" s="1"/>
    </row>
    <row r="64" spans="1:2" ht="15" hidden="1" customHeight="1">
      <c r="A64" s="1"/>
    </row>
    <row r="65" spans="1:19" ht="15" hidden="1" customHeight="1">
      <c r="A65" s="1"/>
    </row>
    <row r="66" spans="1:19" ht="15" hidden="1" customHeight="1">
      <c r="A66" s="1"/>
    </row>
    <row r="67" spans="1:19" ht="15" hidden="1" customHeight="1">
      <c r="A67" s="1"/>
    </row>
    <row r="68" spans="1:19" ht="15" hidden="1" customHeight="1">
      <c r="A68" s="1"/>
    </row>
    <row r="69" spans="1:19" ht="15" hidden="1" customHeight="1">
      <c r="A69" s="1"/>
    </row>
    <row r="70" spans="1:19" ht="15" hidden="1" customHeight="1">
      <c r="A70" s="1"/>
    </row>
    <row r="71" spans="1:19" ht="15" hidden="1" customHeight="1">
      <c r="A71" s="1"/>
    </row>
    <row r="72" spans="1:19" ht="15" hidden="1" customHeight="1">
      <c r="A72" s="1"/>
    </row>
    <row r="73" spans="1:19" ht="15" hidden="1" customHeight="1">
      <c r="A73" s="1"/>
    </row>
    <row r="74" spans="1:19" ht="15" hidden="1" customHeight="1">
      <c r="S74" s="1"/>
    </row>
    <row r="75" spans="1:19" ht="15" hidden="1" customHeight="1">
      <c r="S75" s="1"/>
    </row>
    <row r="76" spans="1:19" ht="15" hidden="1" customHeight="1">
      <c r="S76" s="1"/>
    </row>
    <row r="77" spans="1:19" ht="15" hidden="1" customHeight="1">
      <c r="S77" s="1"/>
    </row>
    <row r="78" spans="1:19" ht="15" hidden="1" customHeight="1">
      <c r="S78" s="1"/>
    </row>
    <row r="79" spans="1:19" ht="15" hidden="1" customHeight="1">
      <c r="S79" s="1"/>
    </row>
    <row r="80" spans="1:19" ht="15" hidden="1" customHeight="1">
      <c r="S80" s="1"/>
    </row>
    <row r="81" spans="19:19" ht="15" hidden="1" customHeight="1">
      <c r="S81" s="1"/>
    </row>
    <row r="82" spans="19:19" ht="15" hidden="1" customHeight="1">
      <c r="S82" s="1"/>
    </row>
    <row r="83" spans="19:19" ht="15" hidden="1" customHeight="1">
      <c r="S83" s="1"/>
    </row>
    <row r="84" spans="19:19" ht="15" hidden="1" customHeight="1">
      <c r="S84" s="1"/>
    </row>
    <row r="85" spans="19:19" ht="15" hidden="1" customHeight="1"/>
    <row r="86" spans="19:19" ht="15" hidden="1" customHeight="1"/>
    <row r="87" spans="19:19" ht="15" hidden="1" customHeight="1"/>
    <row r="88" spans="19:19" ht="15" hidden="1" customHeight="1"/>
    <row r="89" spans="19:19" ht="15" hidden="1" customHeight="1"/>
    <row r="90" spans="19:19" ht="15" hidden="1" customHeight="1"/>
    <row r="91" spans="19:19" ht="15" hidden="1" customHeight="1"/>
    <row r="92" spans="19:19" ht="15" hidden="1" customHeight="1"/>
    <row r="93" spans="19:19" ht="15" hidden="1" customHeight="1"/>
    <row r="94" spans="19:19" ht="15" hidden="1" customHeight="1"/>
    <row r="95" spans="19:19" ht="15" hidden="1" customHeight="1"/>
    <row r="96" spans="19:19" ht="15" hidden="1" customHeight="1"/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10" ht="15" hidden="1" customHeight="1"/>
    <row r="111" ht="15" hidden="1" customHeight="1"/>
    <row r="112" ht="15" hidden="1" customHeight="1"/>
    <row r="113" ht="15" hidden="1" customHeight="1"/>
    <row r="114" ht="15" hidden="1" customHeight="1"/>
    <row r="115" ht="15" hidden="1" customHeight="1"/>
    <row r="116" ht="15" hidden="1" customHeight="1"/>
    <row r="117" ht="15" hidden="1" customHeight="1"/>
    <row r="118" ht="15" hidden="1" customHeight="1"/>
    <row r="119" ht="15" hidden="1" customHeight="1"/>
    <row r="120" ht="15" hidden="1" customHeight="1"/>
  </sheetData>
  <sheetProtection selectLockedCells="1" autoFilter="0"/>
  <mergeCells count="42">
    <mergeCell ref="B28:C30"/>
    <mergeCell ref="D28:F30"/>
    <mergeCell ref="G28:I30"/>
    <mergeCell ref="J28:L30"/>
    <mergeCell ref="M28:O30"/>
    <mergeCell ref="D10:F13"/>
    <mergeCell ref="G10:I13"/>
    <mergeCell ref="J10:L13"/>
    <mergeCell ref="M10:N13"/>
    <mergeCell ref="O10:P13"/>
    <mergeCell ref="Q10:R13"/>
    <mergeCell ref="B1:N3"/>
    <mergeCell ref="O1:P3"/>
    <mergeCell ref="Q1:R3"/>
    <mergeCell ref="A4:A49"/>
    <mergeCell ref="B4:R5"/>
    <mergeCell ref="B7:C9"/>
    <mergeCell ref="D7:F9"/>
    <mergeCell ref="G7:I9"/>
    <mergeCell ref="J7:L9"/>
    <mergeCell ref="M7:N9"/>
    <mergeCell ref="O7:P9"/>
    <mergeCell ref="Q7:R9"/>
    <mergeCell ref="B10:C13"/>
    <mergeCell ref="B19:C21"/>
    <mergeCell ref="D19:F21"/>
    <mergeCell ref="G19:I21"/>
    <mergeCell ref="J19:L21"/>
    <mergeCell ref="M19:O21"/>
    <mergeCell ref="B22:C24"/>
    <mergeCell ref="B31:G49"/>
    <mergeCell ref="H31:M49"/>
    <mergeCell ref="N31:XFD49"/>
    <mergeCell ref="B25:C27"/>
    <mergeCell ref="D22:F24"/>
    <mergeCell ref="G22:I24"/>
    <mergeCell ref="M25:O27"/>
    <mergeCell ref="J25:L27"/>
    <mergeCell ref="G25:I27"/>
    <mergeCell ref="D25:F27"/>
    <mergeCell ref="M22:O24"/>
    <mergeCell ref="J22:L24"/>
  </mergeCells>
  <pageMargins left="0.25" right="0.25" top="0.75" bottom="0.75" header="0.3" footer="0.3"/>
  <pageSetup paperSize="9" scale="6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F93"/>
  <sheetViews>
    <sheetView topLeftCell="A51" zoomScale="85" zoomScaleNormal="85" workbookViewId="0">
      <selection activeCell="N71" sqref="N71:R71"/>
    </sheetView>
  </sheetViews>
  <sheetFormatPr baseColWidth="10" defaultColWidth="0" defaultRowHeight="15" zeroHeight="1"/>
  <cols>
    <col min="1" max="1" width="12" style="2" customWidth="1"/>
    <col min="2" max="2" width="18" style="2" customWidth="1"/>
    <col min="3" max="3" width="14.33203125" style="2" customWidth="1"/>
    <col min="4" max="6" width="12" style="2" customWidth="1"/>
    <col min="7" max="7" width="16.1640625" style="2" customWidth="1"/>
    <col min="8" max="9" width="12" style="2" customWidth="1"/>
    <col min="10" max="10" width="13.5" style="47" customWidth="1"/>
    <col min="11" max="17" width="12" style="47" customWidth="1"/>
    <col min="18" max="18" width="18" style="47" customWidth="1"/>
    <col min="19" max="16384" width="16" style="2" hidden="1"/>
  </cols>
  <sheetData>
    <row r="1" spans="1:32" ht="15" customHeight="1">
      <c r="A1" s="48" t="s">
        <v>69</v>
      </c>
      <c r="B1" s="59" t="s">
        <v>82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/>
      <c r="P1" s="69"/>
      <c r="Q1" s="74"/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32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32" ht="15.7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32" ht="15.75" customHeight="1" thickBot="1">
      <c r="A4" s="80" t="s">
        <v>32</v>
      </c>
      <c r="B4" s="115" t="s">
        <v>0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32" ht="16.5" customHeight="1" thickTop="1" thickBot="1">
      <c r="A5" s="81"/>
      <c r="B5" s="116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2" s="1" customFormat="1" ht="17" thickTop="1" thickBot="1">
      <c r="A6" s="8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5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32" ht="58.5" customHeight="1" thickTop="1" thickBot="1">
      <c r="A7" s="81"/>
      <c r="B7" s="138" t="s">
        <v>1</v>
      </c>
      <c r="C7" s="139"/>
      <c r="D7" s="140" t="s">
        <v>2</v>
      </c>
      <c r="E7" s="139"/>
      <c r="F7" s="140" t="s">
        <v>3</v>
      </c>
      <c r="G7" s="139"/>
      <c r="H7" s="140" t="s">
        <v>4</v>
      </c>
      <c r="I7" s="139"/>
      <c r="J7" s="140" t="s">
        <v>5</v>
      </c>
      <c r="K7" s="138"/>
      <c r="L7" s="138"/>
      <c r="M7" s="139"/>
      <c r="N7" s="4"/>
      <c r="O7" s="4"/>
      <c r="P7" s="4"/>
      <c r="Q7" s="4"/>
      <c r="R7" s="5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32" ht="17" thickTop="1" thickBot="1">
      <c r="A8" s="81"/>
      <c r="B8" s="141"/>
      <c r="C8" s="142"/>
      <c r="D8" s="120"/>
      <c r="E8" s="121"/>
      <c r="F8" s="120"/>
      <c r="G8" s="121"/>
      <c r="H8" s="120"/>
      <c r="I8" s="121"/>
      <c r="J8" s="124"/>
      <c r="K8" s="124"/>
      <c r="L8" s="124"/>
      <c r="M8" s="124"/>
      <c r="N8" s="4"/>
      <c r="O8" s="4"/>
      <c r="P8" s="4"/>
      <c r="Q8" s="4"/>
      <c r="R8" s="5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32" ht="17" thickTop="1" thickBot="1">
      <c r="A9" s="81"/>
      <c r="B9" s="143"/>
      <c r="C9" s="144"/>
      <c r="D9" s="122"/>
      <c r="E9" s="123"/>
      <c r="F9" s="122"/>
      <c r="G9" s="123"/>
      <c r="H9" s="122"/>
      <c r="I9" s="123"/>
      <c r="J9" s="125"/>
      <c r="K9" s="125"/>
      <c r="L9" s="125"/>
      <c r="M9" s="125"/>
      <c r="N9" s="6"/>
      <c r="O9" s="6"/>
      <c r="P9" s="6"/>
      <c r="Q9" s="6"/>
      <c r="R9" s="5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32" ht="17" thickTop="1" thickBot="1">
      <c r="A10" s="81"/>
      <c r="B10" s="4"/>
      <c r="C10" s="4"/>
      <c r="D10" s="21"/>
      <c r="E10" s="21"/>
      <c r="F10" s="4"/>
      <c r="G10" s="4"/>
      <c r="H10" s="4"/>
      <c r="I10" s="4"/>
      <c r="J10" s="21"/>
      <c r="K10" s="21"/>
      <c r="L10" s="21"/>
      <c r="M10" s="21"/>
      <c r="N10" s="4"/>
      <c r="O10" s="4"/>
      <c r="P10" s="4"/>
      <c r="Q10" s="4"/>
      <c r="R10" s="5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32" ht="32.25" customHeight="1" thickTop="1" thickBot="1">
      <c r="A11" s="81"/>
      <c r="B11" s="115" t="s">
        <v>6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4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32" ht="16.5" customHeight="1" thickTop="1" thickBot="1">
      <c r="A12" s="81"/>
      <c r="B12" s="116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6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32" ht="17" thickTop="1" thickBot="1">
      <c r="A13" s="81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5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32" ht="23" thickTop="1" thickBot="1">
      <c r="A14" s="81"/>
      <c r="B14" s="4"/>
      <c r="C14" s="4"/>
      <c r="D14" s="4"/>
      <c r="E14" s="145" t="s">
        <v>7</v>
      </c>
      <c r="F14" s="146"/>
      <c r="G14" s="147"/>
      <c r="H14" s="145" t="s">
        <v>8</v>
      </c>
      <c r="I14" s="146"/>
      <c r="J14" s="147"/>
      <c r="K14" s="4"/>
      <c r="L14" s="4"/>
      <c r="M14" s="4"/>
      <c r="N14" s="4"/>
      <c r="O14" s="4"/>
      <c r="P14" s="4"/>
      <c r="Q14" s="4"/>
      <c r="R14" s="5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32" ht="17" thickTop="1" thickBot="1">
      <c r="A15" s="81"/>
      <c r="B15" s="4"/>
      <c r="C15" s="4"/>
      <c r="D15" s="4"/>
      <c r="E15" s="148"/>
      <c r="F15" s="149"/>
      <c r="G15" s="150"/>
      <c r="H15" s="154"/>
      <c r="I15" s="155"/>
      <c r="J15" s="156"/>
      <c r="K15" s="4"/>
      <c r="L15" s="4"/>
      <c r="M15" s="4"/>
      <c r="N15" s="4"/>
      <c r="O15" s="4"/>
      <c r="P15" s="4"/>
      <c r="Q15" s="4"/>
      <c r="R15" s="5"/>
      <c r="S15" s="43"/>
      <c r="T15" s="43">
        <f t="shared" ref="T15:AF15" si="0">B45</f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  <c r="Z15" s="43">
        <f t="shared" si="0"/>
        <v>0</v>
      </c>
      <c r="AA15" s="43">
        <f t="shared" si="0"/>
        <v>0</v>
      </c>
      <c r="AB15" s="43">
        <f t="shared" si="0"/>
        <v>0</v>
      </c>
      <c r="AC15" s="43">
        <f t="shared" si="0"/>
        <v>0</v>
      </c>
      <c r="AD15" s="3">
        <f t="shared" si="0"/>
        <v>0</v>
      </c>
      <c r="AE15" s="3">
        <f t="shared" si="0"/>
        <v>0</v>
      </c>
      <c r="AF15" s="3">
        <f t="shared" si="0"/>
        <v>0</v>
      </c>
    </row>
    <row r="16" spans="1:32" ht="17" thickTop="1" thickBot="1">
      <c r="A16" s="81"/>
      <c r="B16" s="4"/>
      <c r="C16" s="4"/>
      <c r="D16" s="4"/>
      <c r="E16" s="151"/>
      <c r="F16" s="152"/>
      <c r="G16" s="153"/>
      <c r="H16" s="157"/>
      <c r="I16" s="158"/>
      <c r="J16" s="159"/>
      <c r="K16" s="4"/>
      <c r="L16" s="4"/>
      <c r="M16" s="4"/>
      <c r="N16" s="4"/>
      <c r="O16" s="4"/>
      <c r="P16" s="4"/>
      <c r="Q16" s="4"/>
      <c r="R16" s="5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29" ht="17" thickTop="1" thickBot="1">
      <c r="A17" s="81"/>
      <c r="B17" s="4"/>
      <c r="C17" s="4"/>
      <c r="D17" s="4"/>
      <c r="E17" s="7"/>
      <c r="F17" s="7"/>
      <c r="G17" s="7"/>
      <c r="H17" s="8"/>
      <c r="I17" s="8"/>
      <c r="J17" s="8"/>
      <c r="K17" s="4"/>
      <c r="L17" s="4"/>
      <c r="M17" s="4"/>
      <c r="N17" s="4"/>
      <c r="O17" s="4"/>
      <c r="P17" s="4"/>
      <c r="Q17" s="4"/>
      <c r="R17" s="5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29" ht="17" thickTop="1" thickBot="1">
      <c r="A18" s="81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5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</row>
    <row r="19" spans="1:29" ht="33" thickTop="1" thickBot="1">
      <c r="A19" s="81"/>
      <c r="B19" s="136" t="s">
        <v>65</v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7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29" ht="17" thickTop="1" thickBot="1">
      <c r="A20" s="81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5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29" ht="16.5" customHeight="1" thickTop="1" thickBot="1">
      <c r="A21" s="81"/>
      <c r="B21" s="6"/>
      <c r="C21" s="22" t="s">
        <v>10</v>
      </c>
      <c r="D21" s="22" t="s">
        <v>11</v>
      </c>
      <c r="E21" s="22" t="s">
        <v>12</v>
      </c>
      <c r="F21" s="22" t="s">
        <v>13</v>
      </c>
      <c r="G21" s="22" t="s">
        <v>14</v>
      </c>
      <c r="H21" s="22" t="s">
        <v>15</v>
      </c>
      <c r="I21" s="22" t="s">
        <v>16</v>
      </c>
      <c r="J21" s="22" t="s">
        <v>17</v>
      </c>
      <c r="K21" s="22" t="s">
        <v>18</v>
      </c>
      <c r="L21" s="22" t="s">
        <v>19</v>
      </c>
      <c r="M21" s="22" t="s">
        <v>20</v>
      </c>
      <c r="N21" s="22" t="s">
        <v>21</v>
      </c>
      <c r="O21" s="22" t="s">
        <v>22</v>
      </c>
      <c r="P21" s="22" t="s">
        <v>23</v>
      </c>
      <c r="Q21" s="22" t="s">
        <v>24</v>
      </c>
      <c r="R21" s="23" t="s">
        <v>25</v>
      </c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29" ht="16.5" customHeight="1" thickTop="1" thickBot="1">
      <c r="A22" s="81"/>
      <c r="B22" s="24" t="s">
        <v>63</v>
      </c>
      <c r="C22" s="18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20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29" ht="16.5" customHeight="1" thickTop="1" thickBot="1">
      <c r="A23" s="81"/>
      <c r="B23" s="24" t="s">
        <v>64</v>
      </c>
      <c r="C23" s="18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20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29" ht="15" customHeight="1" thickTop="1" thickBot="1">
      <c r="A24" s="81"/>
      <c r="B24" s="191" t="s">
        <v>9</v>
      </c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thickTop="1" thickBot="1">
      <c r="A25" s="81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6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7" thickTop="1" thickBot="1">
      <c r="A26" s="81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1" thickTop="1" thickBot="1">
      <c r="A27" s="81"/>
      <c r="B27" s="25" t="s">
        <v>10</v>
      </c>
      <c r="C27" s="22" t="s">
        <v>11</v>
      </c>
      <c r="D27" s="22" t="s">
        <v>12</v>
      </c>
      <c r="E27" s="22" t="s">
        <v>13</v>
      </c>
      <c r="F27" s="22" t="s">
        <v>14</v>
      </c>
      <c r="G27" s="22" t="s">
        <v>15</v>
      </c>
      <c r="H27" s="22" t="s">
        <v>16</v>
      </c>
      <c r="I27" s="22" t="s">
        <v>17</v>
      </c>
      <c r="J27" s="22" t="s">
        <v>18</v>
      </c>
      <c r="K27" s="22" t="s">
        <v>19</v>
      </c>
      <c r="L27" s="22" t="s">
        <v>20</v>
      </c>
      <c r="M27" s="22" t="s">
        <v>21</v>
      </c>
      <c r="N27" s="22" t="s">
        <v>22</v>
      </c>
      <c r="O27" s="22" t="s">
        <v>23</v>
      </c>
      <c r="P27" s="22" t="s">
        <v>24</v>
      </c>
      <c r="Q27" s="22" t="s">
        <v>25</v>
      </c>
      <c r="R27" s="26" t="s">
        <v>26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7" thickTop="1" thickBot="1">
      <c r="A28" s="81"/>
      <c r="B28" s="160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61">
        <f>SUM(B28:Q29)</f>
        <v>0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17" thickTop="1" thickBot="1">
      <c r="A29" s="81"/>
      <c r="B29" s="160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6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7" thickTop="1" thickBot="1">
      <c r="A30" s="81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5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.5" customHeight="1" thickTop="1" thickBot="1">
      <c r="A31" s="81"/>
      <c r="B31" s="83" t="s">
        <v>27</v>
      </c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customHeight="1" thickTop="1" thickBot="1">
      <c r="A32" s="81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6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1.75" customHeight="1" thickTop="1" thickBot="1">
      <c r="A33" s="81"/>
      <c r="B33" s="189" t="s">
        <v>31</v>
      </c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90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8" thickTop="1" thickBot="1">
      <c r="A34" s="81"/>
      <c r="B34" s="27" t="s">
        <v>29</v>
      </c>
      <c r="C34" s="28"/>
      <c r="D34" s="28"/>
      <c r="E34" s="28"/>
      <c r="F34" s="28"/>
      <c r="G34" s="28"/>
      <c r="H34" s="27"/>
      <c r="I34" s="28"/>
      <c r="J34" s="28"/>
      <c r="K34" s="29"/>
      <c r="L34" s="28"/>
      <c r="M34" s="27"/>
      <c r="N34" s="29"/>
      <c r="O34" s="28"/>
      <c r="P34" s="29"/>
      <c r="Q34" s="28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1" thickTop="1" thickBot="1">
      <c r="A35" s="81"/>
      <c r="B35" s="30" t="s">
        <v>10</v>
      </c>
      <c r="C35" s="31" t="s">
        <v>11</v>
      </c>
      <c r="D35" s="31" t="s">
        <v>12</v>
      </c>
      <c r="E35" s="31" t="s">
        <v>13</v>
      </c>
      <c r="F35" s="31" t="s">
        <v>14</v>
      </c>
      <c r="G35" s="31" t="s">
        <v>15</v>
      </c>
      <c r="H35" s="31" t="s">
        <v>16</v>
      </c>
      <c r="I35" s="31" t="s">
        <v>17</v>
      </c>
      <c r="J35" s="31" t="s">
        <v>18</v>
      </c>
      <c r="K35" s="31" t="s">
        <v>19</v>
      </c>
      <c r="L35" s="31" t="s">
        <v>20</v>
      </c>
      <c r="M35" s="31" t="s">
        <v>21</v>
      </c>
      <c r="N35" s="31" t="s">
        <v>22</v>
      </c>
      <c r="O35" s="31" t="s">
        <v>23</v>
      </c>
      <c r="P35" s="31" t="s">
        <v>24</v>
      </c>
      <c r="Q35" s="31" t="s">
        <v>25</v>
      </c>
      <c r="R35" s="10" t="s">
        <v>26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7" thickTop="1" thickBot="1">
      <c r="A36" s="81"/>
      <c r="B36" s="160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61">
        <f>SUM(B36:Q37)</f>
        <v>0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7" thickTop="1" thickBot="1">
      <c r="A37" s="81"/>
      <c r="B37" s="160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6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7" thickTop="1" thickBot="1">
      <c r="A38" s="81"/>
      <c r="B38" s="6"/>
      <c r="C38" s="6"/>
      <c r="D38" s="6"/>
      <c r="E38" s="6"/>
      <c r="F38" s="6"/>
      <c r="G38" s="6"/>
      <c r="H38" s="4"/>
      <c r="I38" s="4"/>
      <c r="J38" s="4"/>
      <c r="K38" s="4"/>
      <c r="L38" s="4"/>
      <c r="M38" s="4"/>
      <c r="N38" s="4"/>
      <c r="O38" s="4"/>
      <c r="P38" s="4"/>
      <c r="Q38" s="4"/>
      <c r="R38" s="5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customHeight="1" thickTop="1" thickBot="1">
      <c r="A39" s="81"/>
      <c r="B39" s="83" t="s">
        <v>66</v>
      </c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4.75" customHeight="1" thickTop="1" thickBot="1">
      <c r="A40" s="81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6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6" customHeight="1" thickTop="1" thickBot="1">
      <c r="A41" s="81"/>
      <c r="B41" s="44">
        <f>B45</f>
        <v>0</v>
      </c>
      <c r="C41" s="44">
        <f t="shared" ref="C41:N41" si="1">C45</f>
        <v>0</v>
      </c>
      <c r="D41" s="44">
        <f t="shared" si="1"/>
        <v>0</v>
      </c>
      <c r="E41" s="44">
        <f t="shared" si="1"/>
        <v>0</v>
      </c>
      <c r="F41" s="44">
        <f t="shared" si="1"/>
        <v>0</v>
      </c>
      <c r="G41" s="44">
        <f t="shared" si="1"/>
        <v>0</v>
      </c>
      <c r="H41" s="44">
        <f t="shared" si="1"/>
        <v>0</v>
      </c>
      <c r="I41" s="44">
        <f t="shared" si="1"/>
        <v>0</v>
      </c>
      <c r="J41" s="44">
        <f t="shared" si="1"/>
        <v>0</v>
      </c>
      <c r="K41" s="44">
        <f t="shared" si="1"/>
        <v>0</v>
      </c>
      <c r="L41" s="44">
        <f t="shared" si="1"/>
        <v>0</v>
      </c>
      <c r="M41" s="44">
        <f t="shared" si="1"/>
        <v>0</v>
      </c>
      <c r="N41" s="44">
        <f t="shared" si="1"/>
        <v>0</v>
      </c>
      <c r="O41" s="45"/>
      <c r="P41" s="45"/>
      <c r="Q41" s="45"/>
      <c r="R41" s="46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3.75" customHeight="1" thickTop="1" thickBot="1">
      <c r="A42" s="81"/>
      <c r="B42" s="11">
        <v>7</v>
      </c>
      <c r="C42" s="11">
        <v>14</v>
      </c>
      <c r="D42" s="11">
        <v>21</v>
      </c>
      <c r="E42" s="11">
        <v>28</v>
      </c>
      <c r="F42" s="11">
        <v>35</v>
      </c>
      <c r="G42" s="11">
        <v>42</v>
      </c>
      <c r="H42" s="11">
        <v>49</v>
      </c>
      <c r="I42" s="11">
        <v>56</v>
      </c>
      <c r="J42" s="11">
        <v>63</v>
      </c>
      <c r="K42" s="11">
        <v>70</v>
      </c>
      <c r="L42" s="11">
        <v>77</v>
      </c>
      <c r="M42" s="11">
        <v>84</v>
      </c>
      <c r="N42" s="11">
        <v>88</v>
      </c>
      <c r="O42" s="12"/>
      <c r="P42" s="12"/>
      <c r="Q42" s="4"/>
      <c r="R42" s="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4.5" customHeight="1" thickTop="1" thickBot="1">
      <c r="A43" s="81"/>
      <c r="B43" s="11">
        <v>106</v>
      </c>
      <c r="C43" s="11">
        <v>264</v>
      </c>
      <c r="D43" s="11">
        <v>576</v>
      </c>
      <c r="E43" s="11">
        <v>1057</v>
      </c>
      <c r="F43" s="11">
        <v>1681</v>
      </c>
      <c r="G43" s="11">
        <v>2354</v>
      </c>
      <c r="H43" s="11">
        <v>2978</v>
      </c>
      <c r="I43" s="11">
        <v>3555</v>
      </c>
      <c r="J43" s="11">
        <v>3987</v>
      </c>
      <c r="K43" s="11">
        <v>4372</v>
      </c>
      <c r="L43" s="11">
        <v>4612</v>
      </c>
      <c r="M43" s="11">
        <v>4804</v>
      </c>
      <c r="N43" s="11">
        <v>4900</v>
      </c>
      <c r="O43" s="4"/>
      <c r="P43" s="4"/>
      <c r="Q43" s="4"/>
      <c r="R43" s="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21" thickTop="1" thickBot="1">
      <c r="A44" s="81"/>
      <c r="B44" s="25" t="s">
        <v>10</v>
      </c>
      <c r="C44" s="22" t="s">
        <v>11</v>
      </c>
      <c r="D44" s="22" t="s">
        <v>12</v>
      </c>
      <c r="E44" s="22" t="s">
        <v>13</v>
      </c>
      <c r="F44" s="22" t="s">
        <v>14</v>
      </c>
      <c r="G44" s="22" t="s">
        <v>15</v>
      </c>
      <c r="H44" s="22" t="s">
        <v>16</v>
      </c>
      <c r="I44" s="22" t="s">
        <v>17</v>
      </c>
      <c r="J44" s="22" t="s">
        <v>18</v>
      </c>
      <c r="K44" s="22" t="s">
        <v>19</v>
      </c>
      <c r="L44" s="22" t="s">
        <v>20</v>
      </c>
      <c r="M44" s="22" t="s">
        <v>21</v>
      </c>
      <c r="N44" s="22" t="s">
        <v>22</v>
      </c>
      <c r="O44" s="22" t="s">
        <v>23</v>
      </c>
      <c r="P44" s="22" t="s">
        <v>24</v>
      </c>
      <c r="Q44" s="22" t="s">
        <v>25</v>
      </c>
      <c r="R44" s="5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9" ht="17" thickTop="1" thickBot="1">
      <c r="A45" s="81"/>
      <c r="B45" s="160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5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9" ht="17" thickTop="1" thickBot="1">
      <c r="A46" s="82"/>
      <c r="B46" s="162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3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9" ht="15.75" customHeight="1">
      <c r="A47" s="163" t="s">
        <v>33</v>
      </c>
      <c r="B47" s="128" t="s">
        <v>0</v>
      </c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9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6.5" customHeight="1" thickBot="1">
      <c r="A48" s="16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6" thickBot="1">
      <c r="A49" s="16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5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50.25" customHeight="1" thickBot="1">
      <c r="A50" s="164"/>
      <c r="B50" s="4"/>
      <c r="C50" s="4"/>
      <c r="D50" s="4"/>
      <c r="E50" s="126" t="s">
        <v>67</v>
      </c>
      <c r="F50" s="127"/>
      <c r="G50" s="4"/>
      <c r="H50" s="126" t="s">
        <v>34</v>
      </c>
      <c r="I50" s="127"/>
      <c r="J50" s="4"/>
      <c r="K50" s="126" t="s">
        <v>68</v>
      </c>
      <c r="L50" s="127"/>
      <c r="M50" s="4"/>
      <c r="N50" s="126" t="s">
        <v>35</v>
      </c>
      <c r="O50" s="127"/>
      <c r="P50" s="4"/>
      <c r="Q50" s="4"/>
      <c r="R50" s="5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64"/>
      <c r="B51" s="4"/>
      <c r="C51" s="4"/>
      <c r="D51" s="4"/>
      <c r="E51" s="132"/>
      <c r="F51" s="133"/>
      <c r="G51" s="4"/>
      <c r="H51" s="132"/>
      <c r="I51" s="133"/>
      <c r="J51" s="4"/>
      <c r="K51" s="132"/>
      <c r="L51" s="133"/>
      <c r="M51" s="4"/>
      <c r="N51" s="132"/>
      <c r="O51" s="133"/>
      <c r="P51" s="4"/>
      <c r="Q51" s="4"/>
      <c r="R51" s="5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6" thickBot="1">
      <c r="A52" s="164"/>
      <c r="B52" s="4"/>
      <c r="C52" s="4"/>
      <c r="D52" s="4"/>
      <c r="E52" s="134"/>
      <c r="F52" s="135"/>
      <c r="G52" s="4"/>
      <c r="H52" s="134"/>
      <c r="I52" s="135"/>
      <c r="J52" s="4"/>
      <c r="K52" s="134"/>
      <c r="L52" s="135"/>
      <c r="M52" s="4"/>
      <c r="N52" s="134"/>
      <c r="O52" s="135"/>
      <c r="P52" s="4"/>
      <c r="Q52" s="4"/>
      <c r="R52" s="5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6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5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6" thickBot="1">
      <c r="A54" s="16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5"/>
      <c r="S54" s="1"/>
      <c r="T54" s="1"/>
    </row>
    <row r="55" spans="1:29" ht="36.75" customHeight="1" thickBot="1">
      <c r="A55" s="164"/>
      <c r="B55" s="4"/>
      <c r="C55" s="4"/>
      <c r="D55" s="4"/>
      <c r="E55" s="4"/>
      <c r="F55" s="126" t="s">
        <v>36</v>
      </c>
      <c r="G55" s="127"/>
      <c r="H55" s="4"/>
      <c r="I55" s="126" t="s">
        <v>37</v>
      </c>
      <c r="J55" s="127"/>
      <c r="K55" s="4"/>
      <c r="L55" s="126" t="s">
        <v>38</v>
      </c>
      <c r="M55" s="127"/>
      <c r="N55" s="4"/>
      <c r="O55" s="4"/>
      <c r="P55" s="4"/>
      <c r="Q55" s="4"/>
      <c r="R55" s="5"/>
      <c r="S55" s="1"/>
      <c r="T55" s="1"/>
    </row>
    <row r="56" spans="1:29" ht="15" customHeight="1">
      <c r="A56" s="164"/>
      <c r="B56" s="4"/>
      <c r="C56" s="4"/>
      <c r="D56" s="4"/>
      <c r="E56" s="4"/>
      <c r="F56" s="120"/>
      <c r="G56" s="121"/>
      <c r="H56" s="4"/>
      <c r="I56" s="132"/>
      <c r="J56" s="192" t="e">
        <f>I56/E51</f>
        <v>#DIV/0!</v>
      </c>
      <c r="K56" s="4"/>
      <c r="L56" s="132"/>
      <c r="M56" s="192" t="e">
        <f>L56/E51</f>
        <v>#DIV/0!</v>
      </c>
      <c r="N56" s="4"/>
      <c r="O56" s="4"/>
      <c r="P56" s="4"/>
      <c r="Q56" s="4"/>
      <c r="R56" s="5"/>
      <c r="S56" s="1"/>
      <c r="T56" s="1"/>
    </row>
    <row r="57" spans="1:29" ht="15" customHeight="1" thickBot="1">
      <c r="A57" s="164"/>
      <c r="B57" s="4"/>
      <c r="C57" s="4"/>
      <c r="D57" s="4"/>
      <c r="E57" s="4"/>
      <c r="F57" s="122"/>
      <c r="G57" s="123"/>
      <c r="H57" s="4"/>
      <c r="I57" s="134"/>
      <c r="J57" s="193"/>
      <c r="K57" s="4"/>
      <c r="L57" s="134"/>
      <c r="M57" s="193"/>
      <c r="N57" s="4"/>
      <c r="O57" s="4"/>
      <c r="P57" s="4"/>
      <c r="Q57" s="4"/>
      <c r="R57" s="5"/>
      <c r="S57" s="1"/>
      <c r="T57" s="1"/>
    </row>
    <row r="58" spans="1:29">
      <c r="A58" s="16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5"/>
      <c r="S58" s="1"/>
      <c r="T58" s="1"/>
    </row>
    <row r="59" spans="1:29" ht="16" thickBot="1">
      <c r="A59" s="164"/>
      <c r="B59" s="14"/>
      <c r="C59" s="14"/>
      <c r="D59" s="14"/>
      <c r="E59" s="14"/>
      <c r="F59" s="14"/>
      <c r="G59" s="14"/>
      <c r="H59" s="14"/>
      <c r="I59" s="15"/>
      <c r="J59" s="14"/>
      <c r="K59" s="14"/>
      <c r="L59" s="14"/>
      <c r="M59" s="14"/>
      <c r="N59" s="14"/>
      <c r="O59" s="14"/>
      <c r="P59" s="14"/>
      <c r="Q59" s="14"/>
      <c r="R59" s="13"/>
      <c r="S59" s="1"/>
      <c r="T59" s="1"/>
    </row>
    <row r="60" spans="1:29">
      <c r="A60" s="164"/>
      <c r="B60" s="128" t="s">
        <v>42</v>
      </c>
      <c r="C60" s="128"/>
      <c r="D60" s="128"/>
      <c r="E60" s="128"/>
      <c r="F60" s="128"/>
      <c r="G60" s="128"/>
      <c r="H60" s="128"/>
      <c r="I60" s="128"/>
      <c r="J60" s="128"/>
      <c r="K60" s="128"/>
      <c r="L60" s="128"/>
      <c r="M60" s="128"/>
      <c r="N60" s="128"/>
      <c r="O60" s="128"/>
      <c r="P60" s="128"/>
      <c r="Q60" s="128"/>
      <c r="R60" s="129"/>
      <c r="S60" s="1"/>
      <c r="T60" s="1"/>
    </row>
    <row r="61" spans="1:29" ht="16.5" customHeight="1" thickBot="1">
      <c r="A61" s="164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1"/>
      <c r="S61" s="1"/>
      <c r="T61" s="1"/>
    </row>
    <row r="62" spans="1:29" ht="16.5" customHeight="1" thickBot="1">
      <c r="A62" s="164"/>
      <c r="B62" s="4"/>
      <c r="C62" s="4"/>
      <c r="D62" s="4"/>
      <c r="E62" s="4"/>
      <c r="F62" s="16"/>
      <c r="G62" s="16"/>
      <c r="H62" s="4"/>
      <c r="I62" s="4"/>
      <c r="J62" s="4"/>
      <c r="K62" s="4"/>
      <c r="L62" s="4"/>
      <c r="M62" s="4"/>
      <c r="N62" s="4"/>
      <c r="O62" s="4"/>
      <c r="P62" s="4"/>
      <c r="Q62" s="4"/>
      <c r="R62" s="5"/>
      <c r="S62" s="1"/>
      <c r="T62" s="1"/>
    </row>
    <row r="63" spans="1:29" ht="37.5" customHeight="1" thickBot="1">
      <c r="A63" s="164"/>
      <c r="B63" s="4"/>
      <c r="C63" s="126" t="s">
        <v>49</v>
      </c>
      <c r="D63" s="127"/>
      <c r="E63" s="4"/>
      <c r="F63" s="126" t="s">
        <v>50</v>
      </c>
      <c r="G63" s="127"/>
      <c r="H63" s="4"/>
      <c r="I63" s="102" t="s">
        <v>46</v>
      </c>
      <c r="J63" s="103"/>
      <c r="K63" s="112" t="s">
        <v>47</v>
      </c>
      <c r="L63" s="112"/>
      <c r="M63" s="102" t="s">
        <v>48</v>
      </c>
      <c r="N63" s="103"/>
      <c r="O63" s="102" t="s">
        <v>70</v>
      </c>
      <c r="P63" s="169"/>
      <c r="Q63" s="103"/>
      <c r="R63" s="5"/>
      <c r="S63" s="1"/>
      <c r="T63" s="1"/>
    </row>
    <row r="64" spans="1:29" ht="25" thickBot="1">
      <c r="A64" s="164"/>
      <c r="B64" s="4"/>
      <c r="C64" s="120"/>
      <c r="D64" s="121"/>
      <c r="E64" s="4"/>
      <c r="F64" s="35"/>
      <c r="G64" s="38" t="s">
        <v>57</v>
      </c>
      <c r="H64" s="4"/>
      <c r="I64" s="104"/>
      <c r="J64" s="105"/>
      <c r="K64" s="113"/>
      <c r="L64" s="113"/>
      <c r="M64" s="104"/>
      <c r="N64" s="105"/>
      <c r="O64" s="104"/>
      <c r="P64" s="170"/>
      <c r="Q64" s="170"/>
      <c r="R64" s="117" t="s">
        <v>60</v>
      </c>
      <c r="S64" s="1"/>
      <c r="T64" s="1"/>
    </row>
    <row r="65" spans="1:20" ht="25" thickBot="1">
      <c r="A65" s="164"/>
      <c r="B65" s="4"/>
      <c r="C65" s="122"/>
      <c r="D65" s="123"/>
      <c r="E65" s="4"/>
      <c r="F65" s="32"/>
      <c r="G65" s="39"/>
      <c r="H65" s="4"/>
      <c r="I65" s="106"/>
      <c r="J65" s="107"/>
      <c r="K65" s="113"/>
      <c r="L65" s="113"/>
      <c r="M65" s="106"/>
      <c r="N65" s="107"/>
      <c r="O65" s="106"/>
      <c r="P65" s="171"/>
      <c r="Q65" s="171"/>
      <c r="R65" s="118"/>
      <c r="S65" s="1"/>
      <c r="T65" s="1"/>
    </row>
    <row r="66" spans="1:20" ht="25" thickBot="1">
      <c r="A66" s="164"/>
      <c r="B66" s="4"/>
      <c r="C66" s="4"/>
      <c r="D66" s="4"/>
      <c r="E66" s="4"/>
      <c r="F66" s="36"/>
      <c r="G66" s="40"/>
      <c r="H66" s="4"/>
      <c r="I66" s="108" t="e">
        <f>I64/C68</f>
        <v>#DIV/0!</v>
      </c>
      <c r="J66" s="109"/>
      <c r="K66" s="114" t="e">
        <f>K64/C68</f>
        <v>#DIV/0!</v>
      </c>
      <c r="L66" s="114"/>
      <c r="M66" s="108" t="e">
        <f>(M64/C68)/2</f>
        <v>#DIV/0!</v>
      </c>
      <c r="N66" s="109"/>
      <c r="O66" s="183" t="e">
        <f>O64/C68</f>
        <v>#DIV/0!</v>
      </c>
      <c r="P66" s="184"/>
      <c r="Q66" s="185"/>
      <c r="R66" s="117" t="s">
        <v>61</v>
      </c>
      <c r="S66" s="1"/>
      <c r="T66" s="1"/>
    </row>
    <row r="67" spans="1:20" ht="39" customHeight="1" thickBot="1">
      <c r="A67" s="164"/>
      <c r="B67" s="4"/>
      <c r="C67" s="126" t="s">
        <v>43</v>
      </c>
      <c r="D67" s="127"/>
      <c r="E67" s="4"/>
      <c r="F67" s="126" t="s">
        <v>44</v>
      </c>
      <c r="G67" s="127"/>
      <c r="H67" s="4"/>
      <c r="I67" s="110"/>
      <c r="J67" s="111"/>
      <c r="K67" s="114"/>
      <c r="L67" s="114"/>
      <c r="M67" s="110"/>
      <c r="N67" s="111"/>
      <c r="O67" s="186"/>
      <c r="P67" s="187"/>
      <c r="Q67" s="188"/>
      <c r="R67" s="118"/>
      <c r="S67" s="1"/>
      <c r="T67" s="1"/>
    </row>
    <row r="68" spans="1:20" ht="31.5" customHeight="1" thickBot="1">
      <c r="A68" s="164"/>
      <c r="B68" s="4"/>
      <c r="C68" s="120"/>
      <c r="D68" s="121"/>
      <c r="E68" s="4"/>
      <c r="F68" s="34"/>
      <c r="G68" s="41" t="s">
        <v>52</v>
      </c>
      <c r="H68" s="4"/>
      <c r="I68" s="4"/>
      <c r="J68" s="4"/>
      <c r="K68" s="4"/>
      <c r="L68" s="4"/>
      <c r="M68" s="4"/>
      <c r="N68" s="4"/>
      <c r="O68" s="4"/>
      <c r="P68" s="4"/>
      <c r="Q68" s="4"/>
      <c r="R68" s="5"/>
      <c r="S68" s="1"/>
      <c r="T68" s="1"/>
    </row>
    <row r="69" spans="1:20" ht="36" customHeight="1" thickBot="1">
      <c r="A69" s="164"/>
      <c r="B69" s="4"/>
      <c r="C69" s="126" t="s">
        <v>45</v>
      </c>
      <c r="D69" s="127"/>
      <c r="E69" s="4"/>
      <c r="F69" s="32"/>
      <c r="G69" s="42"/>
      <c r="H69" s="4"/>
      <c r="I69" s="4"/>
      <c r="J69" s="4"/>
      <c r="K69" s="4"/>
      <c r="L69" s="4"/>
      <c r="M69" s="4"/>
      <c r="N69" s="4"/>
      <c r="O69" s="4"/>
      <c r="P69" s="4"/>
      <c r="Q69" s="4"/>
      <c r="R69" s="5"/>
      <c r="S69" s="1"/>
      <c r="T69" s="1"/>
    </row>
    <row r="70" spans="1:20" ht="31.5" customHeight="1" thickBot="1">
      <c r="A70" s="164"/>
      <c r="B70" s="4"/>
      <c r="C70" s="172"/>
      <c r="D70" s="173"/>
      <c r="E70" s="4"/>
      <c r="F70" s="33"/>
      <c r="G70" s="37"/>
      <c r="H70" s="4"/>
      <c r="I70" s="4"/>
      <c r="J70" s="4"/>
      <c r="K70" s="4"/>
      <c r="L70" s="4"/>
      <c r="M70" s="4"/>
      <c r="N70" s="167" t="s">
        <v>86</v>
      </c>
      <c r="O70" s="167"/>
      <c r="P70" s="167"/>
      <c r="Q70" s="167"/>
      <c r="R70" s="167"/>
      <c r="S70" s="1"/>
      <c r="T70" s="1"/>
    </row>
    <row r="71" spans="1:20" ht="35.25" customHeight="1" thickBot="1">
      <c r="A71" s="164"/>
      <c r="B71" s="4"/>
      <c r="C71" s="4"/>
      <c r="D71" s="4"/>
      <c r="E71" s="4"/>
      <c r="F71" s="17"/>
      <c r="G71" s="17"/>
      <c r="H71" s="4"/>
      <c r="I71" s="4"/>
      <c r="J71" s="4"/>
      <c r="K71" s="174" t="s">
        <v>55</v>
      </c>
      <c r="L71" s="175"/>
      <c r="M71" s="176"/>
      <c r="N71" s="168">
        <f>(F64+F68+F69+F70+C70+F65+F66)*66.89</f>
        <v>0</v>
      </c>
      <c r="O71" s="168"/>
      <c r="P71" s="168"/>
      <c r="Q71" s="168"/>
      <c r="R71" s="168"/>
      <c r="S71" s="1"/>
      <c r="T71" s="1"/>
    </row>
    <row r="72" spans="1:20" ht="37.5" customHeight="1" thickBot="1">
      <c r="A72" s="164"/>
      <c r="B72" s="4"/>
      <c r="C72" s="4"/>
      <c r="D72" s="4"/>
      <c r="E72" s="4"/>
      <c r="F72" s="4"/>
      <c r="G72" s="4"/>
      <c r="H72" s="4"/>
      <c r="I72" s="4"/>
      <c r="J72" s="4"/>
      <c r="K72" s="174" t="s">
        <v>56</v>
      </c>
      <c r="L72" s="175"/>
      <c r="M72" s="176"/>
      <c r="N72" s="168" t="e">
        <f>((0.52-I66)*(C68-(F68+F69+F70))*65.8)+((0.48-M66)*(C68-(F68+F69+F70))*20)+((L66-0.03)*(C68-(F68+F69+F70))*65.8)</f>
        <v>#DIV/0!</v>
      </c>
      <c r="O72" s="168"/>
      <c r="P72" s="168"/>
      <c r="Q72" s="168"/>
      <c r="R72" s="168"/>
      <c r="S72" s="1"/>
      <c r="T72" s="1"/>
    </row>
    <row r="73" spans="1:20" ht="16.5" customHeight="1" thickBot="1">
      <c r="A73" s="164"/>
      <c r="B73" s="4"/>
      <c r="C73" s="4"/>
      <c r="D73" s="6"/>
      <c r="E73" s="4"/>
      <c r="F73" s="4"/>
      <c r="G73" s="4"/>
      <c r="H73" s="4"/>
      <c r="I73" s="4"/>
      <c r="J73" s="4"/>
      <c r="K73" s="180"/>
      <c r="L73" s="181"/>
      <c r="M73" s="182"/>
      <c r="N73" s="168"/>
      <c r="O73" s="168"/>
      <c r="P73" s="168"/>
      <c r="Q73" s="168"/>
      <c r="R73" s="168"/>
      <c r="S73" s="1"/>
      <c r="T73" s="1"/>
    </row>
    <row r="74" spans="1:20" ht="16.5" customHeight="1" thickBot="1">
      <c r="A74" s="164"/>
      <c r="B74" s="4"/>
      <c r="C74" s="4"/>
      <c r="D74" s="4"/>
      <c r="E74" s="4"/>
      <c r="F74" s="4"/>
      <c r="G74" s="4"/>
      <c r="H74" s="4"/>
      <c r="I74" s="4"/>
      <c r="J74" s="4"/>
      <c r="K74" s="174" t="s">
        <v>62</v>
      </c>
      <c r="L74" s="175"/>
      <c r="M74" s="176"/>
      <c r="N74" s="168" t="e">
        <f>N72+N71</f>
        <v>#DIV/0!</v>
      </c>
      <c r="O74" s="168"/>
      <c r="P74" s="168"/>
      <c r="Q74" s="168"/>
      <c r="R74" s="168"/>
      <c r="S74" s="1"/>
      <c r="T74" s="1"/>
    </row>
    <row r="75" spans="1:20" ht="16.5" customHeight="1" thickBot="1">
      <c r="A75" s="164"/>
      <c r="B75" s="4"/>
      <c r="C75" s="4"/>
      <c r="D75" s="4"/>
      <c r="E75" s="4"/>
      <c r="F75" s="4"/>
      <c r="G75" s="4"/>
      <c r="H75" s="4"/>
      <c r="I75" s="4"/>
      <c r="J75" s="4"/>
      <c r="K75" s="177"/>
      <c r="L75" s="178"/>
      <c r="M75" s="179"/>
      <c r="N75" s="168"/>
      <c r="O75" s="168"/>
      <c r="P75" s="168"/>
      <c r="Q75" s="168"/>
      <c r="R75" s="168"/>
      <c r="S75" s="1"/>
      <c r="T75" s="1"/>
    </row>
    <row r="76" spans="1:20" ht="16.5" customHeight="1" thickBot="1">
      <c r="A76" s="164"/>
      <c r="B76" s="4"/>
      <c r="C76" s="4"/>
      <c r="D76" s="4"/>
      <c r="E76" s="4"/>
      <c r="F76" s="4"/>
      <c r="G76" s="4"/>
      <c r="H76" s="4"/>
      <c r="I76" s="4"/>
      <c r="J76" s="4"/>
      <c r="K76" s="180"/>
      <c r="L76" s="181"/>
      <c r="M76" s="182"/>
      <c r="N76" s="168"/>
      <c r="O76" s="168"/>
      <c r="P76" s="168"/>
      <c r="Q76" s="168"/>
      <c r="R76" s="168"/>
      <c r="S76" s="1"/>
      <c r="T76" s="1"/>
    </row>
    <row r="77" spans="1:20" ht="16.5" customHeight="1">
      <c r="A77" s="16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5"/>
      <c r="S77" s="1"/>
      <c r="T77" s="1"/>
    </row>
    <row r="78" spans="1:20" ht="16.5" customHeight="1">
      <c r="A78" s="16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5"/>
      <c r="S78" s="1"/>
      <c r="T78" s="1"/>
    </row>
    <row r="79" spans="1:20">
      <c r="A79" s="164"/>
      <c r="B79" s="4"/>
      <c r="C79" s="4"/>
      <c r="D79" s="4"/>
      <c r="E79" s="4"/>
      <c r="F79" s="4"/>
      <c r="G79" s="4"/>
      <c r="H79" s="4"/>
      <c r="I79" s="4"/>
      <c r="J79" s="4"/>
      <c r="K79" s="96"/>
      <c r="L79" s="96"/>
      <c r="M79" s="96"/>
      <c r="N79" s="96"/>
      <c r="O79" s="4"/>
      <c r="P79" s="98"/>
      <c r="Q79" s="98"/>
      <c r="R79" s="99"/>
      <c r="S79" s="1"/>
      <c r="T79" s="1"/>
    </row>
    <row r="80" spans="1:20">
      <c r="A80" s="164"/>
      <c r="B80" s="4"/>
      <c r="C80" s="4"/>
      <c r="D80" s="4"/>
      <c r="E80" s="4"/>
      <c r="F80" s="4"/>
      <c r="G80" s="4"/>
      <c r="H80" s="4"/>
      <c r="I80" s="4"/>
      <c r="J80" s="4"/>
      <c r="K80" s="96"/>
      <c r="L80" s="96"/>
      <c r="M80" s="96"/>
      <c r="N80" s="96"/>
      <c r="O80" s="4"/>
      <c r="P80" s="98"/>
      <c r="Q80" s="98"/>
      <c r="R80" s="99"/>
      <c r="S80" s="1"/>
      <c r="T80" s="1"/>
    </row>
    <row r="81" spans="1:20" ht="16" thickBot="1">
      <c r="A81" s="165"/>
      <c r="B81" s="14"/>
      <c r="C81" s="14"/>
      <c r="D81" s="14"/>
      <c r="E81" s="14"/>
      <c r="F81" s="14"/>
      <c r="G81" s="14"/>
      <c r="H81" s="14"/>
      <c r="I81" s="14"/>
      <c r="J81" s="14"/>
      <c r="K81" s="97"/>
      <c r="L81" s="97"/>
      <c r="M81" s="97"/>
      <c r="N81" s="97"/>
      <c r="O81" s="14"/>
      <c r="P81" s="100"/>
      <c r="Q81" s="100"/>
      <c r="R81" s="101"/>
      <c r="S81" s="1"/>
      <c r="T81" s="1"/>
    </row>
    <row r="82" spans="1:20" hidden="1"/>
    <row r="83" spans="1:20" hidden="1"/>
    <row r="84" spans="1:20" hidden="1"/>
    <row r="85" spans="1:20" hidden="1"/>
    <row r="86" spans="1:20" hidden="1"/>
    <row r="87" spans="1:20" hidden="1"/>
    <row r="88" spans="1:20" hidden="1"/>
    <row r="89" spans="1:20" hidden="1"/>
    <row r="90" spans="1:20" hidden="1"/>
    <row r="91" spans="1:20" hidden="1"/>
    <row r="92" spans="1:20" hidden="1"/>
    <row r="93" spans="1:20" hidden="1"/>
  </sheetData>
  <sheetProtection selectLockedCells="1" autoFilter="0"/>
  <sortState xmlns:xlrd2="http://schemas.microsoft.com/office/spreadsheetml/2017/richdata2" ref="Z1:Z4">
    <sortCondition ref="Z1"/>
  </sortState>
  <mergeCells count="125">
    <mergeCell ref="A4:A46"/>
    <mergeCell ref="B39:R40"/>
    <mergeCell ref="B33:R33"/>
    <mergeCell ref="B24:R25"/>
    <mergeCell ref="H7:I7"/>
    <mergeCell ref="J7:M7"/>
    <mergeCell ref="N45:N46"/>
    <mergeCell ref="L56:L57"/>
    <mergeCell ref="M56:M57"/>
    <mergeCell ref="I56:I57"/>
    <mergeCell ref="J56:J57"/>
    <mergeCell ref="R28:R29"/>
    <mergeCell ref="B31:R32"/>
    <mergeCell ref="B36:B37"/>
    <mergeCell ref="C36:C37"/>
    <mergeCell ref="D36:D37"/>
    <mergeCell ref="E36:E37"/>
    <mergeCell ref="F36:F37"/>
    <mergeCell ref="G36:G37"/>
    <mergeCell ref="K28:K29"/>
    <mergeCell ref="L28:L29"/>
    <mergeCell ref="M28:M29"/>
    <mergeCell ref="N28:N29"/>
    <mergeCell ref="O28:O29"/>
    <mergeCell ref="B60:R61"/>
    <mergeCell ref="F56:G57"/>
    <mergeCell ref="C63:D63"/>
    <mergeCell ref="C64:D65"/>
    <mergeCell ref="N70:R70"/>
    <mergeCell ref="N74:R76"/>
    <mergeCell ref="O63:Q63"/>
    <mergeCell ref="O64:Q65"/>
    <mergeCell ref="C70:D70"/>
    <mergeCell ref="C69:D69"/>
    <mergeCell ref="C67:D67"/>
    <mergeCell ref="C68:D68"/>
    <mergeCell ref="F63:G63"/>
    <mergeCell ref="F67:G67"/>
    <mergeCell ref="K71:M71"/>
    <mergeCell ref="K74:M76"/>
    <mergeCell ref="K72:M73"/>
    <mergeCell ref="O66:Q67"/>
    <mergeCell ref="N71:R71"/>
    <mergeCell ref="N72:R73"/>
    <mergeCell ref="P28:P29"/>
    <mergeCell ref="H36:H37"/>
    <mergeCell ref="I36:I37"/>
    <mergeCell ref="R36:R37"/>
    <mergeCell ref="J36:J37"/>
    <mergeCell ref="L36:L37"/>
    <mergeCell ref="D28:D29"/>
    <mergeCell ref="B45:B46"/>
    <mergeCell ref="A47:A81"/>
    <mergeCell ref="C45:C46"/>
    <mergeCell ref="D45:D46"/>
    <mergeCell ref="E45:E46"/>
    <mergeCell ref="F45:F46"/>
    <mergeCell ref="G45:G46"/>
    <mergeCell ref="Q28:Q29"/>
    <mergeCell ref="O45:O46"/>
    <mergeCell ref="P45:P46"/>
    <mergeCell ref="Q45:Q46"/>
    <mergeCell ref="H45:H46"/>
    <mergeCell ref="I45:I46"/>
    <mergeCell ref="J45:J46"/>
    <mergeCell ref="K45:K46"/>
    <mergeCell ref="L45:L46"/>
    <mergeCell ref="M45:M46"/>
    <mergeCell ref="F55:G55"/>
    <mergeCell ref="I55:J55"/>
    <mergeCell ref="B19:R19"/>
    <mergeCell ref="K36:K37"/>
    <mergeCell ref="N36:N37"/>
    <mergeCell ref="O36:O37"/>
    <mergeCell ref="P36:P37"/>
    <mergeCell ref="Q36:Q37"/>
    <mergeCell ref="B7:C7"/>
    <mergeCell ref="D7:E7"/>
    <mergeCell ref="F7:G7"/>
    <mergeCell ref="B8:C9"/>
    <mergeCell ref="D8:E9"/>
    <mergeCell ref="F8:G9"/>
    <mergeCell ref="G28:G29"/>
    <mergeCell ref="H28:H29"/>
    <mergeCell ref="I28:I29"/>
    <mergeCell ref="J28:J29"/>
    <mergeCell ref="E14:G14"/>
    <mergeCell ref="H14:J14"/>
    <mergeCell ref="E15:G16"/>
    <mergeCell ref="H15:J16"/>
    <mergeCell ref="B28:B29"/>
    <mergeCell ref="C28:C29"/>
    <mergeCell ref="B47:R48"/>
    <mergeCell ref="H50:I50"/>
    <mergeCell ref="H51:I52"/>
    <mergeCell ref="K51:L52"/>
    <mergeCell ref="N51:O52"/>
    <mergeCell ref="K50:L50"/>
    <mergeCell ref="N50:O50"/>
    <mergeCell ref="E50:F50"/>
    <mergeCell ref="E51:F52"/>
    <mergeCell ref="Q1:R3"/>
    <mergeCell ref="K79:N81"/>
    <mergeCell ref="P79:R81"/>
    <mergeCell ref="B1:N3"/>
    <mergeCell ref="O1:P3"/>
    <mergeCell ref="I63:J63"/>
    <mergeCell ref="I64:J65"/>
    <mergeCell ref="I66:J67"/>
    <mergeCell ref="K63:L63"/>
    <mergeCell ref="K64:L65"/>
    <mergeCell ref="K66:L67"/>
    <mergeCell ref="M63:N63"/>
    <mergeCell ref="M64:N65"/>
    <mergeCell ref="M66:N67"/>
    <mergeCell ref="B4:R5"/>
    <mergeCell ref="B11:R12"/>
    <mergeCell ref="R64:R65"/>
    <mergeCell ref="R66:R67"/>
    <mergeCell ref="E28:E29"/>
    <mergeCell ref="F28:F29"/>
    <mergeCell ref="M36:M37"/>
    <mergeCell ref="H8:I9"/>
    <mergeCell ref="J8:M9"/>
    <mergeCell ref="L55:M55"/>
  </mergeCells>
  <phoneticPr fontId="4" type="noConversion"/>
  <conditionalFormatting sqref="M66">
    <cfRule type="colorScale" priority="13">
      <colorScale>
        <cfvo type="num" val="0.43"/>
        <cfvo type="percentile" val="50"/>
        <cfvo type="num" val="0.48"/>
        <color rgb="FFF8696B"/>
        <color rgb="FFFFEB84"/>
        <color theme="9" tint="0.39997558519241921"/>
      </colorScale>
    </cfRule>
  </conditionalFormatting>
  <conditionalFormatting sqref="I66">
    <cfRule type="colorScale" priority="12">
      <colorScale>
        <cfvo type="num" val="0.48"/>
        <cfvo type="percentile" val="50"/>
        <cfvo type="num" val="0.51"/>
        <color rgb="FFF8696B"/>
        <color rgb="FFFFEB84"/>
        <color theme="9" tint="0.39997558519241921"/>
      </colorScale>
    </cfRule>
  </conditionalFormatting>
  <conditionalFormatting sqref="H8:I9">
    <cfRule type="colorScale" priority="11">
      <colorScale>
        <cfvo type="num" val="3"/>
        <cfvo type="percentile" val="50"/>
        <cfvo type="num" val="21"/>
        <color theme="9" tint="0.39997558519241921"/>
        <color rgb="FFFFEB84"/>
        <color rgb="FFFF7171"/>
      </colorScale>
    </cfRule>
  </conditionalFormatting>
  <conditionalFormatting sqref="R28:R29">
    <cfRule type="colorScale" priority="10">
      <colorScale>
        <cfvo type="num" val="20"/>
        <cfvo type="percentile" val="50"/>
        <cfvo type="num" val="41"/>
        <color theme="9" tint="0.39997558519241921"/>
        <color rgb="FFFFEB84"/>
        <color rgb="FFFF7171"/>
      </colorScale>
    </cfRule>
  </conditionalFormatting>
  <conditionalFormatting sqref="H51:I52">
    <cfRule type="colorScale" priority="9">
      <colorScale>
        <cfvo type="num" val="3"/>
        <cfvo type="percentile" val="50"/>
        <cfvo type="num" val="11"/>
        <color theme="9" tint="0.39997558519241921"/>
        <color rgb="FFFFEB84"/>
        <color rgb="FFFF7171"/>
      </colorScale>
    </cfRule>
  </conditionalFormatting>
  <conditionalFormatting sqref="K51:L52">
    <cfRule type="colorScale" priority="8">
      <colorScale>
        <cfvo type="num" val="2"/>
        <cfvo type="num" val="3"/>
        <color theme="9" tint="0.39997558519241921"/>
        <color rgb="FFFF7171"/>
      </colorScale>
    </cfRule>
  </conditionalFormatting>
  <conditionalFormatting sqref="N51:O52">
    <cfRule type="colorScale" priority="7">
      <colorScale>
        <cfvo type="min"/>
        <cfvo type="num" val="5"/>
        <color rgb="FFFF7171"/>
        <color theme="9" tint="0.39997558519241921"/>
      </colorScale>
    </cfRule>
  </conditionalFormatting>
  <conditionalFormatting sqref="C64:D65">
    <cfRule type="colorScale" priority="3">
      <colorScale>
        <cfvo type="min"/>
        <cfvo type="num" val="20"/>
        <color theme="9" tint="0.39997558519241921"/>
        <color rgb="FFFF7979"/>
      </colorScale>
    </cfRule>
  </conditionalFormatting>
  <conditionalFormatting sqref="K66">
    <cfRule type="colorScale" priority="2">
      <colorScale>
        <cfvo type="num" val="0.05"/>
        <cfvo type="percentile" val="50"/>
        <cfvo type="num" val="7.4999999999999997E-2"/>
        <color theme="9" tint="0.39997558519241921"/>
        <color theme="5"/>
        <color rgb="FFFF7171"/>
      </colorScale>
    </cfRule>
  </conditionalFormatting>
  <conditionalFormatting sqref="N71:R76">
    <cfRule type="colorScale" priority="1">
      <colorScale>
        <cfvo type="min"/>
        <cfvo type="num" val="0.1"/>
        <color theme="9" tint="0.39997558519241921"/>
        <color rgb="FFFF7979"/>
      </colorScale>
    </cfRule>
  </conditionalFormatting>
  <dataValidations count="4">
    <dataValidation type="list" showInputMessage="1" showErrorMessage="1" sqref="B34:R34" xr:uid="{00000000-0002-0000-0000-000000000000}">
      <formula1>listeAliments</formula1>
    </dataValidation>
    <dataValidation type="list" allowBlank="1" showInputMessage="1" showErrorMessage="1" sqref="F56:G57" xr:uid="{B0BB0A63-156C-40BC-8CFA-63AC65F18AE7}">
      <formula1>plumaison</formula1>
    </dataValidation>
    <dataValidation type="list" allowBlank="1" showInputMessage="1" showErrorMessage="1" sqref="G68:G70" xr:uid="{D5C60391-1C06-4625-8B93-CFB0822FFE52}">
      <formula1>maladie</formula1>
    </dataValidation>
    <dataValidation type="list" allowBlank="1" showInputMessage="1" showErrorMessage="1" sqref="G64:G66" xr:uid="{4C857464-0FFC-4820-92AB-CAB1EBBA467E}">
      <formula1>Morts</formula1>
    </dataValidation>
  </dataValidations>
  <pageMargins left="0.25" right="0.25" top="0.75" bottom="0.75" header="0.3" footer="0.3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Check Box 12">
              <controlPr defaultSize="0" autoFill="0" autoLine="0" autoPict="0">
                <anchor moveWithCells="1">
                  <from>
                    <xdr:col>9</xdr:col>
                    <xdr:colOff>215900</xdr:colOff>
                    <xdr:row>6</xdr:row>
                    <xdr:rowOff>660400</xdr:rowOff>
                  </from>
                  <to>
                    <xdr:col>11</xdr:col>
                    <xdr:colOff>190500</xdr:colOff>
                    <xdr:row>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Check Box 13">
              <controlPr defaultSize="0" autoFill="0" autoLine="0" autoPict="0">
                <anchor moveWithCells="1">
                  <from>
                    <xdr:col>11</xdr:col>
                    <xdr:colOff>292100</xdr:colOff>
                    <xdr:row>7</xdr:row>
                    <xdr:rowOff>25400</xdr:rowOff>
                  </from>
                  <to>
                    <xdr:col>13</xdr:col>
                    <xdr:colOff>12700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dupliquer">
                <anchor moveWithCells="1" sizeWithCells="1">
                  <from>
                    <xdr:col>15</xdr:col>
                    <xdr:colOff>63500</xdr:colOff>
                    <xdr:row>77</xdr:row>
                    <xdr:rowOff>25400</xdr:rowOff>
                  </from>
                  <to>
                    <xdr:col>17</xdr:col>
                    <xdr:colOff>1016000</xdr:colOff>
                    <xdr:row>80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Bouton4_Cliquer">
                <anchor moveWithCells="1" sizeWithCells="1">
                  <from>
                    <xdr:col>11</xdr:col>
                    <xdr:colOff>101600</xdr:colOff>
                    <xdr:row>77</xdr:row>
                    <xdr:rowOff>38100</xdr:rowOff>
                  </from>
                  <to>
                    <xdr:col>14</xdr:col>
                    <xdr:colOff>177800</xdr:colOff>
                    <xdr:row>80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Bouton17_Cliquer" altText="Tableau récapitulatif de la bande">
                <anchor moveWithCells="1" sizeWithCells="1">
                  <from>
                    <xdr:col>1</xdr:col>
                    <xdr:colOff>749300</xdr:colOff>
                    <xdr:row>71</xdr:row>
                    <xdr:rowOff>215900</xdr:rowOff>
                  </from>
                  <to>
                    <xdr:col>4</xdr:col>
                    <xdr:colOff>177800</xdr:colOff>
                    <xdr:row>74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3E2E6383-0205-42AE-8498-DD085AFC69B1}">
            <xm:f>NOT(ISERROR(SEARCH($X$1,F56)))</xm:f>
            <xm:f>$X$1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" operator="containsText" id="{FD82EB0C-668A-4E8F-A8B1-6310F5BF89BD}">
            <xm:f>NOT(ISERROR(SEARCH($X$2,F56)))</xm:f>
            <xm:f>$X$2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31CF96BA-41B4-4FF4-A52C-28D5310133C5}">
            <xm:f>NOT(ISERROR(SEARCH($X$3,F56)))</xm:f>
            <xm:f>$X$3</xm:f>
            <x14:dxf>
              <font>
                <b/>
                <i val="0"/>
                <color theme="1"/>
              </font>
              <fill>
                <patternFill>
                  <bgColor rgb="FFFF7979"/>
                </patternFill>
              </fill>
            </x14:dxf>
          </x14:cfRule>
          <xm:sqref>F56:G57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B6387-C30C-A44E-9A09-056804D639F1}">
  <sheetPr codeName="Feuil3">
    <pageSetUpPr fitToPage="1"/>
  </sheetPr>
  <dimension ref="A1:AF93"/>
  <sheetViews>
    <sheetView topLeftCell="A60" zoomScale="85" zoomScaleNormal="85" workbookViewId="0">
      <selection activeCell="N71" sqref="N71:R71"/>
    </sheetView>
  </sheetViews>
  <sheetFormatPr baseColWidth="10" defaultColWidth="0" defaultRowHeight="15" customHeight="1" zeroHeight="1"/>
  <cols>
    <col min="1" max="1" width="12" style="2" customWidth="1"/>
    <col min="2" max="2" width="18" style="2" customWidth="1"/>
    <col min="3" max="3" width="14.33203125" style="2" customWidth="1"/>
    <col min="4" max="6" width="12" style="2" customWidth="1"/>
    <col min="7" max="7" width="16.1640625" style="2" customWidth="1"/>
    <col min="8" max="9" width="12" style="2" customWidth="1"/>
    <col min="10" max="10" width="13.5" style="47" customWidth="1"/>
    <col min="11" max="17" width="12" style="47" customWidth="1"/>
    <col min="18" max="18" width="18" style="47" customWidth="1"/>
    <col min="19" max="16384" width="16" style="2" hidden="1"/>
  </cols>
  <sheetData>
    <row r="1" spans="1:32" ht="15" customHeight="1">
      <c r="A1" s="48" t="s">
        <v>69</v>
      </c>
      <c r="B1" s="59" t="s">
        <v>83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/>
      <c r="P1" s="69"/>
      <c r="Q1" s="74" t="s">
        <v>81</v>
      </c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32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32" ht="15.7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32" ht="15.75" customHeight="1" thickBot="1">
      <c r="A4" s="80" t="s">
        <v>32</v>
      </c>
      <c r="B4" s="115" t="s">
        <v>0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32" ht="16.5" customHeight="1" thickTop="1" thickBot="1">
      <c r="A5" s="81"/>
      <c r="B5" s="116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2" s="1" customFormat="1" ht="17" thickTop="1" thickBot="1">
      <c r="A6" s="8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5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32" ht="58.5" customHeight="1" thickTop="1" thickBot="1">
      <c r="A7" s="81"/>
      <c r="B7" s="138" t="s">
        <v>1</v>
      </c>
      <c r="C7" s="139"/>
      <c r="D7" s="140" t="s">
        <v>2</v>
      </c>
      <c r="E7" s="139"/>
      <c r="F7" s="140" t="s">
        <v>3</v>
      </c>
      <c r="G7" s="139"/>
      <c r="H7" s="140" t="s">
        <v>4</v>
      </c>
      <c r="I7" s="139"/>
      <c r="J7" s="140" t="s">
        <v>5</v>
      </c>
      <c r="K7" s="138"/>
      <c r="L7" s="138"/>
      <c r="M7" s="139"/>
      <c r="N7" s="4"/>
      <c r="O7" s="4"/>
      <c r="P7" s="4"/>
      <c r="Q7" s="4"/>
      <c r="R7" s="5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32" ht="17" thickTop="1" thickBot="1">
      <c r="A8" s="81"/>
      <c r="B8" s="141"/>
      <c r="C8" s="142"/>
      <c r="D8" s="120"/>
      <c r="E8" s="121"/>
      <c r="F8" s="120"/>
      <c r="G8" s="121"/>
      <c r="H8" s="120"/>
      <c r="I8" s="121"/>
      <c r="J8" s="124"/>
      <c r="K8" s="124"/>
      <c r="L8" s="124"/>
      <c r="M8" s="124"/>
      <c r="N8" s="4"/>
      <c r="O8" s="4"/>
      <c r="P8" s="4"/>
      <c r="Q8" s="4"/>
      <c r="R8" s="5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32" ht="17" thickTop="1" thickBot="1">
      <c r="A9" s="81"/>
      <c r="B9" s="143"/>
      <c r="C9" s="144"/>
      <c r="D9" s="122"/>
      <c r="E9" s="123"/>
      <c r="F9" s="122"/>
      <c r="G9" s="123"/>
      <c r="H9" s="122"/>
      <c r="I9" s="123"/>
      <c r="J9" s="125"/>
      <c r="K9" s="125"/>
      <c r="L9" s="125"/>
      <c r="M9" s="125"/>
      <c r="N9" s="6"/>
      <c r="O9" s="6"/>
      <c r="P9" s="6"/>
      <c r="Q9" s="6"/>
      <c r="R9" s="5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32" ht="17" thickTop="1" thickBot="1">
      <c r="A10" s="81"/>
      <c r="B10" s="4"/>
      <c r="C10" s="4"/>
      <c r="D10" s="21"/>
      <c r="E10" s="21"/>
      <c r="F10" s="4"/>
      <c r="G10" s="4"/>
      <c r="H10" s="4"/>
      <c r="I10" s="4"/>
      <c r="J10" s="21"/>
      <c r="K10" s="21"/>
      <c r="L10" s="21"/>
      <c r="M10" s="21"/>
      <c r="N10" s="4"/>
      <c r="O10" s="4"/>
      <c r="P10" s="4"/>
      <c r="Q10" s="4"/>
      <c r="R10" s="5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32" ht="32.25" customHeight="1" thickTop="1" thickBot="1">
      <c r="A11" s="81"/>
      <c r="B11" s="115" t="s">
        <v>6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4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32" ht="16.5" customHeight="1" thickTop="1" thickBot="1">
      <c r="A12" s="81"/>
      <c r="B12" s="116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6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32" ht="17" thickTop="1" thickBot="1">
      <c r="A13" s="81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5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32" ht="23" thickTop="1" thickBot="1">
      <c r="A14" s="81"/>
      <c r="B14" s="4"/>
      <c r="C14" s="4"/>
      <c r="D14" s="4"/>
      <c r="E14" s="145" t="s">
        <v>7</v>
      </c>
      <c r="F14" s="146"/>
      <c r="G14" s="147"/>
      <c r="H14" s="145" t="s">
        <v>8</v>
      </c>
      <c r="I14" s="146"/>
      <c r="J14" s="147"/>
      <c r="K14" s="4"/>
      <c r="L14" s="4"/>
      <c r="M14" s="4"/>
      <c r="N14" s="4"/>
      <c r="O14" s="4"/>
      <c r="P14" s="4"/>
      <c r="Q14" s="4"/>
      <c r="R14" s="5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32" ht="17" thickTop="1" thickBot="1">
      <c r="A15" s="81"/>
      <c r="B15" s="4"/>
      <c r="C15" s="4"/>
      <c r="D15" s="4"/>
      <c r="E15" s="148"/>
      <c r="F15" s="149"/>
      <c r="G15" s="150"/>
      <c r="H15" s="154"/>
      <c r="I15" s="155"/>
      <c r="J15" s="156"/>
      <c r="K15" s="4"/>
      <c r="L15" s="4"/>
      <c r="M15" s="4"/>
      <c r="N15" s="4"/>
      <c r="O15" s="4"/>
      <c r="P15" s="4"/>
      <c r="Q15" s="4"/>
      <c r="R15" s="5"/>
      <c r="S15" s="43"/>
      <c r="T15" s="43">
        <f t="shared" ref="T15:AF15" si="0">B45</f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  <c r="Z15" s="43">
        <f t="shared" si="0"/>
        <v>0</v>
      </c>
      <c r="AA15" s="43">
        <f t="shared" si="0"/>
        <v>0</v>
      </c>
      <c r="AB15" s="43">
        <f t="shared" si="0"/>
        <v>0</v>
      </c>
      <c r="AC15" s="43">
        <f t="shared" si="0"/>
        <v>0</v>
      </c>
      <c r="AD15" s="3">
        <f t="shared" si="0"/>
        <v>0</v>
      </c>
      <c r="AE15" s="3">
        <f t="shared" si="0"/>
        <v>0</v>
      </c>
      <c r="AF15" s="3">
        <f t="shared" si="0"/>
        <v>0</v>
      </c>
    </row>
    <row r="16" spans="1:32" ht="17" thickTop="1" thickBot="1">
      <c r="A16" s="81"/>
      <c r="B16" s="4"/>
      <c r="C16" s="4"/>
      <c r="D16" s="4"/>
      <c r="E16" s="151"/>
      <c r="F16" s="152"/>
      <c r="G16" s="153"/>
      <c r="H16" s="157"/>
      <c r="I16" s="158"/>
      <c r="J16" s="159"/>
      <c r="K16" s="4"/>
      <c r="L16" s="4"/>
      <c r="M16" s="4"/>
      <c r="N16" s="4"/>
      <c r="O16" s="4"/>
      <c r="P16" s="4"/>
      <c r="Q16" s="4"/>
      <c r="R16" s="5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29" ht="17" thickTop="1" thickBot="1">
      <c r="A17" s="81"/>
      <c r="B17" s="4"/>
      <c r="C17" s="4"/>
      <c r="D17" s="4"/>
      <c r="E17" s="7"/>
      <c r="F17" s="7"/>
      <c r="G17" s="7"/>
      <c r="H17" s="8"/>
      <c r="I17" s="8"/>
      <c r="J17" s="8"/>
      <c r="K17" s="4"/>
      <c r="L17" s="4"/>
      <c r="M17" s="4"/>
      <c r="N17" s="4"/>
      <c r="O17" s="4"/>
      <c r="P17" s="4"/>
      <c r="Q17" s="4"/>
      <c r="R17" s="5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29" ht="17" thickTop="1" thickBot="1">
      <c r="A18" s="81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5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</row>
    <row r="19" spans="1:29" ht="33" thickTop="1" thickBot="1">
      <c r="A19" s="81"/>
      <c r="B19" s="136" t="s">
        <v>65</v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7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29" ht="17" thickTop="1" thickBot="1">
      <c r="A20" s="81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5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29" ht="16.5" customHeight="1" thickTop="1" thickBot="1">
      <c r="A21" s="81"/>
      <c r="B21" s="6"/>
      <c r="C21" s="22" t="s">
        <v>10</v>
      </c>
      <c r="D21" s="22" t="s">
        <v>11</v>
      </c>
      <c r="E21" s="22" t="s">
        <v>12</v>
      </c>
      <c r="F21" s="22" t="s">
        <v>13</v>
      </c>
      <c r="G21" s="22" t="s">
        <v>14</v>
      </c>
      <c r="H21" s="22" t="s">
        <v>15</v>
      </c>
      <c r="I21" s="22" t="s">
        <v>16</v>
      </c>
      <c r="J21" s="22" t="s">
        <v>17</v>
      </c>
      <c r="K21" s="22" t="s">
        <v>18</v>
      </c>
      <c r="L21" s="22" t="s">
        <v>19</v>
      </c>
      <c r="M21" s="22" t="s">
        <v>20</v>
      </c>
      <c r="N21" s="22" t="s">
        <v>21</v>
      </c>
      <c r="O21" s="22" t="s">
        <v>22</v>
      </c>
      <c r="P21" s="22" t="s">
        <v>23</v>
      </c>
      <c r="Q21" s="22" t="s">
        <v>24</v>
      </c>
      <c r="R21" s="23" t="s">
        <v>25</v>
      </c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29" ht="16.5" customHeight="1" thickTop="1" thickBot="1">
      <c r="A22" s="81"/>
      <c r="B22" s="24" t="s">
        <v>63</v>
      </c>
      <c r="C22" s="18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20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29" ht="16.5" customHeight="1" thickTop="1" thickBot="1">
      <c r="A23" s="81"/>
      <c r="B23" s="24" t="s">
        <v>64</v>
      </c>
      <c r="C23" s="18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20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29" ht="15" customHeight="1" thickTop="1" thickBot="1">
      <c r="A24" s="81"/>
      <c r="B24" s="191" t="s">
        <v>9</v>
      </c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thickTop="1" thickBot="1">
      <c r="A25" s="81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6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7" thickTop="1" thickBot="1">
      <c r="A26" s="81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1" thickTop="1" thickBot="1">
      <c r="A27" s="81"/>
      <c r="B27" s="25" t="s">
        <v>10</v>
      </c>
      <c r="C27" s="22" t="s">
        <v>11</v>
      </c>
      <c r="D27" s="22" t="s">
        <v>12</v>
      </c>
      <c r="E27" s="22" t="s">
        <v>13</v>
      </c>
      <c r="F27" s="22" t="s">
        <v>14</v>
      </c>
      <c r="G27" s="22" t="s">
        <v>15</v>
      </c>
      <c r="H27" s="22" t="s">
        <v>16</v>
      </c>
      <c r="I27" s="22" t="s">
        <v>17</v>
      </c>
      <c r="J27" s="22" t="s">
        <v>18</v>
      </c>
      <c r="K27" s="22" t="s">
        <v>19</v>
      </c>
      <c r="L27" s="22" t="s">
        <v>20</v>
      </c>
      <c r="M27" s="22" t="s">
        <v>21</v>
      </c>
      <c r="N27" s="22" t="s">
        <v>22</v>
      </c>
      <c r="O27" s="22" t="s">
        <v>23</v>
      </c>
      <c r="P27" s="22" t="s">
        <v>24</v>
      </c>
      <c r="Q27" s="22" t="s">
        <v>25</v>
      </c>
      <c r="R27" s="26" t="s">
        <v>26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7" thickTop="1" thickBot="1">
      <c r="A28" s="81"/>
      <c r="B28" s="160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61">
        <f>SUM(B28:Q29)</f>
        <v>0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17" thickTop="1" thickBot="1">
      <c r="A29" s="81"/>
      <c r="B29" s="160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6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7" thickTop="1" thickBot="1">
      <c r="A30" s="81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5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.5" customHeight="1" thickTop="1" thickBot="1">
      <c r="A31" s="81"/>
      <c r="B31" s="83" t="s">
        <v>27</v>
      </c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customHeight="1" thickTop="1" thickBot="1">
      <c r="A32" s="81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6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1.75" customHeight="1" thickTop="1" thickBot="1">
      <c r="A33" s="81"/>
      <c r="B33" s="189" t="s">
        <v>31</v>
      </c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90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8" thickTop="1" thickBot="1">
      <c r="A34" s="81"/>
      <c r="B34" s="27" t="s">
        <v>29</v>
      </c>
      <c r="C34" s="28"/>
      <c r="D34" s="28"/>
      <c r="E34" s="28"/>
      <c r="F34" s="28"/>
      <c r="G34" s="28"/>
      <c r="H34" s="27"/>
      <c r="I34" s="28"/>
      <c r="J34" s="28"/>
      <c r="K34" s="29"/>
      <c r="L34" s="28"/>
      <c r="M34" s="27"/>
      <c r="N34" s="29"/>
      <c r="O34" s="28"/>
      <c r="P34" s="29"/>
      <c r="Q34" s="28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1" thickTop="1" thickBot="1">
      <c r="A35" s="81"/>
      <c r="B35" s="30" t="s">
        <v>10</v>
      </c>
      <c r="C35" s="31" t="s">
        <v>11</v>
      </c>
      <c r="D35" s="31" t="s">
        <v>12</v>
      </c>
      <c r="E35" s="31" t="s">
        <v>13</v>
      </c>
      <c r="F35" s="31" t="s">
        <v>14</v>
      </c>
      <c r="G35" s="31" t="s">
        <v>15</v>
      </c>
      <c r="H35" s="31" t="s">
        <v>16</v>
      </c>
      <c r="I35" s="31" t="s">
        <v>17</v>
      </c>
      <c r="J35" s="31" t="s">
        <v>18</v>
      </c>
      <c r="K35" s="31" t="s">
        <v>19</v>
      </c>
      <c r="L35" s="31" t="s">
        <v>20</v>
      </c>
      <c r="M35" s="31" t="s">
        <v>21</v>
      </c>
      <c r="N35" s="31" t="s">
        <v>22</v>
      </c>
      <c r="O35" s="31" t="s">
        <v>23</v>
      </c>
      <c r="P35" s="31" t="s">
        <v>24</v>
      </c>
      <c r="Q35" s="31" t="s">
        <v>25</v>
      </c>
      <c r="R35" s="10" t="s">
        <v>26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7" thickTop="1" thickBot="1">
      <c r="A36" s="81"/>
      <c r="B36" s="160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61">
        <f>SUM(B36:Q37)</f>
        <v>0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7" thickTop="1" thickBot="1">
      <c r="A37" s="81"/>
      <c r="B37" s="160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6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7" thickTop="1" thickBot="1">
      <c r="A38" s="81"/>
      <c r="B38" s="6"/>
      <c r="C38" s="6"/>
      <c r="D38" s="6"/>
      <c r="E38" s="6"/>
      <c r="F38" s="6"/>
      <c r="G38" s="6"/>
      <c r="H38" s="4"/>
      <c r="I38" s="4"/>
      <c r="J38" s="4"/>
      <c r="K38" s="4"/>
      <c r="L38" s="4"/>
      <c r="M38" s="4"/>
      <c r="N38" s="4"/>
      <c r="O38" s="4"/>
      <c r="P38" s="4"/>
      <c r="Q38" s="4"/>
      <c r="R38" s="5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customHeight="1" thickTop="1" thickBot="1">
      <c r="A39" s="81"/>
      <c r="B39" s="83" t="s">
        <v>66</v>
      </c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4.75" customHeight="1" thickTop="1" thickBot="1">
      <c r="A40" s="81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6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6" customHeight="1" thickTop="1" thickBot="1">
      <c r="A41" s="81"/>
      <c r="B41" s="44">
        <f>B45</f>
        <v>0</v>
      </c>
      <c r="C41" s="44">
        <f t="shared" ref="C41:N41" si="1">C45</f>
        <v>0</v>
      </c>
      <c r="D41" s="44">
        <f t="shared" si="1"/>
        <v>0</v>
      </c>
      <c r="E41" s="44">
        <f t="shared" si="1"/>
        <v>0</v>
      </c>
      <c r="F41" s="44">
        <f t="shared" si="1"/>
        <v>0</v>
      </c>
      <c r="G41" s="44">
        <f t="shared" si="1"/>
        <v>0</v>
      </c>
      <c r="H41" s="44">
        <f t="shared" si="1"/>
        <v>0</v>
      </c>
      <c r="I41" s="44">
        <f t="shared" si="1"/>
        <v>0</v>
      </c>
      <c r="J41" s="44">
        <f t="shared" si="1"/>
        <v>0</v>
      </c>
      <c r="K41" s="44">
        <f t="shared" si="1"/>
        <v>0</v>
      </c>
      <c r="L41" s="44">
        <f t="shared" si="1"/>
        <v>0</v>
      </c>
      <c r="M41" s="44">
        <f t="shared" si="1"/>
        <v>0</v>
      </c>
      <c r="N41" s="44">
        <f t="shared" si="1"/>
        <v>0</v>
      </c>
      <c r="O41" s="45"/>
      <c r="P41" s="45"/>
      <c r="Q41" s="45"/>
      <c r="R41" s="46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3.75" customHeight="1" thickTop="1" thickBot="1">
      <c r="A42" s="81"/>
      <c r="B42" s="11">
        <v>7</v>
      </c>
      <c r="C42" s="11">
        <v>14</v>
      </c>
      <c r="D42" s="11">
        <v>21</v>
      </c>
      <c r="E42" s="11">
        <v>28</v>
      </c>
      <c r="F42" s="11">
        <v>35</v>
      </c>
      <c r="G42" s="11">
        <v>42</v>
      </c>
      <c r="H42" s="11">
        <v>49</v>
      </c>
      <c r="I42" s="11">
        <v>56</v>
      </c>
      <c r="J42" s="11">
        <v>63</v>
      </c>
      <c r="K42" s="11">
        <v>70</v>
      </c>
      <c r="L42" s="11">
        <v>77</v>
      </c>
      <c r="M42" s="11">
        <v>84</v>
      </c>
      <c r="N42" s="11">
        <v>88</v>
      </c>
      <c r="O42" s="12"/>
      <c r="P42" s="12"/>
      <c r="Q42" s="4"/>
      <c r="R42" s="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4.5" customHeight="1" thickTop="1" thickBot="1">
      <c r="A43" s="81"/>
      <c r="B43" s="11">
        <v>106</v>
      </c>
      <c r="C43" s="11">
        <v>264</v>
      </c>
      <c r="D43" s="11">
        <v>576</v>
      </c>
      <c r="E43" s="11">
        <v>1057</v>
      </c>
      <c r="F43" s="11">
        <v>1681</v>
      </c>
      <c r="G43" s="11">
        <v>2354</v>
      </c>
      <c r="H43" s="11">
        <v>2978</v>
      </c>
      <c r="I43" s="11">
        <v>3555</v>
      </c>
      <c r="J43" s="11">
        <v>3987</v>
      </c>
      <c r="K43" s="11">
        <v>4372</v>
      </c>
      <c r="L43" s="11">
        <v>4612</v>
      </c>
      <c r="M43" s="11">
        <v>4804</v>
      </c>
      <c r="N43" s="11">
        <v>4900</v>
      </c>
      <c r="O43" s="4"/>
      <c r="P43" s="4"/>
      <c r="Q43" s="4"/>
      <c r="R43" s="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21" thickTop="1" thickBot="1">
      <c r="A44" s="81"/>
      <c r="B44" s="25" t="s">
        <v>10</v>
      </c>
      <c r="C44" s="22" t="s">
        <v>11</v>
      </c>
      <c r="D44" s="22" t="s">
        <v>12</v>
      </c>
      <c r="E44" s="22" t="s">
        <v>13</v>
      </c>
      <c r="F44" s="22" t="s">
        <v>14</v>
      </c>
      <c r="G44" s="22" t="s">
        <v>15</v>
      </c>
      <c r="H44" s="22" t="s">
        <v>16</v>
      </c>
      <c r="I44" s="22" t="s">
        <v>17</v>
      </c>
      <c r="J44" s="22" t="s">
        <v>18</v>
      </c>
      <c r="K44" s="22" t="s">
        <v>19</v>
      </c>
      <c r="L44" s="22" t="s">
        <v>20</v>
      </c>
      <c r="M44" s="22" t="s">
        <v>21</v>
      </c>
      <c r="N44" s="22" t="s">
        <v>22</v>
      </c>
      <c r="O44" s="22" t="s">
        <v>23</v>
      </c>
      <c r="P44" s="22" t="s">
        <v>24</v>
      </c>
      <c r="Q44" s="22" t="s">
        <v>25</v>
      </c>
      <c r="R44" s="5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9" ht="17" thickTop="1" thickBot="1">
      <c r="A45" s="81"/>
      <c r="B45" s="160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5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9" ht="17" thickTop="1" thickBot="1">
      <c r="A46" s="82"/>
      <c r="B46" s="162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3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9" ht="15.75" customHeight="1">
      <c r="A47" s="163" t="s">
        <v>33</v>
      </c>
      <c r="B47" s="128" t="s">
        <v>0</v>
      </c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9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6.5" customHeight="1" thickBot="1">
      <c r="A48" s="16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6" thickBot="1">
      <c r="A49" s="16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5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50.25" customHeight="1" thickBot="1">
      <c r="A50" s="164"/>
      <c r="B50" s="4"/>
      <c r="C50" s="4"/>
      <c r="D50" s="4"/>
      <c r="E50" s="126" t="s">
        <v>67</v>
      </c>
      <c r="F50" s="127"/>
      <c r="G50" s="4"/>
      <c r="H50" s="126" t="s">
        <v>34</v>
      </c>
      <c r="I50" s="127"/>
      <c r="J50" s="4"/>
      <c r="K50" s="126" t="s">
        <v>68</v>
      </c>
      <c r="L50" s="127"/>
      <c r="M50" s="4"/>
      <c r="N50" s="126" t="s">
        <v>35</v>
      </c>
      <c r="O50" s="127"/>
      <c r="P50" s="4"/>
      <c r="Q50" s="4"/>
      <c r="R50" s="5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64"/>
      <c r="B51" s="4"/>
      <c r="C51" s="4"/>
      <c r="D51" s="4"/>
      <c r="E51" s="132"/>
      <c r="F51" s="133"/>
      <c r="G51" s="4"/>
      <c r="H51" s="132"/>
      <c r="I51" s="133"/>
      <c r="J51" s="4"/>
      <c r="K51" s="132"/>
      <c r="L51" s="133"/>
      <c r="M51" s="4"/>
      <c r="N51" s="132"/>
      <c r="O51" s="133"/>
      <c r="P51" s="4"/>
      <c r="Q51" s="4"/>
      <c r="R51" s="5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6" thickBot="1">
      <c r="A52" s="164"/>
      <c r="B52" s="4"/>
      <c r="C52" s="4"/>
      <c r="D52" s="4"/>
      <c r="E52" s="134"/>
      <c r="F52" s="135"/>
      <c r="G52" s="4"/>
      <c r="H52" s="134"/>
      <c r="I52" s="135"/>
      <c r="J52" s="4"/>
      <c r="K52" s="134"/>
      <c r="L52" s="135"/>
      <c r="M52" s="4"/>
      <c r="N52" s="134"/>
      <c r="O52" s="135"/>
      <c r="P52" s="4"/>
      <c r="Q52" s="4"/>
      <c r="R52" s="5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6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5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6" thickBot="1">
      <c r="A54" s="16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5"/>
      <c r="S54" s="1"/>
      <c r="T54" s="1"/>
    </row>
    <row r="55" spans="1:29" ht="36.75" customHeight="1" thickBot="1">
      <c r="A55" s="164"/>
      <c r="B55" s="4"/>
      <c r="C55" s="4"/>
      <c r="D55" s="4"/>
      <c r="E55" s="4"/>
      <c r="F55" s="126" t="s">
        <v>36</v>
      </c>
      <c r="G55" s="127"/>
      <c r="H55" s="4"/>
      <c r="I55" s="126" t="s">
        <v>37</v>
      </c>
      <c r="J55" s="127"/>
      <c r="K55" s="4"/>
      <c r="L55" s="126" t="s">
        <v>38</v>
      </c>
      <c r="M55" s="127"/>
      <c r="N55" s="4"/>
      <c r="O55" s="4"/>
      <c r="P55" s="4"/>
      <c r="Q55" s="4"/>
      <c r="R55" s="5"/>
      <c r="S55" s="1"/>
      <c r="T55" s="1"/>
    </row>
    <row r="56" spans="1:29" ht="15" customHeight="1">
      <c r="A56" s="164"/>
      <c r="B56" s="4"/>
      <c r="C56" s="4"/>
      <c r="D56" s="4"/>
      <c r="E56" s="4"/>
      <c r="F56" s="120"/>
      <c r="G56" s="121"/>
      <c r="H56" s="4"/>
      <c r="I56" s="132"/>
      <c r="J56" s="192" t="e">
        <f>I56/E51</f>
        <v>#DIV/0!</v>
      </c>
      <c r="K56" s="4"/>
      <c r="L56" s="132"/>
      <c r="M56" s="192" t="e">
        <f>L56/E51</f>
        <v>#DIV/0!</v>
      </c>
      <c r="N56" s="4"/>
      <c r="O56" s="4"/>
      <c r="P56" s="4"/>
      <c r="Q56" s="4"/>
      <c r="R56" s="5"/>
      <c r="S56" s="1"/>
      <c r="T56" s="1"/>
    </row>
    <row r="57" spans="1:29" ht="15" customHeight="1" thickBot="1">
      <c r="A57" s="164"/>
      <c r="B57" s="4"/>
      <c r="C57" s="4"/>
      <c r="D57" s="4"/>
      <c r="E57" s="4"/>
      <c r="F57" s="122"/>
      <c r="G57" s="123"/>
      <c r="H57" s="4"/>
      <c r="I57" s="134"/>
      <c r="J57" s="193"/>
      <c r="K57" s="4"/>
      <c r="L57" s="134"/>
      <c r="M57" s="193"/>
      <c r="N57" s="4"/>
      <c r="O57" s="4"/>
      <c r="P57" s="4"/>
      <c r="Q57" s="4"/>
      <c r="R57" s="5"/>
      <c r="S57" s="1"/>
      <c r="T57" s="1"/>
    </row>
    <row r="58" spans="1:29">
      <c r="A58" s="16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5"/>
      <c r="S58" s="1"/>
      <c r="T58" s="1"/>
    </row>
    <row r="59" spans="1:29" ht="16" thickBot="1">
      <c r="A59" s="164"/>
      <c r="B59" s="14"/>
      <c r="C59" s="14"/>
      <c r="D59" s="14"/>
      <c r="E59" s="14"/>
      <c r="F59" s="14"/>
      <c r="G59" s="14"/>
      <c r="H59" s="14"/>
      <c r="I59" s="15"/>
      <c r="J59" s="14"/>
      <c r="K59" s="14"/>
      <c r="L59" s="14"/>
      <c r="M59" s="14"/>
      <c r="N59" s="14"/>
      <c r="O59" s="14"/>
      <c r="P59" s="14"/>
      <c r="Q59" s="14"/>
      <c r="R59" s="13"/>
      <c r="S59" s="1"/>
      <c r="T59" s="1"/>
    </row>
    <row r="60" spans="1:29">
      <c r="A60" s="164"/>
      <c r="B60" s="128" t="s">
        <v>42</v>
      </c>
      <c r="C60" s="128"/>
      <c r="D60" s="128"/>
      <c r="E60" s="128"/>
      <c r="F60" s="128"/>
      <c r="G60" s="128"/>
      <c r="H60" s="128"/>
      <c r="I60" s="128"/>
      <c r="J60" s="128"/>
      <c r="K60" s="128"/>
      <c r="L60" s="128"/>
      <c r="M60" s="128"/>
      <c r="N60" s="128"/>
      <c r="O60" s="128"/>
      <c r="P60" s="128"/>
      <c r="Q60" s="128"/>
      <c r="R60" s="129"/>
      <c r="S60" s="1"/>
      <c r="T60" s="1"/>
    </row>
    <row r="61" spans="1:29" ht="16.5" customHeight="1" thickBot="1">
      <c r="A61" s="164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1"/>
      <c r="S61" s="1"/>
      <c r="T61" s="1"/>
    </row>
    <row r="62" spans="1:29" ht="16.5" customHeight="1" thickBot="1">
      <c r="A62" s="164"/>
      <c r="B62" s="4"/>
      <c r="C62" s="4"/>
      <c r="D62" s="4"/>
      <c r="E62" s="4"/>
      <c r="F62" s="16"/>
      <c r="G62" s="16"/>
      <c r="H62" s="4"/>
      <c r="I62" s="4"/>
      <c r="J62" s="4"/>
      <c r="K62" s="4"/>
      <c r="L62" s="4"/>
      <c r="M62" s="4"/>
      <c r="N62" s="4"/>
      <c r="O62" s="4"/>
      <c r="P62" s="4"/>
      <c r="Q62" s="4"/>
      <c r="R62" s="5"/>
      <c r="S62" s="1"/>
      <c r="T62" s="1"/>
    </row>
    <row r="63" spans="1:29" ht="37.5" customHeight="1" thickBot="1">
      <c r="A63" s="164"/>
      <c r="B63" s="4"/>
      <c r="C63" s="126" t="s">
        <v>49</v>
      </c>
      <c r="D63" s="127"/>
      <c r="E63" s="4"/>
      <c r="F63" s="126" t="s">
        <v>50</v>
      </c>
      <c r="G63" s="127"/>
      <c r="H63" s="4"/>
      <c r="I63" s="102" t="s">
        <v>46</v>
      </c>
      <c r="J63" s="103"/>
      <c r="K63" s="112" t="s">
        <v>47</v>
      </c>
      <c r="L63" s="112"/>
      <c r="M63" s="102" t="s">
        <v>48</v>
      </c>
      <c r="N63" s="103"/>
      <c r="O63" s="102" t="s">
        <v>70</v>
      </c>
      <c r="P63" s="169"/>
      <c r="Q63" s="103"/>
      <c r="R63" s="5"/>
      <c r="S63" s="1"/>
      <c r="T63" s="1"/>
    </row>
    <row r="64" spans="1:29" ht="25" thickBot="1">
      <c r="A64" s="164"/>
      <c r="B64" s="4"/>
      <c r="C64" s="120"/>
      <c r="D64" s="121"/>
      <c r="E64" s="4"/>
      <c r="F64" s="35"/>
      <c r="G64" s="38" t="s">
        <v>57</v>
      </c>
      <c r="H64" s="4"/>
      <c r="I64" s="104"/>
      <c r="J64" s="105"/>
      <c r="K64" s="113"/>
      <c r="L64" s="113"/>
      <c r="M64" s="104"/>
      <c r="N64" s="105"/>
      <c r="O64" s="104"/>
      <c r="P64" s="170"/>
      <c r="Q64" s="170"/>
      <c r="R64" s="117" t="s">
        <v>60</v>
      </c>
      <c r="S64" s="1"/>
      <c r="T64" s="1"/>
    </row>
    <row r="65" spans="1:20" ht="25" thickBot="1">
      <c r="A65" s="164"/>
      <c r="B65" s="4"/>
      <c r="C65" s="122"/>
      <c r="D65" s="123"/>
      <c r="E65" s="4"/>
      <c r="F65" s="32"/>
      <c r="G65" s="39"/>
      <c r="H65" s="4"/>
      <c r="I65" s="106"/>
      <c r="J65" s="107"/>
      <c r="K65" s="113"/>
      <c r="L65" s="113"/>
      <c r="M65" s="106"/>
      <c r="N65" s="107"/>
      <c r="O65" s="106"/>
      <c r="P65" s="171"/>
      <c r="Q65" s="171"/>
      <c r="R65" s="118"/>
      <c r="S65" s="1"/>
      <c r="T65" s="1"/>
    </row>
    <row r="66" spans="1:20" ht="25" thickBot="1">
      <c r="A66" s="164"/>
      <c r="B66" s="4"/>
      <c r="C66" s="4"/>
      <c r="D66" s="4"/>
      <c r="E66" s="4"/>
      <c r="F66" s="36"/>
      <c r="G66" s="40"/>
      <c r="H66" s="4"/>
      <c r="I66" s="108" t="e">
        <f>I64/C68</f>
        <v>#DIV/0!</v>
      </c>
      <c r="J66" s="109"/>
      <c r="K66" s="114" t="e">
        <f>K64/C68</f>
        <v>#DIV/0!</v>
      </c>
      <c r="L66" s="114"/>
      <c r="M66" s="108" t="e">
        <f>(M64/C68)/2</f>
        <v>#DIV/0!</v>
      </c>
      <c r="N66" s="109"/>
      <c r="O66" s="183" t="e">
        <f>O64/C68</f>
        <v>#DIV/0!</v>
      </c>
      <c r="P66" s="184"/>
      <c r="Q66" s="185"/>
      <c r="R66" s="117" t="s">
        <v>61</v>
      </c>
      <c r="S66" s="1"/>
      <c r="T66" s="1"/>
    </row>
    <row r="67" spans="1:20" ht="39" customHeight="1" thickBot="1">
      <c r="A67" s="164"/>
      <c r="B67" s="4"/>
      <c r="C67" s="126" t="s">
        <v>43</v>
      </c>
      <c r="D67" s="127"/>
      <c r="E67" s="4"/>
      <c r="F67" s="126" t="s">
        <v>44</v>
      </c>
      <c r="G67" s="127"/>
      <c r="H67" s="4"/>
      <c r="I67" s="110"/>
      <c r="J67" s="111"/>
      <c r="K67" s="114"/>
      <c r="L67" s="114"/>
      <c r="M67" s="110"/>
      <c r="N67" s="111"/>
      <c r="O67" s="186"/>
      <c r="P67" s="187"/>
      <c r="Q67" s="188"/>
      <c r="R67" s="118"/>
      <c r="S67" s="1"/>
      <c r="T67" s="1"/>
    </row>
    <row r="68" spans="1:20" ht="31.5" customHeight="1" thickBot="1">
      <c r="A68" s="164"/>
      <c r="B68" s="4"/>
      <c r="C68" s="120"/>
      <c r="D68" s="121"/>
      <c r="E68" s="4"/>
      <c r="F68" s="34"/>
      <c r="G68" s="41" t="s">
        <v>52</v>
      </c>
      <c r="H68" s="4"/>
      <c r="I68" s="4"/>
      <c r="J68" s="4"/>
      <c r="K68" s="4"/>
      <c r="L68" s="4"/>
      <c r="M68" s="4"/>
      <c r="N68" s="4"/>
      <c r="O68" s="4"/>
      <c r="P68" s="4"/>
      <c r="Q68" s="4"/>
      <c r="R68" s="5"/>
      <c r="S68" s="1"/>
      <c r="T68" s="1"/>
    </row>
    <row r="69" spans="1:20" ht="36" customHeight="1" thickBot="1">
      <c r="A69" s="164"/>
      <c r="B69" s="4"/>
      <c r="C69" s="126" t="s">
        <v>45</v>
      </c>
      <c r="D69" s="127"/>
      <c r="E69" s="4"/>
      <c r="F69" s="32"/>
      <c r="G69" s="42"/>
      <c r="H69" s="4"/>
      <c r="I69" s="4"/>
      <c r="J69" s="4"/>
      <c r="K69" s="4"/>
      <c r="L69" s="4"/>
      <c r="M69" s="4"/>
      <c r="N69" s="4"/>
      <c r="O69" s="4"/>
      <c r="P69" s="4"/>
      <c r="Q69" s="4"/>
      <c r="R69" s="5"/>
      <c r="S69" s="1"/>
      <c r="T69" s="1"/>
    </row>
    <row r="70" spans="1:20" ht="31.5" customHeight="1" thickBot="1">
      <c r="A70" s="164"/>
      <c r="B70" s="4"/>
      <c r="C70" s="172"/>
      <c r="D70" s="173"/>
      <c r="E70" s="4"/>
      <c r="F70" s="33"/>
      <c r="G70" s="37"/>
      <c r="H70" s="4"/>
      <c r="I70" s="4"/>
      <c r="J70" s="4"/>
      <c r="K70" s="4"/>
      <c r="L70" s="4"/>
      <c r="M70" s="4"/>
      <c r="N70" s="167" t="s">
        <v>86</v>
      </c>
      <c r="O70" s="167"/>
      <c r="P70" s="167"/>
      <c r="Q70" s="167"/>
      <c r="R70" s="167"/>
      <c r="S70" s="1"/>
      <c r="T70" s="1"/>
    </row>
    <row r="71" spans="1:20" ht="35.25" customHeight="1" thickBot="1">
      <c r="A71" s="164"/>
      <c r="B71" s="4"/>
      <c r="C71" s="4"/>
      <c r="D71" s="4"/>
      <c r="E71" s="4"/>
      <c r="F71" s="17"/>
      <c r="G71" s="17"/>
      <c r="H71" s="4"/>
      <c r="I71" s="4"/>
      <c r="J71" s="4"/>
      <c r="K71" s="174" t="s">
        <v>55</v>
      </c>
      <c r="L71" s="175"/>
      <c r="M71" s="176"/>
      <c r="N71" s="168">
        <f>(F64+F68+F69+F70+C70+F65+F66)*66.89</f>
        <v>0</v>
      </c>
      <c r="O71" s="168"/>
      <c r="P71" s="168"/>
      <c r="Q71" s="168"/>
      <c r="R71" s="168"/>
      <c r="S71" s="1"/>
      <c r="T71" s="1"/>
    </row>
    <row r="72" spans="1:20" ht="37.5" customHeight="1" thickBot="1">
      <c r="A72" s="164"/>
      <c r="B72" s="4"/>
      <c r="C72" s="4"/>
      <c r="D72" s="4"/>
      <c r="E72" s="4"/>
      <c r="F72" s="4"/>
      <c r="G72" s="4"/>
      <c r="H72" s="4"/>
      <c r="I72" s="4"/>
      <c r="J72" s="4"/>
      <c r="K72" s="174" t="s">
        <v>56</v>
      </c>
      <c r="L72" s="175"/>
      <c r="M72" s="176"/>
      <c r="N72" s="168" t="e">
        <f>((0.52-I66)*(C68-(F68+F69+F70))*65.8)+((0.48-M66)*(C68-(F68+F69+F70))*20)+((L66-0.03)*(C68-(F68+F69+F70))*65.8)</f>
        <v>#DIV/0!</v>
      </c>
      <c r="O72" s="168"/>
      <c r="P72" s="168"/>
      <c r="Q72" s="168"/>
      <c r="R72" s="168"/>
      <c r="S72" s="1"/>
      <c r="T72" s="1"/>
    </row>
    <row r="73" spans="1:20" ht="16.5" customHeight="1" thickBot="1">
      <c r="A73" s="164"/>
      <c r="B73" s="4"/>
      <c r="C73" s="4"/>
      <c r="D73" s="6"/>
      <c r="E73" s="4"/>
      <c r="F73" s="4"/>
      <c r="G73" s="4"/>
      <c r="H73" s="4"/>
      <c r="I73" s="4"/>
      <c r="J73" s="4"/>
      <c r="K73" s="180"/>
      <c r="L73" s="181"/>
      <c r="M73" s="182"/>
      <c r="N73" s="168"/>
      <c r="O73" s="168"/>
      <c r="P73" s="168"/>
      <c r="Q73" s="168"/>
      <c r="R73" s="168"/>
      <c r="S73" s="1"/>
      <c r="T73" s="1"/>
    </row>
    <row r="74" spans="1:20" ht="16.5" customHeight="1" thickBot="1">
      <c r="A74" s="164"/>
      <c r="B74" s="4"/>
      <c r="C74" s="4"/>
      <c r="D74" s="4"/>
      <c r="E74" s="4"/>
      <c r="F74" s="4"/>
      <c r="G74" s="4"/>
      <c r="H74" s="4"/>
      <c r="I74" s="4"/>
      <c r="J74" s="4"/>
      <c r="K74" s="174" t="s">
        <v>62</v>
      </c>
      <c r="L74" s="175"/>
      <c r="M74" s="176"/>
      <c r="N74" s="168" t="e">
        <f>N72+N71</f>
        <v>#DIV/0!</v>
      </c>
      <c r="O74" s="168"/>
      <c r="P74" s="168"/>
      <c r="Q74" s="168"/>
      <c r="R74" s="168"/>
      <c r="S74" s="1"/>
      <c r="T74" s="1"/>
    </row>
    <row r="75" spans="1:20" ht="16.5" customHeight="1" thickBot="1">
      <c r="A75" s="164"/>
      <c r="B75" s="4"/>
      <c r="C75" s="4"/>
      <c r="D75" s="4"/>
      <c r="E75" s="4"/>
      <c r="F75" s="4"/>
      <c r="G75" s="4"/>
      <c r="H75" s="4"/>
      <c r="I75" s="4"/>
      <c r="J75" s="4"/>
      <c r="K75" s="177"/>
      <c r="L75" s="178"/>
      <c r="M75" s="179"/>
      <c r="N75" s="168"/>
      <c r="O75" s="168"/>
      <c r="P75" s="168"/>
      <c r="Q75" s="168"/>
      <c r="R75" s="168"/>
      <c r="S75" s="1"/>
      <c r="T75" s="1"/>
    </row>
    <row r="76" spans="1:20" ht="16.5" customHeight="1" thickBot="1">
      <c r="A76" s="164"/>
      <c r="B76" s="4"/>
      <c r="C76" s="4"/>
      <c r="D76" s="4"/>
      <c r="E76" s="4"/>
      <c r="F76" s="4"/>
      <c r="G76" s="4"/>
      <c r="H76" s="4"/>
      <c r="I76" s="4"/>
      <c r="J76" s="4"/>
      <c r="K76" s="180"/>
      <c r="L76" s="181"/>
      <c r="M76" s="182"/>
      <c r="N76" s="168"/>
      <c r="O76" s="168"/>
      <c r="P76" s="168"/>
      <c r="Q76" s="168"/>
      <c r="R76" s="168"/>
      <c r="S76" s="1"/>
      <c r="T76" s="1"/>
    </row>
    <row r="77" spans="1:20" ht="16.5" customHeight="1">
      <c r="A77" s="16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5"/>
      <c r="S77" s="1"/>
      <c r="T77" s="1"/>
    </row>
    <row r="78" spans="1:20" ht="16.5" customHeight="1">
      <c r="A78" s="16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5"/>
      <c r="S78" s="1"/>
      <c r="T78" s="1"/>
    </row>
    <row r="79" spans="1:20">
      <c r="A79" s="164"/>
      <c r="B79" s="4"/>
      <c r="C79" s="4"/>
      <c r="D79" s="4"/>
      <c r="E79" s="4"/>
      <c r="F79" s="4"/>
      <c r="G79" s="4"/>
      <c r="H79" s="4"/>
      <c r="I79" s="4"/>
      <c r="J79" s="4"/>
      <c r="K79" s="96"/>
      <c r="L79" s="96"/>
      <c r="M79" s="96"/>
      <c r="N79" s="96"/>
      <c r="O79" s="4"/>
      <c r="P79" s="98"/>
      <c r="Q79" s="98"/>
      <c r="R79" s="99"/>
      <c r="S79" s="1"/>
      <c r="T79" s="1"/>
    </row>
    <row r="80" spans="1:20">
      <c r="A80" s="164"/>
      <c r="B80" s="4"/>
      <c r="C80" s="4"/>
      <c r="D80" s="4"/>
      <c r="E80" s="4"/>
      <c r="F80" s="4"/>
      <c r="G80" s="4"/>
      <c r="H80" s="4"/>
      <c r="I80" s="4"/>
      <c r="J80" s="4"/>
      <c r="K80" s="96"/>
      <c r="L80" s="96"/>
      <c r="M80" s="96"/>
      <c r="N80" s="96"/>
      <c r="O80" s="4"/>
      <c r="P80" s="98"/>
      <c r="Q80" s="98"/>
      <c r="R80" s="99"/>
      <c r="S80" s="1"/>
      <c r="T80" s="1"/>
    </row>
    <row r="81" spans="1:20" ht="16" thickBot="1">
      <c r="A81" s="165"/>
      <c r="B81" s="14"/>
      <c r="C81" s="14"/>
      <c r="D81" s="14"/>
      <c r="E81" s="14"/>
      <c r="F81" s="14"/>
      <c r="G81" s="14"/>
      <c r="H81" s="14"/>
      <c r="I81" s="14"/>
      <c r="J81" s="14"/>
      <c r="K81" s="97"/>
      <c r="L81" s="97"/>
      <c r="M81" s="97"/>
      <c r="N81" s="97"/>
      <c r="O81" s="14"/>
      <c r="P81" s="100"/>
      <c r="Q81" s="100"/>
      <c r="R81" s="101"/>
      <c r="S81" s="1"/>
      <c r="T81" s="1"/>
    </row>
    <row r="82" spans="1:20" hidden="1"/>
    <row r="83" spans="1:20" hidden="1"/>
    <row r="84" spans="1:20" hidden="1"/>
    <row r="85" spans="1:20" hidden="1"/>
    <row r="86" spans="1:20" hidden="1"/>
    <row r="87" spans="1:20" hidden="1"/>
    <row r="88" spans="1:20" hidden="1"/>
    <row r="89" spans="1:20" hidden="1"/>
    <row r="90" spans="1:20" hidden="1"/>
    <row r="91" spans="1:20" hidden="1"/>
    <row r="92" spans="1:20" hidden="1"/>
    <row r="93" spans="1:20" hidden="1"/>
  </sheetData>
  <sheetProtection selectLockedCells="1" autoFilter="0"/>
  <mergeCells count="125">
    <mergeCell ref="K72:M73"/>
    <mergeCell ref="N72:R73"/>
    <mergeCell ref="K74:M76"/>
    <mergeCell ref="N74:R76"/>
    <mergeCell ref="K79:N81"/>
    <mergeCell ref="P79:R81"/>
    <mergeCell ref="C68:D68"/>
    <mergeCell ref="C69:D69"/>
    <mergeCell ref="C70:D70"/>
    <mergeCell ref="N70:R70"/>
    <mergeCell ref="K71:M71"/>
    <mergeCell ref="N71:R71"/>
    <mergeCell ref="I66:J67"/>
    <mergeCell ref="K66:L67"/>
    <mergeCell ref="M66:N67"/>
    <mergeCell ref="O66:Q67"/>
    <mergeCell ref="R66:R67"/>
    <mergeCell ref="C67:D67"/>
    <mergeCell ref="F67:G67"/>
    <mergeCell ref="C64:D65"/>
    <mergeCell ref="I64:J65"/>
    <mergeCell ref="K64:L65"/>
    <mergeCell ref="M64:N65"/>
    <mergeCell ref="O64:Q65"/>
    <mergeCell ref="R64:R65"/>
    <mergeCell ref="C63:D63"/>
    <mergeCell ref="F63:G63"/>
    <mergeCell ref="I63:J63"/>
    <mergeCell ref="K63:L63"/>
    <mergeCell ref="M63:N63"/>
    <mergeCell ref="O63:Q63"/>
    <mergeCell ref="F56:G57"/>
    <mergeCell ref="I56:I57"/>
    <mergeCell ref="J56:J57"/>
    <mergeCell ref="L56:L57"/>
    <mergeCell ref="M56:M57"/>
    <mergeCell ref="B60:R61"/>
    <mergeCell ref="H51:I52"/>
    <mergeCell ref="K51:L52"/>
    <mergeCell ref="N51:O52"/>
    <mergeCell ref="F55:G55"/>
    <mergeCell ref="I55:J55"/>
    <mergeCell ref="L55:M55"/>
    <mergeCell ref="O45:O46"/>
    <mergeCell ref="P45:P46"/>
    <mergeCell ref="Q45:Q46"/>
    <mergeCell ref="A47:A81"/>
    <mergeCell ref="B47:R48"/>
    <mergeCell ref="E50:F50"/>
    <mergeCell ref="H50:I50"/>
    <mergeCell ref="K50:L50"/>
    <mergeCell ref="N50:O50"/>
    <mergeCell ref="E51:F52"/>
    <mergeCell ref="I45:I46"/>
    <mergeCell ref="J45:J46"/>
    <mergeCell ref="K45:K46"/>
    <mergeCell ref="L45:L46"/>
    <mergeCell ref="M45:M46"/>
    <mergeCell ref="N45:N46"/>
    <mergeCell ref="Q36:Q37"/>
    <mergeCell ref="R36:R37"/>
    <mergeCell ref="B39:R40"/>
    <mergeCell ref="B45:B46"/>
    <mergeCell ref="C45:C46"/>
    <mergeCell ref="D45:D46"/>
    <mergeCell ref="E45:E46"/>
    <mergeCell ref="F45:F46"/>
    <mergeCell ref="G45:G46"/>
    <mergeCell ref="H45:H46"/>
    <mergeCell ref="K36:K37"/>
    <mergeCell ref="L36:L37"/>
    <mergeCell ref="M36:M37"/>
    <mergeCell ref="N36:N37"/>
    <mergeCell ref="O36:O37"/>
    <mergeCell ref="P36:P37"/>
    <mergeCell ref="B33:R33"/>
    <mergeCell ref="B36:B37"/>
    <mergeCell ref="C36:C37"/>
    <mergeCell ref="D36:D37"/>
    <mergeCell ref="E36:E37"/>
    <mergeCell ref="F36:F37"/>
    <mergeCell ref="G36:G37"/>
    <mergeCell ref="H36:H37"/>
    <mergeCell ref="I36:I37"/>
    <mergeCell ref="J36:J37"/>
    <mergeCell ref="N28:N29"/>
    <mergeCell ref="O28:O29"/>
    <mergeCell ref="P28:P29"/>
    <mergeCell ref="Q28:Q29"/>
    <mergeCell ref="R28:R29"/>
    <mergeCell ref="B31:R32"/>
    <mergeCell ref="H28:H29"/>
    <mergeCell ref="I28:I29"/>
    <mergeCell ref="J28:J29"/>
    <mergeCell ref="K28:K29"/>
    <mergeCell ref="L28:L29"/>
    <mergeCell ref="M28:M29"/>
    <mergeCell ref="B28:B29"/>
    <mergeCell ref="C28:C29"/>
    <mergeCell ref="D28:D29"/>
    <mergeCell ref="E28:E29"/>
    <mergeCell ref="F28:F29"/>
    <mergeCell ref="G28:G29"/>
    <mergeCell ref="E14:G14"/>
    <mergeCell ref="H14:J14"/>
    <mergeCell ref="E15:G16"/>
    <mergeCell ref="H15:J16"/>
    <mergeCell ref="B19:R19"/>
    <mergeCell ref="B24:R25"/>
    <mergeCell ref="B8:C9"/>
    <mergeCell ref="D8:E9"/>
    <mergeCell ref="F8:G9"/>
    <mergeCell ref="H8:I9"/>
    <mergeCell ref="J8:M9"/>
    <mergeCell ref="B11:R12"/>
    <mergeCell ref="B1:N3"/>
    <mergeCell ref="O1:P3"/>
    <mergeCell ref="Q1:R3"/>
    <mergeCell ref="A4:A46"/>
    <mergeCell ref="B4:R5"/>
    <mergeCell ref="B7:C7"/>
    <mergeCell ref="D7:E7"/>
    <mergeCell ref="F7:G7"/>
    <mergeCell ref="H7:I7"/>
    <mergeCell ref="J7:M7"/>
  </mergeCells>
  <conditionalFormatting sqref="M66">
    <cfRule type="colorScale" priority="13">
      <colorScale>
        <cfvo type="num" val="0.43"/>
        <cfvo type="percentile" val="50"/>
        <cfvo type="num" val="0.48"/>
        <color rgb="FFF8696B"/>
        <color rgb="FFFFEB84"/>
        <color theme="9" tint="0.39997558519241921"/>
      </colorScale>
    </cfRule>
  </conditionalFormatting>
  <conditionalFormatting sqref="I66">
    <cfRule type="colorScale" priority="12">
      <colorScale>
        <cfvo type="num" val="0.48"/>
        <cfvo type="percentile" val="50"/>
        <cfvo type="num" val="0.51"/>
        <color rgb="FFF8696B"/>
        <color rgb="FFFFEB84"/>
        <color theme="9" tint="0.39997558519241921"/>
      </colorScale>
    </cfRule>
  </conditionalFormatting>
  <conditionalFormatting sqref="H8:I9">
    <cfRule type="colorScale" priority="11">
      <colorScale>
        <cfvo type="num" val="3"/>
        <cfvo type="percentile" val="50"/>
        <cfvo type="num" val="21"/>
        <color theme="9" tint="0.39997558519241921"/>
        <color rgb="FFFFEB84"/>
        <color rgb="FFFF7171"/>
      </colorScale>
    </cfRule>
  </conditionalFormatting>
  <conditionalFormatting sqref="R28:R29">
    <cfRule type="colorScale" priority="10">
      <colorScale>
        <cfvo type="num" val="20"/>
        <cfvo type="percentile" val="50"/>
        <cfvo type="num" val="41"/>
        <color theme="9" tint="0.39997558519241921"/>
        <color rgb="FFFFEB84"/>
        <color rgb="FFFF7171"/>
      </colorScale>
    </cfRule>
  </conditionalFormatting>
  <conditionalFormatting sqref="H51:I52">
    <cfRule type="colorScale" priority="9">
      <colorScale>
        <cfvo type="num" val="3"/>
        <cfvo type="percentile" val="50"/>
        <cfvo type="num" val="11"/>
        <color theme="9" tint="0.39997558519241921"/>
        <color rgb="FFFFEB84"/>
        <color rgb="FFFF7171"/>
      </colorScale>
    </cfRule>
  </conditionalFormatting>
  <conditionalFormatting sqref="K51:L52">
    <cfRule type="colorScale" priority="8">
      <colorScale>
        <cfvo type="num" val="2"/>
        <cfvo type="num" val="3"/>
        <color theme="9" tint="0.39997558519241921"/>
        <color rgb="FFFF7171"/>
      </colorScale>
    </cfRule>
  </conditionalFormatting>
  <conditionalFormatting sqref="N51:O52">
    <cfRule type="colorScale" priority="7">
      <colorScale>
        <cfvo type="min"/>
        <cfvo type="num" val="5"/>
        <color rgb="FFFF7171"/>
        <color theme="9" tint="0.39997558519241921"/>
      </colorScale>
    </cfRule>
  </conditionalFormatting>
  <conditionalFormatting sqref="C64:D65">
    <cfRule type="colorScale" priority="3">
      <colorScale>
        <cfvo type="min"/>
        <cfvo type="num" val="20"/>
        <color theme="9" tint="0.39997558519241921"/>
        <color rgb="FFFF7979"/>
      </colorScale>
    </cfRule>
  </conditionalFormatting>
  <conditionalFormatting sqref="K66">
    <cfRule type="colorScale" priority="2">
      <colorScale>
        <cfvo type="num" val="0.05"/>
        <cfvo type="percentile" val="50"/>
        <cfvo type="num" val="7.4999999999999997E-2"/>
        <color theme="9" tint="0.39997558519241921"/>
        <color theme="5"/>
        <color rgb="FFFF7171"/>
      </colorScale>
    </cfRule>
  </conditionalFormatting>
  <conditionalFormatting sqref="N71:R76">
    <cfRule type="colorScale" priority="1">
      <colorScale>
        <cfvo type="min"/>
        <cfvo type="num" val="0.1"/>
        <color theme="9" tint="0.39997558519241921"/>
        <color rgb="FFFF7979"/>
      </colorScale>
    </cfRule>
  </conditionalFormatting>
  <dataValidations count="4">
    <dataValidation type="list" allowBlank="1" showInputMessage="1" showErrorMessage="1" sqref="G64:G66" xr:uid="{E784396B-37D4-5C4B-9579-DEF710C33C20}">
      <formula1>Morts</formula1>
    </dataValidation>
    <dataValidation type="list" allowBlank="1" showInputMessage="1" showErrorMessage="1" sqref="G68:G70" xr:uid="{6C0789B7-2172-7843-B11E-2C9DF8592B99}">
      <formula1>maladie</formula1>
    </dataValidation>
    <dataValidation type="list" allowBlank="1" showInputMessage="1" showErrorMessage="1" sqref="F56:G57" xr:uid="{972D7AC0-12FB-444A-A0CA-0AFA5261C98E}">
      <formula1>plumaison</formula1>
    </dataValidation>
    <dataValidation type="list" showInputMessage="1" showErrorMessage="1" sqref="B34:R34" xr:uid="{DA7A4218-9AE2-804B-8063-9CDE300F6903}">
      <formula1>listeAliments</formula1>
    </dataValidation>
  </dataValidations>
  <pageMargins left="0.25" right="0.25" top="0.75" bottom="0.75" header="0.3" footer="0.3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9</xdr:col>
                    <xdr:colOff>215900</xdr:colOff>
                    <xdr:row>6</xdr:row>
                    <xdr:rowOff>660400</xdr:rowOff>
                  </from>
                  <to>
                    <xdr:col>11</xdr:col>
                    <xdr:colOff>190500</xdr:colOff>
                    <xdr:row>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11</xdr:col>
                    <xdr:colOff>292100</xdr:colOff>
                    <xdr:row>7</xdr:row>
                    <xdr:rowOff>25400</xdr:rowOff>
                  </from>
                  <to>
                    <xdr:col>13</xdr:col>
                    <xdr:colOff>12700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dupliquer">
                <anchor moveWithCells="1" sizeWithCells="1">
                  <from>
                    <xdr:col>15</xdr:col>
                    <xdr:colOff>63500</xdr:colOff>
                    <xdr:row>77</xdr:row>
                    <xdr:rowOff>25400</xdr:rowOff>
                  </from>
                  <to>
                    <xdr:col>17</xdr:col>
                    <xdr:colOff>1016000</xdr:colOff>
                    <xdr:row>80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101600</xdr:colOff>
                    <xdr:row>77</xdr:row>
                    <xdr:rowOff>38100</xdr:rowOff>
                  </from>
                  <to>
                    <xdr:col>14</xdr:col>
                    <xdr:colOff>177800</xdr:colOff>
                    <xdr:row>80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Bouton17_Cliquer" altText="Tableau récapitulatif de la bande">
                <anchor moveWithCells="1" sizeWithCells="1">
                  <from>
                    <xdr:col>1</xdr:col>
                    <xdr:colOff>749300</xdr:colOff>
                    <xdr:row>71</xdr:row>
                    <xdr:rowOff>215900</xdr:rowOff>
                  </from>
                  <to>
                    <xdr:col>4</xdr:col>
                    <xdr:colOff>177800</xdr:colOff>
                    <xdr:row>74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E786DA76-CB1E-DE4C-BDA1-03ADB265E131}">
            <xm:f>NOT(ISERROR(SEARCH($X$1,F56)))</xm:f>
            <xm:f>$X$1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" operator="containsText" id="{BABE897B-8CE4-8A46-BD42-B8C8786DE9A2}">
            <xm:f>NOT(ISERROR(SEARCH($X$2,F56)))</xm:f>
            <xm:f>$X$2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C013739E-C00F-434E-8B1B-D8C7885282CC}">
            <xm:f>NOT(ISERROR(SEARCH($X$3,F56)))</xm:f>
            <xm:f>$X$3</xm:f>
            <x14:dxf>
              <font>
                <b/>
                <i val="0"/>
                <color theme="1"/>
              </font>
              <fill>
                <patternFill>
                  <bgColor rgb="FFFF7979"/>
                </patternFill>
              </fill>
            </x14:dxf>
          </x14:cfRule>
          <xm:sqref>F56:G57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37565-B6EC-884E-B4D8-91BCC6B507A6}">
  <sheetPr codeName="Feuil4">
    <pageSetUpPr fitToPage="1"/>
  </sheetPr>
  <dimension ref="A1:AF93"/>
  <sheetViews>
    <sheetView topLeftCell="A60" zoomScale="85" zoomScaleNormal="85" workbookViewId="0">
      <selection activeCell="N71" sqref="N71:R71"/>
    </sheetView>
  </sheetViews>
  <sheetFormatPr baseColWidth="10" defaultColWidth="0" defaultRowHeight="15" customHeight="1" zeroHeight="1"/>
  <cols>
    <col min="1" max="1" width="12" style="2" customWidth="1"/>
    <col min="2" max="2" width="18" style="2" customWidth="1"/>
    <col min="3" max="3" width="14.33203125" style="2" customWidth="1"/>
    <col min="4" max="6" width="12" style="2" customWidth="1"/>
    <col min="7" max="7" width="16.1640625" style="2" customWidth="1"/>
    <col min="8" max="9" width="12" style="2" customWidth="1"/>
    <col min="10" max="10" width="13.5" style="47" customWidth="1"/>
    <col min="11" max="17" width="12" style="47" customWidth="1"/>
    <col min="18" max="18" width="18" style="47" customWidth="1"/>
    <col min="19" max="16384" width="16" style="2" hidden="1"/>
  </cols>
  <sheetData>
    <row r="1" spans="1:32" ht="15" customHeight="1">
      <c r="A1" s="48" t="s">
        <v>69</v>
      </c>
      <c r="B1" s="59" t="s">
        <v>82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>
        <v>230220</v>
      </c>
      <c r="P1" s="69"/>
      <c r="Q1" s="74" t="s">
        <v>81</v>
      </c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32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32" ht="15.7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32" ht="15.75" customHeight="1" thickBot="1">
      <c r="A4" s="80" t="s">
        <v>32</v>
      </c>
      <c r="B4" s="115" t="s">
        <v>0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32" ht="16.5" customHeight="1" thickTop="1" thickBot="1">
      <c r="A5" s="81"/>
      <c r="B5" s="116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2" s="1" customFormat="1" ht="17" thickTop="1" thickBot="1">
      <c r="A6" s="8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5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32" ht="58.5" customHeight="1" thickTop="1" thickBot="1">
      <c r="A7" s="81"/>
      <c r="B7" s="138" t="s">
        <v>1</v>
      </c>
      <c r="C7" s="139"/>
      <c r="D7" s="140" t="s">
        <v>2</v>
      </c>
      <c r="E7" s="139"/>
      <c r="F7" s="140" t="s">
        <v>3</v>
      </c>
      <c r="G7" s="139"/>
      <c r="H7" s="140" t="s">
        <v>4</v>
      </c>
      <c r="I7" s="139"/>
      <c r="J7" s="140" t="s">
        <v>5</v>
      </c>
      <c r="K7" s="138"/>
      <c r="L7" s="138"/>
      <c r="M7" s="139"/>
      <c r="N7" s="4"/>
      <c r="O7" s="4"/>
      <c r="P7" s="4"/>
      <c r="Q7" s="4"/>
      <c r="R7" s="5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32" ht="17" thickTop="1" thickBot="1">
      <c r="A8" s="81"/>
      <c r="B8" s="141"/>
      <c r="C8" s="142"/>
      <c r="D8" s="120"/>
      <c r="E8" s="121"/>
      <c r="F8" s="120"/>
      <c r="G8" s="121"/>
      <c r="H8" s="120"/>
      <c r="I8" s="121"/>
      <c r="J8" s="124"/>
      <c r="K8" s="124"/>
      <c r="L8" s="124"/>
      <c r="M8" s="124"/>
      <c r="N8" s="4"/>
      <c r="O8" s="4"/>
      <c r="P8" s="4"/>
      <c r="Q8" s="4"/>
      <c r="R8" s="5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32" ht="17" thickTop="1" thickBot="1">
      <c r="A9" s="81"/>
      <c r="B9" s="143"/>
      <c r="C9" s="144"/>
      <c r="D9" s="122"/>
      <c r="E9" s="123"/>
      <c r="F9" s="122"/>
      <c r="G9" s="123"/>
      <c r="H9" s="122"/>
      <c r="I9" s="123"/>
      <c r="J9" s="125"/>
      <c r="K9" s="125"/>
      <c r="L9" s="125"/>
      <c r="M9" s="125"/>
      <c r="N9" s="6"/>
      <c r="O9" s="6"/>
      <c r="P9" s="6"/>
      <c r="Q9" s="6"/>
      <c r="R9" s="5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32" ht="17" thickTop="1" thickBot="1">
      <c r="A10" s="81"/>
      <c r="B10" s="4"/>
      <c r="C10" s="4"/>
      <c r="D10" s="21"/>
      <c r="E10" s="21"/>
      <c r="F10" s="4"/>
      <c r="G10" s="4"/>
      <c r="H10" s="4"/>
      <c r="I10" s="4"/>
      <c r="J10" s="21"/>
      <c r="K10" s="21"/>
      <c r="L10" s="21"/>
      <c r="M10" s="21"/>
      <c r="N10" s="4"/>
      <c r="O10" s="4"/>
      <c r="P10" s="4"/>
      <c r="Q10" s="4"/>
      <c r="R10" s="5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32" ht="32.25" customHeight="1" thickTop="1" thickBot="1">
      <c r="A11" s="81"/>
      <c r="B11" s="115" t="s">
        <v>6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4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32" ht="16.5" customHeight="1" thickTop="1" thickBot="1">
      <c r="A12" s="81"/>
      <c r="B12" s="116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6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32" ht="17" thickTop="1" thickBot="1">
      <c r="A13" s="81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5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32" ht="23" thickTop="1" thickBot="1">
      <c r="A14" s="81"/>
      <c r="B14" s="4"/>
      <c r="C14" s="4"/>
      <c r="D14" s="4"/>
      <c r="E14" s="145" t="s">
        <v>7</v>
      </c>
      <c r="F14" s="146"/>
      <c r="G14" s="147"/>
      <c r="H14" s="145" t="s">
        <v>8</v>
      </c>
      <c r="I14" s="146"/>
      <c r="J14" s="147"/>
      <c r="K14" s="4"/>
      <c r="L14" s="4"/>
      <c r="M14" s="4"/>
      <c r="N14" s="4"/>
      <c r="O14" s="4"/>
      <c r="P14" s="4"/>
      <c r="Q14" s="4"/>
      <c r="R14" s="5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32" ht="17" thickTop="1" thickBot="1">
      <c r="A15" s="81"/>
      <c r="B15" s="4"/>
      <c r="C15" s="4"/>
      <c r="D15" s="4"/>
      <c r="E15" s="148"/>
      <c r="F15" s="149"/>
      <c r="G15" s="150"/>
      <c r="H15" s="154"/>
      <c r="I15" s="155"/>
      <c r="J15" s="156"/>
      <c r="K15" s="4"/>
      <c r="L15" s="4"/>
      <c r="M15" s="4"/>
      <c r="N15" s="4"/>
      <c r="O15" s="4"/>
      <c r="P15" s="4"/>
      <c r="Q15" s="4"/>
      <c r="R15" s="5"/>
      <c r="S15" s="43"/>
      <c r="T15" s="43">
        <f t="shared" ref="T15:AF15" si="0">B45</f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  <c r="Z15" s="43">
        <f t="shared" si="0"/>
        <v>0</v>
      </c>
      <c r="AA15" s="43">
        <f t="shared" si="0"/>
        <v>0</v>
      </c>
      <c r="AB15" s="43">
        <f t="shared" si="0"/>
        <v>0</v>
      </c>
      <c r="AC15" s="43">
        <f t="shared" si="0"/>
        <v>0</v>
      </c>
      <c r="AD15" s="3">
        <f t="shared" si="0"/>
        <v>0</v>
      </c>
      <c r="AE15" s="3">
        <f t="shared" si="0"/>
        <v>0</v>
      </c>
      <c r="AF15" s="3">
        <f t="shared" si="0"/>
        <v>0</v>
      </c>
    </row>
    <row r="16" spans="1:32" ht="17" thickTop="1" thickBot="1">
      <c r="A16" s="81"/>
      <c r="B16" s="4"/>
      <c r="C16" s="4"/>
      <c r="D16" s="4"/>
      <c r="E16" s="151"/>
      <c r="F16" s="152"/>
      <c r="G16" s="153"/>
      <c r="H16" s="157"/>
      <c r="I16" s="158"/>
      <c r="J16" s="159"/>
      <c r="K16" s="4"/>
      <c r="L16" s="4"/>
      <c r="M16" s="4"/>
      <c r="N16" s="4"/>
      <c r="O16" s="4"/>
      <c r="P16" s="4"/>
      <c r="Q16" s="4"/>
      <c r="R16" s="5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29" ht="17" thickTop="1" thickBot="1">
      <c r="A17" s="81"/>
      <c r="B17" s="4"/>
      <c r="C17" s="4"/>
      <c r="D17" s="4"/>
      <c r="E17" s="7"/>
      <c r="F17" s="7"/>
      <c r="G17" s="7"/>
      <c r="H17" s="8"/>
      <c r="I17" s="8"/>
      <c r="J17" s="8"/>
      <c r="K17" s="4"/>
      <c r="L17" s="4"/>
      <c r="M17" s="4"/>
      <c r="N17" s="4"/>
      <c r="O17" s="4"/>
      <c r="P17" s="4"/>
      <c r="Q17" s="4"/>
      <c r="R17" s="5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29" ht="17" thickTop="1" thickBot="1">
      <c r="A18" s="81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5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</row>
    <row r="19" spans="1:29" ht="33" thickTop="1" thickBot="1">
      <c r="A19" s="81"/>
      <c r="B19" s="136" t="s">
        <v>65</v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7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29" ht="17" thickTop="1" thickBot="1">
      <c r="A20" s="81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5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29" ht="16.5" customHeight="1" thickTop="1" thickBot="1">
      <c r="A21" s="81"/>
      <c r="B21" s="6"/>
      <c r="C21" s="22" t="s">
        <v>10</v>
      </c>
      <c r="D21" s="22" t="s">
        <v>11</v>
      </c>
      <c r="E21" s="22" t="s">
        <v>12</v>
      </c>
      <c r="F21" s="22" t="s">
        <v>13</v>
      </c>
      <c r="G21" s="22" t="s">
        <v>14</v>
      </c>
      <c r="H21" s="22" t="s">
        <v>15</v>
      </c>
      <c r="I21" s="22" t="s">
        <v>16</v>
      </c>
      <c r="J21" s="22" t="s">
        <v>17</v>
      </c>
      <c r="K21" s="22" t="s">
        <v>18</v>
      </c>
      <c r="L21" s="22" t="s">
        <v>19</v>
      </c>
      <c r="M21" s="22" t="s">
        <v>20</v>
      </c>
      <c r="N21" s="22" t="s">
        <v>21</v>
      </c>
      <c r="O21" s="22" t="s">
        <v>22</v>
      </c>
      <c r="P21" s="22" t="s">
        <v>23</v>
      </c>
      <c r="Q21" s="22" t="s">
        <v>24</v>
      </c>
      <c r="R21" s="23" t="s">
        <v>25</v>
      </c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29" ht="16.5" customHeight="1" thickTop="1" thickBot="1">
      <c r="A22" s="81"/>
      <c r="B22" s="24" t="s">
        <v>63</v>
      </c>
      <c r="C22" s="18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20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29" ht="16.5" customHeight="1" thickTop="1" thickBot="1">
      <c r="A23" s="81"/>
      <c r="B23" s="24" t="s">
        <v>64</v>
      </c>
      <c r="C23" s="18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20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29" ht="15" customHeight="1" thickTop="1" thickBot="1">
      <c r="A24" s="81"/>
      <c r="B24" s="191" t="s">
        <v>9</v>
      </c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thickTop="1" thickBot="1">
      <c r="A25" s="81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6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7" thickTop="1" thickBot="1">
      <c r="A26" s="81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1" thickTop="1" thickBot="1">
      <c r="A27" s="81"/>
      <c r="B27" s="25" t="s">
        <v>10</v>
      </c>
      <c r="C27" s="22" t="s">
        <v>11</v>
      </c>
      <c r="D27" s="22" t="s">
        <v>12</v>
      </c>
      <c r="E27" s="22" t="s">
        <v>13</v>
      </c>
      <c r="F27" s="22" t="s">
        <v>14</v>
      </c>
      <c r="G27" s="22" t="s">
        <v>15</v>
      </c>
      <c r="H27" s="22" t="s">
        <v>16</v>
      </c>
      <c r="I27" s="22" t="s">
        <v>17</v>
      </c>
      <c r="J27" s="22" t="s">
        <v>18</v>
      </c>
      <c r="K27" s="22" t="s">
        <v>19</v>
      </c>
      <c r="L27" s="22" t="s">
        <v>20</v>
      </c>
      <c r="M27" s="22" t="s">
        <v>21</v>
      </c>
      <c r="N27" s="22" t="s">
        <v>22</v>
      </c>
      <c r="O27" s="22" t="s">
        <v>23</v>
      </c>
      <c r="P27" s="22" t="s">
        <v>24</v>
      </c>
      <c r="Q27" s="22" t="s">
        <v>25</v>
      </c>
      <c r="R27" s="26" t="s">
        <v>26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7" thickTop="1" thickBot="1">
      <c r="A28" s="81"/>
      <c r="B28" s="160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61">
        <f>SUM(B28:Q29)</f>
        <v>0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17" thickTop="1" thickBot="1">
      <c r="A29" s="81"/>
      <c r="B29" s="160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6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7" thickTop="1" thickBot="1">
      <c r="A30" s="81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5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.5" customHeight="1" thickTop="1" thickBot="1">
      <c r="A31" s="81"/>
      <c r="B31" s="83" t="s">
        <v>27</v>
      </c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customHeight="1" thickTop="1" thickBot="1">
      <c r="A32" s="81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6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1.75" customHeight="1" thickTop="1" thickBot="1">
      <c r="A33" s="81"/>
      <c r="B33" s="189" t="s">
        <v>31</v>
      </c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90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8" thickTop="1" thickBot="1">
      <c r="A34" s="81"/>
      <c r="B34" s="27" t="s">
        <v>29</v>
      </c>
      <c r="C34" s="28"/>
      <c r="D34" s="28"/>
      <c r="E34" s="28"/>
      <c r="F34" s="28"/>
      <c r="G34" s="28"/>
      <c r="H34" s="27"/>
      <c r="I34" s="28"/>
      <c r="J34" s="28"/>
      <c r="K34" s="29"/>
      <c r="L34" s="28"/>
      <c r="M34" s="27"/>
      <c r="N34" s="29"/>
      <c r="O34" s="28"/>
      <c r="P34" s="29"/>
      <c r="Q34" s="28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1" thickTop="1" thickBot="1">
      <c r="A35" s="81"/>
      <c r="B35" s="30" t="s">
        <v>10</v>
      </c>
      <c r="C35" s="31" t="s">
        <v>11</v>
      </c>
      <c r="D35" s="31" t="s">
        <v>12</v>
      </c>
      <c r="E35" s="31" t="s">
        <v>13</v>
      </c>
      <c r="F35" s="31" t="s">
        <v>14</v>
      </c>
      <c r="G35" s="31" t="s">
        <v>15</v>
      </c>
      <c r="H35" s="31" t="s">
        <v>16</v>
      </c>
      <c r="I35" s="31" t="s">
        <v>17</v>
      </c>
      <c r="J35" s="31" t="s">
        <v>18</v>
      </c>
      <c r="K35" s="31" t="s">
        <v>19</v>
      </c>
      <c r="L35" s="31" t="s">
        <v>20</v>
      </c>
      <c r="M35" s="31" t="s">
        <v>21</v>
      </c>
      <c r="N35" s="31" t="s">
        <v>22</v>
      </c>
      <c r="O35" s="31" t="s">
        <v>23</v>
      </c>
      <c r="P35" s="31" t="s">
        <v>24</v>
      </c>
      <c r="Q35" s="31" t="s">
        <v>25</v>
      </c>
      <c r="R35" s="10" t="s">
        <v>26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7" thickTop="1" thickBot="1">
      <c r="A36" s="81"/>
      <c r="B36" s="160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61">
        <f>SUM(B36:Q37)</f>
        <v>0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7" thickTop="1" thickBot="1">
      <c r="A37" s="81"/>
      <c r="B37" s="160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6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7" thickTop="1" thickBot="1">
      <c r="A38" s="81"/>
      <c r="B38" s="6"/>
      <c r="C38" s="6"/>
      <c r="D38" s="6"/>
      <c r="E38" s="6"/>
      <c r="F38" s="6"/>
      <c r="G38" s="6"/>
      <c r="H38" s="4"/>
      <c r="I38" s="4"/>
      <c r="J38" s="4"/>
      <c r="K38" s="4"/>
      <c r="L38" s="4"/>
      <c r="M38" s="4"/>
      <c r="N38" s="4"/>
      <c r="O38" s="4"/>
      <c r="P38" s="4"/>
      <c r="Q38" s="4"/>
      <c r="R38" s="5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customHeight="1" thickTop="1" thickBot="1">
      <c r="A39" s="81"/>
      <c r="B39" s="83" t="s">
        <v>66</v>
      </c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4.75" customHeight="1" thickTop="1" thickBot="1">
      <c r="A40" s="81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6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6" customHeight="1" thickTop="1" thickBot="1">
      <c r="A41" s="81"/>
      <c r="B41" s="44">
        <f>B45</f>
        <v>0</v>
      </c>
      <c r="C41" s="44">
        <f t="shared" ref="C41:N41" si="1">C45</f>
        <v>0</v>
      </c>
      <c r="D41" s="44">
        <f t="shared" si="1"/>
        <v>0</v>
      </c>
      <c r="E41" s="44">
        <f t="shared" si="1"/>
        <v>0</v>
      </c>
      <c r="F41" s="44">
        <f t="shared" si="1"/>
        <v>0</v>
      </c>
      <c r="G41" s="44">
        <f t="shared" si="1"/>
        <v>0</v>
      </c>
      <c r="H41" s="44">
        <f t="shared" si="1"/>
        <v>0</v>
      </c>
      <c r="I41" s="44">
        <f t="shared" si="1"/>
        <v>0</v>
      </c>
      <c r="J41" s="44">
        <f t="shared" si="1"/>
        <v>0</v>
      </c>
      <c r="K41" s="44">
        <f t="shared" si="1"/>
        <v>0</v>
      </c>
      <c r="L41" s="44">
        <f t="shared" si="1"/>
        <v>0</v>
      </c>
      <c r="M41" s="44">
        <f t="shared" si="1"/>
        <v>0</v>
      </c>
      <c r="N41" s="44">
        <f t="shared" si="1"/>
        <v>0</v>
      </c>
      <c r="O41" s="45"/>
      <c r="P41" s="45"/>
      <c r="Q41" s="45"/>
      <c r="R41" s="46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3.75" customHeight="1" thickTop="1" thickBot="1">
      <c r="A42" s="81"/>
      <c r="B42" s="11">
        <v>7</v>
      </c>
      <c r="C42" s="11">
        <v>14</v>
      </c>
      <c r="D42" s="11">
        <v>21</v>
      </c>
      <c r="E42" s="11">
        <v>28</v>
      </c>
      <c r="F42" s="11">
        <v>35</v>
      </c>
      <c r="G42" s="11">
        <v>42</v>
      </c>
      <c r="H42" s="11">
        <v>49</v>
      </c>
      <c r="I42" s="11">
        <v>56</v>
      </c>
      <c r="J42" s="11">
        <v>63</v>
      </c>
      <c r="K42" s="11">
        <v>70</v>
      </c>
      <c r="L42" s="11">
        <v>77</v>
      </c>
      <c r="M42" s="11">
        <v>84</v>
      </c>
      <c r="N42" s="11">
        <v>88</v>
      </c>
      <c r="O42" s="12"/>
      <c r="P42" s="12"/>
      <c r="Q42" s="4"/>
      <c r="R42" s="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4.5" customHeight="1" thickTop="1" thickBot="1">
      <c r="A43" s="81"/>
      <c r="B43" s="11">
        <v>106</v>
      </c>
      <c r="C43" s="11">
        <v>264</v>
      </c>
      <c r="D43" s="11">
        <v>576</v>
      </c>
      <c r="E43" s="11">
        <v>1057</v>
      </c>
      <c r="F43" s="11">
        <v>1681</v>
      </c>
      <c r="G43" s="11">
        <v>2354</v>
      </c>
      <c r="H43" s="11">
        <v>2978</v>
      </c>
      <c r="I43" s="11">
        <v>3555</v>
      </c>
      <c r="J43" s="11">
        <v>3987</v>
      </c>
      <c r="K43" s="11">
        <v>4372</v>
      </c>
      <c r="L43" s="11">
        <v>4612</v>
      </c>
      <c r="M43" s="11">
        <v>4804</v>
      </c>
      <c r="N43" s="11">
        <v>4900</v>
      </c>
      <c r="O43" s="4"/>
      <c r="P43" s="4"/>
      <c r="Q43" s="4"/>
      <c r="R43" s="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21" thickTop="1" thickBot="1">
      <c r="A44" s="81"/>
      <c r="B44" s="25" t="s">
        <v>10</v>
      </c>
      <c r="C44" s="22" t="s">
        <v>11</v>
      </c>
      <c r="D44" s="22" t="s">
        <v>12</v>
      </c>
      <c r="E44" s="22" t="s">
        <v>13</v>
      </c>
      <c r="F44" s="22" t="s">
        <v>14</v>
      </c>
      <c r="G44" s="22" t="s">
        <v>15</v>
      </c>
      <c r="H44" s="22" t="s">
        <v>16</v>
      </c>
      <c r="I44" s="22" t="s">
        <v>17</v>
      </c>
      <c r="J44" s="22" t="s">
        <v>18</v>
      </c>
      <c r="K44" s="22" t="s">
        <v>19</v>
      </c>
      <c r="L44" s="22" t="s">
        <v>20</v>
      </c>
      <c r="M44" s="22" t="s">
        <v>21</v>
      </c>
      <c r="N44" s="22" t="s">
        <v>22</v>
      </c>
      <c r="O44" s="22" t="s">
        <v>23</v>
      </c>
      <c r="P44" s="22" t="s">
        <v>24</v>
      </c>
      <c r="Q44" s="22" t="s">
        <v>25</v>
      </c>
      <c r="R44" s="5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9" ht="17" thickTop="1" thickBot="1">
      <c r="A45" s="81"/>
      <c r="B45" s="160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5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9" ht="17" thickTop="1" thickBot="1">
      <c r="A46" s="82"/>
      <c r="B46" s="162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3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9" ht="15.75" customHeight="1">
      <c r="A47" s="163" t="s">
        <v>33</v>
      </c>
      <c r="B47" s="128" t="s">
        <v>0</v>
      </c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9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6.5" customHeight="1" thickBot="1">
      <c r="A48" s="16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6" thickBot="1">
      <c r="A49" s="16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5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50.25" customHeight="1" thickBot="1">
      <c r="A50" s="164"/>
      <c r="B50" s="4"/>
      <c r="C50" s="4"/>
      <c r="D50" s="4"/>
      <c r="E50" s="126" t="s">
        <v>67</v>
      </c>
      <c r="F50" s="127"/>
      <c r="G50" s="4"/>
      <c r="H50" s="126" t="s">
        <v>34</v>
      </c>
      <c r="I50" s="127"/>
      <c r="J50" s="4"/>
      <c r="K50" s="126" t="s">
        <v>68</v>
      </c>
      <c r="L50" s="127"/>
      <c r="M50" s="4"/>
      <c r="N50" s="126" t="s">
        <v>35</v>
      </c>
      <c r="O50" s="127"/>
      <c r="P50" s="4"/>
      <c r="Q50" s="4"/>
      <c r="R50" s="5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64"/>
      <c r="B51" s="4"/>
      <c r="C51" s="4"/>
      <c r="D51" s="4"/>
      <c r="E51" s="132"/>
      <c r="F51" s="133"/>
      <c r="G51" s="4"/>
      <c r="H51" s="132"/>
      <c r="I51" s="133"/>
      <c r="J51" s="4"/>
      <c r="K51" s="132"/>
      <c r="L51" s="133"/>
      <c r="M51" s="4"/>
      <c r="N51" s="132"/>
      <c r="O51" s="133"/>
      <c r="P51" s="4"/>
      <c r="Q51" s="4"/>
      <c r="R51" s="5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6" thickBot="1">
      <c r="A52" s="164"/>
      <c r="B52" s="4"/>
      <c r="C52" s="4"/>
      <c r="D52" s="4"/>
      <c r="E52" s="134"/>
      <c r="F52" s="135"/>
      <c r="G52" s="4"/>
      <c r="H52" s="134"/>
      <c r="I52" s="135"/>
      <c r="J52" s="4"/>
      <c r="K52" s="134"/>
      <c r="L52" s="135"/>
      <c r="M52" s="4"/>
      <c r="N52" s="134"/>
      <c r="O52" s="135"/>
      <c r="P52" s="4"/>
      <c r="Q52" s="4"/>
      <c r="R52" s="5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6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5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6" thickBot="1">
      <c r="A54" s="16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5"/>
      <c r="S54" s="1"/>
      <c r="T54" s="1"/>
    </row>
    <row r="55" spans="1:29" ht="36.75" customHeight="1" thickBot="1">
      <c r="A55" s="164"/>
      <c r="B55" s="4"/>
      <c r="C55" s="4"/>
      <c r="D55" s="4"/>
      <c r="E55" s="4"/>
      <c r="F55" s="126" t="s">
        <v>36</v>
      </c>
      <c r="G55" s="127"/>
      <c r="H55" s="4"/>
      <c r="I55" s="126" t="s">
        <v>37</v>
      </c>
      <c r="J55" s="127"/>
      <c r="K55" s="4"/>
      <c r="L55" s="126" t="s">
        <v>38</v>
      </c>
      <c r="M55" s="127"/>
      <c r="N55" s="4"/>
      <c r="O55" s="4"/>
      <c r="P55" s="4"/>
      <c r="Q55" s="4"/>
      <c r="R55" s="5"/>
      <c r="S55" s="1"/>
      <c r="T55" s="1"/>
    </row>
    <row r="56" spans="1:29" ht="15" customHeight="1">
      <c r="A56" s="164"/>
      <c r="B56" s="4"/>
      <c r="C56" s="4"/>
      <c r="D56" s="4"/>
      <c r="E56" s="4"/>
      <c r="F56" s="120"/>
      <c r="G56" s="121"/>
      <c r="H56" s="4"/>
      <c r="I56" s="132"/>
      <c r="J56" s="192" t="e">
        <f>I56/E51</f>
        <v>#DIV/0!</v>
      </c>
      <c r="K56" s="4"/>
      <c r="L56" s="132"/>
      <c r="M56" s="192" t="e">
        <f>L56/E51</f>
        <v>#DIV/0!</v>
      </c>
      <c r="N56" s="4"/>
      <c r="O56" s="4"/>
      <c r="P56" s="4"/>
      <c r="Q56" s="4"/>
      <c r="R56" s="5"/>
      <c r="S56" s="1"/>
      <c r="T56" s="1"/>
    </row>
    <row r="57" spans="1:29" ht="15" customHeight="1" thickBot="1">
      <c r="A57" s="164"/>
      <c r="B57" s="4"/>
      <c r="C57" s="4"/>
      <c r="D57" s="4"/>
      <c r="E57" s="4"/>
      <c r="F57" s="122"/>
      <c r="G57" s="123"/>
      <c r="H57" s="4"/>
      <c r="I57" s="134"/>
      <c r="J57" s="193"/>
      <c r="K57" s="4"/>
      <c r="L57" s="134"/>
      <c r="M57" s="193"/>
      <c r="N57" s="4"/>
      <c r="O57" s="4"/>
      <c r="P57" s="4"/>
      <c r="Q57" s="4"/>
      <c r="R57" s="5"/>
      <c r="S57" s="1"/>
      <c r="T57" s="1"/>
    </row>
    <row r="58" spans="1:29">
      <c r="A58" s="16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5"/>
      <c r="S58" s="1"/>
      <c r="T58" s="1"/>
    </row>
    <row r="59" spans="1:29" ht="16" thickBot="1">
      <c r="A59" s="164"/>
      <c r="B59" s="14"/>
      <c r="C59" s="14"/>
      <c r="D59" s="14"/>
      <c r="E59" s="14"/>
      <c r="F59" s="14"/>
      <c r="G59" s="14"/>
      <c r="H59" s="14"/>
      <c r="I59" s="15"/>
      <c r="J59" s="14"/>
      <c r="K59" s="14"/>
      <c r="L59" s="14"/>
      <c r="M59" s="14"/>
      <c r="N59" s="14"/>
      <c r="O59" s="14"/>
      <c r="P59" s="14"/>
      <c r="Q59" s="14"/>
      <c r="R59" s="13"/>
      <c r="S59" s="1"/>
      <c r="T59" s="1"/>
    </row>
    <row r="60" spans="1:29">
      <c r="A60" s="164"/>
      <c r="B60" s="128" t="s">
        <v>42</v>
      </c>
      <c r="C60" s="128"/>
      <c r="D60" s="128"/>
      <c r="E60" s="128"/>
      <c r="F60" s="128"/>
      <c r="G60" s="128"/>
      <c r="H60" s="128"/>
      <c r="I60" s="128"/>
      <c r="J60" s="128"/>
      <c r="K60" s="128"/>
      <c r="L60" s="128"/>
      <c r="M60" s="128"/>
      <c r="N60" s="128"/>
      <c r="O60" s="128"/>
      <c r="P60" s="128"/>
      <c r="Q60" s="128"/>
      <c r="R60" s="129"/>
      <c r="S60" s="1"/>
      <c r="T60" s="1"/>
    </row>
    <row r="61" spans="1:29" ht="16.5" customHeight="1" thickBot="1">
      <c r="A61" s="164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1"/>
      <c r="S61" s="1"/>
      <c r="T61" s="1"/>
    </row>
    <row r="62" spans="1:29" ht="16.5" customHeight="1" thickBot="1">
      <c r="A62" s="164"/>
      <c r="B62" s="4"/>
      <c r="C62" s="4"/>
      <c r="D62" s="4"/>
      <c r="E62" s="4"/>
      <c r="F62" s="16"/>
      <c r="G62" s="16"/>
      <c r="H62" s="4"/>
      <c r="I62" s="4"/>
      <c r="J62" s="4"/>
      <c r="K62" s="4"/>
      <c r="L62" s="4"/>
      <c r="M62" s="4"/>
      <c r="N62" s="4"/>
      <c r="O62" s="4"/>
      <c r="P62" s="4"/>
      <c r="Q62" s="4"/>
      <c r="R62" s="5"/>
      <c r="S62" s="1"/>
      <c r="T62" s="1"/>
    </row>
    <row r="63" spans="1:29" ht="37.5" customHeight="1" thickBot="1">
      <c r="A63" s="164"/>
      <c r="B63" s="4"/>
      <c r="C63" s="126" t="s">
        <v>49</v>
      </c>
      <c r="D63" s="127"/>
      <c r="E63" s="4"/>
      <c r="F63" s="126" t="s">
        <v>50</v>
      </c>
      <c r="G63" s="127"/>
      <c r="H63" s="4"/>
      <c r="I63" s="102" t="s">
        <v>46</v>
      </c>
      <c r="J63" s="103"/>
      <c r="K63" s="112" t="s">
        <v>47</v>
      </c>
      <c r="L63" s="112"/>
      <c r="M63" s="102" t="s">
        <v>48</v>
      </c>
      <c r="N63" s="103"/>
      <c r="O63" s="102" t="s">
        <v>70</v>
      </c>
      <c r="P63" s="169"/>
      <c r="Q63" s="103"/>
      <c r="R63" s="5"/>
      <c r="S63" s="1"/>
      <c r="T63" s="1"/>
    </row>
    <row r="64" spans="1:29" ht="25" thickBot="1">
      <c r="A64" s="164"/>
      <c r="B64" s="4"/>
      <c r="C64" s="120"/>
      <c r="D64" s="121"/>
      <c r="E64" s="4"/>
      <c r="F64" s="35"/>
      <c r="G64" s="38"/>
      <c r="H64" s="4"/>
      <c r="I64" s="104"/>
      <c r="J64" s="105"/>
      <c r="K64" s="113"/>
      <c r="L64" s="113"/>
      <c r="M64" s="104"/>
      <c r="N64" s="105"/>
      <c r="O64" s="104"/>
      <c r="P64" s="170"/>
      <c r="Q64" s="170"/>
      <c r="R64" s="117" t="s">
        <v>60</v>
      </c>
      <c r="S64" s="1"/>
      <c r="T64" s="1"/>
    </row>
    <row r="65" spans="1:20" ht="25" thickBot="1">
      <c r="A65" s="164"/>
      <c r="B65" s="4"/>
      <c r="C65" s="122"/>
      <c r="D65" s="123"/>
      <c r="E65" s="4"/>
      <c r="F65" s="32"/>
      <c r="G65" s="39"/>
      <c r="H65" s="4"/>
      <c r="I65" s="106"/>
      <c r="J65" s="107"/>
      <c r="K65" s="113"/>
      <c r="L65" s="113"/>
      <c r="M65" s="106"/>
      <c r="N65" s="107"/>
      <c r="O65" s="106"/>
      <c r="P65" s="171"/>
      <c r="Q65" s="171"/>
      <c r="R65" s="118"/>
      <c r="S65" s="1"/>
      <c r="T65" s="1"/>
    </row>
    <row r="66" spans="1:20" ht="25" thickBot="1">
      <c r="A66" s="164"/>
      <c r="B66" s="4"/>
      <c r="C66" s="4"/>
      <c r="D66" s="4"/>
      <c r="E66" s="4"/>
      <c r="F66" s="36"/>
      <c r="G66" s="40"/>
      <c r="H66" s="4"/>
      <c r="I66" s="108" t="e">
        <f>I64/C68</f>
        <v>#DIV/0!</v>
      </c>
      <c r="J66" s="109"/>
      <c r="K66" s="114" t="e">
        <f>K64/C68</f>
        <v>#DIV/0!</v>
      </c>
      <c r="L66" s="114"/>
      <c r="M66" s="108" t="e">
        <f>(M64/C68)/2</f>
        <v>#DIV/0!</v>
      </c>
      <c r="N66" s="109"/>
      <c r="O66" s="183" t="e">
        <f>O64/C68</f>
        <v>#DIV/0!</v>
      </c>
      <c r="P66" s="184"/>
      <c r="Q66" s="185"/>
      <c r="R66" s="117" t="s">
        <v>61</v>
      </c>
      <c r="S66" s="1"/>
      <c r="T66" s="1"/>
    </row>
    <row r="67" spans="1:20" ht="39" customHeight="1" thickBot="1">
      <c r="A67" s="164"/>
      <c r="B67" s="4"/>
      <c r="C67" s="126" t="s">
        <v>43</v>
      </c>
      <c r="D67" s="127"/>
      <c r="E67" s="4"/>
      <c r="F67" s="126" t="s">
        <v>44</v>
      </c>
      <c r="G67" s="127"/>
      <c r="H67" s="4"/>
      <c r="I67" s="110"/>
      <c r="J67" s="111"/>
      <c r="K67" s="114"/>
      <c r="L67" s="114"/>
      <c r="M67" s="110"/>
      <c r="N67" s="111"/>
      <c r="O67" s="186"/>
      <c r="P67" s="187"/>
      <c r="Q67" s="188"/>
      <c r="R67" s="118"/>
      <c r="S67" s="1"/>
      <c r="T67" s="1"/>
    </row>
    <row r="68" spans="1:20" ht="31.5" customHeight="1" thickBot="1">
      <c r="A68" s="164"/>
      <c r="B68" s="4"/>
      <c r="C68" s="120"/>
      <c r="D68" s="121"/>
      <c r="E68" s="4"/>
      <c r="F68" s="34"/>
      <c r="G68" s="41"/>
      <c r="H68" s="4"/>
      <c r="I68" s="4"/>
      <c r="J68" s="4"/>
      <c r="K68" s="4"/>
      <c r="L68" s="4"/>
      <c r="M68" s="4"/>
      <c r="N68" s="4"/>
      <c r="O68" s="4"/>
      <c r="P68" s="4"/>
      <c r="Q68" s="4"/>
      <c r="R68" s="5"/>
      <c r="S68" s="1"/>
      <c r="T68" s="1"/>
    </row>
    <row r="69" spans="1:20" ht="36" customHeight="1" thickBot="1">
      <c r="A69" s="164"/>
      <c r="B69" s="4"/>
      <c r="C69" s="126" t="s">
        <v>45</v>
      </c>
      <c r="D69" s="127"/>
      <c r="E69" s="4"/>
      <c r="F69" s="32"/>
      <c r="G69" s="42"/>
      <c r="H69" s="4"/>
      <c r="I69" s="4"/>
      <c r="J69" s="4"/>
      <c r="K69" s="4"/>
      <c r="L69" s="4"/>
      <c r="M69" s="4"/>
      <c r="N69" s="4"/>
      <c r="O69" s="4"/>
      <c r="P69" s="4"/>
      <c r="Q69" s="4"/>
      <c r="R69" s="5"/>
      <c r="S69" s="1"/>
      <c r="T69" s="1"/>
    </row>
    <row r="70" spans="1:20" ht="31.5" customHeight="1" thickBot="1">
      <c r="A70" s="164"/>
      <c r="B70" s="4"/>
      <c r="C70" s="172"/>
      <c r="D70" s="173"/>
      <c r="E70" s="4"/>
      <c r="F70" s="33"/>
      <c r="G70" s="37"/>
      <c r="H70" s="4"/>
      <c r="I70" s="4"/>
      <c r="J70" s="4"/>
      <c r="K70" s="4"/>
      <c r="L70" s="4"/>
      <c r="M70" s="4"/>
      <c r="N70" s="167" t="s">
        <v>86</v>
      </c>
      <c r="O70" s="167"/>
      <c r="P70" s="167"/>
      <c r="Q70" s="167"/>
      <c r="R70" s="167"/>
      <c r="S70" s="1"/>
      <c r="T70" s="1"/>
    </row>
    <row r="71" spans="1:20" ht="35.25" customHeight="1" thickBot="1">
      <c r="A71" s="164"/>
      <c r="B71" s="4"/>
      <c r="C71" s="4"/>
      <c r="D71" s="4"/>
      <c r="E71" s="4"/>
      <c r="F71" s="17"/>
      <c r="G71" s="17"/>
      <c r="H71" s="4"/>
      <c r="I71" s="4"/>
      <c r="J71" s="4"/>
      <c r="K71" s="174" t="s">
        <v>55</v>
      </c>
      <c r="L71" s="175"/>
      <c r="M71" s="176"/>
      <c r="N71" s="168">
        <f>(F64+F68+F69+F70+C70+F65+F66)*66.89</f>
        <v>0</v>
      </c>
      <c r="O71" s="168"/>
      <c r="P71" s="168"/>
      <c r="Q71" s="168"/>
      <c r="R71" s="168"/>
      <c r="S71" s="1"/>
      <c r="T71" s="1"/>
    </row>
    <row r="72" spans="1:20" ht="37.5" customHeight="1" thickBot="1">
      <c r="A72" s="164"/>
      <c r="B72" s="4"/>
      <c r="C72" s="4"/>
      <c r="D72" s="4"/>
      <c r="E72" s="4"/>
      <c r="F72" s="4"/>
      <c r="G72" s="4"/>
      <c r="H72" s="4"/>
      <c r="I72" s="4"/>
      <c r="J72" s="4"/>
      <c r="K72" s="174" t="s">
        <v>56</v>
      </c>
      <c r="L72" s="175"/>
      <c r="M72" s="176"/>
      <c r="N72" s="168" t="e">
        <f>((0.52-I66)*(C68-(F68+F69+F70))*65.8)+((0.48-M66)*(C68-(F68+F69+F70))*20)+((L66-0.03)*(C68-(F68+F69+F70))*65.8)</f>
        <v>#DIV/0!</v>
      </c>
      <c r="O72" s="168"/>
      <c r="P72" s="168"/>
      <c r="Q72" s="168"/>
      <c r="R72" s="168"/>
      <c r="S72" s="1"/>
      <c r="T72" s="1"/>
    </row>
    <row r="73" spans="1:20" ht="16.5" customHeight="1" thickBot="1">
      <c r="A73" s="164"/>
      <c r="B73" s="4"/>
      <c r="C73" s="4"/>
      <c r="D73" s="6"/>
      <c r="E73" s="4"/>
      <c r="F73" s="4"/>
      <c r="G73" s="4"/>
      <c r="H73" s="4"/>
      <c r="I73" s="4"/>
      <c r="J73" s="4"/>
      <c r="K73" s="180"/>
      <c r="L73" s="181"/>
      <c r="M73" s="182"/>
      <c r="N73" s="168"/>
      <c r="O73" s="168"/>
      <c r="P73" s="168"/>
      <c r="Q73" s="168"/>
      <c r="R73" s="168"/>
      <c r="S73" s="1"/>
      <c r="T73" s="1"/>
    </row>
    <row r="74" spans="1:20" ht="16.5" customHeight="1" thickBot="1">
      <c r="A74" s="164"/>
      <c r="B74" s="4"/>
      <c r="C74" s="4"/>
      <c r="D74" s="4"/>
      <c r="E74" s="4"/>
      <c r="F74" s="4"/>
      <c r="G74" s="4"/>
      <c r="H74" s="4"/>
      <c r="I74" s="4"/>
      <c r="J74" s="4"/>
      <c r="K74" s="174" t="s">
        <v>62</v>
      </c>
      <c r="L74" s="175"/>
      <c r="M74" s="176"/>
      <c r="N74" s="168" t="e">
        <f>N72+N71</f>
        <v>#DIV/0!</v>
      </c>
      <c r="O74" s="168"/>
      <c r="P74" s="168"/>
      <c r="Q74" s="168"/>
      <c r="R74" s="168"/>
      <c r="S74" s="1"/>
      <c r="T74" s="1"/>
    </row>
    <row r="75" spans="1:20" ht="16.5" customHeight="1" thickBot="1">
      <c r="A75" s="164"/>
      <c r="B75" s="4"/>
      <c r="C75" s="4"/>
      <c r="D75" s="4"/>
      <c r="E75" s="4"/>
      <c r="F75" s="4"/>
      <c r="G75" s="4"/>
      <c r="H75" s="4"/>
      <c r="I75" s="4"/>
      <c r="J75" s="4"/>
      <c r="K75" s="177"/>
      <c r="L75" s="178"/>
      <c r="M75" s="179"/>
      <c r="N75" s="168"/>
      <c r="O75" s="168"/>
      <c r="P75" s="168"/>
      <c r="Q75" s="168"/>
      <c r="R75" s="168"/>
      <c r="S75" s="1"/>
      <c r="T75" s="1"/>
    </row>
    <row r="76" spans="1:20" ht="16.5" customHeight="1" thickBot="1">
      <c r="A76" s="164"/>
      <c r="B76" s="4"/>
      <c r="C76" s="4"/>
      <c r="D76" s="4"/>
      <c r="E76" s="4"/>
      <c r="F76" s="4"/>
      <c r="G76" s="4"/>
      <c r="H76" s="4"/>
      <c r="I76" s="4"/>
      <c r="J76" s="4"/>
      <c r="K76" s="180"/>
      <c r="L76" s="181"/>
      <c r="M76" s="182"/>
      <c r="N76" s="168"/>
      <c r="O76" s="168"/>
      <c r="P76" s="168"/>
      <c r="Q76" s="168"/>
      <c r="R76" s="168"/>
      <c r="S76" s="1"/>
      <c r="T76" s="1"/>
    </row>
    <row r="77" spans="1:20" ht="16.5" customHeight="1">
      <c r="A77" s="16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5"/>
      <c r="S77" s="1"/>
      <c r="T77" s="1"/>
    </row>
    <row r="78" spans="1:20" ht="16.5" customHeight="1">
      <c r="A78" s="16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5"/>
      <c r="S78" s="1"/>
      <c r="T78" s="1"/>
    </row>
    <row r="79" spans="1:20">
      <c r="A79" s="164"/>
      <c r="B79" s="4"/>
      <c r="C79" s="4"/>
      <c r="D79" s="4"/>
      <c r="E79" s="4"/>
      <c r="F79" s="4"/>
      <c r="G79" s="4"/>
      <c r="H79" s="4"/>
      <c r="I79" s="4"/>
      <c r="J79" s="4"/>
      <c r="K79" s="96"/>
      <c r="L79" s="96"/>
      <c r="M79" s="96"/>
      <c r="N79" s="96"/>
      <c r="O79" s="4"/>
      <c r="P79" s="98"/>
      <c r="Q79" s="98"/>
      <c r="R79" s="99"/>
      <c r="S79" s="1"/>
      <c r="T79" s="1"/>
    </row>
    <row r="80" spans="1:20">
      <c r="A80" s="164"/>
      <c r="B80" s="4"/>
      <c r="C80" s="4"/>
      <c r="D80" s="4"/>
      <c r="E80" s="4"/>
      <c r="F80" s="4"/>
      <c r="G80" s="4"/>
      <c r="H80" s="4"/>
      <c r="I80" s="4"/>
      <c r="J80" s="4"/>
      <c r="K80" s="96"/>
      <c r="L80" s="96"/>
      <c r="M80" s="96"/>
      <c r="N80" s="96"/>
      <c r="O80" s="4"/>
      <c r="P80" s="98"/>
      <c r="Q80" s="98"/>
      <c r="R80" s="99"/>
      <c r="S80" s="1"/>
      <c r="T80" s="1"/>
    </row>
    <row r="81" spans="1:20" ht="16" thickBot="1">
      <c r="A81" s="165"/>
      <c r="B81" s="14"/>
      <c r="C81" s="14"/>
      <c r="D81" s="14"/>
      <c r="E81" s="14"/>
      <c r="F81" s="14"/>
      <c r="G81" s="14"/>
      <c r="H81" s="14"/>
      <c r="I81" s="14"/>
      <c r="J81" s="14"/>
      <c r="K81" s="97"/>
      <c r="L81" s="97"/>
      <c r="M81" s="97"/>
      <c r="N81" s="97"/>
      <c r="O81" s="14"/>
      <c r="P81" s="100"/>
      <c r="Q81" s="100"/>
      <c r="R81" s="101"/>
      <c r="S81" s="1"/>
      <c r="T81" s="1"/>
    </row>
    <row r="82" spans="1:20" hidden="1"/>
    <row r="83" spans="1:20" hidden="1"/>
    <row r="84" spans="1:20" hidden="1"/>
    <row r="85" spans="1:20" hidden="1"/>
    <row r="86" spans="1:20" hidden="1"/>
    <row r="87" spans="1:20" hidden="1"/>
    <row r="88" spans="1:20" hidden="1"/>
    <row r="89" spans="1:20" hidden="1"/>
    <row r="90" spans="1:20" hidden="1"/>
    <row r="91" spans="1:20" hidden="1"/>
    <row r="92" spans="1:20" hidden="1"/>
    <row r="93" spans="1:20" hidden="1"/>
  </sheetData>
  <sheetProtection selectLockedCells="1" autoFilter="0"/>
  <mergeCells count="125">
    <mergeCell ref="K72:M73"/>
    <mergeCell ref="N72:R73"/>
    <mergeCell ref="K74:M76"/>
    <mergeCell ref="N74:R76"/>
    <mergeCell ref="K79:N81"/>
    <mergeCell ref="P79:R81"/>
    <mergeCell ref="C68:D68"/>
    <mergeCell ref="C69:D69"/>
    <mergeCell ref="C70:D70"/>
    <mergeCell ref="N70:R70"/>
    <mergeCell ref="K71:M71"/>
    <mergeCell ref="N71:R71"/>
    <mergeCell ref="I66:J67"/>
    <mergeCell ref="K66:L67"/>
    <mergeCell ref="M66:N67"/>
    <mergeCell ref="O66:Q67"/>
    <mergeCell ref="R66:R67"/>
    <mergeCell ref="C67:D67"/>
    <mergeCell ref="F67:G67"/>
    <mergeCell ref="C64:D65"/>
    <mergeCell ref="I64:J65"/>
    <mergeCell ref="K64:L65"/>
    <mergeCell ref="M64:N65"/>
    <mergeCell ref="O64:Q65"/>
    <mergeCell ref="R64:R65"/>
    <mergeCell ref="C63:D63"/>
    <mergeCell ref="F63:G63"/>
    <mergeCell ref="I63:J63"/>
    <mergeCell ref="K63:L63"/>
    <mergeCell ref="M63:N63"/>
    <mergeCell ref="O63:Q63"/>
    <mergeCell ref="F56:G57"/>
    <mergeCell ref="I56:I57"/>
    <mergeCell ref="J56:J57"/>
    <mergeCell ref="L56:L57"/>
    <mergeCell ref="M56:M57"/>
    <mergeCell ref="B60:R61"/>
    <mergeCell ref="H51:I52"/>
    <mergeCell ref="K51:L52"/>
    <mergeCell ref="N51:O52"/>
    <mergeCell ref="F55:G55"/>
    <mergeCell ref="I55:J55"/>
    <mergeCell ref="L55:M55"/>
    <mergeCell ref="O45:O46"/>
    <mergeCell ref="P45:P46"/>
    <mergeCell ref="Q45:Q46"/>
    <mergeCell ref="A47:A81"/>
    <mergeCell ref="B47:R48"/>
    <mergeCell ref="E50:F50"/>
    <mergeCell ref="H50:I50"/>
    <mergeCell ref="K50:L50"/>
    <mergeCell ref="N50:O50"/>
    <mergeCell ref="E51:F52"/>
    <mergeCell ref="I45:I46"/>
    <mergeCell ref="J45:J46"/>
    <mergeCell ref="K45:K46"/>
    <mergeCell ref="L45:L46"/>
    <mergeCell ref="M45:M46"/>
    <mergeCell ref="N45:N46"/>
    <mergeCell ref="Q36:Q37"/>
    <mergeCell ref="R36:R37"/>
    <mergeCell ref="B39:R40"/>
    <mergeCell ref="B45:B46"/>
    <mergeCell ref="C45:C46"/>
    <mergeCell ref="D45:D46"/>
    <mergeCell ref="E45:E46"/>
    <mergeCell ref="F45:F46"/>
    <mergeCell ref="G45:G46"/>
    <mergeCell ref="H45:H46"/>
    <mergeCell ref="K36:K37"/>
    <mergeCell ref="L36:L37"/>
    <mergeCell ref="M36:M37"/>
    <mergeCell ref="N36:N37"/>
    <mergeCell ref="O36:O37"/>
    <mergeCell ref="P36:P37"/>
    <mergeCell ref="B33:R33"/>
    <mergeCell ref="B36:B37"/>
    <mergeCell ref="C36:C37"/>
    <mergeCell ref="D36:D37"/>
    <mergeCell ref="E36:E37"/>
    <mergeCell ref="F36:F37"/>
    <mergeCell ref="G36:G37"/>
    <mergeCell ref="H36:H37"/>
    <mergeCell ref="I36:I37"/>
    <mergeCell ref="J36:J37"/>
    <mergeCell ref="N28:N29"/>
    <mergeCell ref="O28:O29"/>
    <mergeCell ref="P28:P29"/>
    <mergeCell ref="Q28:Q29"/>
    <mergeCell ref="R28:R29"/>
    <mergeCell ref="B31:R32"/>
    <mergeCell ref="H28:H29"/>
    <mergeCell ref="I28:I29"/>
    <mergeCell ref="J28:J29"/>
    <mergeCell ref="K28:K29"/>
    <mergeCell ref="L28:L29"/>
    <mergeCell ref="M28:M29"/>
    <mergeCell ref="B28:B29"/>
    <mergeCell ref="C28:C29"/>
    <mergeCell ref="D28:D29"/>
    <mergeCell ref="E28:E29"/>
    <mergeCell ref="F28:F29"/>
    <mergeCell ref="G28:G29"/>
    <mergeCell ref="E14:G14"/>
    <mergeCell ref="H14:J14"/>
    <mergeCell ref="E15:G16"/>
    <mergeCell ref="H15:J16"/>
    <mergeCell ref="B19:R19"/>
    <mergeCell ref="B24:R25"/>
    <mergeCell ref="B8:C9"/>
    <mergeCell ref="D8:E9"/>
    <mergeCell ref="F8:G9"/>
    <mergeCell ref="H8:I9"/>
    <mergeCell ref="J8:M9"/>
    <mergeCell ref="B11:R12"/>
    <mergeCell ref="B1:N3"/>
    <mergeCell ref="O1:P3"/>
    <mergeCell ref="Q1:R3"/>
    <mergeCell ref="A4:A46"/>
    <mergeCell ref="B4:R5"/>
    <mergeCell ref="B7:C7"/>
    <mergeCell ref="D7:E7"/>
    <mergeCell ref="F7:G7"/>
    <mergeCell ref="H7:I7"/>
    <mergeCell ref="J7:M7"/>
  </mergeCells>
  <conditionalFormatting sqref="M66">
    <cfRule type="colorScale" priority="13">
      <colorScale>
        <cfvo type="num" val="0.43"/>
        <cfvo type="percentile" val="50"/>
        <cfvo type="num" val="0.48"/>
        <color rgb="FFF8696B"/>
        <color rgb="FFFFEB84"/>
        <color theme="9" tint="0.39997558519241921"/>
      </colorScale>
    </cfRule>
  </conditionalFormatting>
  <conditionalFormatting sqref="I66">
    <cfRule type="colorScale" priority="12">
      <colorScale>
        <cfvo type="num" val="0.48"/>
        <cfvo type="percentile" val="50"/>
        <cfvo type="num" val="0.51"/>
        <color rgb="FFF8696B"/>
        <color rgb="FFFFEB84"/>
        <color theme="9" tint="0.39997558519241921"/>
      </colorScale>
    </cfRule>
  </conditionalFormatting>
  <conditionalFormatting sqref="H8:I9">
    <cfRule type="colorScale" priority="11">
      <colorScale>
        <cfvo type="num" val="3"/>
        <cfvo type="percentile" val="50"/>
        <cfvo type="num" val="21"/>
        <color theme="9" tint="0.39997558519241921"/>
        <color rgb="FFFFEB84"/>
        <color rgb="FFFF7171"/>
      </colorScale>
    </cfRule>
  </conditionalFormatting>
  <conditionalFormatting sqref="R28:R29">
    <cfRule type="colorScale" priority="10">
      <colorScale>
        <cfvo type="num" val="20"/>
        <cfvo type="percentile" val="50"/>
        <cfvo type="num" val="41"/>
        <color theme="9" tint="0.39997558519241921"/>
        <color rgb="FFFFEB84"/>
        <color rgb="FFFF7171"/>
      </colorScale>
    </cfRule>
  </conditionalFormatting>
  <conditionalFormatting sqref="H51:I52">
    <cfRule type="colorScale" priority="9">
      <colorScale>
        <cfvo type="num" val="3"/>
        <cfvo type="percentile" val="50"/>
        <cfvo type="num" val="11"/>
        <color theme="9" tint="0.39997558519241921"/>
        <color rgb="FFFFEB84"/>
        <color rgb="FFFF7171"/>
      </colorScale>
    </cfRule>
  </conditionalFormatting>
  <conditionalFormatting sqref="K51:L52">
    <cfRule type="colorScale" priority="8">
      <colorScale>
        <cfvo type="num" val="2"/>
        <cfvo type="num" val="3"/>
        <color theme="9" tint="0.39997558519241921"/>
        <color rgb="FFFF7171"/>
      </colorScale>
    </cfRule>
  </conditionalFormatting>
  <conditionalFormatting sqref="N51:O52">
    <cfRule type="colorScale" priority="7">
      <colorScale>
        <cfvo type="min"/>
        <cfvo type="num" val="5"/>
        <color rgb="FFFF7171"/>
        <color theme="9" tint="0.39997558519241921"/>
      </colorScale>
    </cfRule>
  </conditionalFormatting>
  <conditionalFormatting sqref="C64:D65">
    <cfRule type="colorScale" priority="3">
      <colorScale>
        <cfvo type="min"/>
        <cfvo type="num" val="20"/>
        <color theme="9" tint="0.39997558519241921"/>
        <color rgb="FFFF7979"/>
      </colorScale>
    </cfRule>
  </conditionalFormatting>
  <conditionalFormatting sqref="K66">
    <cfRule type="colorScale" priority="2">
      <colorScale>
        <cfvo type="num" val="0.05"/>
        <cfvo type="percentile" val="50"/>
        <cfvo type="num" val="7.4999999999999997E-2"/>
        <color theme="9" tint="0.39997558519241921"/>
        <color theme="5"/>
        <color rgb="FFFF7171"/>
      </colorScale>
    </cfRule>
  </conditionalFormatting>
  <conditionalFormatting sqref="N71:R76">
    <cfRule type="colorScale" priority="1">
      <colorScale>
        <cfvo type="min"/>
        <cfvo type="num" val="0.1"/>
        <color theme="9" tint="0.39997558519241921"/>
        <color rgb="FFFF7979"/>
      </colorScale>
    </cfRule>
  </conditionalFormatting>
  <dataValidations count="4">
    <dataValidation type="list" showInputMessage="1" showErrorMessage="1" sqref="B34:R34" xr:uid="{9726C67A-6590-9343-8FE0-0DFEFE4A6BA0}">
      <formula1>listeAliments</formula1>
    </dataValidation>
    <dataValidation type="list" allowBlank="1" showInputMessage="1" showErrorMessage="1" sqref="F56:G57" xr:uid="{0F6E0EED-DC97-CD46-9DDF-D72BCE299426}">
      <formula1>plumaison</formula1>
    </dataValidation>
    <dataValidation type="list" allowBlank="1" showInputMessage="1" showErrorMessage="1" sqref="G68:G70" xr:uid="{9BF49F89-3AC0-B34B-9658-86B67BAF843D}">
      <formula1>maladie</formula1>
    </dataValidation>
    <dataValidation type="list" allowBlank="1" showInputMessage="1" showErrorMessage="1" sqref="G64:G66" xr:uid="{580CD306-37BF-4F4B-A1E6-AADEC08150CE}">
      <formula1>Morts</formula1>
    </dataValidation>
  </dataValidations>
  <pageMargins left="0.25" right="0.25" top="0.75" bottom="0.75" header="0.3" footer="0.3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9</xdr:col>
                    <xdr:colOff>215900</xdr:colOff>
                    <xdr:row>6</xdr:row>
                    <xdr:rowOff>660400</xdr:rowOff>
                  </from>
                  <to>
                    <xdr:col>11</xdr:col>
                    <xdr:colOff>190500</xdr:colOff>
                    <xdr:row>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11</xdr:col>
                    <xdr:colOff>292100</xdr:colOff>
                    <xdr:row>7</xdr:row>
                    <xdr:rowOff>25400</xdr:rowOff>
                  </from>
                  <to>
                    <xdr:col>13</xdr:col>
                    <xdr:colOff>12700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dupliquer">
                <anchor moveWithCells="1" sizeWithCells="1">
                  <from>
                    <xdr:col>15</xdr:col>
                    <xdr:colOff>63500</xdr:colOff>
                    <xdr:row>77</xdr:row>
                    <xdr:rowOff>25400</xdr:rowOff>
                  </from>
                  <to>
                    <xdr:col>17</xdr:col>
                    <xdr:colOff>1016000</xdr:colOff>
                    <xdr:row>80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101600</xdr:colOff>
                    <xdr:row>77</xdr:row>
                    <xdr:rowOff>38100</xdr:rowOff>
                  </from>
                  <to>
                    <xdr:col>14</xdr:col>
                    <xdr:colOff>177800</xdr:colOff>
                    <xdr:row>80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Bouton17_Cliquer" altText="Tableau récapitulatif de la bande">
                <anchor moveWithCells="1" sizeWithCells="1">
                  <from>
                    <xdr:col>1</xdr:col>
                    <xdr:colOff>749300</xdr:colOff>
                    <xdr:row>71</xdr:row>
                    <xdr:rowOff>215900</xdr:rowOff>
                  </from>
                  <to>
                    <xdr:col>4</xdr:col>
                    <xdr:colOff>177800</xdr:colOff>
                    <xdr:row>74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A9559B7B-6AB9-0B48-8DB9-1449B763A7E5}">
            <xm:f>NOT(ISERROR(SEARCH($X$1,F56)))</xm:f>
            <xm:f>$X$1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" operator="containsText" id="{2ADA81B3-6E46-B048-82B1-867CE84BEA17}">
            <xm:f>NOT(ISERROR(SEARCH($X$2,F56)))</xm:f>
            <xm:f>$X$2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0A8564EA-1564-5546-9850-B5AE679806FB}">
            <xm:f>NOT(ISERROR(SEARCH($X$3,F56)))</xm:f>
            <xm:f>$X$3</xm:f>
            <x14:dxf>
              <font>
                <b/>
                <i val="0"/>
                <color theme="1"/>
              </font>
              <fill>
                <patternFill>
                  <bgColor rgb="FFFF7979"/>
                </patternFill>
              </fill>
            </x14:dxf>
          </x14:cfRule>
          <xm:sqref>F56:G57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73416-718F-274E-BD6F-833EFFFE9D2E}">
  <sheetPr codeName="Feuil5">
    <pageSetUpPr fitToPage="1"/>
  </sheetPr>
  <dimension ref="A1:AF93"/>
  <sheetViews>
    <sheetView topLeftCell="A67" zoomScale="85" zoomScaleNormal="85" workbookViewId="0">
      <selection activeCell="N71" sqref="N71:R71"/>
    </sheetView>
  </sheetViews>
  <sheetFormatPr baseColWidth="10" defaultColWidth="0" defaultRowHeight="15" customHeight="1" zeroHeight="1"/>
  <cols>
    <col min="1" max="1" width="12" style="2" customWidth="1"/>
    <col min="2" max="2" width="18" style="2" customWidth="1"/>
    <col min="3" max="3" width="14.33203125" style="2" customWidth="1"/>
    <col min="4" max="6" width="12" style="2" customWidth="1"/>
    <col min="7" max="7" width="16.1640625" style="2" customWidth="1"/>
    <col min="8" max="9" width="12" style="2" customWidth="1"/>
    <col min="10" max="10" width="13.5" style="47" customWidth="1"/>
    <col min="11" max="17" width="12" style="47" customWidth="1"/>
    <col min="18" max="18" width="18" style="47" customWidth="1"/>
    <col min="19" max="16384" width="16" style="2" hidden="1"/>
  </cols>
  <sheetData>
    <row r="1" spans="1:32" ht="15" customHeight="1">
      <c r="A1" s="48" t="s">
        <v>69</v>
      </c>
      <c r="B1" s="59" t="s">
        <v>82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>
        <v>20320</v>
      </c>
      <c r="P1" s="69"/>
      <c r="Q1" s="74" t="s">
        <v>81</v>
      </c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32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32" ht="15.7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32" ht="15.75" customHeight="1" thickBot="1">
      <c r="A4" s="80" t="s">
        <v>32</v>
      </c>
      <c r="B4" s="115" t="s">
        <v>0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32" ht="16.5" customHeight="1" thickTop="1" thickBot="1">
      <c r="A5" s="81"/>
      <c r="B5" s="116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2" s="1" customFormat="1" ht="17" thickTop="1" thickBot="1">
      <c r="A6" s="8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5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32" ht="58.5" customHeight="1" thickTop="1" thickBot="1">
      <c r="A7" s="81"/>
      <c r="B7" s="138" t="s">
        <v>1</v>
      </c>
      <c r="C7" s="139"/>
      <c r="D7" s="140" t="s">
        <v>2</v>
      </c>
      <c r="E7" s="139"/>
      <c r="F7" s="140" t="s">
        <v>3</v>
      </c>
      <c r="G7" s="139"/>
      <c r="H7" s="140" t="s">
        <v>4</v>
      </c>
      <c r="I7" s="139"/>
      <c r="J7" s="140" t="s">
        <v>5</v>
      </c>
      <c r="K7" s="138"/>
      <c r="L7" s="138"/>
      <c r="M7" s="139"/>
      <c r="N7" s="4"/>
      <c r="O7" s="4"/>
      <c r="P7" s="4"/>
      <c r="Q7" s="4"/>
      <c r="R7" s="5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32" ht="17" thickTop="1" thickBot="1">
      <c r="A8" s="81"/>
      <c r="B8" s="141"/>
      <c r="C8" s="142"/>
      <c r="D8" s="120"/>
      <c r="E8" s="121"/>
      <c r="F8" s="120"/>
      <c r="G8" s="121"/>
      <c r="H8" s="120"/>
      <c r="I8" s="121"/>
      <c r="J8" s="124"/>
      <c r="K8" s="124"/>
      <c r="L8" s="124"/>
      <c r="M8" s="124"/>
      <c r="N8" s="4"/>
      <c r="O8" s="4"/>
      <c r="P8" s="4"/>
      <c r="Q8" s="4"/>
      <c r="R8" s="5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32" ht="17" thickTop="1" thickBot="1">
      <c r="A9" s="81"/>
      <c r="B9" s="143"/>
      <c r="C9" s="144"/>
      <c r="D9" s="122"/>
      <c r="E9" s="123"/>
      <c r="F9" s="122"/>
      <c r="G9" s="123"/>
      <c r="H9" s="122"/>
      <c r="I9" s="123"/>
      <c r="J9" s="125"/>
      <c r="K9" s="125"/>
      <c r="L9" s="125"/>
      <c r="M9" s="125"/>
      <c r="N9" s="6"/>
      <c r="O9" s="6"/>
      <c r="P9" s="6"/>
      <c r="Q9" s="6"/>
      <c r="R9" s="5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32" ht="17" thickTop="1" thickBot="1">
      <c r="A10" s="81"/>
      <c r="B10" s="4"/>
      <c r="C10" s="4"/>
      <c r="D10" s="21"/>
      <c r="E10" s="21"/>
      <c r="F10" s="4"/>
      <c r="G10" s="4"/>
      <c r="H10" s="4"/>
      <c r="I10" s="4"/>
      <c r="J10" s="21"/>
      <c r="K10" s="21"/>
      <c r="L10" s="21"/>
      <c r="M10" s="21"/>
      <c r="N10" s="4"/>
      <c r="O10" s="4"/>
      <c r="P10" s="4"/>
      <c r="Q10" s="4"/>
      <c r="R10" s="5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32" ht="32.25" customHeight="1" thickTop="1" thickBot="1">
      <c r="A11" s="81"/>
      <c r="B11" s="115" t="s">
        <v>6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4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32" ht="16.5" customHeight="1" thickTop="1" thickBot="1">
      <c r="A12" s="81"/>
      <c r="B12" s="116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6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32" ht="17" thickTop="1" thickBot="1">
      <c r="A13" s="81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5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32" ht="23" thickTop="1" thickBot="1">
      <c r="A14" s="81"/>
      <c r="B14" s="4"/>
      <c r="C14" s="4"/>
      <c r="D14" s="4"/>
      <c r="E14" s="145" t="s">
        <v>7</v>
      </c>
      <c r="F14" s="146"/>
      <c r="G14" s="147"/>
      <c r="H14" s="145" t="s">
        <v>8</v>
      </c>
      <c r="I14" s="146"/>
      <c r="J14" s="147"/>
      <c r="K14" s="4"/>
      <c r="L14" s="4"/>
      <c r="M14" s="4"/>
      <c r="N14" s="4"/>
      <c r="O14" s="4"/>
      <c r="P14" s="4"/>
      <c r="Q14" s="4"/>
      <c r="R14" s="5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32" ht="17" thickTop="1" thickBot="1">
      <c r="A15" s="81"/>
      <c r="B15" s="4"/>
      <c r="C15" s="4"/>
      <c r="D15" s="4"/>
      <c r="E15" s="148"/>
      <c r="F15" s="149"/>
      <c r="G15" s="150"/>
      <c r="H15" s="154"/>
      <c r="I15" s="155"/>
      <c r="J15" s="156"/>
      <c r="K15" s="4"/>
      <c r="L15" s="4"/>
      <c r="M15" s="4"/>
      <c r="N15" s="4"/>
      <c r="O15" s="4"/>
      <c r="P15" s="4"/>
      <c r="Q15" s="4"/>
      <c r="R15" s="5"/>
      <c r="S15" s="43"/>
      <c r="T15" s="43">
        <f t="shared" ref="T15:AF15" si="0">B45</f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  <c r="Z15" s="43">
        <f t="shared" si="0"/>
        <v>0</v>
      </c>
      <c r="AA15" s="43">
        <f t="shared" si="0"/>
        <v>0</v>
      </c>
      <c r="AB15" s="43">
        <f t="shared" si="0"/>
        <v>0</v>
      </c>
      <c r="AC15" s="43">
        <f t="shared" si="0"/>
        <v>0</v>
      </c>
      <c r="AD15" s="3">
        <f t="shared" si="0"/>
        <v>0</v>
      </c>
      <c r="AE15" s="3">
        <f t="shared" si="0"/>
        <v>0</v>
      </c>
      <c r="AF15" s="3">
        <f t="shared" si="0"/>
        <v>0</v>
      </c>
    </row>
    <row r="16" spans="1:32" ht="17" thickTop="1" thickBot="1">
      <c r="A16" s="81"/>
      <c r="B16" s="4"/>
      <c r="C16" s="4"/>
      <c r="D16" s="4"/>
      <c r="E16" s="151"/>
      <c r="F16" s="152"/>
      <c r="G16" s="153"/>
      <c r="H16" s="157"/>
      <c r="I16" s="158"/>
      <c r="J16" s="159"/>
      <c r="K16" s="4"/>
      <c r="L16" s="4"/>
      <c r="M16" s="4"/>
      <c r="N16" s="4"/>
      <c r="O16" s="4"/>
      <c r="P16" s="4"/>
      <c r="Q16" s="4"/>
      <c r="R16" s="5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29" ht="17" thickTop="1" thickBot="1">
      <c r="A17" s="81"/>
      <c r="B17" s="4"/>
      <c r="C17" s="4"/>
      <c r="D17" s="4"/>
      <c r="E17" s="7"/>
      <c r="F17" s="7"/>
      <c r="G17" s="7"/>
      <c r="H17" s="8"/>
      <c r="I17" s="8"/>
      <c r="J17" s="8"/>
      <c r="K17" s="4"/>
      <c r="L17" s="4"/>
      <c r="M17" s="4"/>
      <c r="N17" s="4"/>
      <c r="O17" s="4"/>
      <c r="P17" s="4"/>
      <c r="Q17" s="4"/>
      <c r="R17" s="5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29" ht="17" thickTop="1" thickBot="1">
      <c r="A18" s="81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5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</row>
    <row r="19" spans="1:29" ht="33" thickTop="1" thickBot="1">
      <c r="A19" s="81"/>
      <c r="B19" s="136" t="s">
        <v>65</v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7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29" ht="17" thickTop="1" thickBot="1">
      <c r="A20" s="81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5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29" ht="16.5" customHeight="1" thickTop="1" thickBot="1">
      <c r="A21" s="81"/>
      <c r="B21" s="6"/>
      <c r="C21" s="22" t="s">
        <v>10</v>
      </c>
      <c r="D21" s="22" t="s">
        <v>11</v>
      </c>
      <c r="E21" s="22" t="s">
        <v>12</v>
      </c>
      <c r="F21" s="22" t="s">
        <v>13</v>
      </c>
      <c r="G21" s="22" t="s">
        <v>14</v>
      </c>
      <c r="H21" s="22" t="s">
        <v>15</v>
      </c>
      <c r="I21" s="22" t="s">
        <v>16</v>
      </c>
      <c r="J21" s="22" t="s">
        <v>17</v>
      </c>
      <c r="K21" s="22" t="s">
        <v>18</v>
      </c>
      <c r="L21" s="22" t="s">
        <v>19</v>
      </c>
      <c r="M21" s="22" t="s">
        <v>20</v>
      </c>
      <c r="N21" s="22" t="s">
        <v>21</v>
      </c>
      <c r="O21" s="22" t="s">
        <v>22</v>
      </c>
      <c r="P21" s="22" t="s">
        <v>23</v>
      </c>
      <c r="Q21" s="22" t="s">
        <v>24</v>
      </c>
      <c r="R21" s="23" t="s">
        <v>25</v>
      </c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29" ht="16.5" customHeight="1" thickTop="1" thickBot="1">
      <c r="A22" s="81"/>
      <c r="B22" s="24" t="s">
        <v>63</v>
      </c>
      <c r="C22" s="18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20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29" ht="16.5" customHeight="1" thickTop="1" thickBot="1">
      <c r="A23" s="81"/>
      <c r="B23" s="24" t="s">
        <v>64</v>
      </c>
      <c r="C23" s="18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20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29" ht="15" customHeight="1" thickTop="1" thickBot="1">
      <c r="A24" s="81"/>
      <c r="B24" s="191" t="s">
        <v>9</v>
      </c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thickTop="1" thickBot="1">
      <c r="A25" s="81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6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7" thickTop="1" thickBot="1">
      <c r="A26" s="81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1" thickTop="1" thickBot="1">
      <c r="A27" s="81"/>
      <c r="B27" s="25" t="s">
        <v>10</v>
      </c>
      <c r="C27" s="22" t="s">
        <v>11</v>
      </c>
      <c r="D27" s="22" t="s">
        <v>12</v>
      </c>
      <c r="E27" s="22" t="s">
        <v>13</v>
      </c>
      <c r="F27" s="22" t="s">
        <v>14</v>
      </c>
      <c r="G27" s="22" t="s">
        <v>15</v>
      </c>
      <c r="H27" s="22" t="s">
        <v>16</v>
      </c>
      <c r="I27" s="22" t="s">
        <v>17</v>
      </c>
      <c r="J27" s="22" t="s">
        <v>18</v>
      </c>
      <c r="K27" s="22" t="s">
        <v>19</v>
      </c>
      <c r="L27" s="22" t="s">
        <v>20</v>
      </c>
      <c r="M27" s="22" t="s">
        <v>21</v>
      </c>
      <c r="N27" s="22" t="s">
        <v>22</v>
      </c>
      <c r="O27" s="22" t="s">
        <v>23</v>
      </c>
      <c r="P27" s="22" t="s">
        <v>24</v>
      </c>
      <c r="Q27" s="22" t="s">
        <v>25</v>
      </c>
      <c r="R27" s="26" t="s">
        <v>26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7" thickTop="1" thickBot="1">
      <c r="A28" s="81"/>
      <c r="B28" s="160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61">
        <f>SUM(B28:Q29)</f>
        <v>0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17" thickTop="1" thickBot="1">
      <c r="A29" s="81"/>
      <c r="B29" s="160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6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7" thickTop="1" thickBot="1">
      <c r="A30" s="81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5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.5" customHeight="1" thickTop="1" thickBot="1">
      <c r="A31" s="81"/>
      <c r="B31" s="83" t="s">
        <v>27</v>
      </c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customHeight="1" thickTop="1" thickBot="1">
      <c r="A32" s="81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6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1.75" customHeight="1" thickTop="1" thickBot="1">
      <c r="A33" s="81"/>
      <c r="B33" s="189" t="s">
        <v>31</v>
      </c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90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8" thickTop="1" thickBot="1">
      <c r="A34" s="81"/>
      <c r="B34" s="27" t="s">
        <v>29</v>
      </c>
      <c r="C34" s="28"/>
      <c r="D34" s="28"/>
      <c r="E34" s="28"/>
      <c r="F34" s="28"/>
      <c r="G34" s="28"/>
      <c r="H34" s="27"/>
      <c r="I34" s="28"/>
      <c r="J34" s="28"/>
      <c r="K34" s="29"/>
      <c r="L34" s="28"/>
      <c r="M34" s="27"/>
      <c r="N34" s="29"/>
      <c r="O34" s="28"/>
      <c r="P34" s="29"/>
      <c r="Q34" s="28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1" thickTop="1" thickBot="1">
      <c r="A35" s="81"/>
      <c r="B35" s="30" t="s">
        <v>10</v>
      </c>
      <c r="C35" s="31" t="s">
        <v>11</v>
      </c>
      <c r="D35" s="31" t="s">
        <v>12</v>
      </c>
      <c r="E35" s="31" t="s">
        <v>13</v>
      </c>
      <c r="F35" s="31" t="s">
        <v>14</v>
      </c>
      <c r="G35" s="31" t="s">
        <v>15</v>
      </c>
      <c r="H35" s="31" t="s">
        <v>16</v>
      </c>
      <c r="I35" s="31" t="s">
        <v>17</v>
      </c>
      <c r="J35" s="31" t="s">
        <v>18</v>
      </c>
      <c r="K35" s="31" t="s">
        <v>19</v>
      </c>
      <c r="L35" s="31" t="s">
        <v>20</v>
      </c>
      <c r="M35" s="31" t="s">
        <v>21</v>
      </c>
      <c r="N35" s="31" t="s">
        <v>22</v>
      </c>
      <c r="O35" s="31" t="s">
        <v>23</v>
      </c>
      <c r="P35" s="31" t="s">
        <v>24</v>
      </c>
      <c r="Q35" s="31" t="s">
        <v>25</v>
      </c>
      <c r="R35" s="10" t="s">
        <v>26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7" thickTop="1" thickBot="1">
      <c r="A36" s="81"/>
      <c r="B36" s="160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61">
        <f>SUM(B36:Q37)</f>
        <v>0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7" thickTop="1" thickBot="1">
      <c r="A37" s="81"/>
      <c r="B37" s="160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6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7" thickTop="1" thickBot="1">
      <c r="A38" s="81"/>
      <c r="B38" s="6"/>
      <c r="C38" s="6"/>
      <c r="D38" s="6"/>
      <c r="E38" s="6"/>
      <c r="F38" s="6"/>
      <c r="G38" s="6"/>
      <c r="H38" s="4"/>
      <c r="I38" s="4"/>
      <c r="J38" s="4"/>
      <c r="K38" s="4"/>
      <c r="L38" s="4"/>
      <c r="M38" s="4"/>
      <c r="N38" s="4"/>
      <c r="O38" s="4"/>
      <c r="P38" s="4"/>
      <c r="Q38" s="4"/>
      <c r="R38" s="5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customHeight="1" thickTop="1" thickBot="1">
      <c r="A39" s="81"/>
      <c r="B39" s="83" t="s">
        <v>66</v>
      </c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4.75" customHeight="1" thickTop="1" thickBot="1">
      <c r="A40" s="81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6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6" customHeight="1" thickTop="1" thickBot="1">
      <c r="A41" s="81"/>
      <c r="B41" s="44">
        <f>B45</f>
        <v>0</v>
      </c>
      <c r="C41" s="44">
        <f t="shared" ref="C41:N41" si="1">C45</f>
        <v>0</v>
      </c>
      <c r="D41" s="44">
        <f t="shared" si="1"/>
        <v>0</v>
      </c>
      <c r="E41" s="44">
        <f t="shared" si="1"/>
        <v>0</v>
      </c>
      <c r="F41" s="44">
        <f t="shared" si="1"/>
        <v>0</v>
      </c>
      <c r="G41" s="44">
        <f t="shared" si="1"/>
        <v>0</v>
      </c>
      <c r="H41" s="44">
        <f t="shared" si="1"/>
        <v>0</v>
      </c>
      <c r="I41" s="44">
        <f t="shared" si="1"/>
        <v>0</v>
      </c>
      <c r="J41" s="44">
        <f t="shared" si="1"/>
        <v>0</v>
      </c>
      <c r="K41" s="44">
        <f t="shared" si="1"/>
        <v>0</v>
      </c>
      <c r="L41" s="44">
        <f t="shared" si="1"/>
        <v>0</v>
      </c>
      <c r="M41" s="44">
        <f t="shared" si="1"/>
        <v>0</v>
      </c>
      <c r="N41" s="44">
        <f t="shared" si="1"/>
        <v>0</v>
      </c>
      <c r="O41" s="45"/>
      <c r="P41" s="45"/>
      <c r="Q41" s="45"/>
      <c r="R41" s="46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3.75" customHeight="1" thickTop="1" thickBot="1">
      <c r="A42" s="81"/>
      <c r="B42" s="11">
        <v>7</v>
      </c>
      <c r="C42" s="11">
        <v>14</v>
      </c>
      <c r="D42" s="11">
        <v>21</v>
      </c>
      <c r="E42" s="11">
        <v>28</v>
      </c>
      <c r="F42" s="11">
        <v>35</v>
      </c>
      <c r="G42" s="11">
        <v>42</v>
      </c>
      <c r="H42" s="11">
        <v>49</v>
      </c>
      <c r="I42" s="11">
        <v>56</v>
      </c>
      <c r="J42" s="11">
        <v>63</v>
      </c>
      <c r="K42" s="11">
        <v>70</v>
      </c>
      <c r="L42" s="11">
        <v>77</v>
      </c>
      <c r="M42" s="11">
        <v>84</v>
      </c>
      <c r="N42" s="11">
        <v>88</v>
      </c>
      <c r="O42" s="12"/>
      <c r="P42" s="12"/>
      <c r="Q42" s="4"/>
      <c r="R42" s="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4.5" customHeight="1" thickTop="1" thickBot="1">
      <c r="A43" s="81"/>
      <c r="B43" s="11">
        <v>106</v>
      </c>
      <c r="C43" s="11">
        <v>264</v>
      </c>
      <c r="D43" s="11">
        <v>576</v>
      </c>
      <c r="E43" s="11">
        <v>1057</v>
      </c>
      <c r="F43" s="11">
        <v>1681</v>
      </c>
      <c r="G43" s="11">
        <v>2354</v>
      </c>
      <c r="H43" s="11">
        <v>2978</v>
      </c>
      <c r="I43" s="11">
        <v>3555</v>
      </c>
      <c r="J43" s="11">
        <v>3987</v>
      </c>
      <c r="K43" s="11">
        <v>4372</v>
      </c>
      <c r="L43" s="11">
        <v>4612</v>
      </c>
      <c r="M43" s="11">
        <v>4804</v>
      </c>
      <c r="N43" s="11">
        <v>4900</v>
      </c>
      <c r="O43" s="4"/>
      <c r="P43" s="4"/>
      <c r="Q43" s="4"/>
      <c r="R43" s="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21" thickTop="1" thickBot="1">
      <c r="A44" s="81"/>
      <c r="B44" s="25" t="s">
        <v>10</v>
      </c>
      <c r="C44" s="22" t="s">
        <v>11</v>
      </c>
      <c r="D44" s="22" t="s">
        <v>12</v>
      </c>
      <c r="E44" s="22" t="s">
        <v>13</v>
      </c>
      <c r="F44" s="22" t="s">
        <v>14</v>
      </c>
      <c r="G44" s="22" t="s">
        <v>15</v>
      </c>
      <c r="H44" s="22" t="s">
        <v>16</v>
      </c>
      <c r="I44" s="22" t="s">
        <v>17</v>
      </c>
      <c r="J44" s="22" t="s">
        <v>18</v>
      </c>
      <c r="K44" s="22" t="s">
        <v>19</v>
      </c>
      <c r="L44" s="22" t="s">
        <v>20</v>
      </c>
      <c r="M44" s="22" t="s">
        <v>21</v>
      </c>
      <c r="N44" s="22" t="s">
        <v>22</v>
      </c>
      <c r="O44" s="22" t="s">
        <v>23</v>
      </c>
      <c r="P44" s="22" t="s">
        <v>24</v>
      </c>
      <c r="Q44" s="22" t="s">
        <v>25</v>
      </c>
      <c r="R44" s="5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9" ht="17" thickTop="1" thickBot="1">
      <c r="A45" s="81"/>
      <c r="B45" s="160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5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9" ht="17" thickTop="1" thickBot="1">
      <c r="A46" s="82"/>
      <c r="B46" s="162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3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9" ht="15.75" customHeight="1">
      <c r="A47" s="163" t="s">
        <v>33</v>
      </c>
      <c r="B47" s="128" t="s">
        <v>0</v>
      </c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9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6.5" customHeight="1" thickBot="1">
      <c r="A48" s="16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6" thickBot="1">
      <c r="A49" s="16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5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50.25" customHeight="1" thickBot="1">
      <c r="A50" s="164"/>
      <c r="B50" s="4"/>
      <c r="C50" s="4"/>
      <c r="D50" s="4"/>
      <c r="E50" s="126" t="s">
        <v>67</v>
      </c>
      <c r="F50" s="127"/>
      <c r="G50" s="4"/>
      <c r="H50" s="126" t="s">
        <v>34</v>
      </c>
      <c r="I50" s="127"/>
      <c r="J50" s="4"/>
      <c r="K50" s="126" t="s">
        <v>68</v>
      </c>
      <c r="L50" s="127"/>
      <c r="M50" s="4"/>
      <c r="N50" s="126" t="s">
        <v>35</v>
      </c>
      <c r="O50" s="127"/>
      <c r="P50" s="4"/>
      <c r="Q50" s="4"/>
      <c r="R50" s="5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64"/>
      <c r="B51" s="4"/>
      <c r="C51" s="4"/>
      <c r="D51" s="4"/>
      <c r="E51" s="132"/>
      <c r="F51" s="133"/>
      <c r="G51" s="4"/>
      <c r="H51" s="132"/>
      <c r="I51" s="133"/>
      <c r="J51" s="4"/>
      <c r="K51" s="132"/>
      <c r="L51" s="133"/>
      <c r="M51" s="4"/>
      <c r="N51" s="132"/>
      <c r="O51" s="133"/>
      <c r="P51" s="4"/>
      <c r="Q51" s="4"/>
      <c r="R51" s="5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6" thickBot="1">
      <c r="A52" s="164"/>
      <c r="B52" s="4"/>
      <c r="C52" s="4"/>
      <c r="D52" s="4"/>
      <c r="E52" s="134"/>
      <c r="F52" s="135"/>
      <c r="G52" s="4"/>
      <c r="H52" s="134"/>
      <c r="I52" s="135"/>
      <c r="J52" s="4"/>
      <c r="K52" s="134"/>
      <c r="L52" s="135"/>
      <c r="M52" s="4"/>
      <c r="N52" s="134"/>
      <c r="O52" s="135"/>
      <c r="P52" s="4"/>
      <c r="Q52" s="4"/>
      <c r="R52" s="5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6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5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6" thickBot="1">
      <c r="A54" s="16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5"/>
      <c r="S54" s="1"/>
      <c r="T54" s="1"/>
    </row>
    <row r="55" spans="1:29" ht="36.75" customHeight="1" thickBot="1">
      <c r="A55" s="164"/>
      <c r="B55" s="4"/>
      <c r="C55" s="4"/>
      <c r="D55" s="4"/>
      <c r="E55" s="4"/>
      <c r="F55" s="126" t="s">
        <v>36</v>
      </c>
      <c r="G55" s="127"/>
      <c r="H55" s="4"/>
      <c r="I55" s="126" t="s">
        <v>37</v>
      </c>
      <c r="J55" s="127"/>
      <c r="K55" s="4"/>
      <c r="L55" s="126" t="s">
        <v>38</v>
      </c>
      <c r="M55" s="127"/>
      <c r="N55" s="4"/>
      <c r="O55" s="4"/>
      <c r="P55" s="4"/>
      <c r="Q55" s="4"/>
      <c r="R55" s="5"/>
      <c r="S55" s="1"/>
      <c r="T55" s="1"/>
    </row>
    <row r="56" spans="1:29" ht="15" customHeight="1">
      <c r="A56" s="164"/>
      <c r="B56" s="4"/>
      <c r="C56" s="4"/>
      <c r="D56" s="4"/>
      <c r="E56" s="4"/>
      <c r="F56" s="120"/>
      <c r="G56" s="121"/>
      <c r="H56" s="4"/>
      <c r="I56" s="132"/>
      <c r="J56" s="192" t="e">
        <f>I56/E51</f>
        <v>#DIV/0!</v>
      </c>
      <c r="K56" s="4"/>
      <c r="L56" s="132"/>
      <c r="M56" s="192" t="e">
        <f>L56/E51</f>
        <v>#DIV/0!</v>
      </c>
      <c r="N56" s="4"/>
      <c r="O56" s="4"/>
      <c r="P56" s="4"/>
      <c r="Q56" s="4"/>
      <c r="R56" s="5"/>
      <c r="S56" s="1"/>
      <c r="T56" s="1"/>
    </row>
    <row r="57" spans="1:29" ht="15" customHeight="1" thickBot="1">
      <c r="A57" s="164"/>
      <c r="B57" s="4"/>
      <c r="C57" s="4"/>
      <c r="D57" s="4"/>
      <c r="E57" s="4"/>
      <c r="F57" s="122"/>
      <c r="G57" s="123"/>
      <c r="H57" s="4"/>
      <c r="I57" s="134"/>
      <c r="J57" s="193"/>
      <c r="K57" s="4"/>
      <c r="L57" s="134"/>
      <c r="M57" s="193"/>
      <c r="N57" s="4"/>
      <c r="O57" s="4"/>
      <c r="P57" s="4"/>
      <c r="Q57" s="4"/>
      <c r="R57" s="5"/>
      <c r="S57" s="1"/>
      <c r="T57" s="1"/>
    </row>
    <row r="58" spans="1:29">
      <c r="A58" s="16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5"/>
      <c r="S58" s="1"/>
      <c r="T58" s="1"/>
    </row>
    <row r="59" spans="1:29" ht="16" thickBot="1">
      <c r="A59" s="164"/>
      <c r="B59" s="14"/>
      <c r="C59" s="14"/>
      <c r="D59" s="14"/>
      <c r="E59" s="14"/>
      <c r="F59" s="14"/>
      <c r="G59" s="14"/>
      <c r="H59" s="14"/>
      <c r="I59" s="15"/>
      <c r="J59" s="14"/>
      <c r="K59" s="14"/>
      <c r="L59" s="14"/>
      <c r="M59" s="14"/>
      <c r="N59" s="14"/>
      <c r="O59" s="14"/>
      <c r="P59" s="14"/>
      <c r="Q59" s="14"/>
      <c r="R59" s="13"/>
      <c r="S59" s="1"/>
      <c r="T59" s="1"/>
    </row>
    <row r="60" spans="1:29">
      <c r="A60" s="164"/>
      <c r="B60" s="128" t="s">
        <v>42</v>
      </c>
      <c r="C60" s="128"/>
      <c r="D60" s="128"/>
      <c r="E60" s="128"/>
      <c r="F60" s="128"/>
      <c r="G60" s="128"/>
      <c r="H60" s="128"/>
      <c r="I60" s="128"/>
      <c r="J60" s="128"/>
      <c r="K60" s="128"/>
      <c r="L60" s="128"/>
      <c r="M60" s="128"/>
      <c r="N60" s="128"/>
      <c r="O60" s="128"/>
      <c r="P60" s="128"/>
      <c r="Q60" s="128"/>
      <c r="R60" s="129"/>
      <c r="S60" s="1"/>
      <c r="T60" s="1"/>
    </row>
    <row r="61" spans="1:29" ht="16.5" customHeight="1" thickBot="1">
      <c r="A61" s="164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1"/>
      <c r="S61" s="1"/>
      <c r="T61" s="1"/>
    </row>
    <row r="62" spans="1:29" ht="16.5" customHeight="1" thickBot="1">
      <c r="A62" s="164"/>
      <c r="B62" s="4"/>
      <c r="C62" s="4"/>
      <c r="D62" s="4"/>
      <c r="E62" s="4"/>
      <c r="F62" s="16"/>
      <c r="G62" s="16"/>
      <c r="H62" s="4"/>
      <c r="I62" s="4"/>
      <c r="J62" s="4"/>
      <c r="K62" s="4"/>
      <c r="L62" s="4"/>
      <c r="M62" s="4"/>
      <c r="N62" s="4"/>
      <c r="O62" s="4"/>
      <c r="P62" s="4"/>
      <c r="Q62" s="4"/>
      <c r="R62" s="5"/>
      <c r="S62" s="1"/>
      <c r="T62" s="1"/>
    </row>
    <row r="63" spans="1:29" ht="37.5" customHeight="1" thickBot="1">
      <c r="A63" s="164"/>
      <c r="B63" s="4"/>
      <c r="C63" s="126" t="s">
        <v>49</v>
      </c>
      <c r="D63" s="127"/>
      <c r="E63" s="4"/>
      <c r="F63" s="126" t="s">
        <v>50</v>
      </c>
      <c r="G63" s="127"/>
      <c r="H63" s="4"/>
      <c r="I63" s="102" t="s">
        <v>46</v>
      </c>
      <c r="J63" s="103"/>
      <c r="K63" s="112" t="s">
        <v>47</v>
      </c>
      <c r="L63" s="112"/>
      <c r="M63" s="102" t="s">
        <v>48</v>
      </c>
      <c r="N63" s="103"/>
      <c r="O63" s="102" t="s">
        <v>70</v>
      </c>
      <c r="P63" s="169"/>
      <c r="Q63" s="103"/>
      <c r="R63" s="5"/>
      <c r="S63" s="1"/>
      <c r="T63" s="1"/>
    </row>
    <row r="64" spans="1:29" ht="25" thickBot="1">
      <c r="A64" s="164"/>
      <c r="B64" s="4"/>
      <c r="C64" s="120"/>
      <c r="D64" s="121"/>
      <c r="E64" s="4"/>
      <c r="F64" s="35"/>
      <c r="G64" s="38"/>
      <c r="H64" s="4"/>
      <c r="I64" s="104"/>
      <c r="J64" s="105"/>
      <c r="K64" s="113"/>
      <c r="L64" s="113"/>
      <c r="M64" s="104"/>
      <c r="N64" s="105"/>
      <c r="O64" s="104"/>
      <c r="P64" s="170"/>
      <c r="Q64" s="170"/>
      <c r="R64" s="117" t="s">
        <v>60</v>
      </c>
      <c r="S64" s="1"/>
      <c r="T64" s="1"/>
    </row>
    <row r="65" spans="1:20" ht="25" thickBot="1">
      <c r="A65" s="164"/>
      <c r="B65" s="4"/>
      <c r="C65" s="122"/>
      <c r="D65" s="123"/>
      <c r="E65" s="4"/>
      <c r="F65" s="32"/>
      <c r="G65" s="39"/>
      <c r="H65" s="4"/>
      <c r="I65" s="106"/>
      <c r="J65" s="107"/>
      <c r="K65" s="113"/>
      <c r="L65" s="113"/>
      <c r="M65" s="106"/>
      <c r="N65" s="107"/>
      <c r="O65" s="106"/>
      <c r="P65" s="171"/>
      <c r="Q65" s="171"/>
      <c r="R65" s="118"/>
      <c r="S65" s="1"/>
      <c r="T65" s="1"/>
    </row>
    <row r="66" spans="1:20" ht="25" thickBot="1">
      <c r="A66" s="164"/>
      <c r="B66" s="4"/>
      <c r="C66" s="4"/>
      <c r="D66" s="4"/>
      <c r="E66" s="4"/>
      <c r="F66" s="36"/>
      <c r="G66" s="40"/>
      <c r="H66" s="4"/>
      <c r="I66" s="108" t="e">
        <f>I64/C68</f>
        <v>#DIV/0!</v>
      </c>
      <c r="J66" s="109"/>
      <c r="K66" s="114" t="e">
        <f>K64/C68</f>
        <v>#DIV/0!</v>
      </c>
      <c r="L66" s="114"/>
      <c r="M66" s="108" t="e">
        <f>(M64/C68)/2</f>
        <v>#DIV/0!</v>
      </c>
      <c r="N66" s="109"/>
      <c r="O66" s="183" t="e">
        <f>O64/C68</f>
        <v>#DIV/0!</v>
      </c>
      <c r="P66" s="184"/>
      <c r="Q66" s="185"/>
      <c r="R66" s="117" t="s">
        <v>61</v>
      </c>
      <c r="S66" s="1"/>
      <c r="T66" s="1"/>
    </row>
    <row r="67" spans="1:20" ht="39" customHeight="1" thickBot="1">
      <c r="A67" s="164"/>
      <c r="B67" s="4"/>
      <c r="C67" s="126" t="s">
        <v>43</v>
      </c>
      <c r="D67" s="127"/>
      <c r="E67" s="4"/>
      <c r="F67" s="126" t="s">
        <v>44</v>
      </c>
      <c r="G67" s="127"/>
      <c r="H67" s="4"/>
      <c r="I67" s="110"/>
      <c r="J67" s="111"/>
      <c r="K67" s="114"/>
      <c r="L67" s="114"/>
      <c r="M67" s="110"/>
      <c r="N67" s="111"/>
      <c r="O67" s="186"/>
      <c r="P67" s="187"/>
      <c r="Q67" s="188"/>
      <c r="R67" s="118"/>
      <c r="S67" s="1"/>
      <c r="T67" s="1"/>
    </row>
    <row r="68" spans="1:20" ht="31.5" customHeight="1" thickBot="1">
      <c r="A68" s="164"/>
      <c r="B68" s="4"/>
      <c r="C68" s="120"/>
      <c r="D68" s="121"/>
      <c r="E68" s="4"/>
      <c r="F68" s="34"/>
      <c r="G68" s="41"/>
      <c r="H68" s="4"/>
      <c r="I68" s="4"/>
      <c r="J68" s="4"/>
      <c r="K68" s="4"/>
      <c r="L68" s="4"/>
      <c r="M68" s="4"/>
      <c r="N68" s="4"/>
      <c r="O68" s="4"/>
      <c r="P68" s="4"/>
      <c r="Q68" s="4"/>
      <c r="R68" s="5"/>
      <c r="S68" s="1"/>
      <c r="T68" s="1"/>
    </row>
    <row r="69" spans="1:20" ht="36" customHeight="1" thickBot="1">
      <c r="A69" s="164"/>
      <c r="B69" s="4"/>
      <c r="C69" s="126" t="s">
        <v>45</v>
      </c>
      <c r="D69" s="127"/>
      <c r="E69" s="4"/>
      <c r="F69" s="32"/>
      <c r="G69" s="42"/>
      <c r="H69" s="4"/>
      <c r="I69" s="4"/>
      <c r="J69" s="4"/>
      <c r="K69" s="4"/>
      <c r="L69" s="4"/>
      <c r="M69" s="4"/>
      <c r="N69" s="4"/>
      <c r="O69" s="4"/>
      <c r="P69" s="4"/>
      <c r="Q69" s="4"/>
      <c r="R69" s="5"/>
      <c r="S69" s="1"/>
      <c r="T69" s="1"/>
    </row>
    <row r="70" spans="1:20" ht="31.5" customHeight="1" thickBot="1">
      <c r="A70" s="164"/>
      <c r="B70" s="4"/>
      <c r="C70" s="172"/>
      <c r="D70" s="173"/>
      <c r="E70" s="4"/>
      <c r="F70" s="33"/>
      <c r="G70" s="37"/>
      <c r="H70" s="4"/>
      <c r="I70" s="4"/>
      <c r="J70" s="4"/>
      <c r="K70" s="4"/>
      <c r="L70" s="4"/>
      <c r="M70" s="4"/>
      <c r="N70" s="167" t="s">
        <v>86</v>
      </c>
      <c r="O70" s="167"/>
      <c r="P70" s="167"/>
      <c r="Q70" s="167"/>
      <c r="R70" s="167"/>
      <c r="S70" s="1"/>
      <c r="T70" s="1"/>
    </row>
    <row r="71" spans="1:20" ht="35.25" customHeight="1" thickBot="1">
      <c r="A71" s="164"/>
      <c r="B71" s="4"/>
      <c r="C71" s="4"/>
      <c r="D71" s="4"/>
      <c r="E71" s="4"/>
      <c r="F71" s="17"/>
      <c r="G71" s="17"/>
      <c r="H71" s="4"/>
      <c r="I71" s="4"/>
      <c r="J71" s="4"/>
      <c r="K71" s="174" t="s">
        <v>55</v>
      </c>
      <c r="L71" s="175"/>
      <c r="M71" s="176"/>
      <c r="N71" s="168">
        <f>(F64+F68+F69+F70+C70+F65+F66)*66.89</f>
        <v>0</v>
      </c>
      <c r="O71" s="168"/>
      <c r="P71" s="168"/>
      <c r="Q71" s="168"/>
      <c r="R71" s="168"/>
      <c r="S71" s="1"/>
      <c r="T71" s="1"/>
    </row>
    <row r="72" spans="1:20" ht="37.5" customHeight="1" thickBot="1">
      <c r="A72" s="164"/>
      <c r="B72" s="4"/>
      <c r="C72" s="4"/>
      <c r="D72" s="4"/>
      <c r="E72" s="4"/>
      <c r="F72" s="4"/>
      <c r="G72" s="4"/>
      <c r="H72" s="4"/>
      <c r="I72" s="4"/>
      <c r="J72" s="4"/>
      <c r="K72" s="174" t="s">
        <v>56</v>
      </c>
      <c r="L72" s="175"/>
      <c r="M72" s="176"/>
      <c r="N72" s="168" t="e">
        <f>((0.52-I66)*(C68-(F68+F69+F70))*65.8)+((0.48-M66)*(C68-(F68+F69+F70))*20)+((L66-0.03)*(C68-(F68+F69+F70))*65.8)</f>
        <v>#DIV/0!</v>
      </c>
      <c r="O72" s="168"/>
      <c r="P72" s="168"/>
      <c r="Q72" s="168"/>
      <c r="R72" s="168"/>
      <c r="S72" s="1"/>
      <c r="T72" s="1"/>
    </row>
    <row r="73" spans="1:20" ht="16.5" customHeight="1" thickBot="1">
      <c r="A73" s="164"/>
      <c r="B73" s="4"/>
      <c r="C73" s="4"/>
      <c r="D73" s="6"/>
      <c r="E73" s="4"/>
      <c r="F73" s="4"/>
      <c r="G73" s="4"/>
      <c r="H73" s="4"/>
      <c r="I73" s="4"/>
      <c r="J73" s="4"/>
      <c r="K73" s="180"/>
      <c r="L73" s="181"/>
      <c r="M73" s="182"/>
      <c r="N73" s="168"/>
      <c r="O73" s="168"/>
      <c r="P73" s="168"/>
      <c r="Q73" s="168"/>
      <c r="R73" s="168"/>
      <c r="S73" s="1"/>
      <c r="T73" s="1"/>
    </row>
    <row r="74" spans="1:20" ht="16.5" customHeight="1" thickBot="1">
      <c r="A74" s="164"/>
      <c r="B74" s="4"/>
      <c r="C74" s="4"/>
      <c r="D74" s="4"/>
      <c r="E74" s="4"/>
      <c r="F74" s="4"/>
      <c r="G74" s="4"/>
      <c r="H74" s="4"/>
      <c r="I74" s="4"/>
      <c r="J74" s="4"/>
      <c r="K74" s="174" t="s">
        <v>62</v>
      </c>
      <c r="L74" s="175"/>
      <c r="M74" s="176"/>
      <c r="N74" s="168" t="e">
        <f>N72+N71</f>
        <v>#DIV/0!</v>
      </c>
      <c r="O74" s="168"/>
      <c r="P74" s="168"/>
      <c r="Q74" s="168"/>
      <c r="R74" s="168"/>
      <c r="S74" s="1"/>
      <c r="T74" s="1"/>
    </row>
    <row r="75" spans="1:20" ht="16.5" customHeight="1" thickBot="1">
      <c r="A75" s="164"/>
      <c r="B75" s="4"/>
      <c r="C75" s="4"/>
      <c r="D75" s="4"/>
      <c r="E75" s="4"/>
      <c r="F75" s="4"/>
      <c r="G75" s="4"/>
      <c r="H75" s="4"/>
      <c r="I75" s="4"/>
      <c r="J75" s="4"/>
      <c r="K75" s="177"/>
      <c r="L75" s="178"/>
      <c r="M75" s="179"/>
      <c r="N75" s="168"/>
      <c r="O75" s="168"/>
      <c r="P75" s="168"/>
      <c r="Q75" s="168"/>
      <c r="R75" s="168"/>
      <c r="S75" s="1"/>
      <c r="T75" s="1"/>
    </row>
    <row r="76" spans="1:20" ht="16.5" customHeight="1" thickBot="1">
      <c r="A76" s="164"/>
      <c r="B76" s="4"/>
      <c r="C76" s="4"/>
      <c r="D76" s="4"/>
      <c r="E76" s="4"/>
      <c r="F76" s="4"/>
      <c r="G76" s="4"/>
      <c r="H76" s="4"/>
      <c r="I76" s="4"/>
      <c r="J76" s="4"/>
      <c r="K76" s="180"/>
      <c r="L76" s="181"/>
      <c r="M76" s="182"/>
      <c r="N76" s="168"/>
      <c r="O76" s="168"/>
      <c r="P76" s="168"/>
      <c r="Q76" s="168"/>
      <c r="R76" s="168"/>
      <c r="S76" s="1"/>
      <c r="T76" s="1"/>
    </row>
    <row r="77" spans="1:20" ht="16.5" customHeight="1">
      <c r="A77" s="16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5"/>
      <c r="S77" s="1"/>
      <c r="T77" s="1"/>
    </row>
    <row r="78" spans="1:20" ht="16.5" customHeight="1">
      <c r="A78" s="16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5"/>
      <c r="S78" s="1"/>
      <c r="T78" s="1"/>
    </row>
    <row r="79" spans="1:20">
      <c r="A79" s="164"/>
      <c r="B79" s="4"/>
      <c r="C79" s="4"/>
      <c r="D79" s="4"/>
      <c r="E79" s="4"/>
      <c r="F79" s="4"/>
      <c r="G79" s="4"/>
      <c r="H79" s="4"/>
      <c r="I79" s="4"/>
      <c r="J79" s="4"/>
      <c r="K79" s="96"/>
      <c r="L79" s="96"/>
      <c r="M79" s="96"/>
      <c r="N79" s="96"/>
      <c r="O79" s="4"/>
      <c r="P79" s="98"/>
      <c r="Q79" s="98"/>
      <c r="R79" s="99"/>
      <c r="S79" s="1"/>
      <c r="T79" s="1"/>
    </row>
    <row r="80" spans="1:20">
      <c r="A80" s="164"/>
      <c r="B80" s="4"/>
      <c r="C80" s="4"/>
      <c r="D80" s="4"/>
      <c r="E80" s="4"/>
      <c r="F80" s="4"/>
      <c r="G80" s="4"/>
      <c r="H80" s="4"/>
      <c r="I80" s="4"/>
      <c r="J80" s="4"/>
      <c r="K80" s="96"/>
      <c r="L80" s="96"/>
      <c r="M80" s="96"/>
      <c r="N80" s="96"/>
      <c r="O80" s="4"/>
      <c r="P80" s="98"/>
      <c r="Q80" s="98"/>
      <c r="R80" s="99"/>
      <c r="S80" s="1"/>
      <c r="T80" s="1"/>
    </row>
    <row r="81" spans="1:20" ht="16" thickBot="1">
      <c r="A81" s="165"/>
      <c r="B81" s="14"/>
      <c r="C81" s="14"/>
      <c r="D81" s="14"/>
      <c r="E81" s="14"/>
      <c r="F81" s="14"/>
      <c r="G81" s="14"/>
      <c r="H81" s="14"/>
      <c r="I81" s="14"/>
      <c r="J81" s="14"/>
      <c r="K81" s="97"/>
      <c r="L81" s="97"/>
      <c r="M81" s="97"/>
      <c r="N81" s="97"/>
      <c r="O81" s="14"/>
      <c r="P81" s="100"/>
      <c r="Q81" s="100"/>
      <c r="R81" s="101"/>
      <c r="S81" s="1"/>
      <c r="T81" s="1"/>
    </row>
    <row r="82" spans="1:20" hidden="1"/>
    <row r="83" spans="1:20" hidden="1"/>
    <row r="84" spans="1:20" hidden="1"/>
    <row r="85" spans="1:20" hidden="1"/>
    <row r="86" spans="1:20" hidden="1"/>
    <row r="87" spans="1:20" hidden="1"/>
    <row r="88" spans="1:20" hidden="1"/>
    <row r="89" spans="1:20" hidden="1"/>
    <row r="90" spans="1:20" hidden="1"/>
    <row r="91" spans="1:20" hidden="1"/>
    <row r="92" spans="1:20" hidden="1"/>
    <row r="93" spans="1:20" hidden="1"/>
  </sheetData>
  <sheetProtection selectLockedCells="1" autoFilter="0"/>
  <mergeCells count="125">
    <mergeCell ref="K72:M73"/>
    <mergeCell ref="N72:R73"/>
    <mergeCell ref="K74:M76"/>
    <mergeCell ref="N74:R76"/>
    <mergeCell ref="K79:N81"/>
    <mergeCell ref="P79:R81"/>
    <mergeCell ref="C68:D68"/>
    <mergeCell ref="C69:D69"/>
    <mergeCell ref="C70:D70"/>
    <mergeCell ref="N70:R70"/>
    <mergeCell ref="K71:M71"/>
    <mergeCell ref="N71:R71"/>
    <mergeCell ref="I66:J67"/>
    <mergeCell ref="K66:L67"/>
    <mergeCell ref="M66:N67"/>
    <mergeCell ref="O66:Q67"/>
    <mergeCell ref="R66:R67"/>
    <mergeCell ref="C67:D67"/>
    <mergeCell ref="F67:G67"/>
    <mergeCell ref="C64:D65"/>
    <mergeCell ref="I64:J65"/>
    <mergeCell ref="K64:L65"/>
    <mergeCell ref="M64:N65"/>
    <mergeCell ref="O64:Q65"/>
    <mergeCell ref="R64:R65"/>
    <mergeCell ref="C63:D63"/>
    <mergeCell ref="F63:G63"/>
    <mergeCell ref="I63:J63"/>
    <mergeCell ref="K63:L63"/>
    <mergeCell ref="M63:N63"/>
    <mergeCell ref="O63:Q63"/>
    <mergeCell ref="F56:G57"/>
    <mergeCell ref="I56:I57"/>
    <mergeCell ref="J56:J57"/>
    <mergeCell ref="L56:L57"/>
    <mergeCell ref="M56:M57"/>
    <mergeCell ref="B60:R61"/>
    <mergeCell ref="H51:I52"/>
    <mergeCell ref="K51:L52"/>
    <mergeCell ref="N51:O52"/>
    <mergeCell ref="F55:G55"/>
    <mergeCell ref="I55:J55"/>
    <mergeCell ref="L55:M55"/>
    <mergeCell ref="O45:O46"/>
    <mergeCell ref="P45:P46"/>
    <mergeCell ref="Q45:Q46"/>
    <mergeCell ref="A47:A81"/>
    <mergeCell ref="B47:R48"/>
    <mergeCell ref="E50:F50"/>
    <mergeCell ref="H50:I50"/>
    <mergeCell ref="K50:L50"/>
    <mergeCell ref="N50:O50"/>
    <mergeCell ref="E51:F52"/>
    <mergeCell ref="I45:I46"/>
    <mergeCell ref="J45:J46"/>
    <mergeCell ref="K45:K46"/>
    <mergeCell ref="L45:L46"/>
    <mergeCell ref="M45:M46"/>
    <mergeCell ref="N45:N46"/>
    <mergeCell ref="Q36:Q37"/>
    <mergeCell ref="R36:R37"/>
    <mergeCell ref="B39:R40"/>
    <mergeCell ref="B45:B46"/>
    <mergeCell ref="C45:C46"/>
    <mergeCell ref="D45:D46"/>
    <mergeCell ref="E45:E46"/>
    <mergeCell ref="F45:F46"/>
    <mergeCell ref="G45:G46"/>
    <mergeCell ref="H45:H46"/>
    <mergeCell ref="K36:K37"/>
    <mergeCell ref="L36:L37"/>
    <mergeCell ref="M36:M37"/>
    <mergeCell ref="N36:N37"/>
    <mergeCell ref="O36:O37"/>
    <mergeCell ref="P36:P37"/>
    <mergeCell ref="B33:R33"/>
    <mergeCell ref="B36:B37"/>
    <mergeCell ref="C36:C37"/>
    <mergeCell ref="D36:D37"/>
    <mergeCell ref="E36:E37"/>
    <mergeCell ref="F36:F37"/>
    <mergeCell ref="G36:G37"/>
    <mergeCell ref="H36:H37"/>
    <mergeCell ref="I36:I37"/>
    <mergeCell ref="J36:J37"/>
    <mergeCell ref="N28:N29"/>
    <mergeCell ref="O28:O29"/>
    <mergeCell ref="P28:P29"/>
    <mergeCell ref="Q28:Q29"/>
    <mergeCell ref="R28:R29"/>
    <mergeCell ref="B31:R32"/>
    <mergeCell ref="H28:H29"/>
    <mergeCell ref="I28:I29"/>
    <mergeCell ref="J28:J29"/>
    <mergeCell ref="K28:K29"/>
    <mergeCell ref="L28:L29"/>
    <mergeCell ref="M28:M29"/>
    <mergeCell ref="B28:B29"/>
    <mergeCell ref="C28:C29"/>
    <mergeCell ref="D28:D29"/>
    <mergeCell ref="E28:E29"/>
    <mergeCell ref="F28:F29"/>
    <mergeCell ref="G28:G29"/>
    <mergeCell ref="E14:G14"/>
    <mergeCell ref="H14:J14"/>
    <mergeCell ref="E15:G16"/>
    <mergeCell ref="H15:J16"/>
    <mergeCell ref="B19:R19"/>
    <mergeCell ref="B24:R25"/>
    <mergeCell ref="B8:C9"/>
    <mergeCell ref="D8:E9"/>
    <mergeCell ref="F8:G9"/>
    <mergeCell ref="H8:I9"/>
    <mergeCell ref="J8:M9"/>
    <mergeCell ref="B11:R12"/>
    <mergeCell ref="B1:N3"/>
    <mergeCell ref="O1:P3"/>
    <mergeCell ref="Q1:R3"/>
    <mergeCell ref="A4:A46"/>
    <mergeCell ref="B4:R5"/>
    <mergeCell ref="B7:C7"/>
    <mergeCell ref="D7:E7"/>
    <mergeCell ref="F7:G7"/>
    <mergeCell ref="H7:I7"/>
    <mergeCell ref="J7:M7"/>
  </mergeCells>
  <conditionalFormatting sqref="M66">
    <cfRule type="colorScale" priority="13">
      <colorScale>
        <cfvo type="num" val="0.43"/>
        <cfvo type="percentile" val="50"/>
        <cfvo type="num" val="0.48"/>
        <color rgb="FFF8696B"/>
        <color rgb="FFFFEB84"/>
        <color theme="9" tint="0.39997558519241921"/>
      </colorScale>
    </cfRule>
  </conditionalFormatting>
  <conditionalFormatting sqref="I66">
    <cfRule type="colorScale" priority="12">
      <colorScale>
        <cfvo type="num" val="0.48"/>
        <cfvo type="percentile" val="50"/>
        <cfvo type="num" val="0.51"/>
        <color rgb="FFF8696B"/>
        <color rgb="FFFFEB84"/>
        <color theme="9" tint="0.39997558519241921"/>
      </colorScale>
    </cfRule>
  </conditionalFormatting>
  <conditionalFormatting sqref="H8:I9">
    <cfRule type="colorScale" priority="11">
      <colorScale>
        <cfvo type="num" val="3"/>
        <cfvo type="percentile" val="50"/>
        <cfvo type="num" val="21"/>
        <color theme="9" tint="0.39997558519241921"/>
        <color rgb="FFFFEB84"/>
        <color rgb="FFFF7171"/>
      </colorScale>
    </cfRule>
  </conditionalFormatting>
  <conditionalFormatting sqref="R28:R29">
    <cfRule type="colorScale" priority="10">
      <colorScale>
        <cfvo type="num" val="20"/>
        <cfvo type="percentile" val="50"/>
        <cfvo type="num" val="41"/>
        <color theme="9" tint="0.39997558519241921"/>
        <color rgb="FFFFEB84"/>
        <color rgb="FFFF7171"/>
      </colorScale>
    </cfRule>
  </conditionalFormatting>
  <conditionalFormatting sqref="H51:I52">
    <cfRule type="colorScale" priority="9">
      <colorScale>
        <cfvo type="num" val="3"/>
        <cfvo type="percentile" val="50"/>
        <cfvo type="num" val="11"/>
        <color theme="9" tint="0.39997558519241921"/>
        <color rgb="FFFFEB84"/>
        <color rgb="FFFF7171"/>
      </colorScale>
    </cfRule>
  </conditionalFormatting>
  <conditionalFormatting sqref="K51:L52">
    <cfRule type="colorScale" priority="8">
      <colorScale>
        <cfvo type="num" val="2"/>
        <cfvo type="num" val="3"/>
        <color theme="9" tint="0.39997558519241921"/>
        <color rgb="FFFF7171"/>
      </colorScale>
    </cfRule>
  </conditionalFormatting>
  <conditionalFormatting sqref="N51:O52">
    <cfRule type="colorScale" priority="7">
      <colorScale>
        <cfvo type="min"/>
        <cfvo type="num" val="5"/>
        <color rgb="FFFF7171"/>
        <color theme="9" tint="0.39997558519241921"/>
      </colorScale>
    </cfRule>
  </conditionalFormatting>
  <conditionalFormatting sqref="C64:D65">
    <cfRule type="colorScale" priority="3">
      <colorScale>
        <cfvo type="min"/>
        <cfvo type="num" val="20"/>
        <color theme="9" tint="0.39997558519241921"/>
        <color rgb="FFFF7979"/>
      </colorScale>
    </cfRule>
  </conditionalFormatting>
  <conditionalFormatting sqref="K66">
    <cfRule type="colorScale" priority="2">
      <colorScale>
        <cfvo type="num" val="0.05"/>
        <cfvo type="percentile" val="50"/>
        <cfvo type="num" val="7.4999999999999997E-2"/>
        <color theme="9" tint="0.39997558519241921"/>
        <color theme="5"/>
        <color rgb="FFFF7171"/>
      </colorScale>
    </cfRule>
  </conditionalFormatting>
  <conditionalFormatting sqref="N71:R76">
    <cfRule type="colorScale" priority="1">
      <colorScale>
        <cfvo type="min"/>
        <cfvo type="num" val="0.1"/>
        <color theme="9" tint="0.39997558519241921"/>
        <color rgb="FFFF7979"/>
      </colorScale>
    </cfRule>
  </conditionalFormatting>
  <dataValidations count="4">
    <dataValidation type="list" showInputMessage="1" showErrorMessage="1" sqref="B34:R34" xr:uid="{F33E697D-4023-364E-A639-6200830E93BB}">
      <formula1>listeAliments</formula1>
    </dataValidation>
    <dataValidation type="list" allowBlank="1" showInputMessage="1" showErrorMessage="1" sqref="F56:G57" xr:uid="{A0FA2267-3583-894B-A2A6-B0C195C303D0}">
      <formula1>plumaison</formula1>
    </dataValidation>
    <dataValidation type="list" allowBlank="1" showInputMessage="1" showErrorMessage="1" sqref="G68:G70" xr:uid="{109F0A27-DC13-7841-8B39-F8F0CA91E6BA}">
      <formula1>maladie</formula1>
    </dataValidation>
    <dataValidation type="list" allowBlank="1" showInputMessage="1" showErrorMessage="1" sqref="G64:G66" xr:uid="{31869978-8F8C-BF4D-ADDB-A97C49CD5621}">
      <formula1>Morts</formula1>
    </dataValidation>
  </dataValidations>
  <pageMargins left="0.25" right="0.25" top="0.75" bottom="0.75" header="0.3" footer="0.3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9</xdr:col>
                    <xdr:colOff>215900</xdr:colOff>
                    <xdr:row>6</xdr:row>
                    <xdr:rowOff>660400</xdr:rowOff>
                  </from>
                  <to>
                    <xdr:col>11</xdr:col>
                    <xdr:colOff>190500</xdr:colOff>
                    <xdr:row>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11</xdr:col>
                    <xdr:colOff>292100</xdr:colOff>
                    <xdr:row>7</xdr:row>
                    <xdr:rowOff>25400</xdr:rowOff>
                  </from>
                  <to>
                    <xdr:col>13</xdr:col>
                    <xdr:colOff>12700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dupliquer">
                <anchor moveWithCells="1" sizeWithCells="1">
                  <from>
                    <xdr:col>15</xdr:col>
                    <xdr:colOff>63500</xdr:colOff>
                    <xdr:row>77</xdr:row>
                    <xdr:rowOff>25400</xdr:rowOff>
                  </from>
                  <to>
                    <xdr:col>17</xdr:col>
                    <xdr:colOff>1016000</xdr:colOff>
                    <xdr:row>80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101600</xdr:colOff>
                    <xdr:row>77</xdr:row>
                    <xdr:rowOff>38100</xdr:rowOff>
                  </from>
                  <to>
                    <xdr:col>14</xdr:col>
                    <xdr:colOff>177800</xdr:colOff>
                    <xdr:row>80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Bouton17_Cliquer" altText="Tableau récapitulatif de la bande">
                <anchor moveWithCells="1" sizeWithCells="1">
                  <from>
                    <xdr:col>1</xdr:col>
                    <xdr:colOff>749300</xdr:colOff>
                    <xdr:row>71</xdr:row>
                    <xdr:rowOff>215900</xdr:rowOff>
                  </from>
                  <to>
                    <xdr:col>4</xdr:col>
                    <xdr:colOff>177800</xdr:colOff>
                    <xdr:row>74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7F7E46F0-E289-464C-9E4C-10628BC71959}">
            <xm:f>NOT(ISERROR(SEARCH($X$1,F56)))</xm:f>
            <xm:f>$X$1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" operator="containsText" id="{5F4A463F-F808-7446-86E5-3FEAB825EBBF}">
            <xm:f>NOT(ISERROR(SEARCH($X$2,F56)))</xm:f>
            <xm:f>$X$2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C79CE483-E174-2C42-8A99-3AEE4BB4C966}">
            <xm:f>NOT(ISERROR(SEARCH($X$3,F56)))</xm:f>
            <xm:f>$X$3</xm:f>
            <x14:dxf>
              <font>
                <b/>
                <i val="0"/>
                <color theme="1"/>
              </font>
              <fill>
                <patternFill>
                  <bgColor rgb="FFFF7979"/>
                </patternFill>
              </fill>
            </x14:dxf>
          </x14:cfRule>
          <xm:sqref>F56:G57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0D69E-68DF-184B-81E0-A0DE1CD67D4B}">
  <sheetPr codeName="Feuil6">
    <pageSetUpPr fitToPage="1"/>
  </sheetPr>
  <dimension ref="A1:AF93"/>
  <sheetViews>
    <sheetView tabSelected="1" topLeftCell="A58" zoomScale="85" zoomScaleNormal="85" workbookViewId="0">
      <selection activeCell="H80" sqref="H80"/>
    </sheetView>
  </sheetViews>
  <sheetFormatPr baseColWidth="10" defaultColWidth="0" defaultRowHeight="15" customHeight="1" zeroHeight="1"/>
  <cols>
    <col min="1" max="1" width="12" style="2" customWidth="1"/>
    <col min="2" max="2" width="18" style="2" customWidth="1"/>
    <col min="3" max="3" width="14.33203125" style="2" customWidth="1"/>
    <col min="4" max="6" width="12" style="2" customWidth="1"/>
    <col min="7" max="7" width="16.1640625" style="2" customWidth="1"/>
    <col min="8" max="9" width="12" style="2" customWidth="1"/>
    <col min="10" max="10" width="13.5" style="47" customWidth="1"/>
    <col min="11" max="17" width="12" style="47" customWidth="1"/>
    <col min="18" max="18" width="18" style="47" customWidth="1"/>
    <col min="19" max="16384" width="16" style="2" hidden="1"/>
  </cols>
  <sheetData>
    <row r="1" spans="1:32" ht="15" customHeight="1">
      <c r="A1" s="48" t="s">
        <v>69</v>
      </c>
      <c r="B1" s="59" t="s">
        <v>82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1"/>
      <c r="O1" s="68">
        <v>70320</v>
      </c>
      <c r="P1" s="69"/>
      <c r="Q1" s="74" t="s">
        <v>81</v>
      </c>
      <c r="R1" s="75"/>
      <c r="S1" s="1"/>
      <c r="T1" s="1"/>
      <c r="U1" s="1"/>
      <c r="V1" s="1" t="s">
        <v>28</v>
      </c>
      <c r="W1" s="1"/>
      <c r="X1" s="1" t="s">
        <v>39</v>
      </c>
      <c r="Y1" s="1"/>
      <c r="Z1" s="1" t="s">
        <v>52</v>
      </c>
      <c r="AA1" s="1"/>
      <c r="AB1" s="1" t="s">
        <v>57</v>
      </c>
      <c r="AC1" s="1"/>
    </row>
    <row r="2" spans="1:32" ht="15" customHeight="1">
      <c r="A2" s="49"/>
      <c r="B2" s="62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4"/>
      <c r="O2" s="70"/>
      <c r="P2" s="71"/>
      <c r="Q2" s="76"/>
      <c r="R2" s="77"/>
      <c r="S2" s="1"/>
      <c r="T2" s="1"/>
      <c r="U2" s="1"/>
      <c r="V2" s="1" t="s">
        <v>29</v>
      </c>
      <c r="W2" s="1"/>
      <c r="X2" s="1" t="s">
        <v>40</v>
      </c>
      <c r="Y2" s="1"/>
      <c r="Z2" s="1" t="s">
        <v>51</v>
      </c>
      <c r="AA2" s="1"/>
      <c r="AB2" s="1" t="s">
        <v>58</v>
      </c>
      <c r="AC2" s="1"/>
    </row>
    <row r="3" spans="1:32" ht="15.75" customHeight="1" thickBot="1">
      <c r="A3" s="50"/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7"/>
      <c r="O3" s="72"/>
      <c r="P3" s="73"/>
      <c r="Q3" s="78"/>
      <c r="R3" s="79"/>
      <c r="S3" s="1"/>
      <c r="T3" s="1"/>
      <c r="U3" s="1"/>
      <c r="V3" s="1" t="s">
        <v>30</v>
      </c>
      <c r="W3" s="1"/>
      <c r="X3" s="1" t="s">
        <v>41</v>
      </c>
      <c r="Y3" s="1"/>
      <c r="Z3" s="1" t="s">
        <v>53</v>
      </c>
      <c r="AA3" s="1"/>
      <c r="AB3" s="1" t="s">
        <v>59</v>
      </c>
      <c r="AC3" s="1"/>
    </row>
    <row r="4" spans="1:32" ht="15.75" customHeight="1" thickBot="1">
      <c r="A4" s="80" t="s">
        <v>32</v>
      </c>
      <c r="B4" s="115" t="s">
        <v>0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4"/>
      <c r="S4" s="1"/>
      <c r="T4" s="1"/>
      <c r="U4" s="1"/>
      <c r="V4" s="1"/>
      <c r="W4" s="1"/>
      <c r="X4" s="1"/>
      <c r="Y4" s="1"/>
      <c r="Z4" s="1" t="s">
        <v>54</v>
      </c>
      <c r="AA4" s="1"/>
      <c r="AB4" s="1"/>
      <c r="AC4" s="1"/>
    </row>
    <row r="5" spans="1:32" ht="16.5" customHeight="1" thickTop="1" thickBot="1">
      <c r="A5" s="81"/>
      <c r="B5" s="116"/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6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2" s="1" customFormat="1" ht="17" thickTop="1" thickBot="1">
      <c r="A6" s="8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5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</row>
    <row r="7" spans="1:32" ht="58.5" customHeight="1" thickTop="1" thickBot="1">
      <c r="A7" s="81"/>
      <c r="B7" s="138" t="s">
        <v>1</v>
      </c>
      <c r="C7" s="139"/>
      <c r="D7" s="140" t="s">
        <v>2</v>
      </c>
      <c r="E7" s="139"/>
      <c r="F7" s="140" t="s">
        <v>3</v>
      </c>
      <c r="G7" s="139"/>
      <c r="H7" s="140" t="s">
        <v>4</v>
      </c>
      <c r="I7" s="139"/>
      <c r="J7" s="140" t="s">
        <v>5</v>
      </c>
      <c r="K7" s="138"/>
      <c r="L7" s="138"/>
      <c r="M7" s="139"/>
      <c r="N7" s="4"/>
      <c r="O7" s="4"/>
      <c r="P7" s="4"/>
      <c r="Q7" s="4"/>
      <c r="R7" s="5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</row>
    <row r="8" spans="1:32" ht="17" thickTop="1" thickBot="1">
      <c r="A8" s="81"/>
      <c r="B8" s="141"/>
      <c r="C8" s="142"/>
      <c r="D8" s="120"/>
      <c r="E8" s="121"/>
      <c r="F8" s="120"/>
      <c r="G8" s="121"/>
      <c r="H8" s="120"/>
      <c r="I8" s="121"/>
      <c r="J8" s="124"/>
      <c r="K8" s="124"/>
      <c r="L8" s="124"/>
      <c r="M8" s="124"/>
      <c r="N8" s="4"/>
      <c r="O8" s="4"/>
      <c r="P8" s="4"/>
      <c r="Q8" s="4"/>
      <c r="R8" s="5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</row>
    <row r="9" spans="1:32" ht="17" thickTop="1" thickBot="1">
      <c r="A9" s="81"/>
      <c r="B9" s="143"/>
      <c r="C9" s="144"/>
      <c r="D9" s="122"/>
      <c r="E9" s="123"/>
      <c r="F9" s="122"/>
      <c r="G9" s="123"/>
      <c r="H9" s="122"/>
      <c r="I9" s="123"/>
      <c r="J9" s="125"/>
      <c r="K9" s="125"/>
      <c r="L9" s="125"/>
      <c r="M9" s="125"/>
      <c r="N9" s="6"/>
      <c r="O9" s="6"/>
      <c r="P9" s="6"/>
      <c r="Q9" s="6"/>
      <c r="R9" s="5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</row>
    <row r="10" spans="1:32" ht="17" thickTop="1" thickBot="1">
      <c r="A10" s="81"/>
      <c r="B10" s="4"/>
      <c r="C10" s="4"/>
      <c r="D10" s="21"/>
      <c r="E10" s="21"/>
      <c r="F10" s="4"/>
      <c r="G10" s="4"/>
      <c r="H10" s="4"/>
      <c r="I10" s="4"/>
      <c r="J10" s="21"/>
      <c r="K10" s="21"/>
      <c r="L10" s="21"/>
      <c r="M10" s="21"/>
      <c r="N10" s="4"/>
      <c r="O10" s="4"/>
      <c r="P10" s="4"/>
      <c r="Q10" s="4"/>
      <c r="R10" s="5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</row>
    <row r="11" spans="1:32" ht="32.25" customHeight="1" thickTop="1" thickBot="1">
      <c r="A11" s="81"/>
      <c r="B11" s="115" t="s">
        <v>6</v>
      </c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4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</row>
    <row r="12" spans="1:32" ht="16.5" customHeight="1" thickTop="1" thickBot="1">
      <c r="A12" s="81"/>
      <c r="B12" s="116"/>
      <c r="C12" s="85"/>
      <c r="D12" s="85"/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6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</row>
    <row r="13" spans="1:32" ht="17" thickTop="1" thickBot="1">
      <c r="A13" s="81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5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</row>
    <row r="14" spans="1:32" ht="23" thickTop="1" thickBot="1">
      <c r="A14" s="81"/>
      <c r="B14" s="4"/>
      <c r="C14" s="4"/>
      <c r="D14" s="4"/>
      <c r="E14" s="145" t="s">
        <v>7</v>
      </c>
      <c r="F14" s="146"/>
      <c r="G14" s="147"/>
      <c r="H14" s="145" t="s">
        <v>8</v>
      </c>
      <c r="I14" s="146"/>
      <c r="J14" s="147"/>
      <c r="K14" s="4"/>
      <c r="L14" s="4"/>
      <c r="M14" s="4"/>
      <c r="N14" s="4"/>
      <c r="O14" s="4"/>
      <c r="P14" s="4"/>
      <c r="Q14" s="4"/>
      <c r="R14" s="5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1:32" ht="17" thickTop="1" thickBot="1">
      <c r="A15" s="81"/>
      <c r="B15" s="4"/>
      <c r="C15" s="4"/>
      <c r="D15" s="4"/>
      <c r="E15" s="148"/>
      <c r="F15" s="149"/>
      <c r="G15" s="150"/>
      <c r="H15" s="154"/>
      <c r="I15" s="155"/>
      <c r="J15" s="156"/>
      <c r="K15" s="4"/>
      <c r="L15" s="4"/>
      <c r="M15" s="4"/>
      <c r="N15" s="4"/>
      <c r="O15" s="4"/>
      <c r="P15" s="4"/>
      <c r="Q15" s="4"/>
      <c r="R15" s="5"/>
      <c r="S15" s="43"/>
      <c r="T15" s="43">
        <f t="shared" ref="T15:AF15" si="0">B45</f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  <c r="Z15" s="43">
        <f t="shared" si="0"/>
        <v>0</v>
      </c>
      <c r="AA15" s="43">
        <f t="shared" si="0"/>
        <v>0</v>
      </c>
      <c r="AB15" s="43">
        <f t="shared" si="0"/>
        <v>0</v>
      </c>
      <c r="AC15" s="43">
        <f t="shared" si="0"/>
        <v>0</v>
      </c>
      <c r="AD15" s="3">
        <f t="shared" si="0"/>
        <v>0</v>
      </c>
      <c r="AE15" s="3">
        <f t="shared" si="0"/>
        <v>0</v>
      </c>
      <c r="AF15" s="3">
        <f t="shared" si="0"/>
        <v>0</v>
      </c>
    </row>
    <row r="16" spans="1:32" ht="17" thickTop="1" thickBot="1">
      <c r="A16" s="81"/>
      <c r="B16" s="4"/>
      <c r="C16" s="4"/>
      <c r="D16" s="4"/>
      <c r="E16" s="151"/>
      <c r="F16" s="152"/>
      <c r="G16" s="153"/>
      <c r="H16" s="157"/>
      <c r="I16" s="158"/>
      <c r="J16" s="159"/>
      <c r="K16" s="4"/>
      <c r="L16" s="4"/>
      <c r="M16" s="4"/>
      <c r="N16" s="4"/>
      <c r="O16" s="4"/>
      <c r="P16" s="4"/>
      <c r="Q16" s="4"/>
      <c r="R16" s="5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</row>
    <row r="17" spans="1:29" ht="17" thickTop="1" thickBot="1">
      <c r="A17" s="81"/>
      <c r="B17" s="4"/>
      <c r="C17" s="4"/>
      <c r="D17" s="4"/>
      <c r="E17" s="7"/>
      <c r="F17" s="7"/>
      <c r="G17" s="7"/>
      <c r="H17" s="8"/>
      <c r="I17" s="8"/>
      <c r="J17" s="8"/>
      <c r="K17" s="4"/>
      <c r="L17" s="4"/>
      <c r="M17" s="4"/>
      <c r="N17" s="4"/>
      <c r="O17" s="4"/>
      <c r="P17" s="4"/>
      <c r="Q17" s="4"/>
      <c r="R17" s="5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</row>
    <row r="18" spans="1:29" ht="17" thickTop="1" thickBot="1">
      <c r="A18" s="81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5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</row>
    <row r="19" spans="1:29" ht="33" thickTop="1" thickBot="1">
      <c r="A19" s="81"/>
      <c r="B19" s="136" t="s">
        <v>65</v>
      </c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7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</row>
    <row r="20" spans="1:29" ht="17" thickTop="1" thickBot="1">
      <c r="A20" s="81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5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</row>
    <row r="21" spans="1:29" ht="16.5" customHeight="1" thickTop="1" thickBot="1">
      <c r="A21" s="81"/>
      <c r="B21" s="6"/>
      <c r="C21" s="22" t="s">
        <v>10</v>
      </c>
      <c r="D21" s="22" t="s">
        <v>11</v>
      </c>
      <c r="E21" s="22" t="s">
        <v>12</v>
      </c>
      <c r="F21" s="22" t="s">
        <v>13</v>
      </c>
      <c r="G21" s="22" t="s">
        <v>14</v>
      </c>
      <c r="H21" s="22" t="s">
        <v>15</v>
      </c>
      <c r="I21" s="22" t="s">
        <v>16</v>
      </c>
      <c r="J21" s="22" t="s">
        <v>17</v>
      </c>
      <c r="K21" s="22" t="s">
        <v>18</v>
      </c>
      <c r="L21" s="22" t="s">
        <v>19</v>
      </c>
      <c r="M21" s="22" t="s">
        <v>20</v>
      </c>
      <c r="N21" s="22" t="s">
        <v>21</v>
      </c>
      <c r="O21" s="22" t="s">
        <v>22</v>
      </c>
      <c r="P21" s="22" t="s">
        <v>23</v>
      </c>
      <c r="Q21" s="22" t="s">
        <v>24</v>
      </c>
      <c r="R21" s="23" t="s">
        <v>25</v>
      </c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</row>
    <row r="22" spans="1:29" ht="16.5" customHeight="1" thickTop="1" thickBot="1">
      <c r="A22" s="81"/>
      <c r="B22" s="24" t="s">
        <v>63</v>
      </c>
      <c r="C22" s="18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20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</row>
    <row r="23" spans="1:29" ht="16.5" customHeight="1" thickTop="1" thickBot="1">
      <c r="A23" s="81"/>
      <c r="B23" s="24" t="s">
        <v>64</v>
      </c>
      <c r="C23" s="18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20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</row>
    <row r="24" spans="1:29" ht="15" customHeight="1" thickTop="1" thickBot="1">
      <c r="A24" s="81"/>
      <c r="B24" s="191" t="s">
        <v>9</v>
      </c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15" customHeight="1" thickTop="1" thickBot="1">
      <c r="A25" s="81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6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17" thickTop="1" thickBot="1">
      <c r="A26" s="81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1" thickTop="1" thickBot="1">
      <c r="A27" s="81"/>
      <c r="B27" s="25" t="s">
        <v>10</v>
      </c>
      <c r="C27" s="22" t="s">
        <v>11</v>
      </c>
      <c r="D27" s="22" t="s">
        <v>12</v>
      </c>
      <c r="E27" s="22" t="s">
        <v>13</v>
      </c>
      <c r="F27" s="22" t="s">
        <v>14</v>
      </c>
      <c r="G27" s="22" t="s">
        <v>15</v>
      </c>
      <c r="H27" s="22" t="s">
        <v>16</v>
      </c>
      <c r="I27" s="22" t="s">
        <v>17</v>
      </c>
      <c r="J27" s="22" t="s">
        <v>18</v>
      </c>
      <c r="K27" s="22" t="s">
        <v>19</v>
      </c>
      <c r="L27" s="22" t="s">
        <v>20</v>
      </c>
      <c r="M27" s="22" t="s">
        <v>21</v>
      </c>
      <c r="N27" s="22" t="s">
        <v>22</v>
      </c>
      <c r="O27" s="22" t="s">
        <v>23</v>
      </c>
      <c r="P27" s="22" t="s">
        <v>24</v>
      </c>
      <c r="Q27" s="22" t="s">
        <v>25</v>
      </c>
      <c r="R27" s="26" t="s">
        <v>26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17" thickTop="1" thickBot="1">
      <c r="A28" s="81"/>
      <c r="B28" s="160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61">
        <f>SUM(B28:Q29)</f>
        <v>0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17" thickTop="1" thickBot="1">
      <c r="A29" s="81"/>
      <c r="B29" s="160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6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17" thickTop="1" thickBot="1">
      <c r="A30" s="81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5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.5" customHeight="1" thickTop="1" thickBot="1">
      <c r="A31" s="81"/>
      <c r="B31" s="83" t="s">
        <v>27</v>
      </c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customHeight="1" thickTop="1" thickBot="1">
      <c r="A32" s="81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6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1.75" customHeight="1" thickTop="1" thickBot="1">
      <c r="A33" s="81"/>
      <c r="B33" s="189" t="s">
        <v>31</v>
      </c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90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8" thickTop="1" thickBot="1">
      <c r="A34" s="81"/>
      <c r="B34" s="27" t="s">
        <v>29</v>
      </c>
      <c r="C34" s="28"/>
      <c r="D34" s="28"/>
      <c r="E34" s="28"/>
      <c r="F34" s="28"/>
      <c r="G34" s="28"/>
      <c r="H34" s="27"/>
      <c r="I34" s="28"/>
      <c r="J34" s="28"/>
      <c r="K34" s="29"/>
      <c r="L34" s="28"/>
      <c r="M34" s="27"/>
      <c r="N34" s="29"/>
      <c r="O34" s="28"/>
      <c r="P34" s="29"/>
      <c r="Q34" s="28"/>
      <c r="R34" s="9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1" thickTop="1" thickBot="1">
      <c r="A35" s="81"/>
      <c r="B35" s="30" t="s">
        <v>10</v>
      </c>
      <c r="C35" s="31" t="s">
        <v>11</v>
      </c>
      <c r="D35" s="31" t="s">
        <v>12</v>
      </c>
      <c r="E35" s="31" t="s">
        <v>13</v>
      </c>
      <c r="F35" s="31" t="s">
        <v>14</v>
      </c>
      <c r="G35" s="31" t="s">
        <v>15</v>
      </c>
      <c r="H35" s="31" t="s">
        <v>16</v>
      </c>
      <c r="I35" s="31" t="s">
        <v>17</v>
      </c>
      <c r="J35" s="31" t="s">
        <v>18</v>
      </c>
      <c r="K35" s="31" t="s">
        <v>19</v>
      </c>
      <c r="L35" s="31" t="s">
        <v>20</v>
      </c>
      <c r="M35" s="31" t="s">
        <v>21</v>
      </c>
      <c r="N35" s="31" t="s">
        <v>22</v>
      </c>
      <c r="O35" s="31" t="s">
        <v>23</v>
      </c>
      <c r="P35" s="31" t="s">
        <v>24</v>
      </c>
      <c r="Q35" s="31" t="s">
        <v>25</v>
      </c>
      <c r="R35" s="10" t="s">
        <v>26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7" thickTop="1" thickBot="1">
      <c r="A36" s="81"/>
      <c r="B36" s="160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61">
        <f>SUM(B36:Q37)</f>
        <v>0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7" thickTop="1" thickBot="1">
      <c r="A37" s="81"/>
      <c r="B37" s="160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6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7" thickTop="1" thickBot="1">
      <c r="A38" s="81"/>
      <c r="B38" s="6"/>
      <c r="C38" s="6"/>
      <c r="D38" s="6"/>
      <c r="E38" s="6"/>
      <c r="F38" s="6"/>
      <c r="G38" s="6"/>
      <c r="H38" s="4"/>
      <c r="I38" s="4"/>
      <c r="J38" s="4"/>
      <c r="K38" s="4"/>
      <c r="L38" s="4"/>
      <c r="M38" s="4"/>
      <c r="N38" s="4"/>
      <c r="O38" s="4"/>
      <c r="P38" s="4"/>
      <c r="Q38" s="4"/>
      <c r="R38" s="5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customHeight="1" thickTop="1" thickBot="1">
      <c r="A39" s="81"/>
      <c r="B39" s="83" t="s">
        <v>66</v>
      </c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4.75" customHeight="1" thickTop="1" thickBot="1">
      <c r="A40" s="81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6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ht="6" customHeight="1" thickTop="1" thickBot="1">
      <c r="A41" s="81"/>
      <c r="B41" s="44">
        <f>B45</f>
        <v>0</v>
      </c>
      <c r="C41" s="44">
        <f t="shared" ref="C41:N41" si="1">C45</f>
        <v>0</v>
      </c>
      <c r="D41" s="44">
        <f t="shared" si="1"/>
        <v>0</v>
      </c>
      <c r="E41" s="44">
        <f t="shared" si="1"/>
        <v>0</v>
      </c>
      <c r="F41" s="44">
        <f t="shared" si="1"/>
        <v>0</v>
      </c>
      <c r="G41" s="44">
        <f t="shared" si="1"/>
        <v>0</v>
      </c>
      <c r="H41" s="44">
        <f t="shared" si="1"/>
        <v>0</v>
      </c>
      <c r="I41" s="44">
        <f t="shared" si="1"/>
        <v>0</v>
      </c>
      <c r="J41" s="44">
        <f t="shared" si="1"/>
        <v>0</v>
      </c>
      <c r="K41" s="44">
        <f t="shared" si="1"/>
        <v>0</v>
      </c>
      <c r="L41" s="44">
        <f t="shared" si="1"/>
        <v>0</v>
      </c>
      <c r="M41" s="44">
        <f t="shared" si="1"/>
        <v>0</v>
      </c>
      <c r="N41" s="44">
        <f t="shared" si="1"/>
        <v>0</v>
      </c>
      <c r="O41" s="45"/>
      <c r="P41" s="45"/>
      <c r="Q41" s="45"/>
      <c r="R41" s="46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3.75" customHeight="1" thickTop="1" thickBot="1">
      <c r="A42" s="81"/>
      <c r="B42" s="11">
        <v>7</v>
      </c>
      <c r="C42" s="11">
        <v>14</v>
      </c>
      <c r="D42" s="11">
        <v>21</v>
      </c>
      <c r="E42" s="11">
        <v>28</v>
      </c>
      <c r="F42" s="11">
        <v>35</v>
      </c>
      <c r="G42" s="11">
        <v>42</v>
      </c>
      <c r="H42" s="11">
        <v>49</v>
      </c>
      <c r="I42" s="11">
        <v>56</v>
      </c>
      <c r="J42" s="11">
        <v>63</v>
      </c>
      <c r="K42" s="11">
        <v>70</v>
      </c>
      <c r="L42" s="11">
        <v>77</v>
      </c>
      <c r="M42" s="11">
        <v>84</v>
      </c>
      <c r="N42" s="11">
        <v>88</v>
      </c>
      <c r="O42" s="12"/>
      <c r="P42" s="12"/>
      <c r="Q42" s="4"/>
      <c r="R42" s="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4.5" customHeight="1" thickTop="1" thickBot="1">
      <c r="A43" s="81"/>
      <c r="B43" s="11">
        <v>106</v>
      </c>
      <c r="C43" s="11">
        <v>264</v>
      </c>
      <c r="D43" s="11">
        <v>576</v>
      </c>
      <c r="E43" s="11">
        <v>1057</v>
      </c>
      <c r="F43" s="11">
        <v>1681</v>
      </c>
      <c r="G43" s="11">
        <v>2354</v>
      </c>
      <c r="H43" s="11">
        <v>2978</v>
      </c>
      <c r="I43" s="11">
        <v>3555</v>
      </c>
      <c r="J43" s="11">
        <v>3987</v>
      </c>
      <c r="K43" s="11">
        <v>4372</v>
      </c>
      <c r="L43" s="11">
        <v>4612</v>
      </c>
      <c r="M43" s="11">
        <v>4804</v>
      </c>
      <c r="N43" s="11">
        <v>4900</v>
      </c>
      <c r="O43" s="4"/>
      <c r="P43" s="4"/>
      <c r="Q43" s="4"/>
      <c r="R43" s="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21" thickTop="1" thickBot="1">
      <c r="A44" s="81"/>
      <c r="B44" s="25" t="s">
        <v>10</v>
      </c>
      <c r="C44" s="22" t="s">
        <v>11</v>
      </c>
      <c r="D44" s="22" t="s">
        <v>12</v>
      </c>
      <c r="E44" s="22" t="s">
        <v>13</v>
      </c>
      <c r="F44" s="22" t="s">
        <v>14</v>
      </c>
      <c r="G44" s="22" t="s">
        <v>15</v>
      </c>
      <c r="H44" s="22" t="s">
        <v>16</v>
      </c>
      <c r="I44" s="22" t="s">
        <v>17</v>
      </c>
      <c r="J44" s="22" t="s">
        <v>18</v>
      </c>
      <c r="K44" s="22" t="s">
        <v>19</v>
      </c>
      <c r="L44" s="22" t="s">
        <v>20</v>
      </c>
      <c r="M44" s="22" t="s">
        <v>21</v>
      </c>
      <c r="N44" s="22" t="s">
        <v>22</v>
      </c>
      <c r="O44" s="22" t="s">
        <v>23</v>
      </c>
      <c r="P44" s="22" t="s">
        <v>24</v>
      </c>
      <c r="Q44" s="22" t="s">
        <v>25</v>
      </c>
      <c r="R44" s="5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9" ht="17" thickTop="1" thickBot="1">
      <c r="A45" s="81"/>
      <c r="B45" s="160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5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9" ht="17" thickTop="1" thickBot="1">
      <c r="A46" s="82"/>
      <c r="B46" s="162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3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9" ht="15.75" customHeight="1">
      <c r="A47" s="163" t="s">
        <v>33</v>
      </c>
      <c r="B47" s="128" t="s">
        <v>0</v>
      </c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9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16.5" customHeight="1" thickBot="1">
      <c r="A48" s="16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16" thickBot="1">
      <c r="A49" s="16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5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50.25" customHeight="1" thickBot="1">
      <c r="A50" s="164"/>
      <c r="B50" s="4"/>
      <c r="C50" s="4"/>
      <c r="D50" s="4"/>
      <c r="E50" s="126" t="s">
        <v>67</v>
      </c>
      <c r="F50" s="127"/>
      <c r="G50" s="4"/>
      <c r="H50" s="126" t="s">
        <v>34</v>
      </c>
      <c r="I50" s="127"/>
      <c r="J50" s="4"/>
      <c r="K50" s="126" t="s">
        <v>68</v>
      </c>
      <c r="L50" s="127"/>
      <c r="M50" s="4"/>
      <c r="N50" s="126" t="s">
        <v>35</v>
      </c>
      <c r="O50" s="127"/>
      <c r="P50" s="4"/>
      <c r="Q50" s="4"/>
      <c r="R50" s="5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64"/>
      <c r="B51" s="4"/>
      <c r="C51" s="4"/>
      <c r="D51" s="4"/>
      <c r="E51" s="132"/>
      <c r="F51" s="133"/>
      <c r="G51" s="4"/>
      <c r="H51" s="132"/>
      <c r="I51" s="133"/>
      <c r="J51" s="4"/>
      <c r="K51" s="132"/>
      <c r="L51" s="133"/>
      <c r="M51" s="4"/>
      <c r="N51" s="132"/>
      <c r="O51" s="133"/>
      <c r="P51" s="4"/>
      <c r="Q51" s="4"/>
      <c r="R51" s="5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16" thickBot="1">
      <c r="A52" s="164"/>
      <c r="B52" s="4"/>
      <c r="C52" s="4"/>
      <c r="D52" s="4"/>
      <c r="E52" s="134"/>
      <c r="F52" s="135"/>
      <c r="G52" s="4"/>
      <c r="H52" s="134"/>
      <c r="I52" s="135"/>
      <c r="J52" s="4"/>
      <c r="K52" s="134"/>
      <c r="L52" s="135"/>
      <c r="M52" s="4"/>
      <c r="N52" s="134"/>
      <c r="O52" s="135"/>
      <c r="P52" s="4"/>
      <c r="Q52" s="4"/>
      <c r="R52" s="5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6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5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16" thickBot="1">
      <c r="A54" s="16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5"/>
      <c r="S54" s="1"/>
      <c r="T54" s="1"/>
    </row>
    <row r="55" spans="1:29" ht="36.75" customHeight="1" thickBot="1">
      <c r="A55" s="164"/>
      <c r="B55" s="4"/>
      <c r="C55" s="4"/>
      <c r="D55" s="4"/>
      <c r="E55" s="4"/>
      <c r="F55" s="126" t="s">
        <v>36</v>
      </c>
      <c r="G55" s="127"/>
      <c r="H55" s="4"/>
      <c r="I55" s="126" t="s">
        <v>37</v>
      </c>
      <c r="J55" s="127"/>
      <c r="K55" s="4"/>
      <c r="L55" s="126" t="s">
        <v>38</v>
      </c>
      <c r="M55" s="127"/>
      <c r="N55" s="4"/>
      <c r="O55" s="4"/>
      <c r="P55" s="4"/>
      <c r="Q55" s="4"/>
      <c r="R55" s="5"/>
      <c r="S55" s="1"/>
      <c r="T55" s="1"/>
    </row>
    <row r="56" spans="1:29" ht="15" customHeight="1">
      <c r="A56" s="164"/>
      <c r="B56" s="4"/>
      <c r="C56" s="4"/>
      <c r="D56" s="4"/>
      <c r="E56" s="4"/>
      <c r="F56" s="120"/>
      <c r="G56" s="121"/>
      <c r="H56" s="4"/>
      <c r="I56" s="132"/>
      <c r="J56" s="192" t="e">
        <f>I56/E51</f>
        <v>#DIV/0!</v>
      </c>
      <c r="K56" s="4"/>
      <c r="L56" s="132"/>
      <c r="M56" s="192" t="e">
        <f>L56/E51</f>
        <v>#DIV/0!</v>
      </c>
      <c r="N56" s="4"/>
      <c r="O56" s="4"/>
      <c r="P56" s="4"/>
      <c r="Q56" s="4"/>
      <c r="R56" s="5"/>
      <c r="S56" s="1"/>
      <c r="T56" s="1"/>
    </row>
    <row r="57" spans="1:29" ht="15" customHeight="1" thickBot="1">
      <c r="A57" s="164"/>
      <c r="B57" s="4"/>
      <c r="C57" s="4"/>
      <c r="D57" s="4"/>
      <c r="E57" s="4"/>
      <c r="F57" s="122"/>
      <c r="G57" s="123"/>
      <c r="H57" s="4"/>
      <c r="I57" s="134"/>
      <c r="J57" s="193"/>
      <c r="K57" s="4"/>
      <c r="L57" s="134"/>
      <c r="M57" s="193"/>
      <c r="N57" s="4"/>
      <c r="O57" s="4"/>
      <c r="P57" s="4"/>
      <c r="Q57" s="4"/>
      <c r="R57" s="5"/>
      <c r="S57" s="1"/>
      <c r="T57" s="1"/>
    </row>
    <row r="58" spans="1:29">
      <c r="A58" s="16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5"/>
      <c r="S58" s="1"/>
      <c r="T58" s="1"/>
    </row>
    <row r="59" spans="1:29" ht="16" thickBot="1">
      <c r="A59" s="164"/>
      <c r="B59" s="14"/>
      <c r="C59" s="14"/>
      <c r="D59" s="14"/>
      <c r="E59" s="14"/>
      <c r="F59" s="14"/>
      <c r="G59" s="14"/>
      <c r="H59" s="14"/>
      <c r="I59" s="15"/>
      <c r="J59" s="14"/>
      <c r="K59" s="14"/>
      <c r="L59" s="14"/>
      <c r="M59" s="14"/>
      <c r="N59" s="14"/>
      <c r="O59" s="14"/>
      <c r="P59" s="14"/>
      <c r="Q59" s="14"/>
      <c r="R59" s="13"/>
      <c r="S59" s="1"/>
      <c r="T59" s="1"/>
    </row>
    <row r="60" spans="1:29">
      <c r="A60" s="164"/>
      <c r="B60" s="128" t="s">
        <v>42</v>
      </c>
      <c r="C60" s="128"/>
      <c r="D60" s="128"/>
      <c r="E60" s="128"/>
      <c r="F60" s="128"/>
      <c r="G60" s="128"/>
      <c r="H60" s="128"/>
      <c r="I60" s="128"/>
      <c r="J60" s="128"/>
      <c r="K60" s="128"/>
      <c r="L60" s="128"/>
      <c r="M60" s="128"/>
      <c r="N60" s="128"/>
      <c r="O60" s="128"/>
      <c r="P60" s="128"/>
      <c r="Q60" s="128"/>
      <c r="R60" s="129"/>
      <c r="S60" s="1"/>
      <c r="T60" s="1"/>
    </row>
    <row r="61" spans="1:29" ht="16.5" customHeight="1" thickBot="1">
      <c r="A61" s="164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1"/>
      <c r="S61" s="1"/>
      <c r="T61" s="1"/>
    </row>
    <row r="62" spans="1:29" ht="16.5" customHeight="1" thickBot="1">
      <c r="A62" s="164"/>
      <c r="B62" s="4"/>
      <c r="C62" s="4"/>
      <c r="D62" s="4"/>
      <c r="E62" s="4"/>
      <c r="F62" s="16"/>
      <c r="G62" s="16"/>
      <c r="H62" s="4"/>
      <c r="I62" s="4"/>
      <c r="J62" s="4"/>
      <c r="K62" s="4"/>
      <c r="L62" s="4"/>
      <c r="M62" s="4"/>
      <c r="N62" s="4"/>
      <c r="O62" s="4"/>
      <c r="P62" s="4"/>
      <c r="Q62" s="4"/>
      <c r="R62" s="5"/>
      <c r="S62" s="1"/>
      <c r="T62" s="1"/>
    </row>
    <row r="63" spans="1:29" ht="37.5" customHeight="1" thickBot="1">
      <c r="A63" s="164"/>
      <c r="B63" s="4"/>
      <c r="C63" s="126" t="s">
        <v>49</v>
      </c>
      <c r="D63" s="127"/>
      <c r="E63" s="4"/>
      <c r="F63" s="126" t="s">
        <v>50</v>
      </c>
      <c r="G63" s="127"/>
      <c r="H63" s="4"/>
      <c r="I63" s="102" t="s">
        <v>46</v>
      </c>
      <c r="J63" s="103"/>
      <c r="K63" s="112" t="s">
        <v>47</v>
      </c>
      <c r="L63" s="112"/>
      <c r="M63" s="102" t="s">
        <v>48</v>
      </c>
      <c r="N63" s="103"/>
      <c r="O63" s="102" t="s">
        <v>70</v>
      </c>
      <c r="P63" s="169"/>
      <c r="Q63" s="103"/>
      <c r="R63" s="5"/>
      <c r="S63" s="1"/>
      <c r="T63" s="1"/>
    </row>
    <row r="64" spans="1:29" ht="25" thickBot="1">
      <c r="A64" s="164"/>
      <c r="B64" s="4"/>
      <c r="C64" s="120"/>
      <c r="D64" s="121"/>
      <c r="E64" s="4"/>
      <c r="F64" s="35"/>
      <c r="G64" s="38"/>
      <c r="H64" s="4"/>
      <c r="I64" s="104"/>
      <c r="J64" s="105"/>
      <c r="K64" s="113"/>
      <c r="L64" s="113"/>
      <c r="M64" s="104"/>
      <c r="N64" s="105"/>
      <c r="O64" s="104"/>
      <c r="P64" s="170"/>
      <c r="Q64" s="170"/>
      <c r="R64" s="117" t="s">
        <v>60</v>
      </c>
      <c r="S64" s="1"/>
      <c r="T64" s="1"/>
    </row>
    <row r="65" spans="1:20" ht="25" thickBot="1">
      <c r="A65" s="164"/>
      <c r="B65" s="4"/>
      <c r="C65" s="122"/>
      <c r="D65" s="123"/>
      <c r="E65" s="4"/>
      <c r="F65" s="32"/>
      <c r="G65" s="39"/>
      <c r="H65" s="4"/>
      <c r="I65" s="106"/>
      <c r="J65" s="107"/>
      <c r="K65" s="113"/>
      <c r="L65" s="113"/>
      <c r="M65" s="106"/>
      <c r="N65" s="107"/>
      <c r="O65" s="106"/>
      <c r="P65" s="171"/>
      <c r="Q65" s="171"/>
      <c r="R65" s="118"/>
      <c r="S65" s="1"/>
      <c r="T65" s="1"/>
    </row>
    <row r="66" spans="1:20" ht="25" thickBot="1">
      <c r="A66" s="164"/>
      <c r="B66" s="4"/>
      <c r="C66" s="4"/>
      <c r="D66" s="4"/>
      <c r="E66" s="4"/>
      <c r="F66" s="36"/>
      <c r="G66" s="40"/>
      <c r="H66" s="4"/>
      <c r="I66" s="108" t="e">
        <f>I64/C68</f>
        <v>#DIV/0!</v>
      </c>
      <c r="J66" s="109"/>
      <c r="K66" s="114" t="e">
        <f>K64/C68</f>
        <v>#DIV/0!</v>
      </c>
      <c r="L66" s="114"/>
      <c r="M66" s="108" t="e">
        <f>(M64/C68)/2</f>
        <v>#DIV/0!</v>
      </c>
      <c r="N66" s="109"/>
      <c r="O66" s="183" t="e">
        <f>O64/C68</f>
        <v>#DIV/0!</v>
      </c>
      <c r="P66" s="184"/>
      <c r="Q66" s="185"/>
      <c r="R66" s="117" t="s">
        <v>61</v>
      </c>
      <c r="S66" s="1"/>
      <c r="T66" s="1"/>
    </row>
    <row r="67" spans="1:20" ht="39" customHeight="1" thickBot="1">
      <c r="A67" s="164"/>
      <c r="B67" s="4"/>
      <c r="C67" s="126" t="s">
        <v>43</v>
      </c>
      <c r="D67" s="127"/>
      <c r="E67" s="4"/>
      <c r="F67" s="126" t="s">
        <v>44</v>
      </c>
      <c r="G67" s="127"/>
      <c r="H67" s="4"/>
      <c r="I67" s="110"/>
      <c r="J67" s="111"/>
      <c r="K67" s="114"/>
      <c r="L67" s="114"/>
      <c r="M67" s="110"/>
      <c r="N67" s="111"/>
      <c r="O67" s="186"/>
      <c r="P67" s="187"/>
      <c r="Q67" s="188"/>
      <c r="R67" s="118"/>
      <c r="S67" s="1"/>
      <c r="T67" s="1"/>
    </row>
    <row r="68" spans="1:20" ht="31.5" customHeight="1" thickBot="1">
      <c r="A68" s="164"/>
      <c r="B68" s="4"/>
      <c r="C68" s="120"/>
      <c r="D68" s="121"/>
      <c r="E68" s="4"/>
      <c r="F68" s="34"/>
      <c r="G68" s="41"/>
      <c r="H68" s="4"/>
      <c r="I68" s="4"/>
      <c r="J68" s="4"/>
      <c r="K68" s="4"/>
      <c r="L68" s="4"/>
      <c r="M68" s="4"/>
      <c r="N68" s="4"/>
      <c r="O68" s="4"/>
      <c r="P68" s="4"/>
      <c r="Q68" s="4"/>
      <c r="R68" s="5"/>
      <c r="S68" s="1"/>
      <c r="T68" s="1"/>
    </row>
    <row r="69" spans="1:20" ht="36" customHeight="1" thickBot="1">
      <c r="A69" s="164"/>
      <c r="B69" s="4"/>
      <c r="C69" s="126" t="s">
        <v>45</v>
      </c>
      <c r="D69" s="127"/>
      <c r="E69" s="4"/>
      <c r="F69" s="32"/>
      <c r="G69" s="42"/>
      <c r="H69" s="4"/>
      <c r="I69" s="4"/>
      <c r="J69" s="4"/>
      <c r="K69" s="4"/>
      <c r="L69" s="4"/>
      <c r="M69" s="4"/>
      <c r="N69" s="4"/>
      <c r="O69" s="4"/>
      <c r="P69" s="4"/>
      <c r="Q69" s="4"/>
      <c r="R69" s="5"/>
      <c r="S69" s="1"/>
      <c r="T69" s="1"/>
    </row>
    <row r="70" spans="1:20" ht="31.5" customHeight="1" thickBot="1">
      <c r="A70" s="164"/>
      <c r="B70" s="4"/>
      <c r="C70" s="172"/>
      <c r="D70" s="173"/>
      <c r="E70" s="4"/>
      <c r="F70" s="33"/>
      <c r="G70" s="37"/>
      <c r="H70" s="4"/>
      <c r="I70" s="4"/>
      <c r="J70" s="4"/>
      <c r="K70" s="4"/>
      <c r="L70" s="4"/>
      <c r="M70" s="4"/>
      <c r="N70" s="167" t="s">
        <v>86</v>
      </c>
      <c r="O70" s="167"/>
      <c r="P70" s="167"/>
      <c r="Q70" s="167"/>
      <c r="R70" s="167"/>
      <c r="S70" s="1"/>
      <c r="T70" s="1"/>
    </row>
    <row r="71" spans="1:20" ht="35.25" customHeight="1" thickBot="1">
      <c r="A71" s="164"/>
      <c r="B71" s="4"/>
      <c r="C71" s="4"/>
      <c r="D71" s="4"/>
      <c r="E71" s="4"/>
      <c r="F71" s="17"/>
      <c r="G71" s="17"/>
      <c r="H71" s="4"/>
      <c r="I71" s="4"/>
      <c r="J71" s="4"/>
      <c r="K71" s="174" t="s">
        <v>55</v>
      </c>
      <c r="L71" s="175"/>
      <c r="M71" s="176"/>
      <c r="N71" s="168">
        <f>(F64+F68+F69+F70+C70+F65+F66)*66.89</f>
        <v>0</v>
      </c>
      <c r="O71" s="168"/>
      <c r="P71" s="168"/>
      <c r="Q71" s="168"/>
      <c r="R71" s="168"/>
      <c r="S71" s="1"/>
      <c r="T71" s="1"/>
    </row>
    <row r="72" spans="1:20" ht="37.5" customHeight="1" thickBot="1">
      <c r="A72" s="164"/>
      <c r="B72" s="4"/>
      <c r="C72" s="4"/>
      <c r="D72" s="4"/>
      <c r="E72" s="4"/>
      <c r="F72" s="4"/>
      <c r="G72" s="4"/>
      <c r="H72" s="4"/>
      <c r="I72" s="4"/>
      <c r="J72" s="4"/>
      <c r="K72" s="174" t="s">
        <v>56</v>
      </c>
      <c r="L72" s="175"/>
      <c r="M72" s="176"/>
      <c r="N72" s="168" t="e">
        <f>((0.52-I66)*(C68-(F68+F69+F70))*65.8)+((0.48-M66)*(C68-(F68+F69+F70))*20)+((L66-0.03)*(C68-(F68+F69+F70))*65.8)</f>
        <v>#DIV/0!</v>
      </c>
      <c r="O72" s="168"/>
      <c r="P72" s="168"/>
      <c r="Q72" s="168"/>
      <c r="R72" s="168"/>
      <c r="S72" s="1"/>
      <c r="T72" s="1"/>
    </row>
    <row r="73" spans="1:20" ht="16.5" customHeight="1" thickBot="1">
      <c r="A73" s="164"/>
      <c r="B73" s="4"/>
      <c r="C73" s="4"/>
      <c r="D73" s="6"/>
      <c r="E73" s="4"/>
      <c r="F73" s="4"/>
      <c r="G73" s="4"/>
      <c r="H73" s="4"/>
      <c r="I73" s="4"/>
      <c r="J73" s="4"/>
      <c r="K73" s="180"/>
      <c r="L73" s="181"/>
      <c r="M73" s="182"/>
      <c r="N73" s="168"/>
      <c r="O73" s="168"/>
      <c r="P73" s="168"/>
      <c r="Q73" s="168"/>
      <c r="R73" s="168"/>
      <c r="S73" s="1"/>
      <c r="T73" s="1"/>
    </row>
    <row r="74" spans="1:20" ht="16.5" customHeight="1" thickBot="1">
      <c r="A74" s="164"/>
      <c r="B74" s="4"/>
      <c r="C74" s="4"/>
      <c r="D74" s="4"/>
      <c r="E74" s="4"/>
      <c r="F74" s="4"/>
      <c r="G74" s="4"/>
      <c r="H74" s="4"/>
      <c r="I74" s="4"/>
      <c r="J74" s="4"/>
      <c r="K74" s="174" t="s">
        <v>62</v>
      </c>
      <c r="L74" s="175"/>
      <c r="M74" s="176"/>
      <c r="N74" s="168" t="e">
        <f>N72+N71</f>
        <v>#DIV/0!</v>
      </c>
      <c r="O74" s="168"/>
      <c r="P74" s="168"/>
      <c r="Q74" s="168"/>
      <c r="R74" s="168"/>
      <c r="S74" s="1"/>
      <c r="T74" s="1"/>
    </row>
    <row r="75" spans="1:20" ht="16.5" customHeight="1" thickBot="1">
      <c r="A75" s="164"/>
      <c r="B75" s="4"/>
      <c r="C75" s="4"/>
      <c r="D75" s="4"/>
      <c r="E75" s="4"/>
      <c r="F75" s="4"/>
      <c r="G75" s="4"/>
      <c r="H75" s="4"/>
      <c r="I75" s="4"/>
      <c r="J75" s="4"/>
      <c r="K75" s="177"/>
      <c r="L75" s="178"/>
      <c r="M75" s="179"/>
      <c r="N75" s="168"/>
      <c r="O75" s="168"/>
      <c r="P75" s="168"/>
      <c r="Q75" s="168"/>
      <c r="R75" s="168"/>
      <c r="S75" s="1"/>
      <c r="T75" s="1"/>
    </row>
    <row r="76" spans="1:20" ht="16.5" customHeight="1" thickBot="1">
      <c r="A76" s="164"/>
      <c r="B76" s="4"/>
      <c r="C76" s="4"/>
      <c r="D76" s="4"/>
      <c r="E76" s="4"/>
      <c r="F76" s="4"/>
      <c r="G76" s="4"/>
      <c r="H76" s="4"/>
      <c r="I76" s="4"/>
      <c r="J76" s="4"/>
      <c r="K76" s="180"/>
      <c r="L76" s="181"/>
      <c r="M76" s="182"/>
      <c r="N76" s="168"/>
      <c r="O76" s="168"/>
      <c r="P76" s="168"/>
      <c r="Q76" s="168"/>
      <c r="R76" s="168"/>
      <c r="S76" s="1"/>
      <c r="T76" s="1"/>
    </row>
    <row r="77" spans="1:20" ht="16.5" customHeight="1">
      <c r="A77" s="16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5"/>
      <c r="S77" s="1"/>
      <c r="T77" s="1"/>
    </row>
    <row r="78" spans="1:20" ht="16.5" customHeight="1">
      <c r="A78" s="16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5"/>
      <c r="S78" s="1"/>
      <c r="T78" s="1"/>
    </row>
    <row r="79" spans="1:20">
      <c r="A79" s="164"/>
      <c r="B79" s="4"/>
      <c r="C79" s="4"/>
      <c r="D79" s="4"/>
      <c r="E79" s="4"/>
      <c r="F79" s="4"/>
      <c r="G79" s="4"/>
      <c r="H79" s="4"/>
      <c r="I79" s="4"/>
      <c r="J79" s="4"/>
      <c r="K79" s="96"/>
      <c r="L79" s="96"/>
      <c r="M79" s="96"/>
      <c r="N79" s="96"/>
      <c r="O79" s="4"/>
      <c r="P79" s="98"/>
      <c r="Q79" s="98"/>
      <c r="R79" s="99"/>
      <c r="S79" s="1"/>
      <c r="T79" s="1"/>
    </row>
    <row r="80" spans="1:20">
      <c r="A80" s="164"/>
      <c r="B80" s="4"/>
      <c r="C80" s="4"/>
      <c r="D80" s="4"/>
      <c r="E80" s="4"/>
      <c r="F80" s="4"/>
      <c r="G80" s="4"/>
      <c r="H80" s="4"/>
      <c r="I80" s="4"/>
      <c r="J80" s="4"/>
      <c r="K80" s="96"/>
      <c r="L80" s="96"/>
      <c r="M80" s="96"/>
      <c r="N80" s="96"/>
      <c r="O80" s="4"/>
      <c r="P80" s="98"/>
      <c r="Q80" s="98"/>
      <c r="R80" s="99"/>
      <c r="S80" s="1"/>
      <c r="T80" s="1"/>
    </row>
    <row r="81" spans="1:20" ht="16" thickBot="1">
      <c r="A81" s="165"/>
      <c r="B81" s="14"/>
      <c r="C81" s="14"/>
      <c r="D81" s="14"/>
      <c r="E81" s="14"/>
      <c r="F81" s="14"/>
      <c r="G81" s="14"/>
      <c r="H81" s="14"/>
      <c r="I81" s="14"/>
      <c r="J81" s="14"/>
      <c r="K81" s="97"/>
      <c r="L81" s="97"/>
      <c r="M81" s="97"/>
      <c r="N81" s="97"/>
      <c r="O81" s="14"/>
      <c r="P81" s="100"/>
      <c r="Q81" s="100"/>
      <c r="R81" s="101"/>
      <c r="S81" s="1"/>
      <c r="T81" s="1"/>
    </row>
    <row r="82" spans="1:20" hidden="1"/>
    <row r="83" spans="1:20" hidden="1"/>
    <row r="84" spans="1:20" hidden="1"/>
    <row r="85" spans="1:20" hidden="1"/>
    <row r="86" spans="1:20" hidden="1"/>
    <row r="87" spans="1:20" hidden="1"/>
    <row r="88" spans="1:20" hidden="1"/>
    <row r="89" spans="1:20" hidden="1"/>
    <row r="90" spans="1:20" hidden="1"/>
    <row r="91" spans="1:20" hidden="1"/>
    <row r="92" spans="1:20" hidden="1"/>
    <row r="93" spans="1:20" hidden="1"/>
  </sheetData>
  <sheetProtection selectLockedCells="1" autoFilter="0"/>
  <mergeCells count="125">
    <mergeCell ref="K72:M73"/>
    <mergeCell ref="N72:R73"/>
    <mergeCell ref="K74:M76"/>
    <mergeCell ref="N74:R76"/>
    <mergeCell ref="K79:N81"/>
    <mergeCell ref="P79:R81"/>
    <mergeCell ref="C68:D68"/>
    <mergeCell ref="C69:D69"/>
    <mergeCell ref="C70:D70"/>
    <mergeCell ref="N70:R70"/>
    <mergeCell ref="K71:M71"/>
    <mergeCell ref="N71:R71"/>
    <mergeCell ref="I66:J67"/>
    <mergeCell ref="K66:L67"/>
    <mergeCell ref="M66:N67"/>
    <mergeCell ref="O66:Q67"/>
    <mergeCell ref="R66:R67"/>
    <mergeCell ref="C67:D67"/>
    <mergeCell ref="F67:G67"/>
    <mergeCell ref="C64:D65"/>
    <mergeCell ref="I64:J65"/>
    <mergeCell ref="K64:L65"/>
    <mergeCell ref="M64:N65"/>
    <mergeCell ref="O64:Q65"/>
    <mergeCell ref="R64:R65"/>
    <mergeCell ref="C63:D63"/>
    <mergeCell ref="F63:G63"/>
    <mergeCell ref="I63:J63"/>
    <mergeCell ref="K63:L63"/>
    <mergeCell ref="M63:N63"/>
    <mergeCell ref="O63:Q63"/>
    <mergeCell ref="F56:G57"/>
    <mergeCell ref="I56:I57"/>
    <mergeCell ref="J56:J57"/>
    <mergeCell ref="L56:L57"/>
    <mergeCell ref="M56:M57"/>
    <mergeCell ref="B60:R61"/>
    <mergeCell ref="H51:I52"/>
    <mergeCell ref="K51:L52"/>
    <mergeCell ref="N51:O52"/>
    <mergeCell ref="F55:G55"/>
    <mergeCell ref="I55:J55"/>
    <mergeCell ref="L55:M55"/>
    <mergeCell ref="O45:O46"/>
    <mergeCell ref="P45:P46"/>
    <mergeCell ref="Q45:Q46"/>
    <mergeCell ref="A47:A81"/>
    <mergeCell ref="B47:R48"/>
    <mergeCell ref="E50:F50"/>
    <mergeCell ref="H50:I50"/>
    <mergeCell ref="K50:L50"/>
    <mergeCell ref="N50:O50"/>
    <mergeCell ref="E51:F52"/>
    <mergeCell ref="I45:I46"/>
    <mergeCell ref="J45:J46"/>
    <mergeCell ref="K45:K46"/>
    <mergeCell ref="L45:L46"/>
    <mergeCell ref="M45:M46"/>
    <mergeCell ref="N45:N46"/>
    <mergeCell ref="Q36:Q37"/>
    <mergeCell ref="R36:R37"/>
    <mergeCell ref="B39:R40"/>
    <mergeCell ref="B45:B46"/>
    <mergeCell ref="C45:C46"/>
    <mergeCell ref="D45:D46"/>
    <mergeCell ref="E45:E46"/>
    <mergeCell ref="F45:F46"/>
    <mergeCell ref="G45:G46"/>
    <mergeCell ref="H45:H46"/>
    <mergeCell ref="K36:K37"/>
    <mergeCell ref="L36:L37"/>
    <mergeCell ref="M36:M37"/>
    <mergeCell ref="N36:N37"/>
    <mergeCell ref="O36:O37"/>
    <mergeCell ref="P36:P37"/>
    <mergeCell ref="B33:R33"/>
    <mergeCell ref="B36:B37"/>
    <mergeCell ref="C36:C37"/>
    <mergeCell ref="D36:D37"/>
    <mergeCell ref="E36:E37"/>
    <mergeCell ref="F36:F37"/>
    <mergeCell ref="G36:G37"/>
    <mergeCell ref="H36:H37"/>
    <mergeCell ref="I36:I37"/>
    <mergeCell ref="J36:J37"/>
    <mergeCell ref="N28:N29"/>
    <mergeCell ref="O28:O29"/>
    <mergeCell ref="P28:P29"/>
    <mergeCell ref="Q28:Q29"/>
    <mergeCell ref="R28:R29"/>
    <mergeCell ref="B31:R32"/>
    <mergeCell ref="H28:H29"/>
    <mergeCell ref="I28:I29"/>
    <mergeCell ref="J28:J29"/>
    <mergeCell ref="K28:K29"/>
    <mergeCell ref="L28:L29"/>
    <mergeCell ref="M28:M29"/>
    <mergeCell ref="B28:B29"/>
    <mergeCell ref="C28:C29"/>
    <mergeCell ref="D28:D29"/>
    <mergeCell ref="E28:E29"/>
    <mergeCell ref="F28:F29"/>
    <mergeCell ref="G28:G29"/>
    <mergeCell ref="E14:G14"/>
    <mergeCell ref="H14:J14"/>
    <mergeCell ref="E15:G16"/>
    <mergeCell ref="H15:J16"/>
    <mergeCell ref="B19:R19"/>
    <mergeCell ref="B24:R25"/>
    <mergeCell ref="B8:C9"/>
    <mergeCell ref="D8:E9"/>
    <mergeCell ref="F8:G9"/>
    <mergeCell ref="H8:I9"/>
    <mergeCell ref="J8:M9"/>
    <mergeCell ref="B11:R12"/>
    <mergeCell ref="B1:N3"/>
    <mergeCell ref="O1:P3"/>
    <mergeCell ref="Q1:R3"/>
    <mergeCell ref="A4:A46"/>
    <mergeCell ref="B4:R5"/>
    <mergeCell ref="B7:C7"/>
    <mergeCell ref="D7:E7"/>
    <mergeCell ref="F7:G7"/>
    <mergeCell ref="H7:I7"/>
    <mergeCell ref="J7:M7"/>
  </mergeCells>
  <conditionalFormatting sqref="M66">
    <cfRule type="colorScale" priority="13">
      <colorScale>
        <cfvo type="num" val="0.43"/>
        <cfvo type="percentile" val="50"/>
        <cfvo type="num" val="0.48"/>
        <color rgb="FFF8696B"/>
        <color rgb="FFFFEB84"/>
        <color theme="9" tint="0.39997558519241921"/>
      </colorScale>
    </cfRule>
  </conditionalFormatting>
  <conditionalFormatting sqref="I66">
    <cfRule type="colorScale" priority="12">
      <colorScale>
        <cfvo type="num" val="0.48"/>
        <cfvo type="percentile" val="50"/>
        <cfvo type="num" val="0.51"/>
        <color rgb="FFF8696B"/>
        <color rgb="FFFFEB84"/>
        <color theme="9" tint="0.39997558519241921"/>
      </colorScale>
    </cfRule>
  </conditionalFormatting>
  <conditionalFormatting sqref="H8:I9">
    <cfRule type="colorScale" priority="11">
      <colorScale>
        <cfvo type="num" val="3"/>
        <cfvo type="percentile" val="50"/>
        <cfvo type="num" val="21"/>
        <color theme="9" tint="0.39997558519241921"/>
        <color rgb="FFFFEB84"/>
        <color rgb="FFFF7171"/>
      </colorScale>
    </cfRule>
  </conditionalFormatting>
  <conditionalFormatting sqref="R28:R29">
    <cfRule type="colorScale" priority="10">
      <colorScale>
        <cfvo type="num" val="20"/>
        <cfvo type="percentile" val="50"/>
        <cfvo type="num" val="41"/>
        <color theme="9" tint="0.39997558519241921"/>
        <color rgb="FFFFEB84"/>
        <color rgb="FFFF7171"/>
      </colorScale>
    </cfRule>
  </conditionalFormatting>
  <conditionalFormatting sqref="H51:I52">
    <cfRule type="colorScale" priority="9">
      <colorScale>
        <cfvo type="num" val="3"/>
        <cfvo type="percentile" val="50"/>
        <cfvo type="num" val="11"/>
        <color theme="9" tint="0.39997558519241921"/>
        <color rgb="FFFFEB84"/>
        <color rgb="FFFF7171"/>
      </colorScale>
    </cfRule>
  </conditionalFormatting>
  <conditionalFormatting sqref="K51:L52">
    <cfRule type="colorScale" priority="8">
      <colorScale>
        <cfvo type="num" val="2"/>
        <cfvo type="num" val="3"/>
        <color theme="9" tint="0.39997558519241921"/>
        <color rgb="FFFF7171"/>
      </colorScale>
    </cfRule>
  </conditionalFormatting>
  <conditionalFormatting sqref="N51:O52">
    <cfRule type="colorScale" priority="7">
      <colorScale>
        <cfvo type="min"/>
        <cfvo type="num" val="5"/>
        <color rgb="FFFF7171"/>
        <color theme="9" tint="0.39997558519241921"/>
      </colorScale>
    </cfRule>
  </conditionalFormatting>
  <conditionalFormatting sqref="C64:D65">
    <cfRule type="colorScale" priority="3">
      <colorScale>
        <cfvo type="min"/>
        <cfvo type="num" val="20"/>
        <color theme="9" tint="0.39997558519241921"/>
        <color rgb="FFFF7979"/>
      </colorScale>
    </cfRule>
  </conditionalFormatting>
  <conditionalFormatting sqref="K66">
    <cfRule type="colorScale" priority="2">
      <colorScale>
        <cfvo type="num" val="0.05"/>
        <cfvo type="percentile" val="50"/>
        <cfvo type="num" val="7.4999999999999997E-2"/>
        <color theme="9" tint="0.39997558519241921"/>
        <color theme="5"/>
        <color rgb="FFFF7171"/>
      </colorScale>
    </cfRule>
  </conditionalFormatting>
  <conditionalFormatting sqref="N71:R76">
    <cfRule type="colorScale" priority="1">
      <colorScale>
        <cfvo type="min"/>
        <cfvo type="num" val="0.1"/>
        <color theme="9" tint="0.39997558519241921"/>
        <color rgb="FFFF7979"/>
      </colorScale>
    </cfRule>
  </conditionalFormatting>
  <dataValidations count="4">
    <dataValidation type="list" showInputMessage="1" showErrorMessage="1" sqref="B34:R34" xr:uid="{7AC20889-AB26-E342-BDE4-F9E909B0AA67}">
      <formula1>listeAliments</formula1>
    </dataValidation>
    <dataValidation type="list" allowBlank="1" showInputMessage="1" showErrorMessage="1" sqref="F56:G57" xr:uid="{3C5EDEF6-9CB5-2747-B9D8-C95D695F7954}">
      <formula1>plumaison</formula1>
    </dataValidation>
    <dataValidation type="list" allowBlank="1" showInputMessage="1" showErrorMessage="1" sqref="G68:G70" xr:uid="{F5D76B7B-D41B-B845-9472-84AA5F8C21B9}">
      <formula1>maladie</formula1>
    </dataValidation>
    <dataValidation type="list" allowBlank="1" showInputMessage="1" showErrorMessage="1" sqref="G64:G66" xr:uid="{0E822E00-63DD-294F-9431-A291C8D2BCEA}">
      <formula1>Morts</formula1>
    </dataValidation>
  </dataValidations>
  <pageMargins left="0.25" right="0.25" top="0.75" bottom="0.75" header="0.3" footer="0.3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heck Box 1">
              <controlPr defaultSize="0" autoFill="0" autoLine="0" autoPict="0">
                <anchor moveWithCells="1">
                  <from>
                    <xdr:col>9</xdr:col>
                    <xdr:colOff>215900</xdr:colOff>
                    <xdr:row>6</xdr:row>
                    <xdr:rowOff>660400</xdr:rowOff>
                  </from>
                  <to>
                    <xdr:col>11</xdr:col>
                    <xdr:colOff>190500</xdr:colOff>
                    <xdr:row>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heck Box 2">
              <controlPr defaultSize="0" autoFill="0" autoLine="0" autoPict="0">
                <anchor moveWithCells="1">
                  <from>
                    <xdr:col>11</xdr:col>
                    <xdr:colOff>292100</xdr:colOff>
                    <xdr:row>7</xdr:row>
                    <xdr:rowOff>25400</xdr:rowOff>
                  </from>
                  <to>
                    <xdr:col>13</xdr:col>
                    <xdr:colOff>12700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dupliquer">
                <anchor moveWithCells="1" sizeWithCells="1">
                  <from>
                    <xdr:col>15</xdr:col>
                    <xdr:colOff>63500</xdr:colOff>
                    <xdr:row>77</xdr:row>
                    <xdr:rowOff>25400</xdr:rowOff>
                  </from>
                  <to>
                    <xdr:col>17</xdr:col>
                    <xdr:colOff>1016000</xdr:colOff>
                    <xdr:row>80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101600</xdr:colOff>
                    <xdr:row>77</xdr:row>
                    <xdr:rowOff>38100</xdr:rowOff>
                  </from>
                  <to>
                    <xdr:col>14</xdr:col>
                    <xdr:colOff>177800</xdr:colOff>
                    <xdr:row>80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 macro="[0]!Bouton17_Cliquer" altText="Tableau récapitulatif de la bande">
                <anchor moveWithCells="1" sizeWithCells="1">
                  <from>
                    <xdr:col>1</xdr:col>
                    <xdr:colOff>749300</xdr:colOff>
                    <xdr:row>71</xdr:row>
                    <xdr:rowOff>215900</xdr:rowOff>
                  </from>
                  <to>
                    <xdr:col>4</xdr:col>
                    <xdr:colOff>177800</xdr:colOff>
                    <xdr:row>74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4D74A811-6D3A-C84A-AB3F-19EFE3339096}">
            <xm:f>NOT(ISERROR(SEARCH($X$1,F56)))</xm:f>
            <xm:f>$X$1</xm:f>
            <x14:dxf>
              <font>
                <b/>
                <i val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" operator="containsText" id="{17AC7D94-F3FE-7945-9A30-E5069563B94F}">
            <xm:f>NOT(ISERROR(SEARCH($X$2,F56)))</xm:f>
            <xm:f>$X$2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22BCFBAD-16E6-B641-95F7-C59D88A58418}">
            <xm:f>NOT(ISERROR(SEARCH($X$3,F56)))</xm:f>
            <xm:f>$X$3</xm:f>
            <x14:dxf>
              <font>
                <b/>
                <i val="0"/>
                <color theme="1"/>
              </font>
              <fill>
                <patternFill>
                  <bgColor rgb="FFFF7979"/>
                </patternFill>
              </fill>
            </x14:dxf>
          </x14:cfRule>
          <xm:sqref>F56:G57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41</vt:i4>
      </vt:variant>
    </vt:vector>
  </HeadingPairs>
  <TitlesOfParts>
    <vt:vector size="47" baseType="lpstr">
      <vt:lpstr>TableauRecap</vt:lpstr>
      <vt:lpstr>Modèle</vt:lpstr>
      <vt:lpstr>VO7896</vt:lpstr>
      <vt:lpstr>230220</vt:lpstr>
      <vt:lpstr>020320</vt:lpstr>
      <vt:lpstr>070320</vt:lpstr>
      <vt:lpstr>'020320'!_DateR</vt:lpstr>
      <vt:lpstr>'070320'!_DateR</vt:lpstr>
      <vt:lpstr>'230220'!_DateR</vt:lpstr>
      <vt:lpstr>TableauRecap!_DateR</vt:lpstr>
      <vt:lpstr>'VO7896'!_DateR</vt:lpstr>
      <vt:lpstr>_DateR</vt:lpstr>
      <vt:lpstr>'020320'!_NumBande</vt:lpstr>
      <vt:lpstr>'070320'!_NumBande</vt:lpstr>
      <vt:lpstr>'230220'!_NumBande</vt:lpstr>
      <vt:lpstr>TableauRecap!_NumBande</vt:lpstr>
      <vt:lpstr>'VO7896'!_NumBande</vt:lpstr>
      <vt:lpstr>_NumBande</vt:lpstr>
      <vt:lpstr>'020320'!_ZoneSaisie</vt:lpstr>
      <vt:lpstr>'070320'!_ZoneSaisie</vt:lpstr>
      <vt:lpstr>'230220'!_ZoneSaisie</vt:lpstr>
      <vt:lpstr>'VO7896'!_ZoneSaisie</vt:lpstr>
      <vt:lpstr>_ZoneSaisie</vt:lpstr>
      <vt:lpstr>'020320'!listeAliments</vt:lpstr>
      <vt:lpstr>'070320'!listeAliments</vt:lpstr>
      <vt:lpstr>'230220'!listeAliments</vt:lpstr>
      <vt:lpstr>TableauRecap!listeAliments</vt:lpstr>
      <vt:lpstr>'VO7896'!listeAliments</vt:lpstr>
      <vt:lpstr>listeAliments</vt:lpstr>
      <vt:lpstr>'020320'!maladie</vt:lpstr>
      <vt:lpstr>'070320'!maladie</vt:lpstr>
      <vt:lpstr>'230220'!maladie</vt:lpstr>
      <vt:lpstr>TableauRecap!maladie</vt:lpstr>
      <vt:lpstr>'VO7896'!maladie</vt:lpstr>
      <vt:lpstr>maladie</vt:lpstr>
      <vt:lpstr>'020320'!Morts</vt:lpstr>
      <vt:lpstr>'070320'!Morts</vt:lpstr>
      <vt:lpstr>'230220'!Morts</vt:lpstr>
      <vt:lpstr>TableauRecap!Morts</vt:lpstr>
      <vt:lpstr>'VO7896'!Morts</vt:lpstr>
      <vt:lpstr>Morts</vt:lpstr>
      <vt:lpstr>'020320'!plumaison</vt:lpstr>
      <vt:lpstr>'070320'!plumaison</vt:lpstr>
      <vt:lpstr>'230220'!plumaison</vt:lpstr>
      <vt:lpstr>TableauRecap!plumaison</vt:lpstr>
      <vt:lpstr>'VO7896'!plumaison</vt:lpstr>
      <vt:lpstr>plumaison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DORIATH (Compte générique)</dc:creator>
  <cp:lastModifiedBy>Utilisateur de Microsoft Office</cp:lastModifiedBy>
  <cp:lastPrinted>2020-02-05T13:18:39Z</cp:lastPrinted>
  <dcterms:created xsi:type="dcterms:W3CDTF">2020-01-30T15:36:30Z</dcterms:created>
  <dcterms:modified xsi:type="dcterms:W3CDTF">2020-02-16T13:35:20Z</dcterms:modified>
</cp:coreProperties>
</file>