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howInkAnnotation="0" codeName="ThisWorkbook" defaultThemeVersion="124226"/>
  <bookViews>
    <workbookView xWindow="1170" yWindow="180" windowWidth="24840" windowHeight="15210"/>
  </bookViews>
  <sheets>
    <sheet name="Achats" sheetId="1" r:id="rId1"/>
    <sheet name="Prévisionnel Achats" sheetId="9" r:id="rId2"/>
  </sheets>
  <definedNames>
    <definedName name="_xlnm._FilterDatabase" localSheetId="0" hidden="1">Achats!$L$5:$U$238</definedName>
    <definedName name="_xlnm._FilterDatabase" localSheetId="1" hidden="1">'Prévisionnel Achats'!$A$4:$G$79</definedName>
  </definedNames>
  <calcPr calcId="125725"/>
</workbook>
</file>

<file path=xl/calcChain.xml><?xml version="1.0" encoding="utf-8"?>
<calcChain xmlns="http://schemas.openxmlformats.org/spreadsheetml/2006/main">
  <c r="F81" i="9"/>
  <c r="U169" i="1"/>
  <c r="U170"/>
  <c r="U115"/>
  <c r="U47"/>
  <c r="U127"/>
  <c r="U232"/>
  <c r="U233"/>
  <c r="U234"/>
  <c r="U235"/>
  <c r="U236"/>
  <c r="U237"/>
  <c r="R169"/>
  <c r="R170"/>
  <c r="R115"/>
  <c r="R146"/>
  <c r="U146" s="1"/>
  <c r="R47"/>
  <c r="R36"/>
  <c r="U36" s="1"/>
  <c r="R181"/>
  <c r="U181" s="1"/>
  <c r="R127"/>
  <c r="R73"/>
  <c r="U73" s="1"/>
  <c r="R141"/>
  <c r="U141" s="1"/>
  <c r="R232"/>
  <c r="R233"/>
  <c r="R234"/>
  <c r="R235"/>
  <c r="R236"/>
  <c r="R237"/>
  <c r="U142"/>
  <c r="U143"/>
  <c r="U31"/>
  <c r="U25"/>
  <c r="U225"/>
  <c r="U217"/>
  <c r="U131"/>
  <c r="U132"/>
  <c r="U133"/>
  <c r="U134"/>
  <c r="U82"/>
  <c r="U84"/>
  <c r="U83"/>
  <c r="U202"/>
  <c r="U223"/>
  <c r="U106"/>
  <c r="U116"/>
  <c r="U113"/>
  <c r="U104"/>
  <c r="U109"/>
  <c r="U105"/>
  <c r="U231"/>
  <c r="U238"/>
  <c r="U222"/>
  <c r="U218"/>
  <c r="U210"/>
  <c r="R163"/>
  <c r="U163"/>
  <c r="R117"/>
  <c r="U117"/>
  <c r="R119"/>
  <c r="R179"/>
  <c r="R186"/>
  <c r="R91"/>
  <c r="R219"/>
  <c r="R19"/>
  <c r="R122"/>
  <c r="R59"/>
  <c r="U59"/>
  <c r="R201"/>
  <c r="R189"/>
  <c r="R162"/>
  <c r="R17"/>
  <c r="R51"/>
  <c r="R198"/>
  <c r="R200"/>
  <c r="R90"/>
  <c r="R205"/>
  <c r="R207"/>
  <c r="R84"/>
  <c r="R29"/>
  <c r="U29"/>
  <c r="R44"/>
  <c r="R80"/>
  <c r="R34"/>
  <c r="R38"/>
  <c r="R28"/>
  <c r="U28" s="1"/>
  <c r="R107"/>
  <c r="U107" s="1"/>
  <c r="R194"/>
  <c r="U194"/>
  <c r="R184"/>
  <c r="R180"/>
  <c r="U180"/>
  <c r="R150"/>
  <c r="U150"/>
  <c r="R195"/>
  <c r="R35"/>
  <c r="U35" s="1"/>
  <c r="R199"/>
  <c r="U199"/>
  <c r="R24"/>
  <c r="U24" s="1"/>
  <c r="R183"/>
  <c r="R230"/>
  <c r="R101"/>
  <c r="U101"/>
  <c r="R212"/>
  <c r="R27"/>
  <c r="R153"/>
  <c r="U153" s="1"/>
  <c r="R151"/>
  <c r="U151" s="1"/>
  <c r="R220"/>
  <c r="R224"/>
  <c r="R238"/>
  <c r="U119"/>
  <c r="U179"/>
  <c r="U186"/>
  <c r="U91"/>
  <c r="U219"/>
  <c r="U19"/>
  <c r="U122"/>
  <c r="U201"/>
  <c r="U189"/>
  <c r="U162"/>
  <c r="U17"/>
  <c r="U51"/>
  <c r="U198"/>
  <c r="U200"/>
  <c r="U90"/>
  <c r="U205"/>
  <c r="U207"/>
  <c r="U44"/>
  <c r="U80"/>
  <c r="U34"/>
  <c r="U38"/>
  <c r="U184"/>
  <c r="U195"/>
  <c r="U183"/>
  <c r="U230"/>
  <c r="U212"/>
  <c r="U27"/>
  <c r="U220"/>
  <c r="U224"/>
  <c r="U191"/>
  <c r="U13"/>
  <c r="U14"/>
  <c r="U167"/>
  <c r="U172"/>
  <c r="R6"/>
  <c r="R135"/>
  <c r="R229"/>
  <c r="R166"/>
  <c r="R137"/>
  <c r="R85"/>
  <c r="R191"/>
  <c r="R94"/>
  <c r="U94" s="1"/>
  <c r="R57"/>
  <c r="R159"/>
  <c r="U159"/>
  <c r="R161"/>
  <c r="U161" s="1"/>
  <c r="R164"/>
  <c r="U164"/>
  <c r="R185"/>
  <c r="U185"/>
  <c r="R167"/>
  <c r="R172"/>
  <c r="R188"/>
  <c r="U188"/>
  <c r="R187"/>
  <c r="U187"/>
  <c r="R33"/>
  <c r="U33"/>
  <c r="R157"/>
  <c r="R158"/>
  <c r="R160"/>
  <c r="U160" s="1"/>
  <c r="R20"/>
  <c r="R30"/>
  <c r="U30"/>
  <c r="R192"/>
  <c r="R21"/>
  <c r="R64"/>
  <c r="R65"/>
  <c r="U65"/>
  <c r="R66"/>
  <c r="U66"/>
  <c r="R67"/>
  <c r="R193"/>
  <c r="R196"/>
  <c r="R197"/>
  <c r="R22"/>
  <c r="U22"/>
  <c r="R128"/>
  <c r="U128"/>
  <c r="R129"/>
  <c r="R68"/>
  <c r="R69"/>
  <c r="R165"/>
  <c r="U165"/>
  <c r="R130"/>
  <c r="R70"/>
  <c r="U70" s="1"/>
  <c r="R71"/>
  <c r="R40"/>
  <c r="R41"/>
  <c r="R39"/>
  <c r="R37"/>
  <c r="U37"/>
  <c r="R48"/>
  <c r="R49"/>
  <c r="R50"/>
  <c r="R53"/>
  <c r="R72"/>
  <c r="R76"/>
  <c r="U76"/>
  <c r="R89"/>
  <c r="R78"/>
  <c r="R79"/>
  <c r="R75"/>
  <c r="U75" s="1"/>
  <c r="R214"/>
  <c r="U214"/>
  <c r="R215"/>
  <c r="R227"/>
  <c r="U227" s="1"/>
  <c r="R228"/>
  <c r="R216"/>
  <c r="R23"/>
  <c r="U23"/>
  <c r="R25"/>
  <c r="R225"/>
  <c r="R217"/>
  <c r="R131"/>
  <c r="R134"/>
  <c r="R83"/>
  <c r="R81"/>
  <c r="U81" s="1"/>
  <c r="R82"/>
  <c r="R202"/>
  <c r="R203"/>
  <c r="U203"/>
  <c r="R8"/>
  <c r="R54"/>
  <c r="U54" s="1"/>
  <c r="R26"/>
  <c r="U26"/>
  <c r="R86"/>
  <c r="U86"/>
  <c r="R208"/>
  <c r="R209"/>
  <c r="R211"/>
  <c r="U211"/>
  <c r="R213"/>
  <c r="R87"/>
  <c r="R88"/>
  <c r="R204"/>
  <c r="R55"/>
  <c r="R56"/>
  <c r="U56" s="1"/>
  <c r="R168"/>
  <c r="U168"/>
  <c r="R171"/>
  <c r="R136"/>
  <c r="R7"/>
  <c r="U7" s="1"/>
  <c r="R10"/>
  <c r="R11"/>
  <c r="R121"/>
  <c r="U121"/>
  <c r="R123"/>
  <c r="R124"/>
  <c r="R125"/>
  <c r="R126"/>
  <c r="U126"/>
  <c r="R142"/>
  <c r="R31"/>
  <c r="R32"/>
  <c r="U32" s="1"/>
  <c r="R144"/>
  <c r="U144" s="1"/>
  <c r="R148"/>
  <c r="R149"/>
  <c r="R152"/>
  <c r="U152" s="1"/>
  <c r="R173"/>
  <c r="R154"/>
  <c r="R92"/>
  <c r="U92" s="1"/>
  <c r="R155"/>
  <c r="R156"/>
  <c r="U156"/>
  <c r="R93"/>
  <c r="R174"/>
  <c r="U174"/>
  <c r="R175"/>
  <c r="U175" s="1"/>
  <c r="R176"/>
  <c r="U176"/>
  <c r="R177"/>
  <c r="R178"/>
  <c r="U178" s="1"/>
  <c r="R182"/>
  <c r="U182" s="1"/>
  <c r="R95"/>
  <c r="R96"/>
  <c r="R97"/>
  <c r="R98"/>
  <c r="R99"/>
  <c r="R100"/>
  <c r="U100" s="1"/>
  <c r="R138"/>
  <c r="U138" s="1"/>
  <c r="R139"/>
  <c r="R226"/>
  <c r="R102"/>
  <c r="R103"/>
  <c r="U103" s="1"/>
  <c r="R140"/>
  <c r="R221"/>
  <c r="R12"/>
  <c r="U12" s="1"/>
  <c r="R108"/>
  <c r="R110"/>
  <c r="U110" s="1"/>
  <c r="R111"/>
  <c r="U111" s="1"/>
  <c r="R112"/>
  <c r="R114"/>
  <c r="R42"/>
  <c r="R43"/>
  <c r="U43" s="1"/>
  <c r="R118"/>
  <c r="R58"/>
  <c r="R60"/>
  <c r="U60" s="1"/>
  <c r="R61"/>
  <c r="R62"/>
  <c r="R63"/>
  <c r="R190"/>
  <c r="U190"/>
  <c r="R13"/>
  <c r="R14"/>
  <c r="R15"/>
  <c r="U15"/>
  <c r="R16"/>
  <c r="U16"/>
  <c r="R18"/>
  <c r="U18"/>
  <c r="R46"/>
  <c r="U46"/>
  <c r="R120"/>
  <c r="U120"/>
  <c r="R52"/>
  <c r="U52"/>
  <c r="R45"/>
  <c r="U45"/>
  <c r="R147"/>
  <c r="U147" s="1"/>
  <c r="R145"/>
  <c r="U145" s="1"/>
  <c r="R9"/>
  <c r="R77"/>
  <c r="R74"/>
  <c r="G38"/>
  <c r="G37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5" s="1"/>
  <c r="G6"/>
  <c r="J5"/>
  <c r="J30"/>
  <c r="U63"/>
  <c r="U62"/>
  <c r="U61"/>
  <c r="U42"/>
  <c r="U114"/>
  <c r="U112"/>
  <c r="U108"/>
  <c r="U221"/>
  <c r="U226"/>
  <c r="U139"/>
  <c r="U99"/>
  <c r="U98"/>
  <c r="U96"/>
  <c r="U95"/>
  <c r="U93"/>
  <c r="U177"/>
  <c r="U155"/>
  <c r="U154"/>
  <c r="U173"/>
  <c r="U149"/>
  <c r="U148"/>
  <c r="U124"/>
  <c r="U137"/>
  <c r="U11"/>
  <c r="U10"/>
  <c r="U6"/>
  <c r="U135"/>
  <c r="U123"/>
  <c r="U55"/>
  <c r="U204"/>
  <c r="U88"/>
  <c r="U171"/>
  <c r="U87"/>
  <c r="U209"/>
  <c r="U208"/>
  <c r="U85"/>
  <c r="U9"/>
  <c r="U8"/>
  <c r="U118"/>
  <c r="U102"/>
  <c r="U140"/>
  <c r="U216"/>
  <c r="U228"/>
  <c r="U215"/>
  <c r="U79"/>
  <c r="U77"/>
  <c r="U89"/>
  <c r="U74"/>
  <c r="U72"/>
  <c r="U229"/>
  <c r="U53"/>
  <c r="U50"/>
  <c r="U136"/>
  <c r="U49"/>
  <c r="U48"/>
  <c r="U39"/>
  <c r="U41"/>
  <c r="U40"/>
  <c r="U71"/>
  <c r="U130"/>
  <c r="U166"/>
  <c r="U69"/>
  <c r="U68"/>
  <c r="U197"/>
  <c r="U78"/>
  <c r="U193"/>
  <c r="U67"/>
  <c r="U64"/>
  <c r="U21"/>
  <c r="U129"/>
  <c r="U192"/>
  <c r="U196"/>
  <c r="U20"/>
  <c r="U158"/>
  <c r="U157"/>
  <c r="R206"/>
  <c r="U206"/>
  <c r="U58"/>
  <c r="U125"/>
  <c r="U97"/>
  <c r="U57"/>
  <c r="U213"/>
  <c r="J33"/>
  <c r="J34"/>
  <c r="J35"/>
  <c r="J36"/>
  <c r="J37"/>
  <c r="J38"/>
  <c r="J32"/>
  <c r="J31"/>
  <c r="U240" l="1"/>
  <c r="T2" s="1"/>
  <c r="J28"/>
  <c r="U5" l="1"/>
</calcChain>
</file>

<file path=xl/comments1.xml><?xml version="1.0" encoding="utf-8"?>
<comments xmlns="http://schemas.openxmlformats.org/spreadsheetml/2006/main">
  <authors>
    <author>Gerard</author>
    <author>Auteur</author>
  </authors>
  <commentList>
    <comment ref="C6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test</t>
        </r>
      </text>
    </comment>
    <comment ref="N28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Intermarché</t>
        </r>
      </text>
    </comment>
    <comment ref="N35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04" authorId="0">
      <text>
        <r>
          <rPr>
            <b/>
            <sz val="9"/>
            <color indexed="81"/>
            <rFont val="Tahoma"/>
            <charset val="1"/>
          </rPr>
          <t>Intermarché</t>
        </r>
      </text>
    </comment>
    <comment ref="N106" authorId="0">
      <text>
        <r>
          <rPr>
            <b/>
            <sz val="9"/>
            <color indexed="81"/>
            <rFont val="Tahoma"/>
            <charset val="1"/>
          </rPr>
          <t>Intermarché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13" authorId="0">
      <text>
        <r>
          <rPr>
            <b/>
            <sz val="9"/>
            <color indexed="81"/>
            <rFont val="Tahoma"/>
            <charset val="1"/>
          </rPr>
          <t>Intermarché</t>
        </r>
      </text>
    </comment>
    <comment ref="N116" authorId="0">
      <text>
        <r>
          <rPr>
            <b/>
            <sz val="9"/>
            <color indexed="81"/>
            <rFont val="Tahoma"/>
            <charset val="1"/>
          </rPr>
          <t>Intermarché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N144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: Netto</t>
        </r>
      </text>
    </comment>
    <comment ref="N145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: Claude Léger</t>
        </r>
      </text>
    </comment>
    <comment ref="N147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: Netto</t>
        </r>
      </text>
    </comment>
    <comment ref="N150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51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52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53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Netto</t>
        </r>
      </text>
    </comment>
    <comment ref="N174" authorId="1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1 poivron pèse environ 200 g à 250 g
</t>
        </r>
      </text>
    </comment>
    <comment ref="N175" authorId="1">
      <text>
        <r>
          <rPr>
            <b/>
            <sz val="9"/>
            <color indexed="81"/>
            <rFont val="Tahoma"/>
            <charset val="1"/>
          </rPr>
          <t>Auteur:</t>
        </r>
        <r>
          <rPr>
            <sz val="9"/>
            <color indexed="81"/>
            <rFont val="Tahoma"/>
            <charset val="1"/>
          </rPr>
          <t xml:space="preserve">
1 poivron pèse environ 200 g à 250 g</t>
        </r>
      </text>
    </comment>
    <comment ref="N211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Intermarché</t>
        </r>
      </text>
    </comment>
    <comment ref="N213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Alternativement Intermarché</t>
        </r>
      </text>
    </comment>
    <comment ref="N220" authorId="0">
      <text>
        <r>
          <rPr>
            <b/>
            <sz val="9"/>
            <color indexed="81"/>
            <rFont val="Tahoma"/>
            <charset val="1"/>
          </rPr>
          <t>Gerard:</t>
        </r>
        <r>
          <rPr>
            <sz val="9"/>
            <color indexed="81"/>
            <rFont val="Tahoma"/>
            <charset val="1"/>
          </rPr>
          <t xml:space="preserve">
Marque Domedia</t>
        </r>
      </text>
    </comment>
    <comment ref="N227" authorId="0">
      <text>
        <r>
          <rPr>
            <b/>
            <sz val="9"/>
            <color indexed="81"/>
            <rFont val="Tahoma"/>
            <charset val="1"/>
          </rPr>
          <t>tout blanc</t>
        </r>
      </text>
    </comment>
    <comment ref="N230" authorId="0">
      <text>
        <r>
          <rPr>
            <b/>
            <sz val="9"/>
            <color indexed="81"/>
            <rFont val="Tahoma"/>
            <charset val="1"/>
          </rPr>
          <t>bouchées viandes / riz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<sst xmlns="http://schemas.openxmlformats.org/spreadsheetml/2006/main" count="700" uniqueCount="496">
  <si>
    <t>Montant</t>
  </si>
  <si>
    <t>pomme gala</t>
  </si>
  <si>
    <t>sachet 2k</t>
  </si>
  <si>
    <t>vrac le kg</t>
  </si>
  <si>
    <t>produit</t>
  </si>
  <si>
    <t>conditionnement</t>
  </si>
  <si>
    <t>P.U. ttc</t>
  </si>
  <si>
    <t>pomme golden</t>
  </si>
  <si>
    <t>données</t>
  </si>
  <si>
    <t>P.Total</t>
  </si>
  <si>
    <t>sac 5kg</t>
  </si>
  <si>
    <t>tomate grappe</t>
  </si>
  <si>
    <t>courgette</t>
  </si>
  <si>
    <t>poivron rouge</t>
  </si>
  <si>
    <t>pack de 6</t>
  </si>
  <si>
    <t>lait UHT ½ écrèmé</t>
  </si>
  <si>
    <t>pain de mie netto</t>
  </si>
  <si>
    <t>unité</t>
  </si>
  <si>
    <t>film étirable fraîcheur</t>
  </si>
  <si>
    <t>pâté recette landaise</t>
  </si>
  <si>
    <t>barquette</t>
  </si>
  <si>
    <t>sachet 24</t>
  </si>
  <si>
    <t>poids/kg</t>
  </si>
  <si>
    <t>prix/kg</t>
  </si>
  <si>
    <t>prix calculé</t>
  </si>
  <si>
    <t>Prix à l'unité</t>
  </si>
  <si>
    <t>spécification</t>
  </si>
  <si>
    <t>salière</t>
  </si>
  <si>
    <t>miel</t>
  </si>
  <si>
    <t>pot de 500g</t>
  </si>
  <si>
    <t>boite 265g</t>
  </si>
  <si>
    <t>crème semi-épaisse</t>
  </si>
  <si>
    <t>pack de 3x20g</t>
  </si>
  <si>
    <t>piece</t>
  </si>
  <si>
    <t xml:space="preserve">blanc de dinde x 4 </t>
  </si>
  <si>
    <t>barquette de 4</t>
  </si>
  <si>
    <t>total</t>
  </si>
  <si>
    <t>designation</t>
  </si>
  <si>
    <t>quantité</t>
  </si>
  <si>
    <t>type</t>
  </si>
  <si>
    <t>haricots verts extrafins</t>
  </si>
  <si>
    <t>lessive netto tabs</t>
  </si>
  <si>
    <t>boîte</t>
  </si>
  <si>
    <t>sucre poudre / cristal</t>
  </si>
  <si>
    <t>sachet</t>
  </si>
  <si>
    <t>œufs frais box x 30</t>
  </si>
  <si>
    <t>pack de 30</t>
  </si>
  <si>
    <t>oranges top budget</t>
  </si>
  <si>
    <t>filet</t>
  </si>
  <si>
    <t>flacon</t>
  </si>
  <si>
    <t>sirop pêche</t>
  </si>
  <si>
    <t>champignons p &amp; m</t>
  </si>
  <si>
    <t>boite 250g</t>
  </si>
  <si>
    <t>biscuits LU Thé</t>
  </si>
  <si>
    <t>3 sachets de 70g</t>
  </si>
  <si>
    <t>aubergine</t>
  </si>
  <si>
    <t>boîte de 500g</t>
  </si>
  <si>
    <t>lentilles vertes</t>
  </si>
  <si>
    <t>sachet 500g</t>
  </si>
  <si>
    <t>oignon jaune</t>
  </si>
  <si>
    <t>sachet 1kg</t>
  </si>
  <si>
    <t>riz thai</t>
  </si>
  <si>
    <t>mayonnaise distrib</t>
  </si>
  <si>
    <t>infusion nuit tranquille</t>
  </si>
  <si>
    <t>banane</t>
  </si>
  <si>
    <t>pot de 110g</t>
  </si>
  <si>
    <t>cornichons</t>
  </si>
  <si>
    <t>pot de 250g</t>
  </si>
  <si>
    <t>raisin sec</t>
  </si>
  <si>
    <t>sachet de 250g</t>
  </si>
  <si>
    <t>ail blanc 40/60</t>
  </si>
  <si>
    <t>pizza ovale fromage chèvre</t>
  </si>
  <si>
    <t>pizza ovale 4 fromages</t>
  </si>
  <si>
    <t>barquette de 20</t>
  </si>
  <si>
    <t>yaourt vanille verre</t>
  </si>
  <si>
    <t>pack de 8</t>
  </si>
  <si>
    <t>celeri remoulade</t>
  </si>
  <si>
    <t>bouillon bœuf</t>
  </si>
  <si>
    <t>bouillon legumes</t>
  </si>
  <si>
    <t>bouillon pot au feu</t>
  </si>
  <si>
    <t>bouillon volaille</t>
  </si>
  <si>
    <t>potage poule vermicelles</t>
  </si>
  <si>
    <t>potage tomate vermicelles</t>
  </si>
  <si>
    <t>potage bœuf vermicelles</t>
  </si>
  <si>
    <t>poivron vert</t>
  </si>
  <si>
    <t>flacon 750ml</t>
  </si>
  <si>
    <t>distributeur</t>
  </si>
  <si>
    <t>paquet</t>
  </si>
  <si>
    <t>riz rond netto</t>
  </si>
  <si>
    <t>bouteille 1l</t>
  </si>
  <si>
    <t>huile olive Netto</t>
  </si>
  <si>
    <t>liquide vaisselle paic citron</t>
  </si>
  <si>
    <t>référence</t>
  </si>
  <si>
    <t>date de relevé</t>
  </si>
  <si>
    <t>purée lait entier</t>
  </si>
  <si>
    <t>boîte 3 sachets</t>
  </si>
  <si>
    <t>fromage emmental râpé</t>
  </si>
  <si>
    <t>œufs frais box x 12</t>
  </si>
  <si>
    <t>box de 12</t>
  </si>
  <si>
    <t>haricots beurre</t>
  </si>
  <si>
    <t>boite 500g</t>
  </si>
  <si>
    <t>pot de 360g</t>
  </si>
  <si>
    <t>cœurs de celeri</t>
  </si>
  <si>
    <t>boite de 500g</t>
  </si>
  <si>
    <t>bouteille 2 l</t>
  </si>
  <si>
    <t>infusion digestion légère</t>
  </si>
  <si>
    <t>Memo Annuel Epicerie Castillon</t>
  </si>
  <si>
    <t>vinaigre de Xérès</t>
  </si>
  <si>
    <t>bouteille</t>
  </si>
  <si>
    <t>viandox</t>
  </si>
  <si>
    <t>mayonnaise pot</t>
  </si>
  <si>
    <t>pot</t>
  </si>
  <si>
    <t>pâtes panzani buccatini</t>
  </si>
  <si>
    <t>petits pois - carottes</t>
  </si>
  <si>
    <t>beurre doux</t>
  </si>
  <si>
    <t>250g</t>
  </si>
  <si>
    <t>boite 1 kg</t>
  </si>
  <si>
    <t>paella volailles</t>
  </si>
  <si>
    <t>couscous bœuf/volaille</t>
  </si>
  <si>
    <t>pack 4</t>
  </si>
  <si>
    <t>liquide dégraissant Carolin</t>
  </si>
  <si>
    <t>flacon pistolet</t>
  </si>
  <si>
    <t>sauce bolognaise Panzani</t>
  </si>
  <si>
    <t>boîte distrib,</t>
  </si>
  <si>
    <t>sucre vanillé Alsa</t>
  </si>
  <si>
    <t>sachets * 5</t>
  </si>
  <si>
    <t>pâté recette landaise/foie gras</t>
  </si>
  <si>
    <t>Prix observés</t>
  </si>
  <si>
    <t>Unitaire</t>
  </si>
  <si>
    <t>Opérations journalières</t>
  </si>
  <si>
    <t>Suivi Annuel</t>
  </si>
  <si>
    <t>Montant total</t>
  </si>
  <si>
    <t>Année</t>
  </si>
  <si>
    <t>barquette 510g</t>
  </si>
  <si>
    <t>lessive Skip Active Clean</t>
  </si>
  <si>
    <t>flacon 2,87l</t>
  </si>
  <si>
    <t>Gel WC netto</t>
  </si>
  <si>
    <t>boite de 4 p arts</t>
  </si>
  <si>
    <t>pack de 3</t>
  </si>
  <si>
    <t>sac poubelle 50l profonde</t>
  </si>
  <si>
    <t>pâtes farfale netto</t>
  </si>
  <si>
    <t>potage pot au feu Maggi</t>
  </si>
  <si>
    <t>fromage fondu croque monsieur</t>
  </si>
  <si>
    <t>sachet 200g</t>
  </si>
  <si>
    <t>sucre edulcorant poudre</t>
  </si>
  <si>
    <t>bocal 75g</t>
  </si>
  <si>
    <t>jambon de Paris Netto</t>
  </si>
  <si>
    <t>blister de 8 tranches</t>
  </si>
  <si>
    <t>barquette de 4 tr</t>
  </si>
  <si>
    <t>pack de 20</t>
  </si>
  <si>
    <t>pâtes serpentini panzani</t>
  </si>
  <si>
    <t>potage knorr legumes</t>
  </si>
  <si>
    <t xml:space="preserve">viande bovine faux filet </t>
  </si>
  <si>
    <t>sauce fond de veau poudre</t>
  </si>
  <si>
    <t>sauce fond de volaille</t>
  </si>
  <si>
    <t>poisson harengs filets</t>
  </si>
  <si>
    <t>poisson harengs Pilchard</t>
  </si>
  <si>
    <t>saucisses Knakis Herta</t>
  </si>
  <si>
    <t xml:space="preserve">plat rapide merlu </t>
  </si>
  <si>
    <t>Gel douche petit marseillais amande</t>
  </si>
  <si>
    <t>pommes de terre lavées</t>
  </si>
  <si>
    <t>viande porc cotes echines</t>
  </si>
  <si>
    <t>viande poulet haut de cuisse</t>
  </si>
  <si>
    <t>plat rapide saumon</t>
  </si>
  <si>
    <t>viande steacks hachés charolais</t>
  </si>
  <si>
    <t>sucre edulcorant pastilles</t>
  </si>
  <si>
    <t>poisson surgelé cabilleau</t>
  </si>
  <si>
    <t>poisson surimi batons</t>
  </si>
  <si>
    <t>poisson thon albacore nature</t>
  </si>
  <si>
    <t xml:space="preserve">plat rapide blanquette veau </t>
  </si>
  <si>
    <t>viande bœuf basse-côte à griller</t>
  </si>
  <si>
    <t>épice canelle moulue</t>
  </si>
  <si>
    <t>viande entrecote</t>
  </si>
  <si>
    <t>dessert flan chocolat Netto</t>
  </si>
  <si>
    <t>dessert flan vanille Netto</t>
  </si>
  <si>
    <t>épice maggi kub or</t>
  </si>
  <si>
    <t>épice poivre blanc Cigalou</t>
  </si>
  <si>
    <t>épice poivre noir</t>
  </si>
  <si>
    <t>saucisses Strasbourg Netto</t>
  </si>
  <si>
    <t>adoucissant linge</t>
  </si>
  <si>
    <t>sauce ketchup</t>
  </si>
  <si>
    <t>rasoir jetable BIC</t>
  </si>
  <si>
    <r>
      <t xml:space="preserve">Date de l'achat </t>
    </r>
    <r>
      <rPr>
        <b/>
        <sz val="14"/>
        <color indexed="10"/>
        <rFont val="Calibri"/>
        <family val="2"/>
      </rPr>
      <t>(ctrl+;)</t>
    </r>
  </si>
  <si>
    <t>Colonne1</t>
  </si>
  <si>
    <t>Colonne2</t>
  </si>
  <si>
    <t>Colonne3</t>
  </si>
  <si>
    <t>Colonne4</t>
  </si>
  <si>
    <t xml:space="preserve">café SENSEO </t>
  </si>
  <si>
    <t>boîte 500g</t>
  </si>
  <si>
    <t>plat rapide poisson panné</t>
  </si>
  <si>
    <t>couscous grain moyen</t>
  </si>
  <si>
    <t>sauce curry</t>
  </si>
  <si>
    <t>pot de 350g</t>
  </si>
  <si>
    <t>bounty 5x2</t>
  </si>
  <si>
    <t>pack 5x2 285g</t>
  </si>
  <si>
    <t>riz/cèpes-fromage deshydraté</t>
  </si>
  <si>
    <t>eau source aromatisée NETTO</t>
  </si>
  <si>
    <t>1,5L</t>
  </si>
  <si>
    <t>maxi dosettes</t>
  </si>
  <si>
    <t>barquette 1 pièce</t>
  </si>
  <si>
    <t>barquette de 6</t>
  </si>
  <si>
    <t>plat rapide lapin moutarde</t>
  </si>
  <si>
    <t>plat rapide bœuf bourguignon</t>
  </si>
  <si>
    <t>boîte surgelée de 10</t>
  </si>
  <si>
    <t>jambon epaule DD</t>
  </si>
  <si>
    <t>blister 8 tranches</t>
  </si>
  <si>
    <t>boite</t>
  </si>
  <si>
    <t>épice persil cigalou desydraté</t>
  </si>
  <si>
    <t>épice estragon Cigalou</t>
  </si>
  <si>
    <t>épice échalotte</t>
  </si>
  <si>
    <t>boite distrib,</t>
  </si>
  <si>
    <t>melon charentais</t>
  </si>
  <si>
    <t>lot de 3 têtes</t>
  </si>
  <si>
    <t>pain 400g</t>
  </si>
  <si>
    <t>huile tournesol friture</t>
  </si>
  <si>
    <t>pâtes torti netto</t>
  </si>
  <si>
    <t>saucisses chipolatas aux herbes</t>
  </si>
  <si>
    <t>lot de 3 berlingots</t>
  </si>
  <si>
    <t>papier hygénique triple épaisseur</t>
  </si>
  <si>
    <t>pack 12 rouleaux</t>
  </si>
  <si>
    <t>filet budget 1kg</t>
  </si>
  <si>
    <t>poire abate / guyot</t>
  </si>
  <si>
    <t>pâtes penne/cèpes-fromage deshydraté</t>
  </si>
  <si>
    <t>lentilles blondes</t>
  </si>
  <si>
    <t>paquet 500g</t>
  </si>
  <si>
    <t>tomate ronde</t>
  </si>
  <si>
    <t>poisson thon Listao morceaux</t>
  </si>
  <si>
    <t>boîte 400g / 280g egoutté</t>
  </si>
  <si>
    <t>sirop menthe</t>
  </si>
  <si>
    <t>avocat</t>
  </si>
  <si>
    <t>carottes</t>
  </si>
  <si>
    <t>concombre</t>
  </si>
  <si>
    <t>radis rose</t>
  </si>
  <si>
    <t>la botte</t>
  </si>
  <si>
    <t>pêche nectarine (budget)</t>
  </si>
  <si>
    <t>salade endive</t>
  </si>
  <si>
    <t>sachet 1 kg</t>
  </si>
  <si>
    <t>pizza ovale jambon</t>
  </si>
  <si>
    <t>sachet 125g</t>
  </si>
  <si>
    <t>salade mâche Netto</t>
  </si>
  <si>
    <t>sel fin</t>
  </si>
  <si>
    <t>sel gros</t>
  </si>
  <si>
    <t>radis rouge rond</t>
  </si>
  <si>
    <t>pois cassés Netto</t>
  </si>
  <si>
    <t xml:space="preserve">sel fin </t>
  </si>
  <si>
    <t>sachet 750g</t>
  </si>
  <si>
    <t>passoire plastique</t>
  </si>
  <si>
    <t>viande steaks</t>
  </si>
  <si>
    <t>sachet 1,5 kg</t>
  </si>
  <si>
    <t>pâtes gansette Netto</t>
  </si>
  <si>
    <t>sirop pêche/abricot</t>
  </si>
  <si>
    <t>café SENSEO corsé</t>
  </si>
  <si>
    <t>salade mâche Producteurs</t>
  </si>
  <si>
    <t>boîte 182g</t>
  </si>
  <si>
    <t>chocolats Lindt Champs Elysées</t>
  </si>
  <si>
    <t>dosettes x54</t>
  </si>
  <si>
    <t>margarine tournesol Netto</t>
  </si>
  <si>
    <t>lot x5</t>
  </si>
  <si>
    <t>viande poulet cuisse déjointée</t>
  </si>
  <si>
    <t>éponge carrée</t>
  </si>
  <si>
    <t>vinaigre de vin Netto</t>
  </si>
  <si>
    <t>filet 1kg</t>
  </si>
  <si>
    <t>chocolat au lait</t>
  </si>
  <si>
    <t>chocolat noir</t>
  </si>
  <si>
    <t>tablette x 5</t>
  </si>
  <si>
    <t>moutarde dijon</t>
  </si>
  <si>
    <t>flacon moulin</t>
  </si>
  <si>
    <t>verre</t>
  </si>
  <si>
    <t>flacon distributeur</t>
  </si>
  <si>
    <t>pain d'épices</t>
  </si>
  <si>
    <t>lacets de chaussure</t>
  </si>
  <si>
    <t>blister</t>
  </si>
  <si>
    <t>margarine tournesol Bouton d'or</t>
  </si>
  <si>
    <t>pack de 10</t>
  </si>
  <si>
    <t>piece 200g</t>
  </si>
  <si>
    <t>pizza ronde fromage chèvre</t>
  </si>
  <si>
    <t>piece 400g</t>
  </si>
  <si>
    <t>pack de 48</t>
  </si>
  <si>
    <t>sauce bolognaise Netto</t>
  </si>
  <si>
    <t>pot 680g</t>
  </si>
  <si>
    <t>papier essuie-tout large décoré</t>
  </si>
  <si>
    <t>café lyophilisé NETTO</t>
  </si>
  <si>
    <t>pommes de terre pour Frites</t>
  </si>
  <si>
    <t>sachet de 2,5kg</t>
  </si>
  <si>
    <t>pomme rouge</t>
  </si>
  <si>
    <t>plat rapide poulet basquaise</t>
  </si>
  <si>
    <t>lardons nature</t>
  </si>
  <si>
    <t>café NESCAFE special filtre</t>
  </si>
  <si>
    <t>bocal 200g</t>
  </si>
  <si>
    <t>taboulé oriental</t>
  </si>
  <si>
    <t>chocolat MILKA noisettes</t>
  </si>
  <si>
    <t>eponges gratteuses Netto</t>
  </si>
  <si>
    <t>lot de 3</t>
  </si>
  <si>
    <t>salière 750g</t>
  </si>
  <si>
    <t>pommes de terre NON lavées</t>
  </si>
  <si>
    <t>sac 10 kg</t>
  </si>
  <si>
    <t>bocal 100g</t>
  </si>
  <si>
    <t>paquet 1kg</t>
  </si>
  <si>
    <t>pâtes spaghetti netto 8 min.</t>
  </si>
  <si>
    <t>Patée Canaillou</t>
  </si>
  <si>
    <t>Bte 1,250</t>
  </si>
  <si>
    <t>riz basmati</t>
  </si>
  <si>
    <t>liquide dégraissant CIF</t>
  </si>
  <si>
    <t>margarine Fruit d'Or</t>
  </si>
  <si>
    <t>barquette 500g</t>
  </si>
  <si>
    <t>barquette 300g</t>
  </si>
  <si>
    <t>plat rapide Tajine Poulet</t>
  </si>
  <si>
    <t>plat rapide Poulet Curry</t>
  </si>
  <si>
    <t>poele à frire diam 200mm</t>
  </si>
  <si>
    <t>dentifrice Tonigencyl</t>
  </si>
  <si>
    <t>tube 75ml</t>
  </si>
  <si>
    <t>Achats Epicerie Divers</t>
  </si>
  <si>
    <t>Achats Supermarchés</t>
  </si>
  <si>
    <t>papier essuie-tout large</t>
  </si>
  <si>
    <t>2 plaques 100g</t>
  </si>
  <si>
    <t>margarine planta fin doux</t>
  </si>
  <si>
    <t>huile lesieur tournesol</t>
  </si>
  <si>
    <t>liquide déboucheur évier</t>
  </si>
  <si>
    <t>haricots flageolets verts</t>
  </si>
  <si>
    <t>boïte de 500g</t>
  </si>
  <si>
    <t>haricots blances sauce tomate</t>
  </si>
  <si>
    <t>petits pois extra fins</t>
  </si>
  <si>
    <t>serpillère 1mx,50m</t>
  </si>
  <si>
    <t>flacon 1l</t>
  </si>
  <si>
    <t>papier congelation/fraicheur</t>
  </si>
  <si>
    <t>swiffer duster</t>
  </si>
  <si>
    <t>boîte de 10</t>
  </si>
  <si>
    <t>sauce béchamel</t>
  </si>
  <si>
    <t>pot 600g</t>
  </si>
  <si>
    <t>brique 50cl</t>
  </si>
  <si>
    <t>sauce italienne à la viande</t>
  </si>
  <si>
    <t>3 boîtes de 190g</t>
  </si>
  <si>
    <t>sauce tomate provençale</t>
  </si>
  <si>
    <t>sauce barbecue Amora</t>
  </si>
  <si>
    <t>flacon 490g</t>
  </si>
  <si>
    <t>sauce burger Amora</t>
  </si>
  <si>
    <t>flacon 260g</t>
  </si>
  <si>
    <t>sauce béarnaise Bénédicta</t>
  </si>
  <si>
    <t>pot de 260g</t>
  </si>
  <si>
    <t>pedigree dentastix moyen</t>
  </si>
  <si>
    <t>sachet de 7</t>
  </si>
  <si>
    <t>oignon rouge</t>
  </si>
  <si>
    <t>sauce Soya</t>
  </si>
  <si>
    <t>rang</t>
  </si>
  <si>
    <t>plat rapide chili con carne</t>
  </si>
  <si>
    <t>boîte 4 sachets de 5 parts</t>
  </si>
  <si>
    <t>bte de 2 sachets</t>
  </si>
  <si>
    <t>dessert crème brûlée JOK</t>
  </si>
  <si>
    <t>dessert crème vanille</t>
  </si>
  <si>
    <t>dessert  crème caramel</t>
  </si>
  <si>
    <t>dessert crème vanille  JOK</t>
  </si>
  <si>
    <t>dessert crème vanille/caramel</t>
  </si>
  <si>
    <t>dessert crème  vanille/chocolat</t>
  </si>
  <si>
    <t>Quantité</t>
  </si>
  <si>
    <t>Prix</t>
  </si>
  <si>
    <t>Cuisine</t>
  </si>
  <si>
    <t>Horloge murale</t>
  </si>
  <si>
    <t>PENDULE MURALE SEIKO QXR210KN RADIO PILOTEE CADRE NOIR</t>
  </si>
  <si>
    <t>SEIKO</t>
  </si>
  <si>
    <t>Cartouches d'encre Compatibles</t>
  </si>
  <si>
    <t>Cartouche epson xp 245 Compatible (39,98)</t>
  </si>
  <si>
    <t>CDISCOUNT</t>
  </si>
  <si>
    <t>Cartouches d'encre Constructeur</t>
  </si>
  <si>
    <t>Multipack EasyMail "Fraise" 29XL - Encre Claria Home N,C,M,J (77,99)</t>
  </si>
  <si>
    <t>EPSON</t>
  </si>
  <si>
    <t>Informatique</t>
  </si>
  <si>
    <t>Carte d'enregistrement et de streaming HD 1080p (PCI Express x1)</t>
  </si>
  <si>
    <t>AVerMedia Live Gamer HD 2</t>
  </si>
  <si>
    <t>LDLC</t>
  </si>
  <si>
    <t>Ventilateurs pour carte graphique de Thomas</t>
  </si>
  <si>
    <t>Ventilateurs COOLING REVOLUTION (réparation carte graphique de Thomas)</t>
  </si>
  <si>
    <t>ALIEXPRESS</t>
  </si>
  <si>
    <t>Equipement</t>
  </si>
  <si>
    <t>Webcam pour nichoirs</t>
  </si>
  <si>
    <t xml:space="preserve">SpyCameraCCTV Green Feathers Caméra sans Fil Oiseau boîte avec Vision Nocturne, récepteur sans Fil, 700TVL vidéo et Audio, Plug UK </t>
  </si>
  <si>
    <t>AMAZON</t>
  </si>
  <si>
    <t>Loisirs</t>
  </si>
  <si>
    <t>Lunettes caméra espion Wifi</t>
  </si>
  <si>
    <t>macameraespion.com</t>
  </si>
  <si>
    <t>Pèse personne BS150IM Edison</t>
  </si>
  <si>
    <t>Pèse personne BS150IM Edison (2° pèse personne pour les chiens)</t>
  </si>
  <si>
    <t>Aspirateur sans sac</t>
  </si>
  <si>
    <t xml:space="preserve">H.Koenig Aspirateur sans sac multicyclonique SLX970 </t>
  </si>
  <si>
    <t>Machine à café soluble Nescafé</t>
  </si>
  <si>
    <t>Machine à Nescafé</t>
  </si>
  <si>
    <t>RAKUTEN</t>
  </si>
  <si>
    <t>Torchons spécial vaisselle, verre</t>
  </si>
  <si>
    <t>Torchons spécial vaisselle, lot de 6 pièces</t>
  </si>
  <si>
    <t>Entretien</t>
  </si>
  <si>
    <t>Serpillères XXL</t>
  </si>
  <si>
    <t>Serpillère gaufrée XXL 100 x 70 cm - lot de 2</t>
  </si>
  <si>
    <t>Planche à découper</t>
  </si>
  <si>
    <t>Planche à découper antibactérienne Planche à découper imitation marbre</t>
  </si>
  <si>
    <t>Verre doseur</t>
  </si>
  <si>
    <t>Mesurer, Verre doseur [Poignée isolante, bec en V],Verre Borosilicate Tasse à mesureur en verre pour cuisine ou Restaurant, facile à lire 1000 ML</t>
  </si>
  <si>
    <t>Aménagement</t>
  </si>
  <si>
    <t>Matelas luxe haute densité 140 x 190 x 22 cm</t>
  </si>
  <si>
    <t>Housse de matelas intégrale - 140 x 190 cm</t>
  </si>
  <si>
    <t>Couette de lit 220 x 240 cm</t>
  </si>
  <si>
    <t>Couette bicolore gris foncé et gris 220 x 240 CM 300 gr (24,99)</t>
  </si>
  <si>
    <t>Housse de couette</t>
  </si>
  <si>
    <t>Housse de couette coton INTIMITY 220x240 gris souris (22,41)</t>
  </si>
  <si>
    <t>Drap housse 140 x 190 x 23cm</t>
  </si>
  <si>
    <t>Ligne drap housse Magnifique Lot de 2 draps housse</t>
  </si>
  <si>
    <t>Couverture de lit</t>
  </si>
  <si>
    <t>Couverture matelassée microfibre - 220 x 240 cm - (46,95)</t>
  </si>
  <si>
    <t>Tête de lit capitonnée</t>
  </si>
  <si>
    <t>Couvre-lit</t>
  </si>
  <si>
    <t>Couvre-lit à double face matelassé 220 x 240 cm Gr</t>
  </si>
  <si>
    <t>Édredon</t>
  </si>
  <si>
    <t>Édredon Pauline Gris</t>
  </si>
  <si>
    <t>Françoise Saget</t>
  </si>
  <si>
    <t>Rideau occultant isolant</t>
  </si>
  <si>
    <t>Rideau occultant isolant - Rideau occultant : largeur 210 x hauteur 180cm- Réf 1652540</t>
  </si>
  <si>
    <t>Blancheporte</t>
  </si>
  <si>
    <t xml:space="preserve">Caillebotis caoutchouc </t>
  </si>
  <si>
    <t>Caillebotis caoutchouc 150cm x 100cm x 2.2cm</t>
  </si>
  <si>
    <t>voyant lumineux simple rouge</t>
  </si>
  <si>
    <t>Acti9, iIL voyant lumineux simple rouge 110...230VCA - A9E18320 (8,69)</t>
  </si>
  <si>
    <t>ManoMano</t>
  </si>
  <si>
    <t>Voyant simple LED rouge</t>
  </si>
  <si>
    <t>Voyant simple LED rouge 110V~ à 400V~ (témoin période heures creuses)</t>
  </si>
  <si>
    <t>Maison Moderne</t>
  </si>
  <si>
    <t>Ampli LUXMAN LV90</t>
  </si>
  <si>
    <t>Ampli LUXMAN LV90 pour sonorisation Salle à manger (60,00)</t>
  </si>
  <si>
    <t>eBay</t>
  </si>
  <si>
    <t>Sony ta-ax2 Amplificateur</t>
  </si>
  <si>
    <t>Sony ta-ax2 Amplificateur pour sonorisation Salle à manger (45,00)</t>
  </si>
  <si>
    <t>Chien</t>
  </si>
  <si>
    <t>tapis pour chien</t>
  </si>
  <si>
    <t>Tapis Vetbed® Isobed SL, noir pattes grises pour chien - 150 x 100cm</t>
  </si>
  <si>
    <t>Zooplus</t>
  </si>
  <si>
    <t>Protège-canapé</t>
  </si>
  <si>
    <t>Smartpet Protège-canapé réversible - L 170 x l 298 cm (1 pour Sam, 1 pour Ch)</t>
  </si>
  <si>
    <t>Prévention et traitement des infestations par les puces</t>
  </si>
  <si>
    <t>Advantix très grand chien (40 - 60 kg) - 6 pipettes</t>
  </si>
  <si>
    <t>Dogteur,com</t>
  </si>
  <si>
    <t xml:space="preserve">SWIFFER Duster Recharges Dépoussiérantes </t>
  </si>
  <si>
    <t>SWIFFER Duster Recharges Dépoussiérantes x10</t>
  </si>
  <si>
    <t>Balai à franges imprégné O'Cedar</t>
  </si>
  <si>
    <t>Balai à franges imprégné triangulaire - petites surfaces</t>
  </si>
  <si>
    <t>Raid diffuseur électrique</t>
  </si>
  <si>
    <t xml:space="preserve">Raid diffuseur électrique liquide advanced 40 nuits - durée réglable - 1 diffuseur + 1 recharge </t>
  </si>
  <si>
    <t>Lampe torche</t>
  </si>
  <si>
    <t>Lampe torche Nitecore EC23 avec 1 accumulateur 3500 mAh</t>
  </si>
  <si>
    <t>Elumeen</t>
  </si>
  <si>
    <t>Chargeur Nitecore F1 FlexBank</t>
  </si>
  <si>
    <t>Accumulateur Nitecore 18650 3500 mAh</t>
  </si>
  <si>
    <t>Pack 2 piles lithium CR123A 3V</t>
  </si>
  <si>
    <t>Lampe à pétrole</t>
  </si>
  <si>
    <t>Lampe à pétrole - Toupie verre / couleur verte</t>
  </si>
  <si>
    <t>Gaudard</t>
  </si>
  <si>
    <t>Autocollant Alfa Romeo</t>
  </si>
  <si>
    <t>65MM Autocollant Alfa Romeo pour moyeu de moyeu de roue</t>
  </si>
  <si>
    <t>Stickers-auto-moto,fr</t>
  </si>
  <si>
    <t>Colliers de serrage type RILSAN</t>
  </si>
  <si>
    <t>100 Colliers de serrage type RILSAN - COLSON Blanc 100 x 2,5 mm</t>
  </si>
  <si>
    <t>100 Colliers de serrage type RILSAN / COLSON Blanc 200 x 3,6 mm</t>
  </si>
  <si>
    <t>Adaptateur secteur pour Olympus</t>
  </si>
  <si>
    <t>Adaptateur secteur E-8AC E-7AU E-7AE E-7AC pour Olympus Caméras</t>
  </si>
  <si>
    <t>AliExpress</t>
  </si>
  <si>
    <t>Priorité d'achat</t>
  </si>
  <si>
    <t>Secteur Concerné</t>
  </si>
  <si>
    <t>Lien vers la page Web de l'article</t>
  </si>
  <si>
    <t>Détail de l'article</t>
  </si>
  <si>
    <t>Nom du Commerce</t>
  </si>
  <si>
    <t>Montant Global</t>
  </si>
  <si>
    <t>Habillement</t>
  </si>
  <si>
    <t xml:space="preserve">Boxers en coton stretch </t>
  </si>
  <si>
    <t>Boxers en coton stretch pour homme avec large ceinture imprimée (lot de 2)</t>
  </si>
  <si>
    <t>GEMO</t>
  </si>
  <si>
    <t>Tee-shirt homme regular à manches courtes en coton bio</t>
  </si>
  <si>
    <t>Tee-shirt homme regular à manches courtes en coton bio couleur Marine)</t>
  </si>
  <si>
    <t>Lot de 5 paires de chaussettes hautes bicolores</t>
  </si>
  <si>
    <t>Lot de 5 paires de chaussettes hautes bicolores (noir)(39-42)</t>
  </si>
  <si>
    <t>Lot de 3 boxers ATHENA Pulse en coton stretch respirant</t>
  </si>
  <si>
    <t>DECATHLON</t>
  </si>
  <si>
    <t>Chaussures de randonnée Quechua NH100 MID Noir Homme taille 41 (15,00  + livraison 7,00)</t>
  </si>
  <si>
    <t>Chaussures de randonnée</t>
  </si>
  <si>
    <t>Chaussures bateau homme confort dessus cuir à semelle épaisse</t>
  </si>
  <si>
    <t>Chaussures bateau</t>
  </si>
  <si>
    <t xml:space="preserve">Vernis pour meuble </t>
  </si>
  <si>
    <t>Verre trempé table basse SaM</t>
  </si>
  <si>
    <t>PLAKGLASS</t>
  </si>
  <si>
    <t>Verre trempé, Epaisseur 6 mm - 600 X 600 mm (+/- 5.4 Kg) Table basse SaM (couleur Bronze) (19,00 € Chronopost)</t>
  </si>
  <si>
    <t>Ponceuse vibrante</t>
  </si>
  <si>
    <t xml:space="preserve">Makita BO4565K Ponceuse de Paume 200 W </t>
  </si>
  <si>
    <t>Vernis Bois Intérieur</t>
  </si>
  <si>
    <t>Vernis Bois Intérieur, Chêne Doré Satin, 0,25L, Bondex 0,25l (12,70)</t>
  </si>
  <si>
    <t>crème liquide Bridelice</t>
  </si>
  <si>
    <t>huile tournesol Lesieur</t>
  </si>
  <si>
    <t>sac 10kg</t>
  </si>
  <si>
    <t>pommes de terre Bintje</t>
  </si>
  <si>
    <t>champignons émincés</t>
  </si>
  <si>
    <t>épice curry</t>
  </si>
  <si>
    <t>pois chiches</t>
  </si>
</sst>
</file>

<file path=xl/styles.xml><?xml version="1.0" encoding="utf-8"?>
<styleSheet xmlns="http://schemas.openxmlformats.org/spreadsheetml/2006/main">
  <numFmts count="4">
    <numFmt numFmtId="44" formatCode="_-* #,##0.00\ &quot;€&quot;_-;\-* #,##0.00\ &quot;€&quot;_-;_-* &quot;-&quot;??\ &quot;€&quot;_-;_-@_-"/>
    <numFmt numFmtId="164" formatCode="mmmm\ yyyy"/>
    <numFmt numFmtId="165" formatCode="0.000"/>
    <numFmt numFmtId="166" formatCode="#,##0.00\ &quot;€&quot;"/>
  </numFmts>
  <fonts count="18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57"/>
      <name val="Calibri"/>
      <family val="2"/>
    </font>
    <font>
      <b/>
      <sz val="14"/>
      <color indexed="10"/>
      <name val="Calibri"/>
      <family val="2"/>
    </font>
    <font>
      <b/>
      <sz val="20"/>
      <color indexed="10"/>
      <name val="Calibri"/>
      <family val="2"/>
    </font>
    <font>
      <b/>
      <sz val="20"/>
      <color indexed="60"/>
      <name val="Calibri"/>
      <family val="2"/>
    </font>
    <font>
      <b/>
      <sz val="16"/>
      <color indexed="57"/>
      <name val="Calibri"/>
      <family val="2"/>
    </font>
    <font>
      <sz val="11"/>
      <name val="Calibri"/>
      <family val="2"/>
    </font>
    <font>
      <b/>
      <sz val="14"/>
      <color indexed="57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sz val="16"/>
      <color indexed="10"/>
      <name val="Calibri"/>
      <family val="2"/>
    </font>
    <font>
      <sz val="16"/>
      <color indexed="8"/>
      <name val="Calibri"/>
      <family val="2"/>
    </font>
    <font>
      <sz val="11"/>
      <color indexed="10"/>
      <name val="Calibri"/>
      <family val="2"/>
    </font>
    <font>
      <b/>
      <sz val="11"/>
      <name val="Calibri"/>
      <family val="2"/>
    </font>
    <font>
      <b/>
      <sz val="11"/>
      <color indexed="1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8" tint="0.59999389629810485"/>
        <bgColor indexed="64"/>
      </patternFill>
    </fill>
  </fills>
  <borders count="5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57"/>
      </top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thin">
        <color indexed="57"/>
      </top>
      <bottom/>
      <diagonal/>
    </border>
    <border>
      <left/>
      <right/>
      <top style="thin">
        <color indexed="57"/>
      </top>
      <bottom/>
      <diagonal/>
    </border>
    <border>
      <left style="thick">
        <color indexed="64"/>
      </left>
      <right style="medium">
        <color indexed="64"/>
      </right>
      <top style="thin">
        <color indexed="57"/>
      </top>
      <bottom style="thick">
        <color indexed="64"/>
      </bottom>
      <diagonal/>
    </border>
    <border>
      <left/>
      <right/>
      <top style="thin">
        <color indexed="57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57"/>
      </top>
      <bottom/>
      <diagonal/>
    </border>
    <border>
      <left style="thin">
        <color indexed="64"/>
      </left>
      <right style="thick">
        <color indexed="64"/>
      </right>
      <top style="thin">
        <color indexed="57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n">
        <color indexed="57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57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57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</borders>
  <cellStyleXfs count="2">
    <xf numFmtId="0" fontId="0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62">
    <xf numFmtId="0" fontId="0" fillId="0" borderId="0" xfId="0"/>
    <xf numFmtId="0" fontId="1" fillId="0" borderId="0" xfId="0" applyFont="1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0" fillId="0" borderId="0" xfId="0" applyAlignment="1"/>
    <xf numFmtId="164" fontId="1" fillId="0" borderId="4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2" fontId="1" fillId="0" borderId="6" xfId="0" applyNumberFormat="1" applyFont="1" applyFill="1" applyBorder="1" applyAlignment="1">
      <alignment horizontal="center" vertical="center"/>
    </xf>
    <xf numFmtId="0" fontId="0" fillId="0" borderId="7" xfId="0" applyBorder="1"/>
    <xf numFmtId="2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7" xfId="0" applyNumberFormat="1" applyBorder="1"/>
    <xf numFmtId="0" fontId="0" fillId="0" borderId="7" xfId="0" applyBorder="1" applyAlignment="1">
      <alignment horizontal="right"/>
    </xf>
    <xf numFmtId="0" fontId="0" fillId="0" borderId="0" xfId="0" applyBorder="1"/>
    <xf numFmtId="2" fontId="0" fillId="0" borderId="0" xfId="0" applyNumberFormat="1" applyBorder="1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14" fontId="0" fillId="0" borderId="7" xfId="0" applyNumberFormat="1" applyBorder="1"/>
    <xf numFmtId="0" fontId="1" fillId="0" borderId="0" xfId="0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14" fontId="0" fillId="0" borderId="2" xfId="0" applyNumberForma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2" fontId="0" fillId="0" borderId="4" xfId="0" applyNumberFormat="1" applyBorder="1" applyProtection="1">
      <protection locked="0"/>
    </xf>
    <xf numFmtId="2" fontId="0" fillId="0" borderId="5" xfId="0" applyNumberFormat="1" applyBorder="1" applyProtection="1">
      <protection locked="0"/>
    </xf>
    <xf numFmtId="2" fontId="0" fillId="0" borderId="8" xfId="0" applyNumberFormat="1" applyBorder="1" applyProtection="1">
      <protection locked="0"/>
    </xf>
    <xf numFmtId="2" fontId="0" fillId="0" borderId="6" xfId="0" applyNumberFormat="1" applyBorder="1" applyProtection="1">
      <protection locked="0"/>
    </xf>
    <xf numFmtId="2" fontId="0" fillId="0" borderId="9" xfId="0" applyNumberFormat="1" applyBorder="1" applyProtection="1">
      <protection locked="0"/>
    </xf>
    <xf numFmtId="2" fontId="0" fillId="0" borderId="10" xfId="0" applyNumberFormat="1" applyBorder="1" applyProtection="1">
      <protection locked="0"/>
    </xf>
    <xf numFmtId="2" fontId="0" fillId="0" borderId="11" xfId="0" applyNumberFormat="1" applyBorder="1" applyProtection="1">
      <protection locked="0"/>
    </xf>
    <xf numFmtId="2" fontId="0" fillId="0" borderId="12" xfId="0" applyNumberFormat="1" applyBorder="1" applyProtection="1">
      <protection locked="0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 vertical="center"/>
    </xf>
    <xf numFmtId="2" fontId="0" fillId="2" borderId="16" xfId="0" applyNumberFormat="1" applyFont="1" applyFill="1" applyBorder="1"/>
    <xf numFmtId="44" fontId="3" fillId="0" borderId="17" xfId="0" applyNumberFormat="1" applyFont="1" applyBorder="1" applyAlignment="1">
      <alignment horizontal="center" vertical="center"/>
    </xf>
    <xf numFmtId="166" fontId="3" fillId="0" borderId="12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18" xfId="0" applyBorder="1" applyAlignment="1">
      <alignment horizontal="center" vertical="top"/>
    </xf>
    <xf numFmtId="166" fontId="8" fillId="0" borderId="12" xfId="0" applyNumberFormat="1" applyFont="1" applyBorder="1" applyAlignment="1">
      <alignment horizontal="center" vertical="top"/>
    </xf>
    <xf numFmtId="0" fontId="7" fillId="0" borderId="19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4" fillId="3" borderId="21" xfId="0" applyFont="1" applyFill="1" applyBorder="1" applyAlignment="1" applyProtection="1">
      <alignment horizontal="center" vertical="top" wrapText="1"/>
    </xf>
    <xf numFmtId="0" fontId="14" fillId="3" borderId="22" xfId="0" applyFont="1" applyFill="1" applyBorder="1" applyAlignment="1" applyProtection="1">
      <alignment horizontal="center" vertical="top"/>
    </xf>
    <xf numFmtId="0" fontId="14" fillId="3" borderId="11" xfId="0" applyFont="1" applyFill="1" applyBorder="1" applyAlignment="1" applyProtection="1">
      <alignment horizontal="center" vertical="top"/>
    </xf>
    <xf numFmtId="165" fontId="14" fillId="3" borderId="11" xfId="0" applyNumberFormat="1" applyFont="1" applyFill="1" applyBorder="1" applyAlignment="1" applyProtection="1">
      <alignment horizontal="center" vertical="top"/>
    </xf>
    <xf numFmtId="2" fontId="14" fillId="3" borderId="11" xfId="0" applyNumberFormat="1" applyFont="1" applyFill="1" applyBorder="1" applyAlignment="1" applyProtection="1">
      <alignment horizontal="center" vertical="top" wrapText="1"/>
    </xf>
    <xf numFmtId="0" fontId="14" fillId="3" borderId="12" xfId="0" applyFont="1" applyFill="1" applyBorder="1" applyAlignment="1" applyProtection="1">
      <alignment horizontal="center" vertical="top" wrapText="1"/>
    </xf>
    <xf numFmtId="0" fontId="0" fillId="0" borderId="0" xfId="0" applyBorder="1" applyProtection="1">
      <protection locked="0"/>
    </xf>
    <xf numFmtId="166" fontId="0" fillId="0" borderId="23" xfId="0" applyNumberFormat="1" applyBorder="1" applyAlignment="1" applyProtection="1">
      <alignment horizontal="center" vertical="center"/>
      <protection locked="0"/>
    </xf>
    <xf numFmtId="0" fontId="0" fillId="4" borderId="24" xfId="0" applyFont="1" applyFill="1" applyBorder="1" applyAlignment="1" applyProtection="1">
      <alignment horizontal="right"/>
      <protection locked="0"/>
    </xf>
    <xf numFmtId="0" fontId="0" fillId="0" borderId="25" xfId="0" applyFont="1" applyBorder="1" applyProtection="1">
      <protection locked="0"/>
    </xf>
    <xf numFmtId="14" fontId="0" fillId="4" borderId="24" xfId="0" applyNumberFormat="1" applyFont="1" applyFill="1" applyBorder="1" applyAlignment="1" applyProtection="1">
      <alignment horizontal="right"/>
      <protection locked="0"/>
    </xf>
    <xf numFmtId="0" fontId="0" fillId="4" borderId="26" xfId="0" applyFont="1" applyFill="1" applyBorder="1" applyAlignment="1" applyProtection="1">
      <alignment horizontal="right"/>
      <protection locked="0"/>
    </xf>
    <xf numFmtId="0" fontId="0" fillId="0" borderId="27" xfId="0" applyFont="1" applyBorder="1" applyProtection="1">
      <protection locked="0"/>
    </xf>
    <xf numFmtId="165" fontId="0" fillId="2" borderId="25" xfId="0" applyNumberFormat="1" applyFont="1" applyFill="1" applyBorder="1" applyAlignment="1" applyProtection="1">
      <alignment horizontal="center"/>
      <protection locked="0"/>
    </xf>
    <xf numFmtId="165" fontId="0" fillId="2" borderId="27" xfId="0" applyNumberFormat="1" applyFont="1" applyFill="1" applyBorder="1" applyAlignment="1" applyProtection="1">
      <alignment horizontal="center"/>
      <protection locked="0"/>
    </xf>
    <xf numFmtId="165" fontId="0" fillId="5" borderId="25" xfId="0" applyNumberFormat="1" applyFont="1" applyFill="1" applyBorder="1" applyAlignment="1" applyProtection="1">
      <alignment horizontal="center"/>
      <protection locked="0"/>
    </xf>
    <xf numFmtId="165" fontId="0" fillId="5" borderId="27" xfId="0" applyNumberFormat="1" applyFont="1" applyFill="1" applyBorder="1" applyAlignment="1" applyProtection="1">
      <alignment horizontal="center"/>
      <protection locked="0"/>
    </xf>
    <xf numFmtId="166" fontId="1" fillId="0" borderId="10" xfId="0" applyNumberFormat="1" applyFont="1" applyBorder="1" applyAlignment="1" applyProtection="1">
      <alignment horizontal="center"/>
    </xf>
    <xf numFmtId="166" fontId="1" fillId="0" borderId="10" xfId="0" applyNumberFormat="1" applyFont="1" applyBorder="1" applyAlignment="1" applyProtection="1">
      <alignment horizontal="center"/>
      <protection locked="0"/>
    </xf>
    <xf numFmtId="166" fontId="1" fillId="0" borderId="12" xfId="0" applyNumberFormat="1" applyFont="1" applyBorder="1" applyAlignment="1" applyProtection="1">
      <alignment horizontal="center"/>
      <protection locked="0"/>
    </xf>
    <xf numFmtId="166" fontId="1" fillId="0" borderId="12" xfId="0" applyNumberFormat="1" applyFont="1" applyBorder="1" applyAlignment="1" applyProtection="1">
      <alignment horizontal="center"/>
    </xf>
    <xf numFmtId="2" fontId="0" fillId="5" borderId="30" xfId="0" applyNumberFormat="1" applyFont="1" applyFill="1" applyBorder="1" applyProtection="1"/>
    <xf numFmtId="2" fontId="0" fillId="6" borderId="28" xfId="0" applyNumberFormat="1" applyFont="1" applyFill="1" applyBorder="1" applyAlignment="1" applyProtection="1">
      <alignment horizontal="right"/>
      <protection locked="0"/>
    </xf>
    <xf numFmtId="2" fontId="0" fillId="6" borderId="29" xfId="0" applyNumberFormat="1" applyFont="1" applyFill="1" applyBorder="1" applyAlignment="1" applyProtection="1">
      <alignment horizontal="right"/>
      <protection locked="0"/>
    </xf>
    <xf numFmtId="0" fontId="0" fillId="0" borderId="25" xfId="0" applyBorder="1" applyProtection="1">
      <protection locked="0"/>
    </xf>
    <xf numFmtId="0" fontId="6" fillId="0" borderId="31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/>
    </xf>
    <xf numFmtId="0" fontId="14" fillId="3" borderId="34" xfId="0" applyFont="1" applyFill="1" applyBorder="1" applyAlignment="1" applyProtection="1">
      <alignment horizontal="center" vertical="top" wrapText="1"/>
    </xf>
    <xf numFmtId="1" fontId="0" fillId="7" borderId="35" xfId="0" applyNumberFormat="1" applyFont="1" applyFill="1" applyBorder="1" applyAlignment="1" applyProtection="1">
      <alignment horizontal="center"/>
      <protection locked="0"/>
    </xf>
    <xf numFmtId="1" fontId="0" fillId="7" borderId="36" xfId="0" applyNumberFormat="1" applyFont="1" applyFill="1" applyBorder="1" applyAlignment="1" applyProtection="1">
      <alignment horizontal="center"/>
      <protection locked="0"/>
    </xf>
    <xf numFmtId="1" fontId="0" fillId="7" borderId="37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6" fillId="0" borderId="48" xfId="0" applyFont="1" applyBorder="1" applyAlignment="1">
      <alignment horizontal="center" wrapText="1"/>
    </xf>
    <xf numFmtId="1" fontId="16" fillId="0" borderId="48" xfId="0" applyNumberFormat="1" applyFont="1" applyBorder="1" applyAlignment="1">
      <alignment horizontal="center" wrapText="1"/>
    </xf>
    <xf numFmtId="2" fontId="16" fillId="0" borderId="48" xfId="0" applyNumberFormat="1" applyFont="1" applyBorder="1" applyAlignment="1">
      <alignment horizontal="center" wrapText="1"/>
    </xf>
    <xf numFmtId="164" fontId="1" fillId="0" borderId="49" xfId="0" applyNumberFormat="1" applyFont="1" applyBorder="1" applyAlignment="1">
      <alignment horizontal="center"/>
    </xf>
    <xf numFmtId="166" fontId="1" fillId="0" borderId="6" xfId="0" applyNumberFormat="1" applyFont="1" applyBorder="1" applyAlignment="1" applyProtection="1">
      <alignment horizontal="center"/>
    </xf>
    <xf numFmtId="0" fontId="0" fillId="0" borderId="49" xfId="0" applyBorder="1" applyAlignment="1">
      <alignment wrapText="1"/>
    </xf>
    <xf numFmtId="1" fontId="0" fillId="0" borderId="8" xfId="0" applyNumberFormat="1" applyBorder="1" applyAlignment="1">
      <alignment horizontal="center"/>
    </xf>
    <xf numFmtId="0" fontId="17" fillId="0" borderId="8" xfId="1" applyBorder="1" applyAlignment="1" applyProtection="1"/>
    <xf numFmtId="0" fontId="0" fillId="0" borderId="8" xfId="0" applyBorder="1" applyAlignment="1">
      <alignment wrapText="1"/>
    </xf>
    <xf numFmtId="2" fontId="0" fillId="0" borderId="8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4" xfId="0" applyBorder="1" applyAlignment="1">
      <alignment wrapText="1"/>
    </xf>
    <xf numFmtId="1" fontId="0" fillId="0" borderId="50" xfId="0" applyNumberFormat="1" applyBorder="1" applyAlignment="1">
      <alignment horizontal="center"/>
    </xf>
    <xf numFmtId="0" fontId="17" fillId="0" borderId="50" xfId="1" applyBorder="1" applyAlignment="1" applyProtection="1"/>
    <xf numFmtId="0" fontId="0" fillId="0" borderId="50" xfId="0" applyBorder="1" applyAlignment="1">
      <alignment wrapText="1"/>
    </xf>
    <xf numFmtId="2" fontId="0" fillId="0" borderId="50" xfId="0" applyNumberFormat="1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wrapText="1"/>
    </xf>
    <xf numFmtId="0" fontId="17" fillId="0" borderId="50" xfId="1" applyBorder="1" applyAlignment="1" applyProtection="1">
      <alignment wrapText="1"/>
    </xf>
    <xf numFmtId="0" fontId="0" fillId="0" borderId="52" xfId="0" applyBorder="1"/>
    <xf numFmtId="1" fontId="0" fillId="0" borderId="50" xfId="0" applyNumberFormat="1" applyBorder="1" applyAlignment="1">
      <alignment horizontal="center" wrapText="1"/>
    </xf>
    <xf numFmtId="0" fontId="0" fillId="0" borderId="50" xfId="0" applyBorder="1"/>
    <xf numFmtId="0" fontId="0" fillId="0" borderId="53" xfId="0" applyBorder="1"/>
    <xf numFmtId="0" fontId="0" fillId="0" borderId="54" xfId="0" applyBorder="1"/>
    <xf numFmtId="0" fontId="0" fillId="0" borderId="54" xfId="0" applyBorder="1" applyAlignment="1">
      <alignment wrapText="1"/>
    </xf>
    <xf numFmtId="0" fontId="0" fillId="0" borderId="55" xfId="0" applyBorder="1" applyAlignment="1">
      <alignment horizontal="center"/>
    </xf>
    <xf numFmtId="0" fontId="0" fillId="0" borderId="50" xfId="0" applyBorder="1" applyAlignment="1">
      <alignment horizontal="center"/>
    </xf>
    <xf numFmtId="0" fontId="0" fillId="0" borderId="54" xfId="0" applyBorder="1" applyAlignment="1">
      <alignment horizontal="center"/>
    </xf>
    <xf numFmtId="2" fontId="0" fillId="0" borderId="8" xfId="0" applyNumberFormat="1" applyBorder="1"/>
    <xf numFmtId="2" fontId="0" fillId="0" borderId="50" xfId="0" applyNumberFormat="1" applyBorder="1"/>
    <xf numFmtId="2" fontId="0" fillId="0" borderId="54" xfId="0" applyNumberFormat="1" applyBorder="1"/>
    <xf numFmtId="2" fontId="0" fillId="0" borderId="54" xfId="0" applyNumberFormat="1" applyBorder="1" applyAlignment="1">
      <alignment horizontal="center"/>
    </xf>
    <xf numFmtId="0" fontId="17" fillId="0" borderId="0" xfId="1" applyAlignment="1" applyProtection="1"/>
    <xf numFmtId="20" fontId="0" fillId="4" borderId="24" xfId="0" applyNumberFormat="1" applyFont="1" applyFill="1" applyBorder="1" applyAlignment="1" applyProtection="1">
      <alignment horizontal="right"/>
      <protection locked="0"/>
    </xf>
    <xf numFmtId="0" fontId="2" fillId="0" borderId="31" xfId="0" applyFont="1" applyBorder="1" applyAlignment="1">
      <alignment vertical="center"/>
    </xf>
    <xf numFmtId="0" fontId="2" fillId="0" borderId="32" xfId="0" applyFont="1" applyBorder="1" applyAlignment="1">
      <alignment vertical="center"/>
    </xf>
    <xf numFmtId="0" fontId="2" fillId="0" borderId="38" xfId="0" applyFont="1" applyBorder="1" applyAlignment="1">
      <alignment vertical="center" wrapText="1"/>
    </xf>
    <xf numFmtId="0" fontId="2" fillId="0" borderId="39" xfId="0" applyFont="1" applyBorder="1" applyAlignment="1">
      <alignment vertical="center" wrapText="1"/>
    </xf>
    <xf numFmtId="0" fontId="0" fillId="0" borderId="40" xfId="0" applyBorder="1" applyAlignment="1">
      <alignment vertical="center" wrapText="1"/>
    </xf>
    <xf numFmtId="0" fontId="11" fillId="0" borderId="31" xfId="0" applyFont="1" applyBorder="1" applyAlignment="1">
      <alignment horizontal="center" vertical="center" wrapText="1"/>
    </xf>
    <xf numFmtId="0" fontId="12" fillId="0" borderId="41" xfId="0" applyFont="1" applyBorder="1" applyAlignment="1">
      <alignment horizontal="center" vertical="center" wrapText="1"/>
    </xf>
    <xf numFmtId="0" fontId="12" fillId="0" borderId="32" xfId="0" applyFont="1" applyBorder="1" applyAlignment="1">
      <alignment horizontal="center" vertical="center" wrapText="1"/>
    </xf>
    <xf numFmtId="0" fontId="2" fillId="0" borderId="42" xfId="0" applyFont="1" applyBorder="1" applyAlignment="1">
      <alignment horizontal="center" vertical="center" wrapText="1"/>
    </xf>
    <xf numFmtId="0" fontId="2" fillId="0" borderId="43" xfId="0" applyFont="1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166" fontId="3" fillId="0" borderId="31" xfId="0" applyNumberFormat="1" applyFont="1" applyBorder="1" applyAlignment="1">
      <alignment horizontal="center" vertical="center"/>
    </xf>
    <xf numFmtId="0" fontId="13" fillId="0" borderId="3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2" fillId="0" borderId="41" xfId="0" applyFont="1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8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46" xfId="0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1" xfId="0" applyFont="1" applyBorder="1" applyAlignment="1">
      <alignment horizontal="center" vertical="center"/>
    </xf>
    <xf numFmtId="0" fontId="6" fillId="0" borderId="31" xfId="0" applyFont="1" applyBorder="1" applyAlignment="1"/>
    <xf numFmtId="0" fontId="6" fillId="0" borderId="32" xfId="0" applyFont="1" applyBorder="1" applyAlignment="1">
      <alignment horizontal="center" vertical="center"/>
    </xf>
    <xf numFmtId="0" fontId="6" fillId="0" borderId="32" xfId="0" applyFont="1" applyBorder="1" applyAlignment="1"/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0" borderId="6" xfId="0" applyBorder="1" applyAlignment="1"/>
    <xf numFmtId="166" fontId="11" fillId="0" borderId="31" xfId="0" applyNumberFormat="1" applyFont="1" applyBorder="1" applyAlignment="1">
      <alignment horizontal="center" vertical="center"/>
    </xf>
    <xf numFmtId="0" fontId="11" fillId="0" borderId="31" xfId="0" applyFont="1" applyBorder="1" applyAlignment="1">
      <alignment vertical="center"/>
    </xf>
    <xf numFmtId="0" fontId="11" fillId="0" borderId="32" xfId="0" applyFont="1" applyBorder="1" applyAlignment="1">
      <alignment vertical="center"/>
    </xf>
    <xf numFmtId="0" fontId="6" fillId="0" borderId="31" xfId="0" applyFont="1" applyBorder="1" applyAlignment="1">
      <alignment horizontal="center" vertical="center" wrapText="1"/>
    </xf>
    <xf numFmtId="0" fontId="6" fillId="0" borderId="32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9">
    <dxf>
      <numFmt numFmtId="166" formatCode="#,##0.00\ &quot;€&quot;"/>
      <alignment horizontal="center" vertical="center" textRotation="0" wrapText="0" indent="0" relativeIndent="0" justifyLastLine="0" shrinkToFit="0" mergeCell="0" readingOrder="0"/>
      <border diagonalUp="0" diagonalDown="0">
        <left style="thick">
          <color indexed="64"/>
        </left>
        <right/>
        <top/>
        <bottom/>
      </border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border outline="0">
        <bottom style="thick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alignment horizontal="center" vertical="center" textRotation="0" wrapText="0" indent="0" relativeIndent="0" justifyLastLine="0" shrinkToFit="0" mergeCell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2" name="Tableau2" displayName="Tableau2" ref="B40:G70" totalsRowShown="0" headerRowDxfId="8" dataDxfId="6" headerRowBorderDxfId="7">
  <autoFilter ref="B40:G70"/>
  <sortState ref="B41:G70">
    <sortCondition ref="B40:B70"/>
  </sortState>
  <tableColumns count="6">
    <tableColumn id="1" name="Prix observés" dataDxfId="5"/>
    <tableColumn id="2" name="Colonne1" dataDxfId="4"/>
    <tableColumn id="3" name="Colonne2" dataDxfId="3"/>
    <tableColumn id="4" name="Colonne3" dataDxfId="2"/>
    <tableColumn id="5" name="Colonne4" dataDxfId="1"/>
    <tableColumn id="6" name="Unitaire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discount.com/maison/cuisson/planche-a-decouper-en-marbre-imitation-40-24-0-9cm/f-11789120302-auc0656795202558.html?idOffre=329913739" TargetMode="External"/><Relationship Id="rId18" Type="http://schemas.openxmlformats.org/officeDocument/2006/relationships/hyperlink" Target="https://www.cdiscount.com/maison/linge-maison/couettes-et-oreillers/couettes/l-117621202.html" TargetMode="External"/><Relationship Id="rId26" Type="http://schemas.openxmlformats.org/officeDocument/2006/relationships/hyperlink" Target="https://www.cdiscount.com/maison/tapis/caillebotis-caoutchouc-150cm-x-100cm-x-2-2cm-noi/f-1172505-auc7106074343586.html" TargetMode="External"/><Relationship Id="rId39" Type="http://schemas.openxmlformats.org/officeDocument/2006/relationships/hyperlink" Target="https://www.elumeen.com/chargeur-intelligent-nitecore-f1.html" TargetMode="External"/><Relationship Id="rId21" Type="http://schemas.openxmlformats.org/officeDocument/2006/relationships/hyperlink" Target="https://www.cdiscount.com/maison/linge-maison/couverture-matelassee-microfibre-grand-luxe-220x/f-11762012105-auc5411489492005.html" TargetMode="External"/><Relationship Id="rId34" Type="http://schemas.openxmlformats.org/officeDocument/2006/relationships/hyperlink" Target="https://www.cdiscount.com/au-quotidien/droguerie/swiffer-duster-recharges-depoussierantes-x10/f-127060403-auc5410076291564.html?idOffre=131970278" TargetMode="External"/><Relationship Id="rId42" Type="http://schemas.openxmlformats.org/officeDocument/2006/relationships/hyperlink" Target="https://www.gaudard.com/lampes-lampes-a-petrole-lampes-en-verre-et-verre-opale-toupie-verre-couleur-verte,10-545.htm" TargetMode="External"/><Relationship Id="rId47" Type="http://schemas.openxmlformats.org/officeDocument/2006/relationships/hyperlink" Target="https://www.gemo.fr/produit/boxers-en-coton-stretch-pour-homme-avec-large-ceinture-imprimee-lot-de-2-/GEMO_638694" TargetMode="External"/><Relationship Id="rId50" Type="http://schemas.openxmlformats.org/officeDocument/2006/relationships/hyperlink" Target="https://www.amazon.fr/Athena-Multicolore-Marine-Taille-Fabricant/dp/B077BGRK2K/ref=pd_aw_sbs_193_4/261-4028330-2948526?_encoding=UTF8&amp;pd_rd_i=B07QF7Z2ZP&amp;pd_rd_r=739cfb44-ea75-4748-94db-fbb9aa98faac&amp;pd_rd_w=6IP46&amp;pd_rd_wg=zFJ9z&amp;pf_rd_p=ebeaa637-637a-4348-9" TargetMode="External"/><Relationship Id="rId55" Type="http://schemas.openxmlformats.org/officeDocument/2006/relationships/hyperlink" Target="https://www.manomano.fr/p/vernis-bois-bondex-025l-satin-10770399?color=Ch%C3%AAne%20Dor%C3%A9" TargetMode="External"/><Relationship Id="rId7" Type="http://schemas.openxmlformats.org/officeDocument/2006/relationships/hyperlink" Target="https://www.macameraespion.com/tous-les-produits/997-3028-lunettes-camera-espion-wifi.html" TargetMode="External"/><Relationship Id="rId12" Type="http://schemas.openxmlformats.org/officeDocument/2006/relationships/hyperlink" Target="https://www.amazon.fr/El%C3%A9phant-Serpilli%C3%A8re-Gaufr%C3%A9e-Taille-XXL/dp/B01GTL5BBQ" TargetMode="External"/><Relationship Id="rId17" Type="http://schemas.openxmlformats.org/officeDocument/2006/relationships/hyperlink" Target="https://blog.but.fr/article/comment-choisir-les-dimensions-dune-couette/" TargetMode="External"/><Relationship Id="rId25" Type="http://schemas.openxmlformats.org/officeDocument/2006/relationships/hyperlink" Target="https://www.blancheporte.fr/b/maison/rideau-voilage-store/rideau-occultant-isolant-328006-17377.html?DL=17377&amp;coloris=01_1652540&amp;taille=210&amp;R=1652540" TargetMode="External"/><Relationship Id="rId33" Type="http://schemas.openxmlformats.org/officeDocument/2006/relationships/hyperlink" Target="https://www.dogteur.com/advantix-tres-grand-chien-40-60-kg-6-pipettes.html" TargetMode="External"/><Relationship Id="rId38" Type="http://schemas.openxmlformats.org/officeDocument/2006/relationships/hyperlink" Target="https://www.elumeen.com/lampe-torche-nitecore-ec23.html" TargetMode="External"/><Relationship Id="rId46" Type="http://schemas.openxmlformats.org/officeDocument/2006/relationships/hyperlink" Target="https://fr.aliexpress.com/item/1566126280.html?spm=a2g0w.10010108.1000013.3.116b72651dVSU6&amp;traffic_analysisId=recommend_2088_2_90158_iswistore&amp;scm=1007.13339.90158.0&amp;pvid=23d73b6f-08f5-408b-9b2e-1d4c3ba24b36&amp;tpp=1" TargetMode="External"/><Relationship Id="rId2" Type="http://schemas.openxmlformats.org/officeDocument/2006/relationships/hyperlink" Target="https://www.epson.fr/viewcon/corporatesite/products/mainunits/overview/C11CF32401?cid=oli:olicos:CLK1-xp245-FR:000::ICNUM=4&amp;IC01=K,43&amp;IC02=Y,20&amp;IC03=M,15&amp;IC04=C,13&amp;IC05=&amp;IC06=" TargetMode="External"/><Relationship Id="rId16" Type="http://schemas.openxmlformats.org/officeDocument/2006/relationships/hyperlink" Target="https://www.cdiscount.com/maison/linge-maison/housse-de-matelas-integrale-dimensions-140/f-11762011202-auc3700886101712.html?idOffre=114782768" TargetMode="External"/><Relationship Id="rId20" Type="http://schemas.openxmlformats.org/officeDocument/2006/relationships/hyperlink" Target="https://www.cdiscount.com/maison/linge-maison/ligne-drap-housse-magnifique-lot-de-2-draps-housse/f-1176218-auc8091101584256.html" TargetMode="External"/><Relationship Id="rId29" Type="http://schemas.openxmlformats.org/officeDocument/2006/relationships/hyperlink" Target="https://www.ebay.fr/itm/Ampli-LUXMAN-LV90/283701418257?hash=item420dec1911:g:X24AAOSw7qRd3SZI" TargetMode="External"/><Relationship Id="rId41" Type="http://schemas.openxmlformats.org/officeDocument/2006/relationships/hyperlink" Target="https://www.elumeen.com/pack-12-piles-lithium-cr123-3v-1286.html" TargetMode="External"/><Relationship Id="rId54" Type="http://schemas.openxmlformats.org/officeDocument/2006/relationships/hyperlink" Target="https://www.amazon.fr/Makita-BO4565K-Ponceuse-Paume-200/dp/B0079K0LMQ/ref=sr_1_15?keywords=ponceuse+bois&amp;qid=1579552033&amp;rnid=1703605031&amp;s=hi&amp;sr=1-15" TargetMode="External"/><Relationship Id="rId1" Type="http://schemas.openxmlformats.org/officeDocument/2006/relationships/hyperlink" Target="https://www.seikoclocks.fr/horloges-murales/380-QXR210KN-4517228829420.html" TargetMode="External"/><Relationship Id="rId6" Type="http://schemas.openxmlformats.org/officeDocument/2006/relationships/hyperlink" Target="https://www.amazon.fr/SpyCameraCCTV-Feathers-Cam%C3%A9ra-Nocturne-R%C3%A9cepteur/dp/B01MQDQ8P5/ref=sr_1_1?ie=UTF8&amp;qid=1529315605&amp;sr=8-1&amp;keywords=camera+nichoir" TargetMode="External"/><Relationship Id="rId11" Type="http://schemas.openxmlformats.org/officeDocument/2006/relationships/hyperlink" Target="https://www.cdiscount.com/maison/linge-maison/torchons-special-vaisselle-verre-vendu-par-lot/f-117620204-auc2009829330372.html?idOffre=115899522" TargetMode="External"/><Relationship Id="rId24" Type="http://schemas.openxmlformats.org/officeDocument/2006/relationships/hyperlink" Target="https://www.francoisesaget.com/fr-fr/p/pauline_edredongris?LGWCODE=18342;101327;5833&amp;esl-k=sem-google|ng|c155682400017|m|kpla333619493164|p|t|dc|a41338506372|g690711346&amp;gclid=EAIaIQobChMIxtLvluqo5gIVClPTCh1enQ-YEAQYEiABEgKRVPD_BwE" TargetMode="External"/><Relationship Id="rId32" Type="http://schemas.openxmlformats.org/officeDocument/2006/relationships/hyperlink" Target="https://www.zooplus.fr/shop/chiens/corbeilles_paniers_chien/couvertures_chien/couverture_laine_polaire_chien/766215" TargetMode="External"/><Relationship Id="rId37" Type="http://schemas.openxmlformats.org/officeDocument/2006/relationships/hyperlink" Target="https://www.whatsinsidescjohnson.com/fr/fr/brands/raid/raid-diffuseur-electrique-advanced--liquide--40-nuits" TargetMode="External"/><Relationship Id="rId40" Type="http://schemas.openxmlformats.org/officeDocument/2006/relationships/hyperlink" Target="https://www.elumeen.com/accumulateur-nitecore-18650-3500-mah.html" TargetMode="External"/><Relationship Id="rId45" Type="http://schemas.openxmlformats.org/officeDocument/2006/relationships/hyperlink" Target="https://www.cdiscount.com/bricolage/quincaillerie/100-colliers-de-serrage-type-rilsan-colson-blanc/f-1660306-auc3597470009215.html?idOffre=292594978" TargetMode="External"/><Relationship Id="rId53" Type="http://schemas.openxmlformats.org/officeDocument/2006/relationships/hyperlink" Target="https://www.plakglass.fr/devis-verre-trempe.php" TargetMode="External"/><Relationship Id="rId5" Type="http://schemas.openxmlformats.org/officeDocument/2006/relationships/hyperlink" Target="https://fr.aliexpress.com/item/32960995248.html?spm=a2g0w.10010108.1000014.1.7490752dNz2qAV&amp;pvid=b441ffa0-13bd-496b-9d4a-008d04641432&amp;pvid=9be278af-f455-48f8-8093-0976c21a6538&amp;gps-id=pcDetailBottomMoreOtherSeller&amp;scm=1007.13338.125185.0&amp;scm=1007.22893.125" TargetMode="External"/><Relationship Id="rId15" Type="http://schemas.openxmlformats.org/officeDocument/2006/relationships/hyperlink" Target="https://www.cdiscount.com/maison/achat-meuble-literie/matelas-luxe-haute-densite-140-x-190-x-22-cm/f-1175520-auc2009798056730.html" TargetMode="External"/><Relationship Id="rId23" Type="http://schemas.openxmlformats.org/officeDocument/2006/relationships/hyperlink" Target="https://www.cdiscount.com/maison/linge-maison/couvre-lit-a-double-face-matelasse-220-x-240-cm-gr/f-117620122-auc6942474631714.html" TargetMode="External"/><Relationship Id="rId28" Type="http://schemas.openxmlformats.org/officeDocument/2006/relationships/hyperlink" Target="https://www.maisonmoderne-electricite.fr/voyants-led/7576-voyant-simple-led-rouge-110v-a-400v-1-module-legrand-3414970531612.html" TargetMode="External"/><Relationship Id="rId36" Type="http://schemas.openxmlformats.org/officeDocument/2006/relationships/hyperlink" Target="https://www.amazon.fr/Raid-diffuseur-%C3%A9lectrique-liquide-advanced/dp/B00WSKH5K8" TargetMode="External"/><Relationship Id="rId49" Type="http://schemas.openxmlformats.org/officeDocument/2006/relationships/hyperlink" Target="https://www.gemo.fr/produit/lot-de-5-paires-de-chaussettes-hautes-bicolores/GEMO_580193" TargetMode="External"/><Relationship Id="rId10" Type="http://schemas.openxmlformats.org/officeDocument/2006/relationships/hyperlink" Target="https://fr.shopping.rakuten.com/offer/buy/3725030529/machine-a-nescafe.html" TargetMode="External"/><Relationship Id="rId19" Type="http://schemas.openxmlformats.org/officeDocument/2006/relationships/hyperlink" Target="https://www.cdiscount.com/maison/linge-maison/housse-de-couette-coton-int/f-1176216-dou3574386407434.html?idOffre=57851099" TargetMode="External"/><Relationship Id="rId31" Type="http://schemas.openxmlformats.org/officeDocument/2006/relationships/hyperlink" Target="https://www.zooplus.fr/shop/chiens/corbeilles_paniers_chien/tapis_matelas_chien/vetbed/297380" TargetMode="External"/><Relationship Id="rId44" Type="http://schemas.openxmlformats.org/officeDocument/2006/relationships/hyperlink" Target="https://www.cdiscount.com/bricolage/quincaillerie/100-colliers-de-serrage-type-rilsan-colson-blanc/f-1660306-auc3597470007976.html?idOffre=292719944" TargetMode="External"/><Relationship Id="rId52" Type="http://schemas.openxmlformats.org/officeDocument/2006/relationships/hyperlink" Target="https://www.timberland.fr/shop/fr/tbl-fr/homme-chaussures/chaussure-bateau-classique-pour-homme-en-marron-76015214" TargetMode="External"/><Relationship Id="rId4" Type="http://schemas.openxmlformats.org/officeDocument/2006/relationships/hyperlink" Target="https://www.ldlc.com/fiche/PB00230722.html" TargetMode="External"/><Relationship Id="rId9" Type="http://schemas.openxmlformats.org/officeDocument/2006/relationships/hyperlink" Target="https://www.amazon.fr/H-Koenig-SLX970-Aspirateur-Silencieux-danimaux/dp/B01HXXPOX4/ref=sr_1_63?fst=as%3Aoff&amp;qid=1579461058&amp;refinements=p_n_feature_sixteen_browse-bin%3A13519708031%2Cp_36%3A84666031&amp;rnid=67553031&amp;s=kitchen&amp;sr=1-63" TargetMode="External"/><Relationship Id="rId14" Type="http://schemas.openxmlformats.org/officeDocument/2006/relationships/hyperlink" Target="https://www.amazon.fr/Poign%C3%A9e-isolante-77L-Borosilicate-Restaurant/dp/B075FRTQJR/ref=sr_1_30?hvadid=80264381156565&amp;hvbmt=bp&amp;hvdev=c&amp;hvqmt=p&amp;keywords=verre+mesureur&amp;qid=1579461861&amp;sr=8-30" TargetMode="External"/><Relationship Id="rId22" Type="http://schemas.openxmlformats.org/officeDocument/2006/relationships/hyperlink" Target="https://www.cdiscount.com/maison/meubles-mobilier/sogno-tete-de-lit-capitonnee-style-contemporain/f-117600209-sognotdl180grct.html?idOffre=141462944" TargetMode="External"/><Relationship Id="rId27" Type="http://schemas.openxmlformats.org/officeDocument/2006/relationships/hyperlink" Target="https://www.manomano.fr/p/voyant-v-del-rouge-110-a-230-v-143557" TargetMode="External"/><Relationship Id="rId30" Type="http://schemas.openxmlformats.org/officeDocument/2006/relationships/hyperlink" Target="https://www.ebay.fr/itm/SONY-TA-AX2-Verstarker/254315092952?hash=item3b365c5bd8:g:ta0AAOSwijhdQFoi" TargetMode="External"/><Relationship Id="rId35" Type="http://schemas.openxmlformats.org/officeDocument/2006/relationships/hyperlink" Target="https://www.cdiscount.com/au-quotidien/droguerie/balai-a-franges/f-127060401-spo3059940000240.html?idOffre=329064296" TargetMode="External"/><Relationship Id="rId43" Type="http://schemas.openxmlformats.org/officeDocument/2006/relationships/hyperlink" Target="https://stickers-auto-moto.fr/stickers-cache-moyeu-de-jante/1557-4-stickers-autocollant-moyeu-de-jante-alfa-romeo?gclid=EAIaIQobChMIkZL6iuSR5wIVh9DeCh2KGwIkEAQYDCABEgKDRvD_BwE" TargetMode="External"/><Relationship Id="rId48" Type="http://schemas.openxmlformats.org/officeDocument/2006/relationships/hyperlink" Target="https://www.gemo.fr/produit/tee-shirt-homme-regular-a-manches-courtes-en-coton-bio/GEMO_664687" TargetMode="External"/><Relationship Id="rId56" Type="http://schemas.openxmlformats.org/officeDocument/2006/relationships/printerSettings" Target="../printerSettings/printerSettings2.bin"/><Relationship Id="rId8" Type="http://schemas.openxmlformats.org/officeDocument/2006/relationships/hyperlink" Target="https://www.cdiscount.com/electromenager/sante-minceur/continental-edison-bs150im-pese-personne-impedance/f-1105902-cebs150im.html" TargetMode="External"/><Relationship Id="rId51" Type="http://schemas.openxmlformats.org/officeDocument/2006/relationships/hyperlink" Target="https://www.decathlon.fr/p/chaussures-de-randonnee-nature-nh100-mid-noire-homme/_/R-p-171851" TargetMode="External"/><Relationship Id="rId3" Type="http://schemas.openxmlformats.org/officeDocument/2006/relationships/hyperlink" Target="https://www.cdiscount.com/informatique/cartouche-encre-toner/cartouches-d-encre-epson-29-29xl-compatible-avec-e/f-10706-goh060365876269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U240"/>
  <sheetViews>
    <sheetView tabSelected="1" workbookViewId="0">
      <pane ySplit="5" topLeftCell="A129" activePane="bottomLeft" state="frozen"/>
      <selection pane="bottomLeft" activeCell="P140" sqref="P140"/>
    </sheetView>
  </sheetViews>
  <sheetFormatPr baseColWidth="10" defaultRowHeight="15"/>
  <cols>
    <col min="1" max="1" width="3.28515625" customWidth="1"/>
    <col min="2" max="2" width="15" style="8" customWidth="1"/>
    <col min="3" max="3" width="11.5703125" customWidth="1"/>
    <col min="4" max="4" width="11.7109375" customWidth="1"/>
    <col min="5" max="6" width="11.5703125" customWidth="1"/>
    <col min="7" max="7" width="14.5703125" style="1" customWidth="1"/>
    <col min="8" max="8" width="2.140625" customWidth="1"/>
    <col min="9" max="9" width="15.7109375" style="1" customWidth="1"/>
    <col min="10" max="10" width="11.85546875" style="5" customWidth="1"/>
    <col min="11" max="11" width="4" customWidth="1"/>
    <col min="13" max="13" width="6.28515625" customWidth="1"/>
    <col min="14" max="14" width="27.42578125" customWidth="1"/>
    <col min="15" max="15" width="17.140625" customWidth="1"/>
    <col min="16" max="16" width="8.140625" style="10" customWidth="1"/>
    <col min="17" max="17" width="8.42578125" style="8" customWidth="1"/>
    <col min="18" max="18" width="7.85546875" style="9" customWidth="1"/>
    <col min="19" max="19" width="8.28515625" style="11" customWidth="1"/>
    <col min="20" max="20" width="8.42578125" style="8" customWidth="1"/>
    <col min="21" max="21" width="10.85546875" style="9" customWidth="1"/>
  </cols>
  <sheetData>
    <row r="1" spans="2:21" ht="36" customHeight="1" thickBot="1">
      <c r="C1" s="132" t="s">
        <v>311</v>
      </c>
      <c r="D1" s="132"/>
      <c r="E1" s="132"/>
      <c r="F1" s="132"/>
      <c r="I1" s="161" t="s">
        <v>106</v>
      </c>
      <c r="J1" s="144"/>
      <c r="L1" s="147" t="s">
        <v>312</v>
      </c>
      <c r="M1" s="147"/>
      <c r="N1" s="147"/>
      <c r="O1" s="147"/>
      <c r="P1" s="147"/>
      <c r="Q1" s="147"/>
      <c r="R1" s="147"/>
      <c r="S1" s="147"/>
      <c r="T1" s="147"/>
      <c r="U1" s="147"/>
    </row>
    <row r="2" spans="2:21" ht="15.75" customHeight="1" thickTop="1">
      <c r="B2" s="133" t="s">
        <v>182</v>
      </c>
      <c r="C2" s="137" t="s">
        <v>129</v>
      </c>
      <c r="D2" s="138"/>
      <c r="E2" s="138"/>
      <c r="F2" s="139"/>
      <c r="G2" s="133" t="s">
        <v>131</v>
      </c>
      <c r="I2" s="127" t="s">
        <v>132</v>
      </c>
      <c r="J2" s="121" t="s">
        <v>0</v>
      </c>
      <c r="L2" s="159"/>
      <c r="M2" s="76"/>
      <c r="N2" s="148" t="s">
        <v>8</v>
      </c>
      <c r="O2" s="148"/>
      <c r="P2" s="148"/>
      <c r="Q2" s="148"/>
      <c r="R2" s="148"/>
      <c r="S2" s="149"/>
      <c r="T2" s="156">
        <f>U240</f>
        <v>101.78119999999998</v>
      </c>
      <c r="U2" s="157"/>
    </row>
    <row r="3" spans="2:21" ht="15.75" customHeight="1" thickBot="1">
      <c r="B3" s="134"/>
      <c r="C3" s="140"/>
      <c r="D3" s="141"/>
      <c r="E3" s="141"/>
      <c r="F3" s="142"/>
      <c r="G3" s="134"/>
      <c r="I3" s="128"/>
      <c r="J3" s="122"/>
      <c r="L3" s="160"/>
      <c r="M3" s="77"/>
      <c r="N3" s="150"/>
      <c r="O3" s="150"/>
      <c r="P3" s="150"/>
      <c r="Q3" s="150"/>
      <c r="R3" s="150"/>
      <c r="S3" s="151"/>
      <c r="T3" s="158"/>
      <c r="U3" s="158"/>
    </row>
    <row r="4" spans="2:21" ht="15.75" customHeight="1" thickTop="1">
      <c r="B4" s="135"/>
      <c r="C4" s="140"/>
      <c r="D4" s="141"/>
      <c r="E4" s="141"/>
      <c r="F4" s="142"/>
      <c r="G4" s="146"/>
      <c r="I4" s="129"/>
      <c r="J4" s="123"/>
      <c r="L4" s="37" t="s">
        <v>92</v>
      </c>
      <c r="M4" s="78" t="s">
        <v>343</v>
      </c>
      <c r="N4" s="39" t="s">
        <v>4</v>
      </c>
      <c r="O4" s="45" t="s">
        <v>5</v>
      </c>
      <c r="P4" s="152" t="s">
        <v>26</v>
      </c>
      <c r="Q4" s="153"/>
      <c r="R4" s="154" t="s">
        <v>6</v>
      </c>
      <c r="S4" s="155"/>
      <c r="T4" s="38" t="s">
        <v>38</v>
      </c>
      <c r="U4" s="12" t="s">
        <v>9</v>
      </c>
    </row>
    <row r="5" spans="2:21" ht="48" customHeight="1" thickBot="1">
      <c r="B5" s="136"/>
      <c r="C5" s="143"/>
      <c r="D5" s="144"/>
      <c r="E5" s="144"/>
      <c r="F5" s="145"/>
      <c r="G5" s="43">
        <f>SUM(G6:G39)</f>
        <v>0</v>
      </c>
      <c r="I5" s="41">
        <v>2020</v>
      </c>
      <c r="J5" s="44" t="str">
        <f>IF(SUM(J6:J17)=0,"",SUM(J6:J17))</f>
        <v/>
      </c>
      <c r="L5" s="51" t="s">
        <v>93</v>
      </c>
      <c r="M5" s="79"/>
      <c r="N5" s="52" t="s">
        <v>37</v>
      </c>
      <c r="O5" s="53" t="s">
        <v>39</v>
      </c>
      <c r="P5" s="54" t="s">
        <v>23</v>
      </c>
      <c r="Q5" s="54" t="s">
        <v>22</v>
      </c>
      <c r="R5" s="55" t="s">
        <v>24</v>
      </c>
      <c r="S5" s="56" t="s">
        <v>25</v>
      </c>
      <c r="T5" s="46"/>
      <c r="U5" s="47">
        <f>$U$240</f>
        <v>101.78119999999998</v>
      </c>
    </row>
    <row r="6" spans="2:21" ht="15.75" thickTop="1">
      <c r="B6" s="26"/>
      <c r="C6" s="29"/>
      <c r="D6" s="31"/>
      <c r="E6" s="31"/>
      <c r="F6" s="32"/>
      <c r="G6" s="2" t="str">
        <f>IF(SUM(C6:F6)=0,"",SUM(C6:F6))</f>
        <v/>
      </c>
      <c r="I6" s="88">
        <v>43831</v>
      </c>
      <c r="J6" s="89"/>
      <c r="L6" s="61">
        <v>43281</v>
      </c>
      <c r="M6" s="81">
        <v>0</v>
      </c>
      <c r="N6" s="60" t="s">
        <v>213</v>
      </c>
      <c r="O6" s="60"/>
      <c r="P6" s="64"/>
      <c r="Q6" s="64"/>
      <c r="R6" s="42" t="str">
        <f>IF(P6="","",IF(Q6="","",PRODUCT(P6:Q6)))</f>
        <v/>
      </c>
      <c r="S6" s="73">
        <v>0.78</v>
      </c>
      <c r="T6" s="66"/>
      <c r="U6" s="72" t="str">
        <f>IF(T6="","",IF(R6="",PRODUCT(T6,S6),IF(S6="",PRODUCT(R6,T6))))</f>
        <v/>
      </c>
    </row>
    <row r="7" spans="2:21">
      <c r="B7" s="26"/>
      <c r="C7" s="29"/>
      <c r="D7" s="33"/>
      <c r="E7" s="33"/>
      <c r="F7" s="34"/>
      <c r="G7" s="3" t="str">
        <f t="shared" ref="G7:G38" si="0">IF(SUM(C7:F7)=0,"",SUM(C7:F7))</f>
        <v/>
      </c>
      <c r="I7" s="6">
        <v>43862</v>
      </c>
      <c r="J7" s="68"/>
      <c r="L7" s="61">
        <v>43864</v>
      </c>
      <c r="M7" s="80">
        <v>1</v>
      </c>
      <c r="N7" s="60" t="s">
        <v>16</v>
      </c>
      <c r="O7" s="60" t="s">
        <v>17</v>
      </c>
      <c r="P7" s="64"/>
      <c r="Q7" s="64"/>
      <c r="R7" s="42" t="str">
        <f>IF(P7="","",IF(Q7="","",PRODUCT(P7:Q7)))</f>
        <v/>
      </c>
      <c r="S7" s="73">
        <v>0.61</v>
      </c>
      <c r="T7" s="66">
        <v>4</v>
      </c>
      <c r="U7" s="72">
        <f>IF(T7="","",IF(R7="",PRODUCT(T7,S7),IF(S7="",PRODUCT(R7,T7))))</f>
        <v>2.44</v>
      </c>
    </row>
    <row r="8" spans="2:21">
      <c r="B8" s="26"/>
      <c r="C8" s="29"/>
      <c r="D8" s="33"/>
      <c r="E8" s="33"/>
      <c r="F8" s="34"/>
      <c r="G8" s="3" t="str">
        <f t="shared" si="0"/>
        <v/>
      </c>
      <c r="I8" s="6">
        <v>43891</v>
      </c>
      <c r="J8" s="68"/>
      <c r="L8" s="61">
        <v>43140</v>
      </c>
      <c r="M8" s="80">
        <v>2</v>
      </c>
      <c r="N8" s="60" t="s">
        <v>146</v>
      </c>
      <c r="O8" s="60" t="s">
        <v>147</v>
      </c>
      <c r="P8" s="64"/>
      <c r="Q8" s="64"/>
      <c r="R8" s="42" t="str">
        <f>IF(P8="","",IF(Q8="","",PRODUCT(P8:Q8)))</f>
        <v/>
      </c>
      <c r="S8" s="73">
        <v>2.85</v>
      </c>
      <c r="T8" s="66"/>
      <c r="U8" s="72" t="str">
        <f>IF(T8="","",IF(R8="",PRODUCT(T8,S8),IF(S8="",PRODUCT(R8,T8))))</f>
        <v/>
      </c>
    </row>
    <row r="9" spans="2:21">
      <c r="B9" s="26"/>
      <c r="C9" s="29"/>
      <c r="D9" s="33"/>
      <c r="E9" s="33"/>
      <c r="F9" s="34"/>
      <c r="G9" s="3" t="str">
        <f t="shared" si="0"/>
        <v/>
      </c>
      <c r="I9" s="6">
        <v>43922</v>
      </c>
      <c r="J9" s="69"/>
      <c r="L9" s="61">
        <v>43263</v>
      </c>
      <c r="M9" s="80">
        <v>2</v>
      </c>
      <c r="N9" s="60" t="s">
        <v>204</v>
      </c>
      <c r="O9" s="60" t="s">
        <v>205</v>
      </c>
      <c r="P9" s="64"/>
      <c r="Q9" s="64"/>
      <c r="R9" s="42" t="str">
        <f>IF(P9="","",IF(Q9="","",PRODUCT(P9:Q9)))</f>
        <v/>
      </c>
      <c r="S9" s="73">
        <v>1.51</v>
      </c>
      <c r="T9" s="66"/>
      <c r="U9" s="72" t="str">
        <f>IF(T9="","",IF(R9="",PRODUCT(T9,S9),IF(S9="",PRODUCT(R9,T9))))</f>
        <v/>
      </c>
    </row>
    <row r="10" spans="2:21">
      <c r="B10" s="26"/>
      <c r="C10" s="29"/>
      <c r="D10" s="33"/>
      <c r="E10" s="33"/>
      <c r="F10" s="34"/>
      <c r="G10" s="3" t="str">
        <f t="shared" si="0"/>
        <v/>
      </c>
      <c r="I10" s="6">
        <v>43952</v>
      </c>
      <c r="J10" s="69"/>
      <c r="L10" s="61">
        <v>43140</v>
      </c>
      <c r="M10" s="80">
        <v>2</v>
      </c>
      <c r="N10" s="60" t="s">
        <v>19</v>
      </c>
      <c r="O10" s="60" t="s">
        <v>20</v>
      </c>
      <c r="P10" s="64"/>
      <c r="Q10" s="64"/>
      <c r="R10" s="42" t="str">
        <f>IF(P10="","",IF(Q10="","",PRODUCT(P10:Q10)))</f>
        <v/>
      </c>
      <c r="S10" s="73">
        <v>3.39</v>
      </c>
      <c r="T10" s="66"/>
      <c r="U10" s="72" t="str">
        <f>IF(T10="","",IF(R10="",PRODUCT(T10,S10),IF(S10="",PRODUCT(R10,T10))))</f>
        <v/>
      </c>
    </row>
    <row r="11" spans="2:21">
      <c r="B11" s="26"/>
      <c r="C11" s="29"/>
      <c r="D11" s="33"/>
      <c r="E11" s="33"/>
      <c r="F11" s="34"/>
      <c r="G11" s="3" t="str">
        <f t="shared" si="0"/>
        <v/>
      </c>
      <c r="I11" s="6">
        <v>43983</v>
      </c>
      <c r="J11" s="69"/>
      <c r="L11" s="61">
        <v>43091</v>
      </c>
      <c r="M11" s="80">
        <v>2</v>
      </c>
      <c r="N11" s="60" t="s">
        <v>126</v>
      </c>
      <c r="O11" s="60" t="s">
        <v>20</v>
      </c>
      <c r="P11" s="64"/>
      <c r="Q11" s="64"/>
      <c r="R11" s="42" t="str">
        <f>IF(P11="","",IF(Q11="","",PRODUCT(P11:Q11)))</f>
        <v/>
      </c>
      <c r="S11" s="73">
        <v>5.51</v>
      </c>
      <c r="T11" s="66"/>
      <c r="U11" s="72" t="str">
        <f>IF(T11="","",IF(R11="",PRODUCT(T11,S11),IF(S11="",PRODUCT(R11,T11))))</f>
        <v/>
      </c>
    </row>
    <row r="12" spans="2:21">
      <c r="B12" s="26"/>
      <c r="C12" s="29"/>
      <c r="D12" s="33"/>
      <c r="E12" s="33"/>
      <c r="F12" s="34"/>
      <c r="G12" s="3" t="str">
        <f t="shared" si="0"/>
        <v/>
      </c>
      <c r="I12" s="6">
        <v>44013</v>
      </c>
      <c r="J12" s="69"/>
      <c r="L12" s="61">
        <v>43864</v>
      </c>
      <c r="M12" s="80">
        <v>2</v>
      </c>
      <c r="N12" s="60" t="s">
        <v>216</v>
      </c>
      <c r="O12" s="60" t="s">
        <v>73</v>
      </c>
      <c r="P12" s="64">
        <v>5.9</v>
      </c>
      <c r="Q12" s="64">
        <v>1</v>
      </c>
      <c r="R12" s="42">
        <f>IF(P12="","",IF(Q12="","",PRODUCT(P12:Q12)))</f>
        <v>5.9</v>
      </c>
      <c r="S12" s="73"/>
      <c r="T12" s="66">
        <v>1</v>
      </c>
      <c r="U12" s="72">
        <f>IF(T12="","",IF(R12="",PRODUCT(T12,S12),IF(S12="",PRODUCT(R12,T12))))</f>
        <v>5.9</v>
      </c>
    </row>
    <row r="13" spans="2:21">
      <c r="B13" s="26"/>
      <c r="C13" s="29"/>
      <c r="D13" s="33"/>
      <c r="E13" s="33"/>
      <c r="F13" s="34"/>
      <c r="G13" s="3" t="str">
        <f t="shared" si="0"/>
        <v/>
      </c>
      <c r="I13" s="6">
        <v>44044</v>
      </c>
      <c r="J13" s="69"/>
      <c r="L13" s="61">
        <v>43091</v>
      </c>
      <c r="M13" s="80">
        <v>2</v>
      </c>
      <c r="N13" s="60" t="s">
        <v>170</v>
      </c>
      <c r="O13" s="60" t="s">
        <v>35</v>
      </c>
      <c r="P13" s="64"/>
      <c r="Q13" s="64"/>
      <c r="R13" s="42" t="str">
        <f>IF(P13="","",IF(Q13="","",PRODUCT(P13:Q13)))</f>
        <v/>
      </c>
      <c r="S13" s="73">
        <v>7.46</v>
      </c>
      <c r="T13" s="66"/>
      <c r="U13" s="72" t="str">
        <f>IF(T13="","",IF(R13="",PRODUCT(T13,S13),IF(S13="",PRODUCT(R13,T13))))</f>
        <v/>
      </c>
    </row>
    <row r="14" spans="2:21">
      <c r="B14" s="26"/>
      <c r="C14" s="29"/>
      <c r="D14" s="33"/>
      <c r="E14" s="33"/>
      <c r="F14" s="34"/>
      <c r="G14" s="3" t="str">
        <f t="shared" si="0"/>
        <v/>
      </c>
      <c r="I14" s="6">
        <v>44075</v>
      </c>
      <c r="J14" s="69"/>
      <c r="L14" s="61">
        <v>43255</v>
      </c>
      <c r="M14" s="80">
        <v>2</v>
      </c>
      <c r="N14" s="60" t="s">
        <v>152</v>
      </c>
      <c r="O14" s="60" t="s">
        <v>199</v>
      </c>
      <c r="P14" s="64">
        <v>20.7</v>
      </c>
      <c r="Q14" s="64">
        <v>0.19600000000000001</v>
      </c>
      <c r="R14" s="42">
        <f>IF(P14="","",IF(Q14="","",PRODUCT(P14:Q14)))</f>
        <v>4.0571999999999999</v>
      </c>
      <c r="S14" s="73"/>
      <c r="T14" s="66"/>
      <c r="U14" s="72" t="str">
        <f>IF(T14="","",IF(R14="",PRODUCT(T14,S14),IF(S14="",PRODUCT(R14,T14))))</f>
        <v/>
      </c>
    </row>
    <row r="15" spans="2:21">
      <c r="B15" s="26"/>
      <c r="C15" s="29"/>
      <c r="D15" s="33"/>
      <c r="E15" s="33"/>
      <c r="F15" s="34"/>
      <c r="G15" s="3" t="str">
        <f t="shared" si="0"/>
        <v/>
      </c>
      <c r="I15" s="6">
        <v>44105</v>
      </c>
      <c r="J15" s="69"/>
      <c r="L15" s="61">
        <v>43024</v>
      </c>
      <c r="M15" s="80">
        <v>2</v>
      </c>
      <c r="N15" s="60" t="s">
        <v>172</v>
      </c>
      <c r="O15" s="60" t="s">
        <v>199</v>
      </c>
      <c r="P15" s="64">
        <v>15</v>
      </c>
      <c r="Q15" s="64">
        <v>0.3</v>
      </c>
      <c r="R15" s="42">
        <f>IF(P15="","",IF(Q15="","",PRODUCT(P15:Q15)))</f>
        <v>4.5</v>
      </c>
      <c r="S15" s="73"/>
      <c r="T15" s="66"/>
      <c r="U15" s="72" t="str">
        <f>IF(T15="","",IF(R15="",PRODUCT(T15,S15),IF(S15="",PRODUCT(R15,T15))))</f>
        <v/>
      </c>
    </row>
    <row r="16" spans="2:21">
      <c r="B16" s="26"/>
      <c r="C16" s="29"/>
      <c r="D16" s="33"/>
      <c r="E16" s="33"/>
      <c r="F16" s="34"/>
      <c r="G16" s="3" t="str">
        <f t="shared" si="0"/>
        <v/>
      </c>
      <c r="I16" s="6">
        <v>44136</v>
      </c>
      <c r="J16" s="69"/>
      <c r="L16" s="61">
        <v>43833</v>
      </c>
      <c r="M16" s="80">
        <v>2</v>
      </c>
      <c r="N16" s="60" t="s">
        <v>161</v>
      </c>
      <c r="O16" s="60" t="s">
        <v>35</v>
      </c>
      <c r="P16" s="64">
        <v>5.56</v>
      </c>
      <c r="Q16" s="64">
        <v>0.7</v>
      </c>
      <c r="R16" s="42">
        <f>IF(P16="","",IF(Q16="","",PRODUCT(P16:Q16)))</f>
        <v>3.8919999999999995</v>
      </c>
      <c r="S16" s="73"/>
      <c r="T16" s="66"/>
      <c r="U16" s="72" t="str">
        <f>IF(T16="","",IF(R16="",PRODUCT(T16,S16),IF(S16="",PRODUCT(R16,T16))))</f>
        <v/>
      </c>
    </row>
    <row r="17" spans="2:21" ht="15.75" thickBot="1">
      <c r="B17" s="26"/>
      <c r="C17" s="29"/>
      <c r="D17" s="33"/>
      <c r="E17" s="33"/>
      <c r="F17" s="34"/>
      <c r="G17" s="3" t="str">
        <f t="shared" si="0"/>
        <v/>
      </c>
      <c r="I17" s="7">
        <v>44166</v>
      </c>
      <c r="J17" s="70"/>
      <c r="L17" s="61">
        <v>43451</v>
      </c>
      <c r="M17" s="80">
        <v>2</v>
      </c>
      <c r="N17" s="60" t="s">
        <v>258</v>
      </c>
      <c r="O17" s="60" t="s">
        <v>20</v>
      </c>
      <c r="P17" s="64">
        <v>3.45</v>
      </c>
      <c r="Q17" s="64">
        <v>1</v>
      </c>
      <c r="R17" s="42">
        <f>IF(P17="","",IF(Q17="","",PRODUCT(P17:Q17)))</f>
        <v>3.45</v>
      </c>
      <c r="S17" s="73"/>
      <c r="T17" s="66"/>
      <c r="U17" s="72" t="str">
        <f>IF(T17="","",IF(R17="",PRODUCT(T17,S17),IF(S17="",PRODUCT(R17,T17))))</f>
        <v/>
      </c>
    </row>
    <row r="18" spans="2:21" ht="15.75" thickTop="1">
      <c r="B18" s="26"/>
      <c r="C18" s="29"/>
      <c r="D18" s="33"/>
      <c r="E18" s="33"/>
      <c r="F18" s="34"/>
      <c r="G18" s="3" t="str">
        <f t="shared" si="0"/>
        <v/>
      </c>
      <c r="L18" s="61">
        <v>43844</v>
      </c>
      <c r="M18" s="80">
        <v>2</v>
      </c>
      <c r="N18" s="60" t="s">
        <v>162</v>
      </c>
      <c r="O18" s="60" t="s">
        <v>200</v>
      </c>
      <c r="P18" s="64">
        <v>2.85</v>
      </c>
      <c r="Q18" s="64">
        <v>1.532</v>
      </c>
      <c r="R18" s="42">
        <f>IF(P18="","",IF(Q18="","",PRODUCT(P18:Q18)))</f>
        <v>4.3662000000000001</v>
      </c>
      <c r="S18" s="73"/>
      <c r="T18" s="66">
        <v>1</v>
      </c>
      <c r="U18" s="72">
        <f>IF(T18="","",IF(R18="",PRODUCT(T18,S18),IF(S18="",PRODUCT(R18,T18))))</f>
        <v>4.3662000000000001</v>
      </c>
    </row>
    <row r="19" spans="2:21" ht="15.75" customHeight="1">
      <c r="B19" s="26"/>
      <c r="C19" s="29"/>
      <c r="D19" s="33"/>
      <c r="E19" s="33"/>
      <c r="F19" s="34"/>
      <c r="G19" s="3" t="str">
        <f t="shared" si="0"/>
        <v/>
      </c>
      <c r="L19" s="61">
        <v>43409</v>
      </c>
      <c r="M19" s="80">
        <v>2</v>
      </c>
      <c r="N19" s="60" t="s">
        <v>247</v>
      </c>
      <c r="O19" s="60" t="s">
        <v>35</v>
      </c>
      <c r="P19" s="64">
        <v>11.34</v>
      </c>
      <c r="Q19" s="64">
        <v>1</v>
      </c>
      <c r="R19" s="42">
        <f>IF(P19="","",IF(Q19="","",PRODUCT(P19:Q19)))</f>
        <v>11.34</v>
      </c>
      <c r="S19" s="73"/>
      <c r="T19" s="66"/>
      <c r="U19" s="72" t="str">
        <f>IF(T19="","",IF(R19="",PRODUCT(T19,S19),IF(S19="",PRODUCT(R19,T19))))</f>
        <v/>
      </c>
    </row>
    <row r="20" spans="2:21" ht="15.75" customHeight="1">
      <c r="B20" s="26"/>
      <c r="C20" s="29"/>
      <c r="D20" s="33"/>
      <c r="E20" s="33"/>
      <c r="F20" s="34"/>
      <c r="G20" s="3" t="str">
        <f t="shared" si="0"/>
        <v/>
      </c>
      <c r="L20" s="59"/>
      <c r="M20" s="80">
        <v>3</v>
      </c>
      <c r="N20" s="60" t="s">
        <v>114</v>
      </c>
      <c r="O20" s="60" t="s">
        <v>115</v>
      </c>
      <c r="P20" s="64"/>
      <c r="Q20" s="64"/>
      <c r="R20" s="42" t="str">
        <f>IF(P20="","",IF(Q20="","",PRODUCT(P20:Q20)))</f>
        <v/>
      </c>
      <c r="S20" s="73"/>
      <c r="T20" s="66"/>
      <c r="U20" s="72" t="str">
        <f>IF(T20="","",IF(R20="",PRODUCT(T20,S20),IF(S20="",PRODUCT(R20,T20))))</f>
        <v/>
      </c>
    </row>
    <row r="21" spans="2:21" ht="15.75" customHeight="1">
      <c r="B21" s="26"/>
      <c r="C21" s="29"/>
      <c r="D21" s="33"/>
      <c r="E21" s="33"/>
      <c r="F21" s="34"/>
      <c r="G21" s="3" t="str">
        <f t="shared" si="0"/>
        <v/>
      </c>
      <c r="L21" s="61">
        <v>43281</v>
      </c>
      <c r="M21" s="80">
        <v>3</v>
      </c>
      <c r="N21" s="60" t="s">
        <v>34</v>
      </c>
      <c r="O21" s="60" t="s">
        <v>148</v>
      </c>
      <c r="P21" s="64"/>
      <c r="Q21" s="64"/>
      <c r="R21" s="42" t="str">
        <f>IF(P21="","",IF(Q21="","",PRODUCT(P21:Q21)))</f>
        <v/>
      </c>
      <c r="S21" s="73">
        <v>1.23</v>
      </c>
      <c r="T21" s="66"/>
      <c r="U21" s="72" t="str">
        <f>IF(T21="","",IF(R21="",PRODUCT(T21,S21),IF(S21="",PRODUCT(R21,T21))))</f>
        <v/>
      </c>
    </row>
    <row r="22" spans="2:21">
      <c r="B22" s="26"/>
      <c r="C22" s="29"/>
      <c r="D22" s="33"/>
      <c r="E22" s="33"/>
      <c r="F22" s="34"/>
      <c r="G22" s="3" t="str">
        <f t="shared" si="0"/>
        <v/>
      </c>
      <c r="L22" s="61">
        <v>43678</v>
      </c>
      <c r="M22" s="80">
        <v>3</v>
      </c>
      <c r="N22" s="60" t="s">
        <v>76</v>
      </c>
      <c r="O22" s="60" t="s">
        <v>20</v>
      </c>
      <c r="P22" s="64"/>
      <c r="Q22" s="64"/>
      <c r="R22" s="42" t="str">
        <f>IF(P22="","",IF(Q22="","",PRODUCT(P22:Q22)))</f>
        <v/>
      </c>
      <c r="S22" s="73">
        <v>1.05</v>
      </c>
      <c r="T22" s="66"/>
      <c r="U22" s="72" t="str">
        <f>IF(T22="","",IF(R22="",PRODUCT(T22,S22),IF(S22="",PRODUCT(R22,T22))))</f>
        <v/>
      </c>
    </row>
    <row r="23" spans="2:21">
      <c r="B23" s="26"/>
      <c r="C23" s="29"/>
      <c r="D23" s="33"/>
      <c r="E23" s="33"/>
      <c r="F23" s="34"/>
      <c r="G23" s="3" t="str">
        <f t="shared" si="0"/>
        <v/>
      </c>
      <c r="L23" s="61">
        <v>43647</v>
      </c>
      <c r="M23" s="80">
        <v>3</v>
      </c>
      <c r="N23" s="60" t="s">
        <v>96</v>
      </c>
      <c r="O23" s="60" t="s">
        <v>54</v>
      </c>
      <c r="P23" s="64"/>
      <c r="Q23" s="64"/>
      <c r="R23" s="42" t="str">
        <f>IF(P23="","",IF(Q23="","",PRODUCT(P23:Q23)))</f>
        <v/>
      </c>
      <c r="S23" s="73">
        <v>1.42</v>
      </c>
      <c r="T23" s="66"/>
      <c r="U23" s="72" t="str">
        <f>IF(T23="","",IF(R23="",PRODUCT(T23,S23),IF(S23="",PRODUCT(R23,T23))))</f>
        <v/>
      </c>
    </row>
    <row r="24" spans="2:21">
      <c r="B24" s="26"/>
      <c r="C24" s="33"/>
      <c r="D24" s="33"/>
      <c r="E24" s="33"/>
      <c r="F24" s="34"/>
      <c r="G24" s="3" t="str">
        <f t="shared" si="0"/>
        <v/>
      </c>
      <c r="L24" s="118">
        <v>0.80763888888888891</v>
      </c>
      <c r="M24" s="80">
        <v>3</v>
      </c>
      <c r="N24" s="75" t="s">
        <v>96</v>
      </c>
      <c r="O24" s="75" t="s">
        <v>143</v>
      </c>
      <c r="P24" s="64"/>
      <c r="Q24" s="64"/>
      <c r="R24" s="42" t="str">
        <f>IF(P24="","",IF(Q24="","",PRODUCT(P24:Q24)))</f>
        <v/>
      </c>
      <c r="S24" s="73">
        <v>1.37</v>
      </c>
      <c r="T24" s="66">
        <v>2</v>
      </c>
      <c r="U24" s="72">
        <f>IF(T24="","",IF(R24="",PRODUCT(T24,S24),IF(S24="",PRODUCT(R24,T24))))</f>
        <v>2.74</v>
      </c>
    </row>
    <row r="25" spans="2:21" ht="15.75" thickBot="1">
      <c r="B25" s="27"/>
      <c r="C25" s="29"/>
      <c r="D25" s="33"/>
      <c r="E25" s="33"/>
      <c r="F25" s="34"/>
      <c r="G25" s="3" t="str">
        <f t="shared" si="0"/>
        <v/>
      </c>
      <c r="L25" s="61">
        <v>43140</v>
      </c>
      <c r="M25" s="80">
        <v>3</v>
      </c>
      <c r="N25" s="60" t="s">
        <v>142</v>
      </c>
      <c r="O25" s="60" t="s">
        <v>143</v>
      </c>
      <c r="P25" s="64"/>
      <c r="Q25" s="64"/>
      <c r="R25" s="42" t="str">
        <f>IF(P25="","",IF(Q25="","",PRODUCT(P25:Q25)))</f>
        <v/>
      </c>
      <c r="S25" s="73">
        <v>0.95</v>
      </c>
      <c r="T25" s="66"/>
      <c r="U25" s="72" t="str">
        <f>IF(T25="","",IF(R25="",PRODUCT(T25,S25),IF(S25="",PRODUCT(R25,T25))))</f>
        <v/>
      </c>
    </row>
    <row r="26" spans="2:21" ht="15.75" thickTop="1">
      <c r="B26" s="27"/>
      <c r="C26" s="29"/>
      <c r="D26" s="33"/>
      <c r="E26" s="33"/>
      <c r="F26" s="34"/>
      <c r="G26" s="3" t="str">
        <f t="shared" si="0"/>
        <v/>
      </c>
      <c r="I26" s="124" t="s">
        <v>130</v>
      </c>
      <c r="J26" s="119" t="s">
        <v>0</v>
      </c>
      <c r="L26" s="61">
        <v>43864</v>
      </c>
      <c r="M26" s="80">
        <v>3</v>
      </c>
      <c r="N26" s="75" t="s">
        <v>286</v>
      </c>
      <c r="O26" s="60" t="s">
        <v>20</v>
      </c>
      <c r="P26" s="64"/>
      <c r="Q26" s="64"/>
      <c r="R26" s="42" t="str">
        <f>IF(P26="","",IF(Q26="","",PRODUCT(P26:Q26)))</f>
        <v/>
      </c>
      <c r="S26" s="73">
        <v>1.3</v>
      </c>
      <c r="T26" s="66"/>
      <c r="U26" s="72" t="str">
        <f>IF(T26="","",IF(R26="",PRODUCT(T26,S26),IF(S26="",PRODUCT(R26,T26))))</f>
        <v/>
      </c>
    </row>
    <row r="27" spans="2:21" ht="15.75" thickBot="1">
      <c r="B27" s="27"/>
      <c r="C27" s="29"/>
      <c r="D27" s="33"/>
      <c r="E27" s="33"/>
      <c r="F27" s="34"/>
      <c r="G27" s="3" t="str">
        <f t="shared" si="0"/>
        <v/>
      </c>
      <c r="I27" s="125"/>
      <c r="J27" s="120"/>
      <c r="L27" s="61">
        <v>43739</v>
      </c>
      <c r="M27" s="80">
        <v>3</v>
      </c>
      <c r="N27" s="75" t="s">
        <v>303</v>
      </c>
      <c r="O27" s="75" t="s">
        <v>133</v>
      </c>
      <c r="P27" s="64"/>
      <c r="Q27" s="64"/>
      <c r="R27" s="42" t="str">
        <f>IF(P27="","",IF(Q27="","",PRODUCT(P27:Q27)))</f>
        <v/>
      </c>
      <c r="S27" s="73">
        <v>1.91</v>
      </c>
      <c r="T27" s="66"/>
      <c r="U27" s="72" t="str">
        <f>IF(T27="","",IF(R27="",PRODUCT(T27,S27),IF(S27="",PRODUCT(R27,T27))))</f>
        <v/>
      </c>
    </row>
    <row r="28" spans="2:21" ht="15.75" thickTop="1">
      <c r="B28" s="27"/>
      <c r="C28" s="29"/>
      <c r="D28" s="33"/>
      <c r="E28" s="33"/>
      <c r="F28" s="34"/>
      <c r="G28" s="3" t="str">
        <f t="shared" si="0"/>
        <v/>
      </c>
      <c r="I28" s="125"/>
      <c r="J28" s="130" t="str">
        <f>IF(SUM(J30:J38)=0,"",SUM(J30:J38))</f>
        <v/>
      </c>
      <c r="L28" s="61">
        <v>43857</v>
      </c>
      <c r="M28" s="80">
        <v>3</v>
      </c>
      <c r="N28" s="75" t="s">
        <v>315</v>
      </c>
      <c r="O28" s="60" t="s">
        <v>133</v>
      </c>
      <c r="P28" s="64"/>
      <c r="Q28" s="64"/>
      <c r="R28" s="42" t="str">
        <f>IF(P28="","",IF(Q28="","",PRODUCT(P28:Q28)))</f>
        <v/>
      </c>
      <c r="S28" s="73">
        <v>1.62</v>
      </c>
      <c r="T28" s="66">
        <v>1</v>
      </c>
      <c r="U28" s="72">
        <f>IF(T28="","",IF(R28="",PRODUCT(T28,S28),IF(S28="",PRODUCT(R28,T28))))</f>
        <v>1.62</v>
      </c>
    </row>
    <row r="29" spans="2:21" ht="15.75" thickBot="1">
      <c r="B29" s="27"/>
      <c r="C29" s="29"/>
      <c r="D29" s="33"/>
      <c r="E29" s="33"/>
      <c r="F29" s="34"/>
      <c r="G29" s="3" t="str">
        <f t="shared" si="0"/>
        <v/>
      </c>
      <c r="I29" s="126"/>
      <c r="J29" s="131"/>
      <c r="L29" s="61">
        <v>43507</v>
      </c>
      <c r="M29" s="80">
        <v>3</v>
      </c>
      <c r="N29" s="60" t="s">
        <v>272</v>
      </c>
      <c r="O29" s="60" t="s">
        <v>133</v>
      </c>
      <c r="P29" s="64"/>
      <c r="Q29" s="64"/>
      <c r="R29" s="42" t="str">
        <f>IF(P29="","",IF(Q29="","",PRODUCT(P29:Q29)))</f>
        <v/>
      </c>
      <c r="S29" s="73">
        <v>1.5</v>
      </c>
      <c r="T29" s="66"/>
      <c r="U29" s="72" t="str">
        <f>IF(T29="","",IF(R29="",PRODUCT(T29,S29),IF(S29="",PRODUCT(R29,T29))))</f>
        <v/>
      </c>
    </row>
    <row r="30" spans="2:21" ht="15.75" thickTop="1">
      <c r="B30" s="27"/>
      <c r="C30" s="29"/>
      <c r="D30" s="33"/>
      <c r="E30" s="33"/>
      <c r="F30" s="34"/>
      <c r="G30" s="3"/>
      <c r="I30" s="40">
        <v>2020</v>
      </c>
      <c r="J30" s="68" t="str">
        <f>IF($I$5=2018,$J$5,"")</f>
        <v/>
      </c>
      <c r="L30" s="61">
        <v>43789</v>
      </c>
      <c r="M30" s="80">
        <v>3</v>
      </c>
      <c r="N30" s="60" t="s">
        <v>256</v>
      </c>
      <c r="O30" s="60" t="s">
        <v>133</v>
      </c>
      <c r="P30" s="64"/>
      <c r="Q30" s="64"/>
      <c r="R30" s="42" t="str">
        <f>IF(P30="","",IF(Q30="","",PRODUCT(P30:Q30)))</f>
        <v/>
      </c>
      <c r="S30" s="73">
        <v>1.38</v>
      </c>
      <c r="T30" s="66"/>
      <c r="U30" s="72" t="str">
        <f>IF(T30="","",IF(R30="",PRODUCT(T30,S30),IF(S30="",PRODUCT(R30,T30))))</f>
        <v/>
      </c>
    </row>
    <row r="31" spans="2:21" ht="17.25" customHeight="1">
      <c r="B31" s="27"/>
      <c r="C31" s="29"/>
      <c r="D31" s="33"/>
      <c r="E31" s="33"/>
      <c r="F31" s="34"/>
      <c r="G31" s="3"/>
      <c r="I31" s="40">
        <v>2021</v>
      </c>
      <c r="J31" s="68" t="str">
        <f>IF($I$5=2019,$J$5,"")</f>
        <v/>
      </c>
      <c r="L31" s="61">
        <v>43024</v>
      </c>
      <c r="M31" s="80">
        <v>3</v>
      </c>
      <c r="N31" s="60" t="s">
        <v>72</v>
      </c>
      <c r="O31" s="75" t="s">
        <v>274</v>
      </c>
      <c r="P31" s="64"/>
      <c r="Q31" s="64"/>
      <c r="R31" s="42" t="str">
        <f>IF(P31="","",IF(Q31="","",PRODUCT(P31:Q31)))</f>
        <v/>
      </c>
      <c r="S31" s="73">
        <v>1.1000000000000001</v>
      </c>
      <c r="T31" s="66"/>
      <c r="U31" s="72" t="str">
        <f>IF(T31="","",IF(R31="",PRODUCT(T31,S31),IF(S31="",PRODUCT(R31,T31))))</f>
        <v/>
      </c>
    </row>
    <row r="32" spans="2:21">
      <c r="B32" s="27"/>
      <c r="C32" s="29"/>
      <c r="D32" s="33"/>
      <c r="E32" s="33"/>
      <c r="F32" s="34"/>
      <c r="G32" s="3"/>
      <c r="I32" s="40">
        <v>2022</v>
      </c>
      <c r="J32" s="68" t="str">
        <f>IF($I$5=2020,$J$5,"")</f>
        <v/>
      </c>
      <c r="L32" s="61">
        <v>43864</v>
      </c>
      <c r="M32" s="80">
        <v>3</v>
      </c>
      <c r="N32" s="75" t="s">
        <v>71</v>
      </c>
      <c r="O32" s="75" t="s">
        <v>274</v>
      </c>
      <c r="P32" s="64"/>
      <c r="Q32" s="64"/>
      <c r="R32" s="42" t="str">
        <f>IF(P32="","",IF(Q32="","",PRODUCT(P32:Q32)))</f>
        <v/>
      </c>
      <c r="S32" s="73">
        <v>1.05</v>
      </c>
      <c r="T32" s="66">
        <v>2</v>
      </c>
      <c r="U32" s="72">
        <f>IF(T32="","",IF(R32="",PRODUCT(T32,S32),IF(S32="",PRODUCT(R32,T32))))</f>
        <v>2.1</v>
      </c>
    </row>
    <row r="33" spans="2:21">
      <c r="B33" s="27"/>
      <c r="C33" s="29"/>
      <c r="D33" s="33"/>
      <c r="E33" s="33"/>
      <c r="F33" s="34"/>
      <c r="G33" s="3"/>
      <c r="H33" s="18"/>
      <c r="I33" s="40">
        <v>2023</v>
      </c>
      <c r="J33" s="68" t="str">
        <f>IF($I$5=2021,$J$5,"")</f>
        <v/>
      </c>
      <c r="L33" s="61">
        <v>43347</v>
      </c>
      <c r="M33" s="80">
        <v>3</v>
      </c>
      <c r="N33" s="60" t="s">
        <v>237</v>
      </c>
      <c r="O33" s="60" t="s">
        <v>33</v>
      </c>
      <c r="P33" s="64"/>
      <c r="Q33" s="64"/>
      <c r="R33" s="42" t="str">
        <f>IF(P33="","",IF(Q33="","",PRODUCT(P33:Q33)))</f>
        <v/>
      </c>
      <c r="S33" s="73">
        <v>1.05</v>
      </c>
      <c r="T33" s="66"/>
      <c r="U33" s="72" t="str">
        <f>IF(T33="","",IF(R33="",PRODUCT(T33,S33),IF(S33="",PRODUCT(R33,T33))))</f>
        <v/>
      </c>
    </row>
    <row r="34" spans="2:21">
      <c r="B34" s="27"/>
      <c r="C34" s="29"/>
      <c r="D34" s="33"/>
      <c r="E34" s="33"/>
      <c r="F34" s="34"/>
      <c r="G34" s="3"/>
      <c r="H34" s="18"/>
      <c r="I34" s="40">
        <v>2024</v>
      </c>
      <c r="J34" s="68" t="str">
        <f>IF($I$5=2022,$J$5,"")</f>
        <v/>
      </c>
      <c r="L34" s="61">
        <v>43724</v>
      </c>
      <c r="M34" s="80">
        <v>3</v>
      </c>
      <c r="N34" s="75" t="s">
        <v>275</v>
      </c>
      <c r="O34" s="75" t="s">
        <v>276</v>
      </c>
      <c r="P34" s="64"/>
      <c r="Q34" s="64"/>
      <c r="R34" s="42" t="str">
        <f>IF(P34="","",IF(Q34="","",PRODUCT(P34:Q34)))</f>
        <v/>
      </c>
      <c r="S34" s="73">
        <v>1.05</v>
      </c>
      <c r="T34" s="66"/>
      <c r="U34" s="72" t="str">
        <f>IF(T34="","",IF(R34="",PRODUCT(T34,S34),IF(S34="",PRODUCT(R34,T34))))</f>
        <v/>
      </c>
    </row>
    <row r="35" spans="2:21">
      <c r="B35" s="27"/>
      <c r="C35" s="29"/>
      <c r="D35" s="33"/>
      <c r="E35" s="33"/>
      <c r="F35" s="34"/>
      <c r="G35" s="3"/>
      <c r="H35" s="18"/>
      <c r="I35" s="40">
        <v>2025</v>
      </c>
      <c r="J35" s="68" t="str">
        <f>IF($I$5=2023,$J$5,"")</f>
        <v/>
      </c>
      <c r="L35" s="61">
        <v>43864</v>
      </c>
      <c r="M35" s="80">
        <v>3</v>
      </c>
      <c r="N35" s="75" t="s">
        <v>289</v>
      </c>
      <c r="O35" s="75" t="s">
        <v>304</v>
      </c>
      <c r="P35" s="64"/>
      <c r="Q35" s="64"/>
      <c r="R35" s="42" t="str">
        <f>IF(P35="","",IF(Q35="","",PRODUCT(P35:Q35)))</f>
        <v/>
      </c>
      <c r="S35" s="73">
        <v>1.1200000000000001</v>
      </c>
      <c r="T35" s="66">
        <v>1</v>
      </c>
      <c r="U35" s="72">
        <f>IF(T35="","",IF(R35="",PRODUCT(T35,S35),IF(S35="",PRODUCT(R35,T35))))</f>
        <v>1.1200000000000001</v>
      </c>
    </row>
    <row r="36" spans="2:21">
      <c r="B36" s="27"/>
      <c r="C36" s="29"/>
      <c r="D36" s="33"/>
      <c r="E36" s="33"/>
      <c r="F36" s="34"/>
      <c r="G36" s="3"/>
      <c r="H36" s="18"/>
      <c r="I36" s="40">
        <v>2026</v>
      </c>
      <c r="J36" s="68" t="str">
        <f>IF($I$5=2024,$J$5,"")</f>
        <v/>
      </c>
      <c r="L36" s="61">
        <v>43857</v>
      </c>
      <c r="M36" s="80">
        <v>4</v>
      </c>
      <c r="N36" s="75" t="s">
        <v>489</v>
      </c>
      <c r="O36" s="75" t="s">
        <v>32</v>
      </c>
      <c r="P36" s="64"/>
      <c r="Q36" s="64"/>
      <c r="R36" s="42" t="str">
        <f>IF(P36="","",IF(Q36="","",PRODUCT(P36:Q36)))</f>
        <v/>
      </c>
      <c r="S36" s="73">
        <v>1.83</v>
      </c>
      <c r="T36" s="66"/>
      <c r="U36" s="72" t="str">
        <f>IF(T36="","",IF(R36="",PRODUCT(T36,S36),IF(S36="",PRODUCT(R36,T36))))</f>
        <v/>
      </c>
    </row>
    <row r="37" spans="2:21">
      <c r="B37" s="27"/>
      <c r="C37" s="29"/>
      <c r="D37" s="33"/>
      <c r="E37" s="33"/>
      <c r="F37" s="34"/>
      <c r="G37" s="3" t="str">
        <f t="shared" si="0"/>
        <v/>
      </c>
      <c r="H37" s="18"/>
      <c r="I37" s="40">
        <v>2027</v>
      </c>
      <c r="J37" s="68" t="str">
        <f>IF($I$5=2025,$J$5,"")</f>
        <v/>
      </c>
      <c r="L37" s="61">
        <v>43024</v>
      </c>
      <c r="M37" s="80">
        <v>4</v>
      </c>
      <c r="N37" s="60" t="s">
        <v>31</v>
      </c>
      <c r="O37" s="60" t="s">
        <v>32</v>
      </c>
      <c r="P37" s="64"/>
      <c r="Q37" s="64"/>
      <c r="R37" s="42" t="str">
        <f>IF(P37="","",IF(Q37="","",PRODUCT(P37:Q37)))</f>
        <v/>
      </c>
      <c r="S37" s="73">
        <v>1.69</v>
      </c>
      <c r="T37" s="66"/>
      <c r="U37" s="72" t="str">
        <f>IF(T37="","",IF(R37="",PRODUCT(T37,S37),IF(S37="",PRODUCT(R37,T37))))</f>
        <v/>
      </c>
    </row>
    <row r="38" spans="2:21" ht="15.75" thickBot="1">
      <c r="B38" s="28"/>
      <c r="C38" s="30"/>
      <c r="D38" s="35"/>
      <c r="E38" s="35"/>
      <c r="F38" s="36"/>
      <c r="G38" s="4" t="str">
        <f t="shared" si="0"/>
        <v/>
      </c>
      <c r="H38" s="18"/>
      <c r="I38" s="40">
        <v>2028</v>
      </c>
      <c r="J38" s="71" t="str">
        <f>IF($I$5=2026,$J$5,"")</f>
        <v/>
      </c>
      <c r="L38" s="61">
        <v>43530</v>
      </c>
      <c r="M38" s="80">
        <v>4</v>
      </c>
      <c r="N38" s="75" t="s">
        <v>349</v>
      </c>
      <c r="O38" s="75" t="s">
        <v>119</v>
      </c>
      <c r="P38" s="64"/>
      <c r="Q38" s="64"/>
      <c r="R38" s="42" t="str">
        <f>IF(P38="","",IF(Q38="","",PRODUCT(P38:Q38)))</f>
        <v/>
      </c>
      <c r="S38" s="73">
        <v>0.84</v>
      </c>
      <c r="T38" s="66"/>
      <c r="U38" s="72" t="str">
        <f>IF(T38="","",IF(R38="",PRODUCT(T38,S38),IF(S38="",PRODUCT(R38,T38))))</f>
        <v/>
      </c>
    </row>
    <row r="39" spans="2:21" ht="15.75" thickTop="1">
      <c r="H39" s="18"/>
      <c r="I39" s="24"/>
      <c r="L39" s="61">
        <v>43819</v>
      </c>
      <c r="M39" s="80">
        <v>4</v>
      </c>
      <c r="N39" s="75" t="s">
        <v>352</v>
      </c>
      <c r="O39" s="60" t="s">
        <v>119</v>
      </c>
      <c r="P39" s="64"/>
      <c r="Q39" s="64"/>
      <c r="R39" s="42" t="str">
        <f>IF(P39="","",IF(Q39="","",PRODUCT(P39:Q39)))</f>
        <v/>
      </c>
      <c r="S39" s="73">
        <v>0.95</v>
      </c>
      <c r="T39" s="66">
        <v>2</v>
      </c>
      <c r="U39" s="72">
        <f>IF(T39="","",IF(R39="",PRODUCT(T39,S39),IF(S39="",PRODUCT(R39,T39))))</f>
        <v>1.9</v>
      </c>
    </row>
    <row r="40" spans="2:21" ht="15.75" thickBot="1">
      <c r="B40" s="49" t="s">
        <v>127</v>
      </c>
      <c r="C40" s="48" t="s">
        <v>183</v>
      </c>
      <c r="D40" s="48" t="s">
        <v>184</v>
      </c>
      <c r="E40" s="48" t="s">
        <v>185</v>
      </c>
      <c r="F40" s="48" t="s">
        <v>186</v>
      </c>
      <c r="G40" s="50" t="s">
        <v>128</v>
      </c>
      <c r="H40" s="18"/>
      <c r="I40" s="24"/>
      <c r="L40" s="59"/>
      <c r="M40" s="80">
        <v>4</v>
      </c>
      <c r="N40" s="75" t="s">
        <v>348</v>
      </c>
      <c r="O40" s="60" t="s">
        <v>119</v>
      </c>
      <c r="P40" s="64"/>
      <c r="Q40" s="64"/>
      <c r="R40" s="42" t="str">
        <f>IF(P40="","",IF(Q40="","",PRODUCT(P40:Q40)))</f>
        <v/>
      </c>
      <c r="S40" s="73">
        <v>0.6</v>
      </c>
      <c r="T40" s="66"/>
      <c r="U40" s="72" t="str">
        <f>IF(T40="","",IF(R40="",PRODUCT(T40,S40),IF(S40="",PRODUCT(R40,T40))))</f>
        <v/>
      </c>
    </row>
    <row r="41" spans="2:21" ht="15.75" thickTop="1">
      <c r="B41" s="57"/>
      <c r="C41" s="57"/>
      <c r="D41" s="57"/>
      <c r="E41" s="57"/>
      <c r="F41" s="57"/>
      <c r="G41" s="58"/>
      <c r="H41" s="18"/>
      <c r="I41" s="24"/>
      <c r="L41" s="61">
        <v>43833</v>
      </c>
      <c r="M41" s="80">
        <v>4</v>
      </c>
      <c r="N41" s="75" t="s">
        <v>351</v>
      </c>
      <c r="O41" s="60" t="s">
        <v>119</v>
      </c>
      <c r="P41" s="64"/>
      <c r="Q41" s="64"/>
      <c r="R41" s="42" t="str">
        <f>IF(P41="","",IF(Q41="","",PRODUCT(P41:Q41)))</f>
        <v/>
      </c>
      <c r="S41" s="73">
        <v>0.95</v>
      </c>
      <c r="T41" s="66">
        <v>2</v>
      </c>
      <c r="U41" s="72">
        <f>IF(T41="","",IF(R41="",PRODUCT(T41,S41),IF(S41="",PRODUCT(R41,T41))))</f>
        <v>1.9</v>
      </c>
    </row>
    <row r="42" spans="2:21">
      <c r="B42" s="57"/>
      <c r="C42" s="57"/>
      <c r="D42" s="57"/>
      <c r="E42" s="57"/>
      <c r="F42" s="57"/>
      <c r="G42" s="58"/>
      <c r="H42" s="18"/>
      <c r="I42" s="24"/>
      <c r="L42" s="61">
        <v>43024</v>
      </c>
      <c r="M42" s="80">
        <v>4</v>
      </c>
      <c r="N42" s="60" t="s">
        <v>157</v>
      </c>
      <c r="O42" s="60" t="s">
        <v>20</v>
      </c>
      <c r="P42" s="64"/>
      <c r="Q42" s="64"/>
      <c r="R42" s="42" t="str">
        <f>IF(P42="","",IF(Q42="","",PRODUCT(P42:Q42)))</f>
        <v/>
      </c>
      <c r="S42" s="73">
        <v>2.0699999999999998</v>
      </c>
      <c r="T42" s="66"/>
      <c r="U42" s="72" t="str">
        <f>IF(T42="","",IF(R42="",PRODUCT(T42,S42),IF(S42="",PRODUCT(R42,T42))))</f>
        <v/>
      </c>
    </row>
    <row r="43" spans="2:21">
      <c r="B43" s="57"/>
      <c r="C43" s="57"/>
      <c r="D43" s="57"/>
      <c r="E43" s="57"/>
      <c r="F43" s="57"/>
      <c r="G43" s="58"/>
      <c r="H43" s="18"/>
      <c r="I43" s="24"/>
      <c r="L43" s="61">
        <v>43864</v>
      </c>
      <c r="M43" s="80">
        <v>4</v>
      </c>
      <c r="N43" s="75" t="s">
        <v>178</v>
      </c>
      <c r="O43" s="60" t="s">
        <v>149</v>
      </c>
      <c r="P43" s="64"/>
      <c r="Q43" s="64"/>
      <c r="R43" s="42" t="str">
        <f>IF(P43="","",IF(Q43="","",PRODUCT(P43:Q43)))</f>
        <v/>
      </c>
      <c r="S43" s="73">
        <v>2.09</v>
      </c>
      <c r="T43" s="66">
        <v>1</v>
      </c>
      <c r="U43" s="72">
        <f>IF(T43="","",IF(R43="",PRODUCT(T43,S43),IF(S43="",PRODUCT(R43,T43))))</f>
        <v>2.09</v>
      </c>
    </row>
    <row r="44" spans="2:21">
      <c r="B44" s="57"/>
      <c r="C44" s="57"/>
      <c r="D44" s="57"/>
      <c r="E44" s="57"/>
      <c r="F44" s="57"/>
      <c r="G44" s="58"/>
      <c r="H44" s="18"/>
      <c r="I44" s="24"/>
      <c r="L44" s="61">
        <v>43507</v>
      </c>
      <c r="M44" s="80">
        <v>4</v>
      </c>
      <c r="N44" s="75" t="s">
        <v>178</v>
      </c>
      <c r="O44" s="60" t="s">
        <v>273</v>
      </c>
      <c r="P44" s="64"/>
      <c r="Q44" s="64"/>
      <c r="R44" s="42" t="str">
        <f>IF(P44="","",IF(Q44="","",PRODUCT(P44:Q44)))</f>
        <v/>
      </c>
      <c r="S44" s="73">
        <v>0.96</v>
      </c>
      <c r="T44" s="66"/>
      <c r="U44" s="72" t="str">
        <f>IF(T44="","",IF(R44="",PRODUCT(T44,S44),IF(S44="",PRODUCT(R44,T44))))</f>
        <v/>
      </c>
    </row>
    <row r="45" spans="2:21">
      <c r="B45" s="57"/>
      <c r="C45" s="57"/>
      <c r="D45" s="57"/>
      <c r="E45" s="57"/>
      <c r="F45" s="57"/>
      <c r="G45" s="58"/>
      <c r="H45" s="18"/>
      <c r="I45" s="24"/>
      <c r="L45" s="61">
        <v>43006</v>
      </c>
      <c r="M45" s="80">
        <v>4</v>
      </c>
      <c r="N45" s="60" t="s">
        <v>74</v>
      </c>
      <c r="O45" s="60" t="s">
        <v>75</v>
      </c>
      <c r="P45" s="64"/>
      <c r="Q45" s="64"/>
      <c r="R45" s="42" t="str">
        <f>IF(P45="","",IF(Q45="","",PRODUCT(P45:Q45)))</f>
        <v/>
      </c>
      <c r="S45" s="73">
        <v>1.49</v>
      </c>
      <c r="T45" s="66"/>
      <c r="U45" s="72" t="str">
        <f>IF(T45="","",IF(R45="",PRODUCT(T45,S45),IF(S45="",PRODUCT(R45,T45))))</f>
        <v/>
      </c>
    </row>
    <row r="46" spans="2:21">
      <c r="B46" s="57"/>
      <c r="C46" s="57"/>
      <c r="D46" s="57"/>
      <c r="E46" s="57"/>
      <c r="F46" s="57"/>
      <c r="G46" s="58"/>
      <c r="H46" s="18"/>
      <c r="I46" s="24"/>
      <c r="L46" s="61">
        <v>43263</v>
      </c>
      <c r="M46" s="80">
        <v>4</v>
      </c>
      <c r="N46" s="60" t="s">
        <v>164</v>
      </c>
      <c r="O46" s="60" t="s">
        <v>203</v>
      </c>
      <c r="P46" s="64"/>
      <c r="Q46" s="64"/>
      <c r="R46" s="42" t="str">
        <f>IF(P46="","",IF(Q46="","",PRODUCT(P46:Q46)))</f>
        <v/>
      </c>
      <c r="S46" s="73">
        <v>8.41</v>
      </c>
      <c r="T46" s="66"/>
      <c r="U46" s="72" t="str">
        <f>IF(T46="","",IF(R46="",PRODUCT(T46,S46),IF(S46="",PRODUCT(R46,T46))))</f>
        <v/>
      </c>
    </row>
    <row r="47" spans="2:21">
      <c r="B47" s="57"/>
      <c r="C47" s="57"/>
      <c r="D47" s="57"/>
      <c r="E47" s="57"/>
      <c r="F47" s="57"/>
      <c r="G47" s="58"/>
      <c r="H47" s="18"/>
      <c r="I47" s="24"/>
      <c r="L47" s="61">
        <v>43844</v>
      </c>
      <c r="M47" s="80">
        <v>5</v>
      </c>
      <c r="N47" s="75" t="s">
        <v>347</v>
      </c>
      <c r="O47" s="75" t="s">
        <v>346</v>
      </c>
      <c r="P47" s="64"/>
      <c r="Q47" s="64"/>
      <c r="R47" s="42" t="str">
        <f>IF(P47="","",IF(Q47="","",PRODUCT(P47:Q47)))</f>
        <v/>
      </c>
      <c r="S47" s="73">
        <v>1.1100000000000001</v>
      </c>
      <c r="T47" s="66"/>
      <c r="U47" s="72" t="str">
        <f>IF(T47="","",IF(R47="",PRODUCT(T47,S47),IF(S47="",PRODUCT(R47,T47))))</f>
        <v/>
      </c>
    </row>
    <row r="48" spans="2:21">
      <c r="B48" s="57"/>
      <c r="C48" s="57"/>
      <c r="D48" s="57"/>
      <c r="E48" s="57"/>
      <c r="F48" s="57"/>
      <c r="G48" s="58"/>
      <c r="H48" s="18"/>
      <c r="I48" s="24"/>
      <c r="L48" s="61">
        <v>43864</v>
      </c>
      <c r="M48" s="80">
        <v>5</v>
      </c>
      <c r="N48" s="75" t="s">
        <v>350</v>
      </c>
      <c r="O48" s="60" t="s">
        <v>42</v>
      </c>
      <c r="P48" s="64"/>
      <c r="Q48" s="64"/>
      <c r="R48" s="42" t="str">
        <f>IF(P48="","",IF(Q48="","",PRODUCT(P48:Q48)))</f>
        <v/>
      </c>
      <c r="S48" s="73">
        <v>1.99</v>
      </c>
      <c r="T48" s="66"/>
      <c r="U48" s="72" t="str">
        <f>IF(T48="","",IF(R48="",PRODUCT(T48,S48),IF(S48="",PRODUCT(R48,T48))))</f>
        <v/>
      </c>
    </row>
    <row r="49" spans="2:21">
      <c r="B49" s="57"/>
      <c r="C49" s="57"/>
      <c r="D49" s="57"/>
      <c r="E49" s="57"/>
      <c r="F49" s="57"/>
      <c r="G49" s="58"/>
      <c r="H49" s="18"/>
      <c r="I49" s="24"/>
      <c r="L49" s="61">
        <v>43844</v>
      </c>
      <c r="M49" s="80">
        <v>5</v>
      </c>
      <c r="N49" s="60" t="s">
        <v>173</v>
      </c>
      <c r="O49" s="75" t="s">
        <v>345</v>
      </c>
      <c r="P49" s="64"/>
      <c r="Q49" s="64"/>
      <c r="R49" s="42" t="str">
        <f>IF(P49="","",IF(Q49="","",PRODUCT(P49:Q49)))</f>
        <v/>
      </c>
      <c r="S49" s="73">
        <v>0.98</v>
      </c>
      <c r="T49" s="66"/>
      <c r="U49" s="72" t="str">
        <f>IF(T49="","",IF(R49="",PRODUCT(T49,S49),IF(S49="",PRODUCT(R49,T49))))</f>
        <v/>
      </c>
    </row>
    <row r="50" spans="2:21">
      <c r="B50" s="57"/>
      <c r="C50" s="57"/>
      <c r="D50" s="57"/>
      <c r="E50" s="57"/>
      <c r="F50" s="57"/>
      <c r="G50" s="58"/>
      <c r="H50" s="18"/>
      <c r="I50" s="24"/>
      <c r="L50" s="61">
        <v>43844</v>
      </c>
      <c r="M50" s="80">
        <v>5</v>
      </c>
      <c r="N50" s="60" t="s">
        <v>174</v>
      </c>
      <c r="O50" s="60" t="s">
        <v>345</v>
      </c>
      <c r="P50" s="64"/>
      <c r="Q50" s="64"/>
      <c r="R50" s="42" t="str">
        <f>IF(P50="","",IF(Q50="","",PRODUCT(P50:Q50)))</f>
        <v/>
      </c>
      <c r="S50" s="73">
        <v>1.29</v>
      </c>
      <c r="T50" s="66"/>
      <c r="U50" s="72" t="str">
        <f>IF(T50="","",IF(R50="",PRODUCT(T50,S50),IF(S50="",PRODUCT(R50,T50))))</f>
        <v/>
      </c>
    </row>
    <row r="51" spans="2:21">
      <c r="B51" s="57"/>
      <c r="C51" s="57"/>
      <c r="D51" s="57"/>
      <c r="E51" s="57"/>
      <c r="F51" s="57"/>
      <c r="G51" s="58"/>
      <c r="H51" s="18"/>
      <c r="I51" s="24"/>
      <c r="L51" s="61">
        <v>43336</v>
      </c>
      <c r="M51" s="80">
        <v>5</v>
      </c>
      <c r="N51" s="60" t="s">
        <v>260</v>
      </c>
      <c r="O51" s="60" t="s">
        <v>108</v>
      </c>
      <c r="P51" s="64"/>
      <c r="Q51" s="64"/>
      <c r="R51" s="42" t="str">
        <f>IF(P51="","",IF(Q51="","",PRODUCT(P51:Q51)))</f>
        <v/>
      </c>
      <c r="S51" s="73">
        <v>0.42</v>
      </c>
      <c r="T51" s="66"/>
      <c r="U51" s="72" t="str">
        <f>IF(T51="","",IF(R51="",PRODUCT(T51,S51),IF(S51="",PRODUCT(R51,T51))))</f>
        <v/>
      </c>
    </row>
    <row r="52" spans="2:21">
      <c r="B52" s="57"/>
      <c r="C52" s="57"/>
      <c r="D52" s="57"/>
      <c r="E52" s="57"/>
      <c r="F52" s="57"/>
      <c r="G52" s="58"/>
      <c r="H52" s="18"/>
      <c r="I52" s="24"/>
      <c r="L52" s="61">
        <v>43073</v>
      </c>
      <c r="M52" s="80">
        <v>5</v>
      </c>
      <c r="N52" s="60" t="s">
        <v>107</v>
      </c>
      <c r="O52" s="60" t="s">
        <v>108</v>
      </c>
      <c r="P52" s="64"/>
      <c r="Q52" s="64"/>
      <c r="R52" s="42" t="str">
        <f>IF(P52="","",IF(Q52="","",PRODUCT(P52:Q52)))</f>
        <v/>
      </c>
      <c r="S52" s="73">
        <v>2</v>
      </c>
      <c r="T52" s="66"/>
      <c r="U52" s="72" t="str">
        <f>IF(T52="","",IF(R52="",PRODUCT(T52,S52),IF(S52="",PRODUCT(R52,T52))))</f>
        <v/>
      </c>
    </row>
    <row r="53" spans="2:21">
      <c r="B53" s="57"/>
      <c r="C53" s="57"/>
      <c r="D53" s="57"/>
      <c r="E53" s="57"/>
      <c r="F53" s="57"/>
      <c r="G53" s="58"/>
      <c r="H53" s="18"/>
      <c r="I53" s="24"/>
      <c r="L53" s="61">
        <v>43255</v>
      </c>
      <c r="M53" s="80">
        <v>6</v>
      </c>
      <c r="N53" s="60" t="s">
        <v>196</v>
      </c>
      <c r="O53" s="60" t="s">
        <v>197</v>
      </c>
      <c r="P53" s="64"/>
      <c r="Q53" s="64"/>
      <c r="R53" s="42" t="str">
        <f>IF(P53="","",IF(Q53="","",PRODUCT(P53:Q53)))</f>
        <v/>
      </c>
      <c r="S53" s="73">
        <v>0.82</v>
      </c>
      <c r="T53" s="66"/>
      <c r="U53" s="72" t="str">
        <f>IF(T53="","",IF(R53="",PRODUCT(T53,S53),IF(S53="",PRODUCT(R53,T53))))</f>
        <v/>
      </c>
    </row>
    <row r="54" spans="2:21">
      <c r="B54" s="57"/>
      <c r="C54" s="57"/>
      <c r="D54" s="57"/>
      <c r="E54" s="57"/>
      <c r="F54" s="57"/>
      <c r="G54" s="58"/>
      <c r="H54" s="18"/>
      <c r="I54" s="24"/>
      <c r="L54" s="61">
        <v>43864</v>
      </c>
      <c r="M54" s="80">
        <v>6</v>
      </c>
      <c r="N54" s="60" t="s">
        <v>15</v>
      </c>
      <c r="O54" s="60" t="s">
        <v>14</v>
      </c>
      <c r="P54" s="64"/>
      <c r="Q54" s="64"/>
      <c r="R54" s="42" t="str">
        <f>IF(P54="","",IF(Q54="","",PRODUCT(P54:Q54)))</f>
        <v/>
      </c>
      <c r="S54" s="73">
        <v>4.8</v>
      </c>
      <c r="T54" s="66">
        <v>1</v>
      </c>
      <c r="U54" s="72">
        <f>IF(T54="","",IF(R54="",PRODUCT(T54,S54),IF(S54="",PRODUCT(R54,T54))))</f>
        <v>4.8</v>
      </c>
    </row>
    <row r="55" spans="2:21">
      <c r="B55" s="57"/>
      <c r="C55" s="57"/>
      <c r="D55" s="57"/>
      <c r="E55" s="57"/>
      <c r="F55" s="57"/>
      <c r="G55" s="58"/>
      <c r="H55" s="18"/>
      <c r="I55" s="24"/>
      <c r="L55" s="61">
        <v>43389</v>
      </c>
      <c r="M55" s="80">
        <v>6</v>
      </c>
      <c r="N55" s="60" t="s">
        <v>97</v>
      </c>
      <c r="O55" s="60" t="s">
        <v>98</v>
      </c>
      <c r="P55" s="64"/>
      <c r="Q55" s="64"/>
      <c r="R55" s="42" t="str">
        <f>IF(P55="","",IF(Q55="","",PRODUCT(P55:Q55)))</f>
        <v/>
      </c>
      <c r="S55" s="73">
        <v>2.29</v>
      </c>
      <c r="T55" s="66"/>
      <c r="U55" s="72" t="str">
        <f>IF(T55="","",IF(R55="",PRODUCT(T55,S55),IF(S55="",PRODUCT(R55,T55))))</f>
        <v/>
      </c>
    </row>
    <row r="56" spans="2:21">
      <c r="B56" s="57"/>
      <c r="C56" s="57"/>
      <c r="D56" s="57"/>
      <c r="E56" s="57"/>
      <c r="F56" s="57"/>
      <c r="G56" s="58"/>
      <c r="H56" s="18"/>
      <c r="I56" s="24"/>
      <c r="L56" s="61">
        <v>43864</v>
      </c>
      <c r="M56" s="80">
        <v>6</v>
      </c>
      <c r="N56" s="60" t="s">
        <v>45</v>
      </c>
      <c r="O56" s="60" t="s">
        <v>46</v>
      </c>
      <c r="P56" s="64"/>
      <c r="Q56" s="64"/>
      <c r="R56" s="42" t="str">
        <f>IF(P56="","",IF(Q56="","",PRODUCT(P56:Q56)))</f>
        <v/>
      </c>
      <c r="S56" s="73">
        <v>2.99</v>
      </c>
      <c r="T56" s="66">
        <v>1</v>
      </c>
      <c r="U56" s="72">
        <f>IF(T56="","",IF(R56="",PRODUCT(T56,S56),IF(S56="",PRODUCT(R56,T56))))</f>
        <v>2.99</v>
      </c>
    </row>
    <row r="57" spans="2:21">
      <c r="B57" s="57"/>
      <c r="C57" s="57"/>
      <c r="D57" s="57"/>
      <c r="E57" s="57"/>
      <c r="F57" s="57"/>
      <c r="G57" s="58"/>
      <c r="H57" s="18"/>
      <c r="I57" s="24"/>
      <c r="L57" s="61">
        <v>43788</v>
      </c>
      <c r="M57" s="80">
        <v>6</v>
      </c>
      <c r="N57" s="60" t="s">
        <v>228</v>
      </c>
      <c r="O57" s="60" t="s">
        <v>49</v>
      </c>
      <c r="P57" s="64"/>
      <c r="Q57" s="64"/>
      <c r="R57" s="42" t="str">
        <f>IF(P57="","",IF(Q57="","",PRODUCT(P57:Q57)))</f>
        <v/>
      </c>
      <c r="S57" s="73">
        <v>1.25</v>
      </c>
      <c r="T57" s="66">
        <v>1</v>
      </c>
      <c r="U57" s="72">
        <f>IF(T57="","",IF(R57="",PRODUCT(T57,S57),IF(S57="",PRODUCT(R57,T57))))</f>
        <v>1.25</v>
      </c>
    </row>
    <row r="58" spans="2:21">
      <c r="B58" s="57"/>
      <c r="C58" s="57"/>
      <c r="D58" s="57"/>
      <c r="E58" s="57"/>
      <c r="F58" s="57"/>
      <c r="G58" s="58"/>
      <c r="L58" s="61">
        <v>43833</v>
      </c>
      <c r="M58" s="80">
        <v>6</v>
      </c>
      <c r="N58" s="60" t="s">
        <v>50</v>
      </c>
      <c r="O58" s="60" t="s">
        <v>49</v>
      </c>
      <c r="P58" s="64"/>
      <c r="Q58" s="64"/>
      <c r="R58" s="42" t="str">
        <f>IF(P58="","",IF(Q58="","",PRODUCT(P58:Q58)))</f>
        <v/>
      </c>
      <c r="S58" s="73">
        <v>1.99</v>
      </c>
      <c r="T58" s="66">
        <v>1</v>
      </c>
      <c r="U58" s="72">
        <f>IF(T58="","",IF(R58="",PRODUCT(T58,S58),IF(S58="",PRODUCT(R58,T58))))</f>
        <v>1.99</v>
      </c>
    </row>
    <row r="59" spans="2:21">
      <c r="B59" s="57"/>
      <c r="C59" s="57"/>
      <c r="D59" s="57"/>
      <c r="E59" s="57"/>
      <c r="F59" s="57"/>
      <c r="G59" s="58"/>
      <c r="L59" s="61">
        <v>43647</v>
      </c>
      <c r="M59" s="80">
        <v>6</v>
      </c>
      <c r="N59" s="60" t="s">
        <v>250</v>
      </c>
      <c r="O59" s="60" t="s">
        <v>49</v>
      </c>
      <c r="P59" s="64"/>
      <c r="Q59" s="64"/>
      <c r="R59" s="42" t="str">
        <f>IF(P59="","",IF(Q59="","",PRODUCT(P59:Q59)))</f>
        <v/>
      </c>
      <c r="S59" s="73">
        <v>2.2000000000000002</v>
      </c>
      <c r="T59" s="66"/>
      <c r="U59" s="72" t="str">
        <f>IF(T59="","",IF(R59="",PRODUCT(T59,S59),IF(S59="",PRODUCT(R59,T59))))</f>
        <v/>
      </c>
    </row>
    <row r="60" spans="2:21">
      <c r="B60" s="57"/>
      <c r="C60" s="57"/>
      <c r="D60" s="57"/>
      <c r="E60" s="57"/>
      <c r="F60" s="57"/>
      <c r="G60" s="58"/>
      <c r="L60" s="61">
        <v>43864</v>
      </c>
      <c r="M60" s="80">
        <v>6</v>
      </c>
      <c r="N60" s="60" t="s">
        <v>165</v>
      </c>
      <c r="O60" s="60" t="s">
        <v>86</v>
      </c>
      <c r="P60" s="64"/>
      <c r="Q60" s="64"/>
      <c r="R60" s="42" t="str">
        <f>IF(P60="","",IF(Q60="","",PRODUCT(P60:Q60)))</f>
        <v/>
      </c>
      <c r="S60" s="73">
        <v>1.49</v>
      </c>
      <c r="T60" s="66">
        <v>1</v>
      </c>
      <c r="U60" s="72">
        <f>IF(T60="","",IF(R60="",PRODUCT(T60,S60),IF(S60="",PRODUCT(R60,T60))))</f>
        <v>1.49</v>
      </c>
    </row>
    <row r="61" spans="2:21">
      <c r="B61" s="57"/>
      <c r="C61" s="57"/>
      <c r="D61" s="57"/>
      <c r="E61" s="57"/>
      <c r="F61" s="57"/>
      <c r="G61" s="58"/>
      <c r="L61" s="61">
        <v>43507</v>
      </c>
      <c r="M61" s="80">
        <v>6</v>
      </c>
      <c r="N61" s="60" t="s">
        <v>144</v>
      </c>
      <c r="O61" s="60" t="s">
        <v>145</v>
      </c>
      <c r="P61" s="64"/>
      <c r="Q61" s="64"/>
      <c r="R61" s="42" t="str">
        <f>IF(P61="","",IF(Q61="","",PRODUCT(P61:Q61)))</f>
        <v/>
      </c>
      <c r="S61" s="73">
        <v>1.06</v>
      </c>
      <c r="T61" s="66"/>
      <c r="U61" s="72" t="str">
        <f>IF(T61="","",IF(R61="",PRODUCT(T61,S61),IF(S61="",PRODUCT(R61,T61))))</f>
        <v/>
      </c>
    </row>
    <row r="62" spans="2:21">
      <c r="B62" s="57"/>
      <c r="C62" s="57"/>
      <c r="D62" s="57"/>
      <c r="E62" s="57"/>
      <c r="F62" s="57"/>
      <c r="G62" s="58"/>
      <c r="L62" s="61">
        <v>43281</v>
      </c>
      <c r="M62" s="80">
        <v>6</v>
      </c>
      <c r="N62" s="60" t="s">
        <v>43</v>
      </c>
      <c r="O62" s="60" t="s">
        <v>58</v>
      </c>
      <c r="P62" s="64"/>
      <c r="Q62" s="64"/>
      <c r="R62" s="42" t="str">
        <f>IF(P62="","",IF(Q62="","",PRODUCT(P62:Q62)))</f>
        <v/>
      </c>
      <c r="S62" s="73">
        <v>0.69</v>
      </c>
      <c r="T62" s="66"/>
      <c r="U62" s="72" t="str">
        <f>IF(T62="","",IF(R62="",PRODUCT(T62,S62),IF(S62="",PRODUCT(R62,T62))))</f>
        <v/>
      </c>
    </row>
    <row r="63" spans="2:21">
      <c r="B63" s="57"/>
      <c r="C63" s="57"/>
      <c r="D63" s="57"/>
      <c r="E63" s="57"/>
      <c r="F63" s="57"/>
      <c r="G63" s="58"/>
      <c r="L63" s="61">
        <v>43507</v>
      </c>
      <c r="M63" s="80">
        <v>6</v>
      </c>
      <c r="N63" s="60" t="s">
        <v>124</v>
      </c>
      <c r="O63" s="60" t="s">
        <v>125</v>
      </c>
      <c r="P63" s="64"/>
      <c r="Q63" s="64"/>
      <c r="R63" s="42" t="str">
        <f>IF(P63="","",IF(Q63="","",PRODUCT(P63:Q63)))</f>
        <v/>
      </c>
      <c r="S63" s="73">
        <v>2.31</v>
      </c>
      <c r="T63" s="66"/>
      <c r="U63" s="72" t="str">
        <f>IF(T63="","",IF(R63="",PRODUCT(T63,S63),IF(S63="",PRODUCT(R63,T63))))</f>
        <v/>
      </c>
    </row>
    <row r="64" spans="2:21">
      <c r="B64" s="57"/>
      <c r="C64" s="57"/>
      <c r="D64" s="57"/>
      <c r="E64" s="57"/>
      <c r="F64" s="57"/>
      <c r="G64" s="58"/>
      <c r="L64" s="61">
        <v>43530</v>
      </c>
      <c r="M64" s="80">
        <v>7</v>
      </c>
      <c r="N64" s="60" t="s">
        <v>77</v>
      </c>
      <c r="O64" s="60" t="s">
        <v>42</v>
      </c>
      <c r="P64" s="64"/>
      <c r="Q64" s="64"/>
      <c r="R64" s="42" t="str">
        <f>IF(P64="","",IF(Q64="","",PRODUCT(P64:Q64)))</f>
        <v/>
      </c>
      <c r="S64" s="73">
        <v>0.95</v>
      </c>
      <c r="T64" s="66"/>
      <c r="U64" s="72" t="str">
        <f>IF(T64="","",IF(R64="",PRODUCT(T64,S64),IF(S64="",PRODUCT(R64,T64))))</f>
        <v/>
      </c>
    </row>
    <row r="65" spans="2:21">
      <c r="B65" s="57"/>
      <c r="C65" s="57"/>
      <c r="D65" s="57"/>
      <c r="E65" s="57"/>
      <c r="F65" s="57"/>
      <c r="G65" s="58"/>
      <c r="L65" s="61">
        <v>43864</v>
      </c>
      <c r="M65" s="80">
        <v>7</v>
      </c>
      <c r="N65" s="60" t="s">
        <v>78</v>
      </c>
      <c r="O65" s="60" t="s">
        <v>42</v>
      </c>
      <c r="P65" s="64"/>
      <c r="Q65" s="64"/>
      <c r="R65" s="42" t="str">
        <f>IF(P65="","",IF(Q65="","",PRODUCT(P65:Q65)))</f>
        <v/>
      </c>
      <c r="S65" s="73">
        <v>0.73</v>
      </c>
      <c r="T65" s="66"/>
      <c r="U65" s="72" t="str">
        <f>IF(T65="","",IF(R65="",PRODUCT(T65,S65),IF(S65="",PRODUCT(R65,T65))))</f>
        <v/>
      </c>
    </row>
    <row r="66" spans="2:21">
      <c r="B66" s="57"/>
      <c r="C66" s="57"/>
      <c r="D66" s="57"/>
      <c r="E66" s="57"/>
      <c r="F66" s="57"/>
      <c r="G66" s="58"/>
      <c r="L66" s="61">
        <v>43864</v>
      </c>
      <c r="M66" s="80">
        <v>7</v>
      </c>
      <c r="N66" s="60" t="s">
        <v>79</v>
      </c>
      <c r="O66" s="60" t="s">
        <v>42</v>
      </c>
      <c r="P66" s="64"/>
      <c r="Q66" s="64"/>
      <c r="R66" s="42" t="str">
        <f>IF(P66="","",IF(Q66="","",PRODUCT(P66:Q66)))</f>
        <v/>
      </c>
      <c r="S66" s="73">
        <v>0.98</v>
      </c>
      <c r="T66" s="66"/>
      <c r="U66" s="72" t="str">
        <f>IF(T66="","",IF(R66="",PRODUCT(T66,S66),IF(S66="",PRODUCT(R66,T66))))</f>
        <v/>
      </c>
    </row>
    <row r="67" spans="2:21">
      <c r="B67" s="57"/>
      <c r="C67" s="57"/>
      <c r="D67" s="57"/>
      <c r="E67" s="57"/>
      <c r="F67" s="57"/>
      <c r="G67" s="58"/>
      <c r="L67" s="61">
        <v>43799</v>
      </c>
      <c r="M67" s="80">
        <v>7</v>
      </c>
      <c r="N67" s="60" t="s">
        <v>80</v>
      </c>
      <c r="O67" s="60" t="s">
        <v>42</v>
      </c>
      <c r="P67" s="64"/>
      <c r="Q67" s="64"/>
      <c r="R67" s="42" t="str">
        <f>IF(P67="","",IF(Q67="","",PRODUCT(P67:Q67)))</f>
        <v/>
      </c>
      <c r="S67" s="73">
        <v>0.75</v>
      </c>
      <c r="T67" s="66"/>
      <c r="U67" s="72" t="str">
        <f>IF(T67="","",IF(R67="",PRODUCT(T67,S67),IF(S67="",PRODUCT(R67,T67))))</f>
        <v/>
      </c>
    </row>
    <row r="68" spans="2:21">
      <c r="B68" s="57"/>
      <c r="C68" s="57"/>
      <c r="D68" s="57"/>
      <c r="E68" s="57"/>
      <c r="F68" s="57"/>
      <c r="G68" s="58"/>
      <c r="L68" s="61">
        <v>43056</v>
      </c>
      <c r="M68" s="80">
        <v>7</v>
      </c>
      <c r="N68" s="60" t="s">
        <v>66</v>
      </c>
      <c r="O68" s="60" t="s">
        <v>101</v>
      </c>
      <c r="P68" s="64"/>
      <c r="Q68" s="64"/>
      <c r="R68" s="42" t="str">
        <f>IF(P68="","",IF(Q68="","",PRODUCT(P68:Q68)))</f>
        <v/>
      </c>
      <c r="S68" s="73">
        <v>1.19</v>
      </c>
      <c r="T68" s="66"/>
      <c r="U68" s="72" t="str">
        <f>IF(T68="","",IF(R68="",PRODUCT(T68,S68),IF(S68="",PRODUCT(R68,T68))))</f>
        <v/>
      </c>
    </row>
    <row r="69" spans="2:21">
      <c r="B69" s="57"/>
      <c r="C69" s="57"/>
      <c r="D69" s="57"/>
      <c r="E69" s="57"/>
      <c r="F69" s="57"/>
      <c r="G69" s="58"/>
      <c r="L69" s="61">
        <v>43014</v>
      </c>
      <c r="M69" s="80">
        <v>7</v>
      </c>
      <c r="N69" s="60" t="s">
        <v>66</v>
      </c>
      <c r="O69" s="60" t="s">
        <v>67</v>
      </c>
      <c r="P69" s="64"/>
      <c r="Q69" s="64"/>
      <c r="R69" s="42" t="str">
        <f>IF(P69="","",IF(Q69="","",PRODUCT(P69:Q69)))</f>
        <v/>
      </c>
      <c r="S69" s="73">
        <v>0.67</v>
      </c>
      <c r="T69" s="66"/>
      <c r="U69" s="72" t="str">
        <f>IF(T69="","",IF(R69="",PRODUCT(T69,S69),IF(S69="",PRODUCT(R69,T69))))</f>
        <v/>
      </c>
    </row>
    <row r="70" spans="2:21">
      <c r="B70" s="57"/>
      <c r="C70" s="57"/>
      <c r="D70" s="57"/>
      <c r="E70" s="57"/>
      <c r="F70" s="57"/>
      <c r="G70" s="58"/>
      <c r="L70" s="61">
        <v>43857</v>
      </c>
      <c r="M70" s="80">
        <v>7</v>
      </c>
      <c r="N70" s="60" t="s">
        <v>190</v>
      </c>
      <c r="O70" s="60" t="s">
        <v>116</v>
      </c>
      <c r="P70" s="64"/>
      <c r="Q70" s="64"/>
      <c r="R70" s="42" t="str">
        <f>IF(P70="","",IF(Q70="","",PRODUCT(P70:Q70)))</f>
        <v/>
      </c>
      <c r="S70" s="73">
        <v>0.99</v>
      </c>
      <c r="T70" s="66">
        <v>1</v>
      </c>
      <c r="U70" s="72">
        <f>IF(T70="","",IF(R70="",PRODUCT(T70,S70),IF(S70="",PRODUCT(R70,T70))))</f>
        <v>0.99</v>
      </c>
    </row>
    <row r="71" spans="2:21">
      <c r="B71"/>
      <c r="G71"/>
      <c r="L71" s="61">
        <v>43272</v>
      </c>
      <c r="M71" s="80">
        <v>7</v>
      </c>
      <c r="N71" s="60" t="s">
        <v>190</v>
      </c>
      <c r="O71" s="60" t="s">
        <v>56</v>
      </c>
      <c r="P71" s="64"/>
      <c r="Q71" s="64"/>
      <c r="R71" s="42" t="str">
        <f>IF(P71="","",IF(Q71="","",PRODUCT(P71:Q71)))</f>
        <v/>
      </c>
      <c r="S71" s="73">
        <v>0.75</v>
      </c>
      <c r="T71" s="66"/>
      <c r="U71" s="72" t="str">
        <f>IF(T71="","",IF(R71="",PRODUCT(T71,S71),IF(S71="",PRODUCT(R71,T71))))</f>
        <v/>
      </c>
    </row>
    <row r="72" spans="2:21">
      <c r="B72" s="21"/>
      <c r="C72" s="18"/>
      <c r="D72" s="18"/>
      <c r="E72" s="18"/>
      <c r="F72" s="18"/>
      <c r="G72" s="24"/>
      <c r="L72" s="59"/>
      <c r="M72" s="80">
        <v>7</v>
      </c>
      <c r="N72" s="60" t="s">
        <v>171</v>
      </c>
      <c r="O72" s="60" t="s">
        <v>49</v>
      </c>
      <c r="P72" s="64"/>
      <c r="Q72" s="64"/>
      <c r="R72" s="42" t="str">
        <f>IF(P72="","",IF(Q72="","",PRODUCT(P72:Q72)))</f>
        <v/>
      </c>
      <c r="S72" s="73">
        <v>0.99</v>
      </c>
      <c r="T72" s="66"/>
      <c r="U72" s="72" t="str">
        <f>IF(T72="","",IF(R72="",PRODUCT(T72,S72),IF(S72="",PRODUCT(R72,T72))))</f>
        <v/>
      </c>
    </row>
    <row r="73" spans="2:21">
      <c r="L73" s="61"/>
      <c r="M73" s="80">
        <v>7</v>
      </c>
      <c r="N73" s="75" t="s">
        <v>494</v>
      </c>
      <c r="O73" s="60" t="s">
        <v>49</v>
      </c>
      <c r="P73" s="64"/>
      <c r="Q73" s="64"/>
      <c r="R73" s="42" t="str">
        <f>IF(P73="","",IF(Q73="","",PRODUCT(P73:Q73)))</f>
        <v/>
      </c>
      <c r="S73" s="73"/>
      <c r="T73" s="66">
        <v>1</v>
      </c>
      <c r="U73" s="72">
        <f>IF(T73="","",IF(R73="",PRODUCT(T73,S73),IF(S73="",PRODUCT(R73,T73))))</f>
        <v>1</v>
      </c>
    </row>
    <row r="74" spans="2:21">
      <c r="L74" s="61"/>
      <c r="M74" s="80">
        <v>7</v>
      </c>
      <c r="N74" s="60" t="s">
        <v>209</v>
      </c>
      <c r="O74" s="60" t="s">
        <v>210</v>
      </c>
      <c r="P74" s="64"/>
      <c r="Q74" s="64"/>
      <c r="R74" s="42" t="str">
        <f>IF(P74="","",IF(Q74="","",PRODUCT(P74:Q74)))</f>
        <v/>
      </c>
      <c r="S74" s="73">
        <v>0</v>
      </c>
      <c r="T74" s="66"/>
      <c r="U74" s="72" t="str">
        <f>IF(T74="","",IF(R74="",PRODUCT(T74,S74),IF(S74="",PRODUCT(R74,T74))))</f>
        <v/>
      </c>
    </row>
    <row r="75" spans="2:21">
      <c r="L75" s="61">
        <v>43091</v>
      </c>
      <c r="M75" s="80">
        <v>7</v>
      </c>
      <c r="N75" s="60" t="s">
        <v>208</v>
      </c>
      <c r="O75" s="60" t="s">
        <v>123</v>
      </c>
      <c r="P75" s="64"/>
      <c r="Q75" s="64"/>
      <c r="R75" s="42" t="str">
        <f>IF(P75="","",IF(Q75="","",PRODUCT(P75:Q75)))</f>
        <v/>
      </c>
      <c r="S75" s="73">
        <v>1.69</v>
      </c>
      <c r="T75" s="66">
        <v>1</v>
      </c>
      <c r="U75" s="72">
        <f>IF(T75="","",IF(R75="",PRODUCT(T75,S75),IF(S75="",PRODUCT(R75,T75))))</f>
        <v>1.69</v>
      </c>
    </row>
    <row r="76" spans="2:21">
      <c r="L76" s="61">
        <v>43864</v>
      </c>
      <c r="M76" s="80">
        <v>7</v>
      </c>
      <c r="N76" s="60" t="s">
        <v>175</v>
      </c>
      <c r="O76" s="60" t="s">
        <v>87</v>
      </c>
      <c r="P76" s="64"/>
      <c r="Q76" s="64"/>
      <c r="R76" s="42" t="str">
        <f>IF(P76="","",IF(Q76="","",PRODUCT(P76:Q76)))</f>
        <v/>
      </c>
      <c r="S76" s="73">
        <v>1.1499999999999999</v>
      </c>
      <c r="T76" s="66"/>
      <c r="U76" s="72" t="str">
        <f>IF(T76="","",IF(R76="",PRODUCT(T76,S76),IF(S76="",PRODUCT(R76,T76))))</f>
        <v/>
      </c>
    </row>
    <row r="77" spans="2:21">
      <c r="L77" s="61">
        <v>43864</v>
      </c>
      <c r="M77" s="80">
        <v>7</v>
      </c>
      <c r="N77" s="60" t="s">
        <v>207</v>
      </c>
      <c r="O77" s="60" t="s">
        <v>206</v>
      </c>
      <c r="P77" s="64"/>
      <c r="Q77" s="64"/>
      <c r="R77" s="42" t="str">
        <f>IF(P77="","",IF(Q77="","",PRODUCT(P77:Q77)))</f>
        <v/>
      </c>
      <c r="S77" s="73">
        <v>3.84</v>
      </c>
      <c r="T77" s="66"/>
      <c r="U77" s="72" t="str">
        <f>IF(T77="","",IF(R77="",PRODUCT(T77,S77),IF(S77="",PRODUCT(R77,T77))))</f>
        <v/>
      </c>
    </row>
    <row r="78" spans="2:21">
      <c r="L78" s="61">
        <v>43530</v>
      </c>
      <c r="M78" s="80">
        <v>7</v>
      </c>
      <c r="N78" s="60" t="s">
        <v>176</v>
      </c>
      <c r="O78" s="75" t="s">
        <v>123</v>
      </c>
      <c r="P78" s="64"/>
      <c r="Q78" s="64"/>
      <c r="R78" s="42" t="str">
        <f>IF(P78="","",IF(Q78="","",PRODUCT(P78:Q78)))</f>
        <v/>
      </c>
      <c r="S78" s="73">
        <v>3.19</v>
      </c>
      <c r="T78" s="66"/>
      <c r="U78" s="72" t="str">
        <f>IF(T78="","",IF(R78="",PRODUCT(T78,S78),IF(S78="",PRODUCT(R78,T78))))</f>
        <v/>
      </c>
    </row>
    <row r="79" spans="2:21">
      <c r="L79" s="61">
        <v>43864</v>
      </c>
      <c r="M79" s="80">
        <v>7</v>
      </c>
      <c r="N79" s="60" t="s">
        <v>177</v>
      </c>
      <c r="O79" s="60" t="s">
        <v>266</v>
      </c>
      <c r="P79" s="64"/>
      <c r="Q79" s="64"/>
      <c r="R79" s="42" t="str">
        <f>IF(P79="","",IF(Q79="","",PRODUCT(P79:Q79)))</f>
        <v/>
      </c>
      <c r="S79" s="73">
        <v>1.03</v>
      </c>
      <c r="T79" s="66"/>
      <c r="U79" s="72" t="str">
        <f>IF(T79="","",IF(R79="",PRODUCT(T79,S79),IF(S79="",PRODUCT(R79,T79))))</f>
        <v/>
      </c>
    </row>
    <row r="80" spans="2:21">
      <c r="L80" s="61">
        <v>43530</v>
      </c>
      <c r="M80" s="80">
        <v>7</v>
      </c>
      <c r="N80" s="75" t="s">
        <v>177</v>
      </c>
      <c r="O80" s="75" t="s">
        <v>123</v>
      </c>
      <c r="P80" s="64"/>
      <c r="Q80" s="64"/>
      <c r="R80" s="42" t="str">
        <f>IF(P80="","",IF(Q80="","",PRODUCT(P80:Q80)))</f>
        <v/>
      </c>
      <c r="S80" s="73">
        <v>2.62</v>
      </c>
      <c r="T80" s="66"/>
      <c r="U80" s="72" t="str">
        <f>IF(T80="","",IF(R80="",PRODUCT(T80,S80),IF(S80="",PRODUCT(R80,T80))))</f>
        <v/>
      </c>
    </row>
    <row r="81" spans="12:21">
      <c r="L81" s="61">
        <v>43755</v>
      </c>
      <c r="M81" s="80">
        <v>7</v>
      </c>
      <c r="N81" s="75" t="s">
        <v>316</v>
      </c>
      <c r="O81" s="60" t="s">
        <v>89</v>
      </c>
      <c r="P81" s="64"/>
      <c r="Q81" s="64"/>
      <c r="R81" s="42" t="str">
        <f>IF(P81="","",IF(Q81="","",PRODUCT(P81:Q81)))</f>
        <v/>
      </c>
      <c r="S81" s="73">
        <v>2.14</v>
      </c>
      <c r="T81" s="66"/>
      <c r="U81" s="72" t="str">
        <f>IF(T81="","",IF(R81="",PRODUCT(T81,S81),IF(S81="",PRODUCT(R81,T81))))</f>
        <v/>
      </c>
    </row>
    <row r="82" spans="12:21">
      <c r="L82" s="61">
        <v>43864</v>
      </c>
      <c r="M82" s="80">
        <v>7</v>
      </c>
      <c r="N82" s="60" t="s">
        <v>90</v>
      </c>
      <c r="O82" s="60" t="s">
        <v>89</v>
      </c>
      <c r="P82" s="64"/>
      <c r="Q82" s="64"/>
      <c r="R82" s="42" t="str">
        <f>IF(P82="","",IF(Q82="","",PRODUCT(P82:Q82)))</f>
        <v/>
      </c>
      <c r="S82" s="73">
        <v>5.79</v>
      </c>
      <c r="T82" s="66"/>
      <c r="U82" s="72" t="str">
        <f>IF(T82="","",IF(R82="",PRODUCT(T82,S82),IF(S82="",PRODUCT(R82,T82))))</f>
        <v/>
      </c>
    </row>
    <row r="83" spans="12:21">
      <c r="L83" s="61">
        <v>43437</v>
      </c>
      <c r="M83" s="80">
        <v>7</v>
      </c>
      <c r="N83" s="60" t="s">
        <v>214</v>
      </c>
      <c r="O83" s="60" t="s">
        <v>104</v>
      </c>
      <c r="P83" s="64"/>
      <c r="Q83" s="64"/>
      <c r="R83" s="42" t="str">
        <f>IF(P83="","",IF(Q83="","",PRODUCT(P83:Q83)))</f>
        <v/>
      </c>
      <c r="S83" s="73">
        <v>2.85</v>
      </c>
      <c r="T83" s="66"/>
      <c r="U83" s="72" t="str">
        <f>IF(T83="","",IF(R83="",PRODUCT(T83,S83),IF(S83="",PRODUCT(R83,T83))))</f>
        <v/>
      </c>
    </row>
    <row r="84" spans="12:21">
      <c r="L84" s="61">
        <v>43857</v>
      </c>
      <c r="M84" s="80">
        <v>7</v>
      </c>
      <c r="N84" s="75" t="s">
        <v>490</v>
      </c>
      <c r="O84" s="60" t="s">
        <v>89</v>
      </c>
      <c r="P84" s="64"/>
      <c r="Q84" s="64"/>
      <c r="R84" s="42" t="str">
        <f>IF(P84="","",IF(Q84="","",PRODUCT(P84:Q84)))</f>
        <v/>
      </c>
      <c r="S84" s="73">
        <v>2.13</v>
      </c>
      <c r="T84" s="66"/>
      <c r="U84" s="72" t="str">
        <f>IF(T84="","",IF(R84="",PRODUCT(T84,S84),IF(S84="",PRODUCT(R84,T84))))</f>
        <v/>
      </c>
    </row>
    <row r="85" spans="12:21">
      <c r="L85" s="61">
        <v>43451</v>
      </c>
      <c r="M85" s="80">
        <v>7</v>
      </c>
      <c r="N85" s="60" t="s">
        <v>223</v>
      </c>
      <c r="O85" s="60" t="s">
        <v>224</v>
      </c>
      <c r="P85" s="64"/>
      <c r="Q85" s="64"/>
      <c r="R85" s="42" t="str">
        <f>IF(P85="","",IF(Q85="","",PRODUCT(P85:Q85)))</f>
        <v/>
      </c>
      <c r="S85" s="73">
        <v>0.92</v>
      </c>
      <c r="T85" s="66"/>
      <c r="U85" s="72" t="str">
        <f>IF(T85="","",IF(R85="",PRODUCT(T85,S85),IF(S85="",PRODUCT(R85,T85))))</f>
        <v/>
      </c>
    </row>
    <row r="86" spans="12:21">
      <c r="L86" s="61">
        <v>43788</v>
      </c>
      <c r="M86" s="80">
        <v>7</v>
      </c>
      <c r="N86" s="60" t="s">
        <v>57</v>
      </c>
      <c r="O86" s="60" t="s">
        <v>224</v>
      </c>
      <c r="P86" s="64"/>
      <c r="Q86" s="64"/>
      <c r="R86" s="42" t="str">
        <f>IF(P86="","",IF(Q86="","",PRODUCT(P86:Q86)))</f>
        <v/>
      </c>
      <c r="S86" s="73">
        <v>0.71</v>
      </c>
      <c r="T86" s="66">
        <v>1</v>
      </c>
      <c r="U86" s="72">
        <f>IF(T86="","",IF(R86="",PRODUCT(T86,S86),IF(S86="",PRODUCT(R86,T86))))</f>
        <v>0.71</v>
      </c>
    </row>
    <row r="87" spans="12:21">
      <c r="L87" s="61">
        <v>43833</v>
      </c>
      <c r="M87" s="80">
        <v>7</v>
      </c>
      <c r="N87" s="60" t="s">
        <v>62</v>
      </c>
      <c r="O87" s="60" t="s">
        <v>49</v>
      </c>
      <c r="P87" s="64"/>
      <c r="Q87" s="64"/>
      <c r="R87" s="42" t="str">
        <f>IF(P87="","",IF(Q87="","",PRODUCT(P87:Q87)))</f>
        <v/>
      </c>
      <c r="S87" s="73">
        <v>1.25</v>
      </c>
      <c r="T87" s="66"/>
      <c r="U87" s="72" t="str">
        <f>IF(T87="","",IF(R87="",PRODUCT(T87,S87),IF(S87="",PRODUCT(R87,T87))))</f>
        <v/>
      </c>
    </row>
    <row r="88" spans="12:21">
      <c r="L88" s="61">
        <v>43507</v>
      </c>
      <c r="M88" s="80">
        <v>7</v>
      </c>
      <c r="N88" s="60" t="s">
        <v>110</v>
      </c>
      <c r="O88" s="60" t="s">
        <v>111</v>
      </c>
      <c r="P88" s="64"/>
      <c r="Q88" s="64"/>
      <c r="R88" s="42" t="str">
        <f>IF(P88="","",IF(Q88="","",PRODUCT(P88:Q88)))</f>
        <v/>
      </c>
      <c r="S88" s="73">
        <v>1</v>
      </c>
      <c r="T88" s="66">
        <v>1</v>
      </c>
      <c r="U88" s="72">
        <f>IF(T88="","",IF(R88="",PRODUCT(T88,S88),IF(S88="",PRODUCT(R88,T88))))</f>
        <v>1</v>
      </c>
    </row>
    <row r="89" spans="12:21">
      <c r="L89" s="61">
        <v>43833</v>
      </c>
      <c r="M89" s="80">
        <v>7</v>
      </c>
      <c r="N89" s="60" t="s">
        <v>265</v>
      </c>
      <c r="O89" s="60" t="s">
        <v>268</v>
      </c>
      <c r="P89" s="64"/>
      <c r="Q89" s="64"/>
      <c r="R89" s="42" t="str">
        <f>IF(P89="","",IF(Q89="","",PRODUCT(P89:Q89)))</f>
        <v/>
      </c>
      <c r="S89" s="73">
        <v>0.74</v>
      </c>
      <c r="T89" s="66"/>
      <c r="U89" s="72" t="str">
        <f>IF(T89="","",IF(R89="",PRODUCT(T89,S89),IF(S89="",PRODUCT(R89,T89))))</f>
        <v/>
      </c>
    </row>
    <row r="90" spans="12:21">
      <c r="L90" s="61">
        <v>43833</v>
      </c>
      <c r="M90" s="80">
        <v>7</v>
      </c>
      <c r="N90" s="60" t="s">
        <v>265</v>
      </c>
      <c r="O90" s="60" t="s">
        <v>267</v>
      </c>
      <c r="P90" s="64"/>
      <c r="Q90" s="64"/>
      <c r="R90" s="42" t="str">
        <f>IF(P90="","",IF(Q90="","",PRODUCT(P90:Q90)))</f>
        <v/>
      </c>
      <c r="S90" s="73">
        <v>0.83</v>
      </c>
      <c r="T90" s="66">
        <v>1</v>
      </c>
      <c r="U90" s="72">
        <f>IF(T90="","",IF(R90="",PRODUCT(T90,S90),IF(S90="",PRODUCT(R90,T90))))</f>
        <v>0.83</v>
      </c>
    </row>
    <row r="91" spans="12:21">
      <c r="L91" s="61">
        <v>43389</v>
      </c>
      <c r="M91" s="80">
        <v>7</v>
      </c>
      <c r="N91" s="60" t="s">
        <v>243</v>
      </c>
      <c r="O91" s="60" t="s">
        <v>224</v>
      </c>
      <c r="P91" s="64"/>
      <c r="Q91" s="64"/>
      <c r="R91" s="42" t="str">
        <f>IF(P91="","",IF(Q91="","",PRODUCT(P91:Q91)))</f>
        <v/>
      </c>
      <c r="S91" s="73">
        <v>0.79</v>
      </c>
      <c r="T91" s="66"/>
      <c r="U91" s="72" t="str">
        <f>IF(T91="","",IF(R91="",PRODUCT(T91,S91),IF(S91="",PRODUCT(R91,T91))))</f>
        <v/>
      </c>
    </row>
    <row r="92" spans="12:21">
      <c r="L92" s="61">
        <v>43864</v>
      </c>
      <c r="M92" s="80">
        <v>7</v>
      </c>
      <c r="N92" s="60" t="s">
        <v>156</v>
      </c>
      <c r="O92" s="60" t="s">
        <v>42</v>
      </c>
      <c r="P92" s="64"/>
      <c r="Q92" s="64"/>
      <c r="R92" s="42" t="str">
        <f>IF(P92="","",IF(Q92="","",PRODUCT(P92:Q92)))</f>
        <v/>
      </c>
      <c r="S92" s="73">
        <v>1.41</v>
      </c>
      <c r="T92" s="66">
        <v>2</v>
      </c>
      <c r="U92" s="72">
        <f>IF(T92="","",IF(R92="",PRODUCT(T92,S92),IF(S92="",PRODUCT(R92,T92))))</f>
        <v>2.82</v>
      </c>
    </row>
    <row r="93" spans="12:21">
      <c r="L93" s="61">
        <v>43507</v>
      </c>
      <c r="M93" s="80">
        <v>7</v>
      </c>
      <c r="N93" s="60" t="s">
        <v>168</v>
      </c>
      <c r="O93" s="60" t="s">
        <v>30</v>
      </c>
      <c r="P93" s="64"/>
      <c r="Q93" s="64"/>
      <c r="R93" s="42" t="str">
        <f>IF(P93="","",IF(Q93="","",PRODUCT(P93:Q93)))</f>
        <v/>
      </c>
      <c r="S93" s="73">
        <v>3.78</v>
      </c>
      <c r="T93" s="66"/>
      <c r="U93" s="72" t="str">
        <f>IF(T93="","",IF(R93="",PRODUCT(T93,S93),IF(S93="",PRODUCT(R93,T93))))</f>
        <v/>
      </c>
    </row>
    <row r="94" spans="12:21">
      <c r="L94" s="61">
        <v>43864</v>
      </c>
      <c r="M94" s="80">
        <v>7</v>
      </c>
      <c r="N94" s="60" t="s">
        <v>226</v>
      </c>
      <c r="O94" s="60" t="s">
        <v>227</v>
      </c>
      <c r="P94" s="64"/>
      <c r="Q94" s="64"/>
      <c r="R94" s="42" t="str">
        <f>IF(P94="","",IF(Q94="","",PRODUCT(P94:Q94)))</f>
        <v/>
      </c>
      <c r="S94" s="73">
        <v>2.25</v>
      </c>
      <c r="T94" s="66">
        <v>2</v>
      </c>
      <c r="U94" s="72">
        <f>IF(T94="","",IF(R94="",PRODUCT(T94,S94),IF(S94="",PRODUCT(R94,T94))))</f>
        <v>4.5</v>
      </c>
    </row>
    <row r="95" spans="12:21">
      <c r="L95" s="61">
        <v>43819</v>
      </c>
      <c r="M95" s="80">
        <v>7</v>
      </c>
      <c r="N95" s="60" t="s">
        <v>83</v>
      </c>
      <c r="O95" s="60" t="s">
        <v>44</v>
      </c>
      <c r="P95" s="64"/>
      <c r="Q95" s="64"/>
      <c r="R95" s="42" t="str">
        <f>IF(P95="","",IF(Q95="","",PRODUCT(P95:Q95)))</f>
        <v/>
      </c>
      <c r="S95" s="73">
        <v>0.42</v>
      </c>
      <c r="T95" s="66"/>
      <c r="U95" s="72" t="str">
        <f>IF(T95="","",IF(R95="",PRODUCT(T95,S95),IF(S95="",PRODUCT(R95,T95))))</f>
        <v/>
      </c>
    </row>
    <row r="96" spans="12:21">
      <c r="L96" s="61">
        <v>43409</v>
      </c>
      <c r="M96" s="80">
        <v>7</v>
      </c>
      <c r="N96" s="60" t="s">
        <v>151</v>
      </c>
      <c r="O96" s="60" t="s">
        <v>44</v>
      </c>
      <c r="P96" s="64"/>
      <c r="Q96" s="64"/>
      <c r="R96" s="42" t="str">
        <f>IF(P96="","",IF(Q96="","",PRODUCT(P96:Q96)))</f>
        <v/>
      </c>
      <c r="S96" s="73">
        <v>0.94</v>
      </c>
      <c r="T96" s="66"/>
      <c r="U96" s="72" t="str">
        <f>IF(T96="","",IF(R96="",PRODUCT(T96,S96),IF(S96="",PRODUCT(R96,T96))))</f>
        <v/>
      </c>
    </row>
    <row r="97" spans="12:21">
      <c r="L97" s="61">
        <v>43819</v>
      </c>
      <c r="M97" s="80">
        <v>7</v>
      </c>
      <c r="N97" s="60" t="s">
        <v>141</v>
      </c>
      <c r="O97" s="60" t="s">
        <v>44</v>
      </c>
      <c r="P97" s="64"/>
      <c r="Q97" s="64"/>
      <c r="R97" s="42" t="str">
        <f>IF(P97="","",IF(Q97="","",PRODUCT(P97:Q97)))</f>
        <v/>
      </c>
      <c r="S97" s="73">
        <v>0.59</v>
      </c>
      <c r="T97" s="66"/>
      <c r="U97" s="72" t="str">
        <f>IF(T97="","",IF(R97="",PRODUCT(T97,S97),IF(S97="",PRODUCT(R97,T97))))</f>
        <v/>
      </c>
    </row>
    <row r="98" spans="12:21">
      <c r="L98" s="61">
        <v>43819</v>
      </c>
      <c r="M98" s="80">
        <v>7</v>
      </c>
      <c r="N98" s="60" t="s">
        <v>81</v>
      </c>
      <c r="O98" s="60" t="s">
        <v>44</v>
      </c>
      <c r="P98" s="64"/>
      <c r="Q98" s="64"/>
      <c r="R98" s="42" t="str">
        <f>IF(P98="","",IF(Q98="","",PRODUCT(P98:Q98)))</f>
        <v/>
      </c>
      <c r="S98" s="73">
        <v>0.24</v>
      </c>
      <c r="T98" s="66"/>
      <c r="U98" s="72" t="str">
        <f>IF(T98="","",IF(R98="",PRODUCT(T98,S98),IF(S98="",PRODUCT(R98,T98))))</f>
        <v/>
      </c>
    </row>
    <row r="99" spans="12:21">
      <c r="L99" s="59"/>
      <c r="M99" s="80">
        <v>7</v>
      </c>
      <c r="N99" s="60" t="s">
        <v>82</v>
      </c>
      <c r="O99" s="60" t="s">
        <v>44</v>
      </c>
      <c r="P99" s="64"/>
      <c r="Q99" s="64"/>
      <c r="R99" s="42" t="str">
        <f>IF(P99="","",IF(Q99="","",PRODUCT(P99:Q99)))</f>
        <v/>
      </c>
      <c r="S99" s="73">
        <v>0.28999999999999998</v>
      </c>
      <c r="T99" s="66"/>
      <c r="U99" s="72" t="str">
        <f>IF(T99="","",IF(R99="",PRODUCT(T99,S99),IF(S99="",PRODUCT(R99,T99))))</f>
        <v/>
      </c>
    </row>
    <row r="100" spans="12:21">
      <c r="L100" s="61">
        <v>43864</v>
      </c>
      <c r="M100" s="80">
        <v>7</v>
      </c>
      <c r="N100" s="60" t="s">
        <v>94</v>
      </c>
      <c r="O100" s="60" t="s">
        <v>95</v>
      </c>
      <c r="P100" s="64"/>
      <c r="Q100" s="64"/>
      <c r="R100" s="42" t="str">
        <f>IF(P100="","",IF(Q100="","",PRODUCT(P100:Q100)))</f>
        <v/>
      </c>
      <c r="S100" s="73">
        <v>1.38</v>
      </c>
      <c r="T100" s="66">
        <v>1</v>
      </c>
      <c r="U100" s="72">
        <f>IF(T100="","",IF(R100="",PRODUCT(T100,S100),IF(S100="",PRODUCT(R100,T100))))</f>
        <v>1.38</v>
      </c>
    </row>
    <row r="101" spans="12:21">
      <c r="L101" s="61">
        <v>43833</v>
      </c>
      <c r="M101" s="80">
        <v>7</v>
      </c>
      <c r="N101" s="75" t="s">
        <v>301</v>
      </c>
      <c r="O101" s="75" t="s">
        <v>60</v>
      </c>
      <c r="P101" s="64"/>
      <c r="Q101" s="64"/>
      <c r="R101" s="42" t="str">
        <f>IF(P101="","",IF(Q101="","",PRODUCT(P101:Q101)))</f>
        <v/>
      </c>
      <c r="S101" s="73">
        <v>1.69</v>
      </c>
      <c r="T101" s="66"/>
      <c r="U101" s="72" t="str">
        <f>IF(T101="","",IF(R101="",PRODUCT(T101,S101),IF(S101="",PRODUCT(R101,T101))))</f>
        <v/>
      </c>
    </row>
    <row r="102" spans="12:21">
      <c r="L102" s="59"/>
      <c r="M102" s="80">
        <v>7</v>
      </c>
      <c r="N102" s="60" t="s">
        <v>88</v>
      </c>
      <c r="O102" s="60" t="s">
        <v>87</v>
      </c>
      <c r="P102" s="64"/>
      <c r="Q102" s="64"/>
      <c r="R102" s="42" t="str">
        <f>IF(P102="","",IF(Q102="","",PRODUCT(P102:Q102)))</f>
        <v/>
      </c>
      <c r="S102" s="73">
        <v>1.53</v>
      </c>
      <c r="T102" s="66"/>
      <c r="U102" s="72" t="str">
        <f>IF(T102="","",IF(R102="",PRODUCT(T102,S102),IF(S102="",PRODUCT(R102,T102))))</f>
        <v/>
      </c>
    </row>
    <row r="103" spans="12:21">
      <c r="L103" s="61">
        <v>43833</v>
      </c>
      <c r="M103" s="80">
        <v>7</v>
      </c>
      <c r="N103" s="60" t="s">
        <v>61</v>
      </c>
      <c r="O103" s="60" t="s">
        <v>60</v>
      </c>
      <c r="P103" s="64"/>
      <c r="Q103" s="64"/>
      <c r="R103" s="42" t="str">
        <f>IF(P103="","",IF(Q103="","",PRODUCT(P103:Q103)))</f>
        <v/>
      </c>
      <c r="S103" s="73">
        <v>1.89</v>
      </c>
      <c r="T103" s="66">
        <v>2</v>
      </c>
      <c r="U103" s="72">
        <f>IF(T103="","",IF(R103="",PRODUCT(T103,S103),IF(S103="",PRODUCT(R103,T103))))</f>
        <v>3.78</v>
      </c>
    </row>
    <row r="104" spans="12:21">
      <c r="L104" s="61"/>
      <c r="M104" s="80">
        <v>7</v>
      </c>
      <c r="N104" s="75" t="s">
        <v>333</v>
      </c>
      <c r="O104" s="75" t="s">
        <v>334</v>
      </c>
      <c r="P104" s="64"/>
      <c r="Q104" s="64"/>
      <c r="R104" s="42"/>
      <c r="S104" s="73">
        <v>1.64</v>
      </c>
      <c r="T104" s="66"/>
      <c r="U104" s="72" t="str">
        <f>IF(T104="","",IF(R104="",PRODUCT(T104,S104),IF(S104="",PRODUCT(R104,T104))))</f>
        <v/>
      </c>
    </row>
    <row r="105" spans="12:21">
      <c r="L105" s="61"/>
      <c r="M105" s="80">
        <v>7</v>
      </c>
      <c r="N105" s="75" t="s">
        <v>337</v>
      </c>
      <c r="O105" s="75" t="s">
        <v>338</v>
      </c>
      <c r="P105" s="64"/>
      <c r="Q105" s="64"/>
      <c r="R105" s="42"/>
      <c r="S105" s="73">
        <v>1.2</v>
      </c>
      <c r="T105" s="66"/>
      <c r="U105" s="72" t="str">
        <f>IF(T105="","",IF(R105="",PRODUCT(T105,S105),IF(S105="",PRODUCT(R105,T105))))</f>
        <v/>
      </c>
    </row>
    <row r="106" spans="12:21">
      <c r="L106" s="61"/>
      <c r="M106" s="80">
        <v>7</v>
      </c>
      <c r="N106" s="75" t="s">
        <v>327</v>
      </c>
      <c r="O106" s="75" t="s">
        <v>329</v>
      </c>
      <c r="P106" s="64"/>
      <c r="Q106" s="64"/>
      <c r="R106" s="42"/>
      <c r="S106" s="73">
        <v>1.18</v>
      </c>
      <c r="T106" s="66"/>
      <c r="U106" s="72" t="str">
        <f>IF(T106="","",IF(R106="",PRODUCT(T106,S106),IF(S106="",PRODUCT(R106,T106))))</f>
        <v/>
      </c>
    </row>
    <row r="107" spans="12:21">
      <c r="L107" s="61">
        <v>43864</v>
      </c>
      <c r="M107" s="80">
        <v>7</v>
      </c>
      <c r="N107" s="75" t="s">
        <v>278</v>
      </c>
      <c r="O107" s="75" t="s">
        <v>279</v>
      </c>
      <c r="P107" s="64"/>
      <c r="Q107" s="64"/>
      <c r="R107" s="42" t="str">
        <f>IF(P107="","",IF(Q107="","",PRODUCT(P107:Q107)))</f>
        <v/>
      </c>
      <c r="S107" s="73">
        <v>1.39</v>
      </c>
      <c r="T107" s="66">
        <v>1</v>
      </c>
      <c r="U107" s="72">
        <f>IF(T107="","",IF(R107="",PRODUCT(T107,S107),IF(S107="",PRODUCT(R107,T107))))</f>
        <v>1.39</v>
      </c>
    </row>
    <row r="108" spans="12:21">
      <c r="L108" s="61">
        <v>43507</v>
      </c>
      <c r="M108" s="80">
        <v>7</v>
      </c>
      <c r="N108" s="60" t="s">
        <v>122</v>
      </c>
      <c r="O108" s="60" t="s">
        <v>49</v>
      </c>
      <c r="P108" s="64"/>
      <c r="Q108" s="64"/>
      <c r="R108" s="42" t="str">
        <f>IF(P108="","",IF(Q108="","",PRODUCT(P108:Q108)))</f>
        <v/>
      </c>
      <c r="S108" s="73">
        <v>2.99</v>
      </c>
      <c r="T108" s="66"/>
      <c r="U108" s="72" t="str">
        <f>IF(T108="","",IF(R108="",PRODUCT(T108,S108),IF(S108="",PRODUCT(R108,T108))))</f>
        <v/>
      </c>
    </row>
    <row r="109" spans="12:21">
      <c r="L109" s="61"/>
      <c r="M109" s="80">
        <v>7</v>
      </c>
      <c r="N109" s="75" t="s">
        <v>335</v>
      </c>
      <c r="O109" s="75" t="s">
        <v>336</v>
      </c>
      <c r="P109" s="64"/>
      <c r="Q109" s="64"/>
      <c r="R109" s="42"/>
      <c r="S109" s="73">
        <v>1.41</v>
      </c>
      <c r="T109" s="66"/>
      <c r="U109" s="72" t="str">
        <f>IF(T109="","",IF(R109="",PRODUCT(T109,S109),IF(S109="",PRODUCT(R109,T109))))</f>
        <v/>
      </c>
    </row>
    <row r="110" spans="12:21">
      <c r="L110" s="61">
        <v>43255</v>
      </c>
      <c r="M110" s="80">
        <v>7</v>
      </c>
      <c r="N110" s="60" t="s">
        <v>191</v>
      </c>
      <c r="O110" s="60" t="s">
        <v>192</v>
      </c>
      <c r="P110" s="64"/>
      <c r="Q110" s="64"/>
      <c r="R110" s="42" t="str">
        <f>IF(P110="","",IF(Q110="","",PRODUCT(P110:Q110)))</f>
        <v/>
      </c>
      <c r="S110" s="73">
        <v>0.79</v>
      </c>
      <c r="T110" s="66">
        <v>1</v>
      </c>
      <c r="U110" s="72">
        <f>IF(T110="","",IF(R110="",PRODUCT(T110,S110),IF(S110="",PRODUCT(R110,T110))))</f>
        <v>0.79</v>
      </c>
    </row>
    <row r="111" spans="12:21">
      <c r="L111" s="61">
        <v>43451</v>
      </c>
      <c r="M111" s="80">
        <v>7</v>
      </c>
      <c r="N111" s="60" t="s">
        <v>153</v>
      </c>
      <c r="O111" s="60" t="s">
        <v>65</v>
      </c>
      <c r="P111" s="64"/>
      <c r="Q111" s="64"/>
      <c r="R111" s="42" t="str">
        <f>IF(P111="","",IF(Q111="","",PRODUCT(P111:Q111)))</f>
        <v/>
      </c>
      <c r="S111" s="73">
        <v>1.88</v>
      </c>
      <c r="T111" s="66">
        <v>1</v>
      </c>
      <c r="U111" s="72">
        <f>IF(T111="","",IF(R111="",PRODUCT(T111,S111),IF(S111="",PRODUCT(R111,T111))))</f>
        <v>1.88</v>
      </c>
    </row>
    <row r="112" spans="12:21">
      <c r="L112" s="61">
        <v>43409</v>
      </c>
      <c r="M112" s="80">
        <v>7</v>
      </c>
      <c r="N112" s="60" t="s">
        <v>154</v>
      </c>
      <c r="O112" s="60" t="s">
        <v>65</v>
      </c>
      <c r="P112" s="64"/>
      <c r="Q112" s="64"/>
      <c r="R112" s="42" t="str">
        <f>IF(P112="","",IF(Q112="","",PRODUCT(P112:Q112)))</f>
        <v/>
      </c>
      <c r="S112" s="73">
        <v>1.62</v>
      </c>
      <c r="T112" s="66">
        <v>1</v>
      </c>
      <c r="U112" s="72">
        <f>IF(T112="","",IF(R112="",PRODUCT(T112,S112),IF(S112="",PRODUCT(R112,T112))))</f>
        <v>1.62</v>
      </c>
    </row>
    <row r="113" spans="12:21">
      <c r="L113" s="61"/>
      <c r="M113" s="80">
        <v>7</v>
      </c>
      <c r="N113" s="75" t="s">
        <v>330</v>
      </c>
      <c r="O113" s="75" t="s">
        <v>331</v>
      </c>
      <c r="P113" s="64"/>
      <c r="Q113" s="64"/>
      <c r="R113" s="42"/>
      <c r="S113" s="73">
        <v>1.9</v>
      </c>
      <c r="T113" s="66"/>
      <c r="U113" s="72" t="str">
        <f>IF(T113="","",IF(R113="",PRODUCT(T113,S113),IF(S113="",PRODUCT(R113,T113))))</f>
        <v/>
      </c>
    </row>
    <row r="114" spans="12:21">
      <c r="L114" s="61"/>
      <c r="M114" s="80">
        <v>7</v>
      </c>
      <c r="N114" s="60" t="s">
        <v>180</v>
      </c>
      <c r="O114" s="60"/>
      <c r="P114" s="64"/>
      <c r="Q114" s="64"/>
      <c r="R114" s="42" t="str">
        <f>IF(P114="","",IF(Q114="","",PRODUCT(P114:Q114)))</f>
        <v/>
      </c>
      <c r="S114" s="73"/>
      <c r="T114" s="66"/>
      <c r="U114" s="72" t="str">
        <f>IF(T114="","",IF(R114="",PRODUCT(T114,S114),IF(S114="",PRODUCT(R114,T114))))</f>
        <v/>
      </c>
    </row>
    <row r="115" spans="12:21">
      <c r="L115" s="61"/>
      <c r="M115" s="80">
        <v>7</v>
      </c>
      <c r="N115" s="75" t="s">
        <v>342</v>
      </c>
      <c r="O115" s="60"/>
      <c r="P115" s="64"/>
      <c r="Q115" s="64"/>
      <c r="R115" s="42" t="str">
        <f>IF(P115="","",IF(Q115="","",PRODUCT(P115:Q115)))</f>
        <v/>
      </c>
      <c r="S115" s="73"/>
      <c r="T115" s="66"/>
      <c r="U115" s="72" t="str">
        <f>IF(T115="","",IF(R115="",PRODUCT(T115,S115),IF(S115="",PRODUCT(R115,T115))))</f>
        <v/>
      </c>
    </row>
    <row r="116" spans="12:21">
      <c r="L116" s="61"/>
      <c r="M116" s="80">
        <v>7</v>
      </c>
      <c r="N116" s="75" t="s">
        <v>332</v>
      </c>
      <c r="O116" s="75" t="s">
        <v>328</v>
      </c>
      <c r="P116" s="64"/>
      <c r="Q116" s="64"/>
      <c r="R116" s="42"/>
      <c r="S116" s="73">
        <v>1.29</v>
      </c>
      <c r="T116" s="66"/>
      <c r="U116" s="72" t="str">
        <f>IF(T116="","",IF(R116="",PRODUCT(T116,S116),IF(S116="",PRODUCT(R116,T116))))</f>
        <v/>
      </c>
    </row>
    <row r="117" spans="12:21">
      <c r="L117" s="61">
        <v>43647</v>
      </c>
      <c r="M117" s="80">
        <v>7</v>
      </c>
      <c r="N117" s="60" t="s">
        <v>240</v>
      </c>
      <c r="O117" s="75" t="s">
        <v>293</v>
      </c>
      <c r="P117" s="64"/>
      <c r="Q117" s="64"/>
      <c r="R117" s="42" t="str">
        <f>IF(P117="","",IF(Q117="","",PRODUCT(P117:Q117)))</f>
        <v/>
      </c>
      <c r="S117" s="73">
        <v>0.35</v>
      </c>
      <c r="T117" s="66"/>
      <c r="U117" s="72" t="str">
        <f>IF(T117="","",IF(R117="",PRODUCT(T117,S117),IF(S117="",PRODUCT(R117,T117))))</f>
        <v/>
      </c>
    </row>
    <row r="118" spans="12:21">
      <c r="L118" s="61">
        <v>43024</v>
      </c>
      <c r="M118" s="80">
        <v>7</v>
      </c>
      <c r="N118" s="60" t="s">
        <v>244</v>
      </c>
      <c r="O118" s="60" t="s">
        <v>27</v>
      </c>
      <c r="P118" s="64"/>
      <c r="Q118" s="64"/>
      <c r="R118" s="42" t="str">
        <f>IF(P118="","",IF(Q118="","",PRODUCT(P118:Q118)))</f>
        <v/>
      </c>
      <c r="S118" s="73">
        <v>0.35</v>
      </c>
      <c r="T118" s="66"/>
      <c r="U118" s="72" t="str">
        <f>IF(T118="","",IF(R118="",PRODUCT(T118,S118),IF(S118="",PRODUCT(R118,T118))))</f>
        <v/>
      </c>
    </row>
    <row r="119" spans="12:21">
      <c r="L119" s="61">
        <v>43389</v>
      </c>
      <c r="M119" s="80">
        <v>7</v>
      </c>
      <c r="N119" s="60" t="s">
        <v>241</v>
      </c>
      <c r="O119" s="60" t="s">
        <v>245</v>
      </c>
      <c r="P119" s="64"/>
      <c r="Q119" s="64"/>
      <c r="R119" s="42" t="str">
        <f>IF(P119="","",IF(Q119="","",PRODUCT(P119:Q119)))</f>
        <v/>
      </c>
      <c r="S119" s="73">
        <v>0.22</v>
      </c>
      <c r="T119" s="66">
        <v>1</v>
      </c>
      <c r="U119" s="72">
        <f>IF(T119="","",IF(R119="",PRODUCT(T119,S119),IF(S119="",PRODUCT(R119,T119))))</f>
        <v>0.22</v>
      </c>
    </row>
    <row r="120" spans="12:21">
      <c r="L120" s="61">
        <v>43140</v>
      </c>
      <c r="M120" s="80">
        <v>7</v>
      </c>
      <c r="N120" s="60" t="s">
        <v>109</v>
      </c>
      <c r="O120" s="60" t="s">
        <v>49</v>
      </c>
      <c r="P120" s="64"/>
      <c r="Q120" s="64"/>
      <c r="R120" s="42" t="str">
        <f>IF(P120="","",IF(Q120="","",PRODUCT(P120:Q120)))</f>
        <v/>
      </c>
      <c r="S120" s="73">
        <v>1.3</v>
      </c>
      <c r="T120" s="66"/>
      <c r="U120" s="72" t="str">
        <f>IF(T120="","",IF(R120="",PRODUCT(T120,S120),IF(S120="",PRODUCT(R120,T120))))</f>
        <v/>
      </c>
    </row>
    <row r="121" spans="12:21">
      <c r="L121" s="61">
        <v>43864</v>
      </c>
      <c r="M121" s="80">
        <v>7</v>
      </c>
      <c r="N121" s="60" t="s">
        <v>140</v>
      </c>
      <c r="O121" s="60" t="s">
        <v>58</v>
      </c>
      <c r="P121" s="64"/>
      <c r="Q121" s="64"/>
      <c r="R121" s="42" t="str">
        <f>IF(P121="","",IF(Q121="","",PRODUCT(P121:Q121)))</f>
        <v/>
      </c>
      <c r="S121" s="73">
        <v>0.5</v>
      </c>
      <c r="T121" s="66">
        <v>1</v>
      </c>
      <c r="U121" s="72">
        <f>IF(T121="","",IF(R121="",PRODUCT(T121,S121),IF(S121="",PRODUCT(R121,T121))))</f>
        <v>0.5</v>
      </c>
    </row>
    <row r="122" spans="12:21">
      <c r="L122" s="61">
        <v>43437</v>
      </c>
      <c r="M122" s="80">
        <v>7</v>
      </c>
      <c r="N122" s="60" t="s">
        <v>249</v>
      </c>
      <c r="O122" s="60" t="s">
        <v>58</v>
      </c>
      <c r="P122" s="64"/>
      <c r="Q122" s="64"/>
      <c r="R122" s="42" t="str">
        <f>IF(P122="","",IF(Q122="","",PRODUCT(P122:Q122)))</f>
        <v/>
      </c>
      <c r="S122" s="73">
        <v>0.65</v>
      </c>
      <c r="T122" s="66">
        <v>1</v>
      </c>
      <c r="U122" s="72">
        <f>IF(T122="","",IF(R122="",PRODUCT(T122,S122),IF(S122="",PRODUCT(R122,T122))))</f>
        <v>0.65</v>
      </c>
    </row>
    <row r="123" spans="12:21">
      <c r="L123" s="59"/>
      <c r="M123" s="80">
        <v>7</v>
      </c>
      <c r="N123" s="60" t="s">
        <v>112</v>
      </c>
      <c r="O123" s="60"/>
      <c r="P123" s="64"/>
      <c r="Q123" s="64"/>
      <c r="R123" s="42" t="str">
        <f>IF(P123="","",IF(Q123="","",PRODUCT(P123:Q123)))</f>
        <v/>
      </c>
      <c r="S123" s="73">
        <v>0</v>
      </c>
      <c r="T123" s="66"/>
      <c r="U123" s="72" t="str">
        <f>IF(T123="","",IF(R123="",PRODUCT(T123,S123),IF(S123="",PRODUCT(R123,T123))))</f>
        <v/>
      </c>
    </row>
    <row r="124" spans="12:21">
      <c r="L124" s="59"/>
      <c r="M124" s="80">
        <v>7</v>
      </c>
      <c r="N124" s="60" t="s">
        <v>150</v>
      </c>
      <c r="O124" s="60" t="s">
        <v>87</v>
      </c>
      <c r="P124" s="64"/>
      <c r="Q124" s="64"/>
      <c r="R124" s="42" t="str">
        <f>IF(P124="","",IF(Q124="","",PRODUCT(P124:Q124)))</f>
        <v/>
      </c>
      <c r="S124" s="73">
        <v>0.75</v>
      </c>
      <c r="T124" s="66"/>
      <c r="U124" s="72" t="str">
        <f>IF(T124="","",IF(R124="",PRODUCT(T124,S124),IF(S124="",PRODUCT(R124,T124))))</f>
        <v/>
      </c>
    </row>
    <row r="125" spans="12:21">
      <c r="L125" s="61">
        <v>43788</v>
      </c>
      <c r="M125" s="80">
        <v>7</v>
      </c>
      <c r="N125" s="75" t="s">
        <v>298</v>
      </c>
      <c r="O125" s="75" t="s">
        <v>297</v>
      </c>
      <c r="P125" s="64"/>
      <c r="Q125" s="64"/>
      <c r="R125" s="42" t="str">
        <f>IF(P125="","",IF(Q125="","",PRODUCT(P125:Q125)))</f>
        <v/>
      </c>
      <c r="S125" s="73">
        <v>0.75</v>
      </c>
      <c r="T125" s="66">
        <v>1</v>
      </c>
      <c r="U125" s="72">
        <f>IF(T125="","",IF(R125="",PRODUCT(T125,S125),IF(S125="",PRODUCT(R125,T125))))</f>
        <v>0.75</v>
      </c>
    </row>
    <row r="126" spans="12:21">
      <c r="L126" s="61">
        <v>43678</v>
      </c>
      <c r="M126" s="80">
        <v>7</v>
      </c>
      <c r="N126" s="60" t="s">
        <v>215</v>
      </c>
      <c r="O126" s="75" t="s">
        <v>297</v>
      </c>
      <c r="P126" s="64"/>
      <c r="Q126" s="64"/>
      <c r="R126" s="42" t="str">
        <f>IF(P126="","",IF(Q126="","",PRODUCT(P126:Q126)))</f>
        <v/>
      </c>
      <c r="S126" s="73">
        <v>0.78</v>
      </c>
      <c r="T126" s="66"/>
      <c r="U126" s="72" t="str">
        <f>IF(T126="","",IF(R126="",PRODUCT(T126,S126),IF(S126="",PRODUCT(R126,T126))))</f>
        <v/>
      </c>
    </row>
    <row r="127" spans="12:21">
      <c r="L127" s="61">
        <v>43864</v>
      </c>
      <c r="M127" s="80">
        <v>8</v>
      </c>
      <c r="N127" s="75" t="s">
        <v>493</v>
      </c>
      <c r="O127" s="60" t="s">
        <v>52</v>
      </c>
      <c r="P127" s="64"/>
      <c r="Q127" s="64"/>
      <c r="R127" s="42" t="str">
        <f>IF(P127="","",IF(Q127="","",PRODUCT(P127:Q127)))</f>
        <v/>
      </c>
      <c r="S127" s="73">
        <v>0.81</v>
      </c>
      <c r="T127" s="66"/>
      <c r="U127" s="72" t="str">
        <f>IF(T127="","",IF(R127="",PRODUCT(T127,S127),IF(S127="",PRODUCT(R127,T127))))</f>
        <v/>
      </c>
    </row>
    <row r="128" spans="12:21">
      <c r="L128" s="61">
        <v>43833</v>
      </c>
      <c r="M128" s="80">
        <v>8</v>
      </c>
      <c r="N128" s="60" t="s">
        <v>51</v>
      </c>
      <c r="O128" s="60" t="s">
        <v>52</v>
      </c>
      <c r="P128" s="64"/>
      <c r="Q128" s="64"/>
      <c r="R128" s="42" t="str">
        <f>IF(P128="","",IF(Q128="","",PRODUCT(P128:Q128)))</f>
        <v/>
      </c>
      <c r="S128" s="73">
        <v>0.79</v>
      </c>
      <c r="T128" s="66"/>
      <c r="U128" s="72" t="str">
        <f>IF(T128="","",IF(R128="",PRODUCT(T128,S128),IF(S128="",PRODUCT(R128,T128))))</f>
        <v/>
      </c>
    </row>
    <row r="129" spans="12:21">
      <c r="L129" s="61">
        <v>43678</v>
      </c>
      <c r="M129" s="80">
        <v>8</v>
      </c>
      <c r="N129" s="60" t="s">
        <v>102</v>
      </c>
      <c r="O129" s="60" t="s">
        <v>103</v>
      </c>
      <c r="P129" s="64"/>
      <c r="Q129" s="64"/>
      <c r="R129" s="42" t="str">
        <f>IF(P129="","",IF(Q129="","",PRODUCT(P129:Q129)))</f>
        <v/>
      </c>
      <c r="S129" s="73">
        <v>1.32</v>
      </c>
      <c r="T129" s="66"/>
      <c r="U129" s="72" t="str">
        <f>IF(T129="","",IF(R129="",PRODUCT(T129,S129),IF(S129="",PRODUCT(R129,T129))))</f>
        <v/>
      </c>
    </row>
    <row r="130" spans="12:21">
      <c r="L130" s="61">
        <v>43073</v>
      </c>
      <c r="M130" s="80">
        <v>8</v>
      </c>
      <c r="N130" s="60" t="s">
        <v>118</v>
      </c>
      <c r="O130" s="60" t="s">
        <v>116</v>
      </c>
      <c r="P130" s="64"/>
      <c r="Q130" s="64"/>
      <c r="R130" s="42" t="str">
        <f>IF(P130="","",IF(Q130="","",PRODUCT(P130:Q130)))</f>
        <v/>
      </c>
      <c r="S130" s="73">
        <v>2.2400000000000002</v>
      </c>
      <c r="T130" s="66"/>
      <c r="U130" s="72" t="str">
        <f>IF(T130="","",IF(R130="",PRODUCT(T130,S130),IF(S130="",PRODUCT(R130,T130))))</f>
        <v/>
      </c>
    </row>
    <row r="131" spans="12:21">
      <c r="L131" s="61">
        <v>43864</v>
      </c>
      <c r="M131" s="80">
        <v>8</v>
      </c>
      <c r="N131" s="60" t="s">
        <v>99</v>
      </c>
      <c r="O131" s="60" t="s">
        <v>188</v>
      </c>
      <c r="P131" s="64"/>
      <c r="Q131" s="64"/>
      <c r="R131" s="42" t="str">
        <f>IF(P131="","",IF(Q131="","",PRODUCT(P131:Q131)))</f>
        <v/>
      </c>
      <c r="S131" s="73">
        <v>1.43</v>
      </c>
      <c r="T131" s="66"/>
      <c r="U131" s="72" t="str">
        <f>IF(T131="","",IF(R131="",PRODUCT(T131,S131),IF(S131="",PRODUCT(R131,T131))))</f>
        <v/>
      </c>
    </row>
    <row r="132" spans="12:21">
      <c r="L132" s="61">
        <v>43864</v>
      </c>
      <c r="M132" s="80">
        <v>8</v>
      </c>
      <c r="N132" s="75" t="s">
        <v>320</v>
      </c>
      <c r="O132" s="75" t="s">
        <v>319</v>
      </c>
      <c r="P132" s="64"/>
      <c r="Q132" s="64"/>
      <c r="R132" s="42"/>
      <c r="S132" s="73">
        <v>0.79</v>
      </c>
      <c r="T132" s="66"/>
      <c r="U132" s="72" t="str">
        <f>IF(T132="","",IF(R132="",PRODUCT(T132,S132),IF(S132="",PRODUCT(R132,T132))))</f>
        <v/>
      </c>
    </row>
    <row r="133" spans="12:21">
      <c r="L133" s="61">
        <v>43864</v>
      </c>
      <c r="M133" s="80">
        <v>8</v>
      </c>
      <c r="N133" s="75" t="s">
        <v>318</v>
      </c>
      <c r="O133" s="75" t="s">
        <v>319</v>
      </c>
      <c r="P133" s="64"/>
      <c r="Q133" s="64"/>
      <c r="R133" s="42"/>
      <c r="S133" s="73">
        <v>0.94</v>
      </c>
      <c r="T133" s="66"/>
      <c r="U133" s="72" t="str">
        <f>IF(T133="","",IF(R133="",PRODUCT(T133,S133),IF(S133="",PRODUCT(R133,T133))))</f>
        <v/>
      </c>
    </row>
    <row r="134" spans="12:21">
      <c r="L134" s="61">
        <v>43864</v>
      </c>
      <c r="M134" s="80">
        <v>8</v>
      </c>
      <c r="N134" s="60" t="s">
        <v>40</v>
      </c>
      <c r="O134" s="60" t="s">
        <v>188</v>
      </c>
      <c r="P134" s="64"/>
      <c r="Q134" s="64"/>
      <c r="R134" s="42" t="str">
        <f>IF(P134="","",IF(Q134="","",PRODUCT(P134:Q134)))</f>
        <v/>
      </c>
      <c r="S134" s="73">
        <v>0.89</v>
      </c>
      <c r="T134" s="66"/>
      <c r="U134" s="72" t="str">
        <f>IF(T134="","",IF(R134="",PRODUCT(T134,S134),IF(S134="",PRODUCT(R134,T134))))</f>
        <v/>
      </c>
    </row>
    <row r="135" spans="12:21">
      <c r="L135" s="61">
        <v>43281</v>
      </c>
      <c r="M135" s="80">
        <v>8</v>
      </c>
      <c r="N135" s="60" t="s">
        <v>117</v>
      </c>
      <c r="O135" s="60" t="s">
        <v>100</v>
      </c>
      <c r="P135" s="64"/>
      <c r="Q135" s="64"/>
      <c r="R135" s="42" t="str">
        <f>IF(P135="","",IF(Q135="","",PRODUCT(P135:Q135)))</f>
        <v/>
      </c>
      <c r="S135" s="73">
        <v>2.23</v>
      </c>
      <c r="T135" s="66"/>
      <c r="U135" s="72" t="str">
        <f>IF(T135="","",IF(R135="",PRODUCT(T135,S135),IF(S135="",PRODUCT(R135,T135))))</f>
        <v/>
      </c>
    </row>
    <row r="136" spans="12:21">
      <c r="L136" s="61">
        <v>43073</v>
      </c>
      <c r="M136" s="80">
        <v>8</v>
      </c>
      <c r="N136" s="60" t="s">
        <v>117</v>
      </c>
      <c r="O136" s="60" t="s">
        <v>116</v>
      </c>
      <c r="P136" s="64"/>
      <c r="Q136" s="64"/>
      <c r="R136" s="42" t="str">
        <f>IF(P136="","",IF(Q136="","",PRODUCT(P136:Q136)))</f>
        <v/>
      </c>
      <c r="S136" s="73">
        <v>2.23</v>
      </c>
      <c r="T136" s="66"/>
      <c r="U136" s="72" t="str">
        <f>IF(T136="","",IF(R136="",PRODUCT(T136,S136),IF(S136="",PRODUCT(R136,T136))))</f>
        <v/>
      </c>
    </row>
    <row r="137" spans="12:21">
      <c r="L137" s="61">
        <v>43315</v>
      </c>
      <c r="M137" s="80">
        <v>8</v>
      </c>
      <c r="N137" s="60" t="s">
        <v>222</v>
      </c>
      <c r="O137" s="60" t="s">
        <v>44</v>
      </c>
      <c r="P137" s="64"/>
      <c r="Q137" s="64"/>
      <c r="R137" s="42" t="str">
        <f>IF(P137="","",IF(Q137="","",PRODUCT(P137:Q137)))</f>
        <v/>
      </c>
      <c r="S137" s="73">
        <v>1.07</v>
      </c>
      <c r="T137" s="66"/>
      <c r="U137" s="72" t="str">
        <f>IF(T137="","",IF(R137="",PRODUCT(T137,S137),IF(S137="",PRODUCT(R137,T137))))</f>
        <v/>
      </c>
    </row>
    <row r="138" spans="12:21">
      <c r="L138" s="61">
        <v>43833</v>
      </c>
      <c r="M138" s="80">
        <v>8</v>
      </c>
      <c r="N138" s="60" t="s">
        <v>68</v>
      </c>
      <c r="O138" s="60" t="s">
        <v>58</v>
      </c>
      <c r="P138" s="64"/>
      <c r="Q138" s="64"/>
      <c r="R138" s="42" t="str">
        <f>IF(P138="","",IF(Q138="","",PRODUCT(P138:Q138)))</f>
        <v/>
      </c>
      <c r="S138" s="73">
        <v>1.96</v>
      </c>
      <c r="T138" s="66">
        <v>1</v>
      </c>
      <c r="U138" s="72">
        <f>IF(T138="","",IF(R138="",PRODUCT(T138,S138),IF(S138="",PRODUCT(R138,T138))))</f>
        <v>1.96</v>
      </c>
    </row>
    <row r="139" spans="12:21">
      <c r="L139" s="61">
        <v>43315</v>
      </c>
      <c r="M139" s="80">
        <v>8</v>
      </c>
      <c r="N139" s="60" t="s">
        <v>68</v>
      </c>
      <c r="O139" s="60" t="s">
        <v>69</v>
      </c>
      <c r="P139" s="64"/>
      <c r="Q139" s="64"/>
      <c r="R139" s="42" t="str">
        <f>IF(P139="","",IF(Q139="","",PRODUCT(P139:Q139)))</f>
        <v/>
      </c>
      <c r="S139" s="73">
        <v>1.05</v>
      </c>
      <c r="T139" s="66"/>
      <c r="U139" s="72" t="str">
        <f>IF(T139="","",IF(R139="",PRODUCT(T139,S139),IF(S139="",PRODUCT(R139,T139))))</f>
        <v/>
      </c>
    </row>
    <row r="140" spans="12:21">
      <c r="L140" s="61">
        <v>43255</v>
      </c>
      <c r="M140" s="80">
        <v>8</v>
      </c>
      <c r="N140" s="60" t="s">
        <v>195</v>
      </c>
      <c r="O140" s="60" t="s">
        <v>44</v>
      </c>
      <c r="P140" s="64"/>
      <c r="Q140" s="64"/>
      <c r="R140" s="42" t="str">
        <f>IF(P140="","",IF(Q140="","",PRODUCT(P140:Q140)))</f>
        <v/>
      </c>
      <c r="S140" s="73">
        <v>1.07</v>
      </c>
      <c r="T140" s="66"/>
      <c r="U140" s="72" t="str">
        <f>IF(T140="","",IF(R140="",PRODUCT(T140,S140),IF(S140="",PRODUCT(R140,T140))))</f>
        <v/>
      </c>
    </row>
    <row r="141" spans="12:21">
      <c r="L141" s="61"/>
      <c r="M141" s="80">
        <v>8</v>
      </c>
      <c r="N141" s="75" t="s">
        <v>495</v>
      </c>
      <c r="O141" s="75" t="s">
        <v>319</v>
      </c>
      <c r="P141" s="64"/>
      <c r="Q141" s="64"/>
      <c r="R141" s="42" t="str">
        <f>IF(P141="","",IF(Q141="","",PRODUCT(P141:Q141)))</f>
        <v/>
      </c>
      <c r="S141" s="73"/>
      <c r="T141" s="66">
        <v>1</v>
      </c>
      <c r="U141" s="72">
        <f>IF(T141="","",IF(R141="",PRODUCT(T141,S141),IF(S141="",PRODUCT(R141,T141))))</f>
        <v>1</v>
      </c>
    </row>
    <row r="142" spans="12:21">
      <c r="L142" s="61">
        <v>43864</v>
      </c>
      <c r="M142" s="80">
        <v>9</v>
      </c>
      <c r="N142" s="60" t="s">
        <v>113</v>
      </c>
      <c r="O142" s="75" t="s">
        <v>319</v>
      </c>
      <c r="P142" s="64"/>
      <c r="Q142" s="64"/>
      <c r="R142" s="42" t="str">
        <f>IF(P142="","",IF(Q142="","",PRODUCT(P142:Q142)))</f>
        <v/>
      </c>
      <c r="S142" s="73">
        <v>0.95</v>
      </c>
      <c r="T142" s="66"/>
      <c r="U142" s="72" t="str">
        <f>IF(T142="","",IF(R142="",PRODUCT(T142,S142),IF(S142="",PRODUCT(R142,T142))))</f>
        <v/>
      </c>
    </row>
    <row r="143" spans="12:21">
      <c r="L143" s="61">
        <v>43864</v>
      </c>
      <c r="M143" s="80">
        <v>9</v>
      </c>
      <c r="N143" s="75" t="s">
        <v>321</v>
      </c>
      <c r="O143" s="75" t="s">
        <v>319</v>
      </c>
      <c r="P143" s="64"/>
      <c r="Q143" s="64"/>
      <c r="R143" s="42"/>
      <c r="S143" s="73">
        <v>0.95</v>
      </c>
      <c r="T143" s="66"/>
      <c r="U143" s="72" t="str">
        <f>IF(T143="","",IF(R143="",PRODUCT(T143,S143),IF(S143="",PRODUCT(R143,T143))))</f>
        <v/>
      </c>
    </row>
    <row r="144" spans="12:21">
      <c r="L144" s="61">
        <v>43864</v>
      </c>
      <c r="M144" s="80">
        <v>9</v>
      </c>
      <c r="N144" s="60" t="s">
        <v>169</v>
      </c>
      <c r="O144" s="75" t="s">
        <v>305</v>
      </c>
      <c r="P144" s="64"/>
      <c r="Q144" s="64"/>
      <c r="R144" s="42" t="str">
        <f>IF(P144="","",IF(Q144="","",PRODUCT(P144:Q144)))</f>
        <v/>
      </c>
      <c r="S144" s="73">
        <v>1.55</v>
      </c>
      <c r="T144" s="66">
        <v>1</v>
      </c>
      <c r="U144" s="72">
        <f>IF(T144="","",IF(R144="",PRODUCT(T144,S144),IF(S144="",PRODUCT(R144,T144))))</f>
        <v>1.55</v>
      </c>
    </row>
    <row r="145" spans="12:21">
      <c r="L145" s="61">
        <v>43864</v>
      </c>
      <c r="M145" s="80">
        <v>9</v>
      </c>
      <c r="N145" s="60" t="s">
        <v>202</v>
      </c>
      <c r="O145" s="75" t="s">
        <v>305</v>
      </c>
      <c r="P145" s="64"/>
      <c r="Q145" s="64"/>
      <c r="R145" s="42" t="str">
        <f>IF(P145="","",IF(Q145="","",PRODUCT(P145:Q145)))</f>
        <v/>
      </c>
      <c r="S145" s="73">
        <v>1.52</v>
      </c>
      <c r="T145" s="66">
        <v>1</v>
      </c>
      <c r="U145" s="72">
        <f>IF(T145="","",IF(R145="",PRODUCT(T145,S145),IF(S145="",PRODUCT(R145,T145))))</f>
        <v>1.52</v>
      </c>
    </row>
    <row r="146" spans="12:21">
      <c r="L146" s="61">
        <v>43864</v>
      </c>
      <c r="M146" s="80">
        <v>9</v>
      </c>
      <c r="N146" s="75" t="s">
        <v>344</v>
      </c>
      <c r="O146" s="75" t="s">
        <v>305</v>
      </c>
      <c r="P146" s="64"/>
      <c r="Q146" s="64"/>
      <c r="R146" s="42" t="str">
        <f>IF(P146="","",IF(Q146="","",PRODUCT(P146:Q146)))</f>
        <v/>
      </c>
      <c r="S146" s="73">
        <v>1.99</v>
      </c>
      <c r="T146" s="66">
        <v>1</v>
      </c>
      <c r="U146" s="72">
        <f>IF(T146="","",IF(R146="",PRODUCT(T146,S146),IF(S146="",PRODUCT(R146,T146))))</f>
        <v>1.99</v>
      </c>
    </row>
    <row r="147" spans="12:21">
      <c r="L147" s="61">
        <v>43864</v>
      </c>
      <c r="M147" s="80">
        <v>9</v>
      </c>
      <c r="N147" s="60" t="s">
        <v>201</v>
      </c>
      <c r="O147" s="75" t="s">
        <v>305</v>
      </c>
      <c r="P147" s="64"/>
      <c r="Q147" s="64"/>
      <c r="R147" s="42" t="str">
        <f>IF(P147="","",IF(Q147="","",PRODUCT(P147:Q147)))</f>
        <v/>
      </c>
      <c r="S147" s="73">
        <v>1.82</v>
      </c>
      <c r="T147" s="66">
        <v>1</v>
      </c>
      <c r="U147" s="72">
        <f>IF(T147="","",IF(R147="",PRODUCT(T147,S147),IF(S147="",PRODUCT(R147,T147))))</f>
        <v>1.82</v>
      </c>
    </row>
    <row r="148" spans="12:21">
      <c r="L148" s="61">
        <v>43315</v>
      </c>
      <c r="M148" s="80">
        <v>9</v>
      </c>
      <c r="N148" s="60" t="s">
        <v>158</v>
      </c>
      <c r="O148" s="75" t="s">
        <v>305</v>
      </c>
      <c r="P148" s="64"/>
      <c r="Q148" s="64"/>
      <c r="R148" s="42" t="str">
        <f>IF(P148="","",IF(Q148="","",PRODUCT(P148:Q148)))</f>
        <v/>
      </c>
      <c r="S148" s="73">
        <v>2.65</v>
      </c>
      <c r="T148" s="66"/>
      <c r="U148" s="72" t="str">
        <f>IF(T148="","",IF(R148="",PRODUCT(T148,S148),IF(S148="",PRODUCT(R148,T148))))</f>
        <v/>
      </c>
    </row>
    <row r="149" spans="12:21">
      <c r="L149" s="61">
        <v>43255</v>
      </c>
      <c r="M149" s="80">
        <v>9</v>
      </c>
      <c r="N149" s="60" t="s">
        <v>189</v>
      </c>
      <c r="O149" s="75" t="s">
        <v>305</v>
      </c>
      <c r="P149" s="64"/>
      <c r="Q149" s="64"/>
      <c r="R149" s="42" t="str">
        <f>IF(P149="","",IF(Q149="","",PRODUCT(P149:Q149)))</f>
        <v/>
      </c>
      <c r="S149" s="73">
        <v>2.15</v>
      </c>
      <c r="T149" s="66"/>
      <c r="U149" s="72" t="str">
        <f>IF(T149="","",IF(R149="",PRODUCT(T149,S149),IF(S149="",PRODUCT(R149,T149))))</f>
        <v/>
      </c>
    </row>
    <row r="150" spans="12:21">
      <c r="L150" s="61">
        <v>43864</v>
      </c>
      <c r="M150" s="80">
        <v>9</v>
      </c>
      <c r="N150" s="75" t="s">
        <v>285</v>
      </c>
      <c r="O150" s="75" t="s">
        <v>305</v>
      </c>
      <c r="P150" s="64"/>
      <c r="Q150" s="64"/>
      <c r="R150" s="42" t="str">
        <f>IF(P150="","",IF(Q150="","",PRODUCT(P150:Q150)))</f>
        <v/>
      </c>
      <c r="S150" s="73">
        <v>1.41</v>
      </c>
      <c r="T150" s="66">
        <v>1</v>
      </c>
      <c r="U150" s="72">
        <f>IF(T150="","",IF(R150="",PRODUCT(T150,S150),IF(S150="",PRODUCT(R150,T150))))</f>
        <v>1.41</v>
      </c>
    </row>
    <row r="151" spans="12:21">
      <c r="L151" s="61">
        <v>43864</v>
      </c>
      <c r="M151" s="80">
        <v>9</v>
      </c>
      <c r="N151" s="75" t="s">
        <v>307</v>
      </c>
      <c r="O151" s="75" t="s">
        <v>305</v>
      </c>
      <c r="P151" s="64"/>
      <c r="Q151" s="64"/>
      <c r="R151" s="42" t="str">
        <f>IF(P151="","",IF(Q151="","",PRODUCT(P151:Q151)))</f>
        <v/>
      </c>
      <c r="S151" s="73">
        <v>2.09</v>
      </c>
      <c r="T151" s="66">
        <v>1</v>
      </c>
      <c r="U151" s="72">
        <f>IF(T151="","",IF(R151="",PRODUCT(T151,S151),IF(S151="",PRODUCT(R151,T151))))</f>
        <v>2.09</v>
      </c>
    </row>
    <row r="152" spans="12:21">
      <c r="L152" s="61">
        <v>43864</v>
      </c>
      <c r="M152" s="80">
        <v>9</v>
      </c>
      <c r="N152" s="60" t="s">
        <v>163</v>
      </c>
      <c r="O152" s="75" t="s">
        <v>305</v>
      </c>
      <c r="P152" s="64"/>
      <c r="Q152" s="64"/>
      <c r="R152" s="42" t="str">
        <f>IF(P152="","",IF(Q152="","",PRODUCT(P152:Q152)))</f>
        <v/>
      </c>
      <c r="S152" s="73">
        <v>1.82</v>
      </c>
      <c r="T152" s="66">
        <v>1</v>
      </c>
      <c r="U152" s="72">
        <f>IF(T152="","",IF(R152="",PRODUCT(T152,S152),IF(S152="",PRODUCT(R152,T152))))</f>
        <v>1.82</v>
      </c>
    </row>
    <row r="153" spans="12:21">
      <c r="L153" s="61">
        <v>43864</v>
      </c>
      <c r="M153" s="80">
        <v>9</v>
      </c>
      <c r="N153" s="75" t="s">
        <v>306</v>
      </c>
      <c r="O153" s="75" t="s">
        <v>305</v>
      </c>
      <c r="P153" s="64"/>
      <c r="Q153" s="64"/>
      <c r="R153" s="42" t="str">
        <f>IF(P153="","",IF(Q153="","",PRODUCT(P153:Q153)))</f>
        <v/>
      </c>
      <c r="S153" s="73">
        <v>1.69</v>
      </c>
      <c r="T153" s="66">
        <v>1</v>
      </c>
      <c r="U153" s="72">
        <f>IF(T153="","",IF(R153="",PRODUCT(T153,S153),IF(S153="",PRODUCT(R153,T153))))</f>
        <v>1.69</v>
      </c>
    </row>
    <row r="154" spans="12:21">
      <c r="L154" s="61">
        <v>43864</v>
      </c>
      <c r="M154" s="80">
        <v>10</v>
      </c>
      <c r="N154" s="60" t="s">
        <v>155</v>
      </c>
      <c r="O154" s="60" t="s">
        <v>44</v>
      </c>
      <c r="P154" s="64"/>
      <c r="Q154" s="64"/>
      <c r="R154" s="42" t="str">
        <f>IF(P154="","",IF(Q154="","",PRODUCT(P154:Q154)))</f>
        <v/>
      </c>
      <c r="S154" s="73">
        <v>1.74</v>
      </c>
      <c r="T154" s="66">
        <v>1</v>
      </c>
      <c r="U154" s="72">
        <f>IF(T154="","",IF(R154="",PRODUCT(T154,S154),IF(S154="",PRODUCT(R154,T154))))</f>
        <v>1.74</v>
      </c>
    </row>
    <row r="155" spans="12:21">
      <c r="L155" s="61">
        <v>43140</v>
      </c>
      <c r="M155" s="80">
        <v>10</v>
      </c>
      <c r="N155" s="60" t="s">
        <v>166</v>
      </c>
      <c r="O155" s="60" t="s">
        <v>137</v>
      </c>
      <c r="P155" s="64"/>
      <c r="Q155" s="64"/>
      <c r="R155" s="42" t="str">
        <f>IF(P155="","",IF(Q155="","",PRODUCT(P155:Q155)))</f>
        <v/>
      </c>
      <c r="S155" s="73">
        <v>4.8499999999999996</v>
      </c>
      <c r="T155" s="66"/>
      <c r="U155" s="72" t="str">
        <f>IF(T155="","",IF(R155="",PRODUCT(T155,S155),IF(S155="",PRODUCT(R155,T155))))</f>
        <v/>
      </c>
    </row>
    <row r="156" spans="12:21">
      <c r="L156" s="61">
        <v>43864</v>
      </c>
      <c r="M156" s="80">
        <v>10</v>
      </c>
      <c r="N156" s="60" t="s">
        <v>167</v>
      </c>
      <c r="O156" s="60" t="s">
        <v>21</v>
      </c>
      <c r="P156" s="64"/>
      <c r="Q156" s="64"/>
      <c r="R156" s="42" t="str">
        <f>IF(P156="","",IF(Q156="","",PRODUCT(P156:Q156)))</f>
        <v/>
      </c>
      <c r="S156" s="73">
        <v>1.97</v>
      </c>
      <c r="T156" s="66"/>
      <c r="U156" s="72" t="str">
        <f>IF(T156="","",IF(R156="",PRODUCT(T156,S156),IF(S156="",PRODUCT(R156,T156))))</f>
        <v/>
      </c>
    </row>
    <row r="157" spans="12:21">
      <c r="L157" s="61">
        <v>43844</v>
      </c>
      <c r="M157" s="80">
        <v>11</v>
      </c>
      <c r="N157" s="60" t="s">
        <v>70</v>
      </c>
      <c r="O157" s="60" t="s">
        <v>212</v>
      </c>
      <c r="P157" s="64"/>
      <c r="Q157" s="64"/>
      <c r="R157" s="42" t="str">
        <f>IF(P157="","",IF(Q157="","",PRODUCT(P157:Q157)))</f>
        <v/>
      </c>
      <c r="S157" s="73">
        <v>2.99</v>
      </c>
      <c r="T157" s="66"/>
      <c r="U157" s="72" t="str">
        <f>IF(T157="","",IF(R157="",PRODUCT(T157,S157),IF(S157="",PRODUCT(R157,T157))))</f>
        <v/>
      </c>
    </row>
    <row r="158" spans="12:21">
      <c r="L158" s="61">
        <v>43014</v>
      </c>
      <c r="M158" s="80">
        <v>11</v>
      </c>
      <c r="N158" s="60" t="s">
        <v>55</v>
      </c>
      <c r="O158" s="60" t="s">
        <v>3</v>
      </c>
      <c r="P158" s="64">
        <v>2.99</v>
      </c>
      <c r="Q158" s="64">
        <v>1</v>
      </c>
      <c r="R158" s="42">
        <f>IF(P158="","",IF(Q158="","",PRODUCT(P158:Q158)))</f>
        <v>2.99</v>
      </c>
      <c r="S158" s="73"/>
      <c r="T158" s="66"/>
      <c r="U158" s="72" t="str">
        <f>IF(T158="","",IF(R158="",PRODUCT(T158,S158),IF(S158="",PRODUCT(R158,T158))))</f>
        <v/>
      </c>
    </row>
    <row r="159" spans="12:21">
      <c r="L159" s="61">
        <v>43347</v>
      </c>
      <c r="M159" s="80">
        <v>11</v>
      </c>
      <c r="N159" s="60" t="s">
        <v>229</v>
      </c>
      <c r="O159" s="60" t="s">
        <v>33</v>
      </c>
      <c r="P159" s="64"/>
      <c r="Q159" s="64"/>
      <c r="R159" s="42" t="str">
        <f>IF(P159="","",IF(Q159="","",PRODUCT(P159:Q159)))</f>
        <v/>
      </c>
      <c r="S159" s="73">
        <v>1.05</v>
      </c>
      <c r="T159" s="66"/>
      <c r="U159" s="72" t="str">
        <f>IF(T159="","",IF(R159="",PRODUCT(T159,S159),IF(S159="",PRODUCT(R159,T159))))</f>
        <v/>
      </c>
    </row>
    <row r="160" spans="12:21">
      <c r="L160" s="61">
        <v>43864</v>
      </c>
      <c r="M160" s="80">
        <v>11</v>
      </c>
      <c r="N160" s="60" t="s">
        <v>64</v>
      </c>
      <c r="O160" s="60" t="s">
        <v>3</v>
      </c>
      <c r="P160" s="64">
        <v>0.99</v>
      </c>
      <c r="Q160" s="64">
        <v>1</v>
      </c>
      <c r="R160" s="42">
        <f>IF(P160="","",IF(Q160="","",PRODUCT(P160:Q160)))</f>
        <v>0.99</v>
      </c>
      <c r="S160" s="73"/>
      <c r="T160" s="66">
        <v>1</v>
      </c>
      <c r="U160" s="72">
        <f>IF(T160="","",IF(R160="",PRODUCT(T160,S160),IF(S160="",PRODUCT(R160,T160))))</f>
        <v>0.99</v>
      </c>
    </row>
    <row r="161" spans="12:21">
      <c r="L161" s="61">
        <v>43864</v>
      </c>
      <c r="M161" s="80">
        <v>11</v>
      </c>
      <c r="N161" s="60" t="s">
        <v>230</v>
      </c>
      <c r="O161" s="60" t="s">
        <v>3</v>
      </c>
      <c r="P161" s="64">
        <v>1.65</v>
      </c>
      <c r="Q161" s="64">
        <v>1</v>
      </c>
      <c r="R161" s="42">
        <f>IF(P161="","",IF(Q161="","",PRODUCT(P161:Q161)))</f>
        <v>1.65</v>
      </c>
      <c r="S161" s="73"/>
      <c r="T161" s="66">
        <v>0.5</v>
      </c>
      <c r="U161" s="72">
        <f>IF(T161="","",IF(R161="",PRODUCT(T161,S161),IF(S161="",PRODUCT(R161,T161))))</f>
        <v>0.82499999999999996</v>
      </c>
    </row>
    <row r="162" spans="12:21">
      <c r="L162" s="61">
        <v>43833</v>
      </c>
      <c r="M162" s="80">
        <v>11</v>
      </c>
      <c r="N162" s="60" t="s">
        <v>230</v>
      </c>
      <c r="O162" s="60" t="s">
        <v>236</v>
      </c>
      <c r="P162" s="64">
        <v>1.65</v>
      </c>
      <c r="Q162" s="64">
        <v>1</v>
      </c>
      <c r="R162" s="42">
        <f>IF(P162="","",IF(Q162="","",PRODUCT(P162:Q162)))</f>
        <v>1.65</v>
      </c>
      <c r="S162" s="73">
        <v>1.65</v>
      </c>
      <c r="T162" s="66"/>
      <c r="U162" s="72" t="str">
        <f>IF(T162="","",IF(R162="",PRODUCT(T162,S162),IF(S162="",PRODUCT(R162,T162))))</f>
        <v/>
      </c>
    </row>
    <row r="163" spans="12:21">
      <c r="L163" s="61">
        <v>43498</v>
      </c>
      <c r="M163" s="80">
        <v>11</v>
      </c>
      <c r="N163" s="60" t="s">
        <v>230</v>
      </c>
      <c r="O163" s="60" t="s">
        <v>248</v>
      </c>
      <c r="P163" s="64"/>
      <c r="Q163" s="64"/>
      <c r="R163" s="42" t="str">
        <f>IF(P163="","",IF(Q163="","",PRODUCT(P163:Q163)))</f>
        <v/>
      </c>
      <c r="S163" s="73">
        <v>1.55</v>
      </c>
      <c r="T163" s="66"/>
      <c r="U163" s="72" t="str">
        <f>IF(T163="","",IF(R163="",PRODUCT(T163,S163),IF(S163="",PRODUCT(R163,T163))))</f>
        <v/>
      </c>
    </row>
    <row r="164" spans="12:21">
      <c r="L164" s="61">
        <v>43347</v>
      </c>
      <c r="M164" s="80">
        <v>11</v>
      </c>
      <c r="N164" s="60" t="s">
        <v>231</v>
      </c>
      <c r="O164" s="60" t="s">
        <v>33</v>
      </c>
      <c r="P164" s="64"/>
      <c r="Q164" s="64"/>
      <c r="R164" s="42" t="str">
        <f>IF(P164="","",IF(Q164="","",PRODUCT(P164:Q164)))</f>
        <v/>
      </c>
      <c r="S164" s="73">
        <v>1.19</v>
      </c>
      <c r="T164" s="66"/>
      <c r="U164" s="72" t="str">
        <f>IF(T164="","",IF(R164="",PRODUCT(T164,S164),IF(S164="",PRODUCT(R164,T164))))</f>
        <v/>
      </c>
    </row>
    <row r="165" spans="12:21">
      <c r="L165" s="61">
        <v>43833</v>
      </c>
      <c r="M165" s="80">
        <v>11</v>
      </c>
      <c r="N165" s="60" t="s">
        <v>12</v>
      </c>
      <c r="O165" s="60" t="s">
        <v>3</v>
      </c>
      <c r="P165" s="64">
        <v>2.19</v>
      </c>
      <c r="Q165" s="64">
        <v>1</v>
      </c>
      <c r="R165" s="42">
        <f>IF(P165="","",IF(Q165="","",PRODUCT(P165:Q165)))</f>
        <v>2.19</v>
      </c>
      <c r="S165" s="73"/>
      <c r="T165" s="66"/>
      <c r="U165" s="72" t="str">
        <f>IF(T165="","",IF(R165="",PRODUCT(T165,S165),IF(S165="",PRODUCT(R165,T165))))</f>
        <v/>
      </c>
    </row>
    <row r="166" spans="12:21">
      <c r="L166" s="61">
        <v>43799</v>
      </c>
      <c r="M166" s="80">
        <v>11</v>
      </c>
      <c r="N166" s="60" t="s">
        <v>12</v>
      </c>
      <c r="O166" s="60" t="s">
        <v>220</v>
      </c>
      <c r="P166" s="64"/>
      <c r="Q166" s="64"/>
      <c r="R166" s="42" t="str">
        <f>IF(P166="","",IF(Q166="","",PRODUCT(P166:Q166)))</f>
        <v/>
      </c>
      <c r="S166" s="73">
        <v>2.15</v>
      </c>
      <c r="T166" s="66">
        <v>1</v>
      </c>
      <c r="U166" s="72">
        <f>IF(T166="","",IF(R166="",PRODUCT(T166,S166),IF(S166="",PRODUCT(R166,T166))))</f>
        <v>2.15</v>
      </c>
    </row>
    <row r="167" spans="12:21">
      <c r="L167" s="61">
        <v>43322</v>
      </c>
      <c r="M167" s="80">
        <v>11</v>
      </c>
      <c r="N167" s="60" t="s">
        <v>211</v>
      </c>
      <c r="O167" s="60" t="s">
        <v>33</v>
      </c>
      <c r="P167" s="64"/>
      <c r="Q167" s="64"/>
      <c r="R167" s="42" t="str">
        <f>IF(P167="","",IF(Q167="","",PRODUCT(P167:Q167)))</f>
        <v/>
      </c>
      <c r="S167" s="73">
        <v>0.89</v>
      </c>
      <c r="T167" s="66"/>
      <c r="U167" s="72" t="str">
        <f>IF(T167="","",IF(R167="",PRODUCT(T167,S167),IF(S167="",PRODUCT(R167,T167))))</f>
        <v/>
      </c>
    </row>
    <row r="168" spans="12:21">
      <c r="L168" s="61">
        <v>43844</v>
      </c>
      <c r="M168" s="80">
        <v>11</v>
      </c>
      <c r="N168" s="60" t="s">
        <v>59</v>
      </c>
      <c r="O168" s="60" t="s">
        <v>261</v>
      </c>
      <c r="P168" s="64"/>
      <c r="Q168" s="64"/>
      <c r="R168" s="42" t="str">
        <f>IF(P168="","",IF(Q168="","",PRODUCT(P168:Q168)))</f>
        <v/>
      </c>
      <c r="S168" s="73">
        <v>1.1499999999999999</v>
      </c>
      <c r="T168" s="66"/>
      <c r="U168" s="72" t="str">
        <f>IF(T168="","",IF(R168="",PRODUCT(T168,S168),IF(S168="",PRODUCT(R168,T168))))</f>
        <v/>
      </c>
    </row>
    <row r="169" spans="12:21">
      <c r="L169" s="61">
        <v>43833</v>
      </c>
      <c r="M169" s="80">
        <v>11</v>
      </c>
      <c r="N169" s="75" t="s">
        <v>59</v>
      </c>
      <c r="O169" s="75" t="s">
        <v>3</v>
      </c>
      <c r="P169" s="64">
        <v>3.25</v>
      </c>
      <c r="Q169" s="64">
        <v>1</v>
      </c>
      <c r="R169" s="42">
        <f>IF(P169="","",IF(Q169="","",PRODUCT(P169:Q169)))</f>
        <v>3.25</v>
      </c>
      <c r="S169" s="73"/>
      <c r="T169" s="66"/>
      <c r="U169" s="72" t="str">
        <f>IF(T169="","",IF(R169="",PRODUCT(T169,S169),IF(S169="",PRODUCT(R169,T169))))</f>
        <v/>
      </c>
    </row>
    <row r="170" spans="12:21">
      <c r="L170" s="61">
        <v>43833</v>
      </c>
      <c r="M170" s="80">
        <v>11</v>
      </c>
      <c r="N170" s="75" t="s">
        <v>341</v>
      </c>
      <c r="O170" s="75" t="s">
        <v>3</v>
      </c>
      <c r="P170" s="64">
        <v>4.09</v>
      </c>
      <c r="Q170" s="64">
        <v>1</v>
      </c>
      <c r="R170" s="42">
        <f>IF(P170="","",IF(Q170="","",PRODUCT(P170:Q170)))</f>
        <v>4.09</v>
      </c>
      <c r="S170" s="73"/>
      <c r="T170" s="66"/>
      <c r="U170" s="72" t="str">
        <f>IF(T170="","",IF(R170="",PRODUCT(T170,S170),IF(S170="",PRODUCT(R170,T170))))</f>
        <v/>
      </c>
    </row>
    <row r="171" spans="12:21">
      <c r="L171" s="61">
        <v>43035</v>
      </c>
      <c r="M171" s="80">
        <v>11</v>
      </c>
      <c r="N171" s="60" t="s">
        <v>47</v>
      </c>
      <c r="O171" s="60" t="s">
        <v>48</v>
      </c>
      <c r="P171" s="64"/>
      <c r="Q171" s="64"/>
      <c r="R171" s="42" t="str">
        <f>IF(P171="","",IF(Q171="","",PRODUCT(P171:Q171)))</f>
        <v/>
      </c>
      <c r="S171" s="73">
        <v>1.99</v>
      </c>
      <c r="T171" s="66"/>
      <c r="U171" s="72" t="str">
        <f>IF(T171="","",IF(R171="",PRODUCT(T171,S171),IF(S171="",PRODUCT(R171,T171))))</f>
        <v/>
      </c>
    </row>
    <row r="172" spans="12:21">
      <c r="L172" s="61">
        <v>43322</v>
      </c>
      <c r="M172" s="80">
        <v>11</v>
      </c>
      <c r="N172" s="60" t="s">
        <v>234</v>
      </c>
      <c r="O172" s="60" t="s">
        <v>20</v>
      </c>
      <c r="P172" s="64"/>
      <c r="Q172" s="64"/>
      <c r="R172" s="42" t="str">
        <f>IF(P172="","",IF(Q172="","",PRODUCT(P172:Q172)))</f>
        <v/>
      </c>
      <c r="S172" s="73">
        <v>1.99</v>
      </c>
      <c r="T172" s="66"/>
      <c r="U172" s="72" t="str">
        <f>IF(T172="","",IF(R172="",PRODUCT(T172,S172),IF(S172="",PRODUCT(R172,T172))))</f>
        <v/>
      </c>
    </row>
    <row r="173" spans="12:21">
      <c r="L173" s="61">
        <v>43315</v>
      </c>
      <c r="M173" s="80">
        <v>11</v>
      </c>
      <c r="N173" s="60" t="s">
        <v>221</v>
      </c>
      <c r="O173" s="60" t="s">
        <v>3</v>
      </c>
      <c r="P173" s="64">
        <v>1.75</v>
      </c>
      <c r="Q173" s="64">
        <v>1</v>
      </c>
      <c r="R173" s="42">
        <f>IF(P173="","",IF(Q173="","",PRODUCT(P173:Q173)))</f>
        <v>1.75</v>
      </c>
      <c r="S173" s="73"/>
      <c r="T173" s="66"/>
      <c r="U173" s="72" t="str">
        <f>IF(T173="","",IF(R173="",PRODUCT(T173,S173),IF(S173="",PRODUCT(R173,T173))))</f>
        <v/>
      </c>
    </row>
    <row r="174" spans="12:21">
      <c r="L174" s="61">
        <v>43833</v>
      </c>
      <c r="M174" s="80">
        <v>11</v>
      </c>
      <c r="N174" s="60" t="s">
        <v>13</v>
      </c>
      <c r="O174" s="60" t="s">
        <v>3</v>
      </c>
      <c r="P174" s="64">
        <v>2.79</v>
      </c>
      <c r="Q174" s="64">
        <v>1</v>
      </c>
      <c r="R174" s="42">
        <f>IF(P174="","",IF(Q174="","",PRODUCT(P174:Q174)))</f>
        <v>2.79</v>
      </c>
      <c r="S174" s="73"/>
      <c r="T174" s="66">
        <v>0.25</v>
      </c>
      <c r="U174" s="72">
        <f>IF(T174="","",IF(R174="",PRODUCT(T174,S174),IF(S174="",PRODUCT(R174,T174))))</f>
        <v>0.69750000000000001</v>
      </c>
    </row>
    <row r="175" spans="12:21">
      <c r="L175" s="61">
        <v>43647</v>
      </c>
      <c r="M175" s="80">
        <v>11</v>
      </c>
      <c r="N175" s="60" t="s">
        <v>84</v>
      </c>
      <c r="O175" s="60" t="s">
        <v>3</v>
      </c>
      <c r="P175" s="64">
        <v>3.29</v>
      </c>
      <c r="Q175" s="64">
        <v>1</v>
      </c>
      <c r="R175" s="42">
        <f>IF(P175="","",IF(Q175="","",PRODUCT(P175:Q175)))</f>
        <v>3.29</v>
      </c>
      <c r="S175" s="73"/>
      <c r="T175" s="66">
        <v>0.25</v>
      </c>
      <c r="U175" s="72">
        <f>IF(T175="","",IF(R175="",PRODUCT(T175,S175),IF(S175="",PRODUCT(R175,T175))))</f>
        <v>0.82250000000000001</v>
      </c>
    </row>
    <row r="176" spans="12:21">
      <c r="L176" s="61">
        <v>43864</v>
      </c>
      <c r="M176" s="80">
        <v>11</v>
      </c>
      <c r="N176" s="60" t="s">
        <v>1</v>
      </c>
      <c r="O176" s="60" t="s">
        <v>3</v>
      </c>
      <c r="P176" s="64">
        <v>1.89</v>
      </c>
      <c r="Q176" s="64">
        <v>1</v>
      </c>
      <c r="R176" s="42">
        <f>IF(P176="","",IF(Q176="","",PRODUCT(P176:Q176)))</f>
        <v>1.89</v>
      </c>
      <c r="S176" s="73"/>
      <c r="T176" s="66">
        <v>1</v>
      </c>
      <c r="U176" s="72">
        <f>IF(T176="","",IF(R176="",PRODUCT(T176,S176),IF(S176="",PRODUCT(R176,T176))))</f>
        <v>1.89</v>
      </c>
    </row>
    <row r="177" spans="12:21">
      <c r="L177" s="61">
        <v>43389</v>
      </c>
      <c r="M177" s="80">
        <v>11</v>
      </c>
      <c r="N177" s="60" t="s">
        <v>1</v>
      </c>
      <c r="O177" s="60" t="s">
        <v>2</v>
      </c>
      <c r="P177" s="64"/>
      <c r="Q177" s="64"/>
      <c r="R177" s="42" t="str">
        <f>IF(P177="","",IF(Q177="","",PRODUCT(P177:Q177)))</f>
        <v/>
      </c>
      <c r="S177" s="73">
        <v>3.15</v>
      </c>
      <c r="T177" s="66"/>
      <c r="U177" s="72" t="str">
        <f>IF(T177="","",IF(R177="",PRODUCT(T177,S177),IF(S177="",PRODUCT(R177,T177))))</f>
        <v/>
      </c>
    </row>
    <row r="178" spans="12:21">
      <c r="L178" s="61">
        <v>43864</v>
      </c>
      <c r="M178" s="80">
        <v>11</v>
      </c>
      <c r="N178" s="60" t="s">
        <v>7</v>
      </c>
      <c r="O178" s="60" t="s">
        <v>3</v>
      </c>
      <c r="P178" s="64">
        <v>1.69</v>
      </c>
      <c r="Q178" s="64">
        <v>1</v>
      </c>
      <c r="R178" s="42">
        <f>IF(P178="","",IF(Q178="","",PRODUCT(P178:Q178)))</f>
        <v>1.69</v>
      </c>
      <c r="S178" s="73"/>
      <c r="T178" s="66">
        <v>1</v>
      </c>
      <c r="U178" s="72">
        <f>IF(T178="","",IF(R178="",PRODUCT(T178,S178),IF(S178="",PRODUCT(R178,T178))))</f>
        <v>1.69</v>
      </c>
    </row>
    <row r="179" spans="12:21">
      <c r="L179" s="61">
        <v>43389</v>
      </c>
      <c r="M179" s="80">
        <v>11</v>
      </c>
      <c r="N179" s="60" t="s">
        <v>7</v>
      </c>
      <c r="O179" s="60" t="s">
        <v>44</v>
      </c>
      <c r="P179" s="64"/>
      <c r="Q179" s="64"/>
      <c r="R179" s="42" t="str">
        <f>IF(P179="","",IF(Q179="","",PRODUCT(P179:Q179)))</f>
        <v/>
      </c>
      <c r="S179" s="73">
        <v>1.89</v>
      </c>
      <c r="T179" s="66"/>
      <c r="U179" s="72" t="str">
        <f>IF(T179="","",IF(R179="",PRODUCT(T179,S179),IF(S179="",PRODUCT(R179,T179))))</f>
        <v/>
      </c>
    </row>
    <row r="180" spans="12:21">
      <c r="L180" s="61">
        <v>43647</v>
      </c>
      <c r="M180" s="80">
        <v>11</v>
      </c>
      <c r="N180" s="75" t="s">
        <v>284</v>
      </c>
      <c r="O180" s="75" t="s">
        <v>3</v>
      </c>
      <c r="P180" s="64">
        <v>2.09</v>
      </c>
      <c r="Q180" s="64">
        <v>1</v>
      </c>
      <c r="R180" s="42">
        <f>IF(P180="","",IF(Q180="","",PRODUCT(P180:Q180)))</f>
        <v>2.09</v>
      </c>
      <c r="S180" s="73"/>
      <c r="T180" s="66"/>
      <c r="U180" s="72" t="str">
        <f>IF(T180="","",IF(R180="",PRODUCT(T180,S180),IF(S180="",PRODUCT(R180,T180))))</f>
        <v/>
      </c>
    </row>
    <row r="181" spans="12:21">
      <c r="L181" s="61">
        <v>43864</v>
      </c>
      <c r="M181" s="80">
        <v>11</v>
      </c>
      <c r="N181" s="75" t="s">
        <v>492</v>
      </c>
      <c r="O181" s="75" t="s">
        <v>491</v>
      </c>
      <c r="P181" s="64"/>
      <c r="Q181" s="64"/>
      <c r="R181" s="42" t="str">
        <f>IF(P181="","",IF(Q181="","",PRODUCT(P181:Q181)))</f>
        <v/>
      </c>
      <c r="S181" s="73">
        <v>5.99</v>
      </c>
      <c r="T181" s="66"/>
      <c r="U181" s="72" t="str">
        <f>IF(T181="","",IF(R181="",PRODUCT(T181,S181),IF(S181="",PRODUCT(R181,T181))))</f>
        <v/>
      </c>
    </row>
    <row r="182" spans="12:21">
      <c r="L182" s="61">
        <v>43857</v>
      </c>
      <c r="M182" s="80">
        <v>11</v>
      </c>
      <c r="N182" s="60" t="s">
        <v>160</v>
      </c>
      <c r="O182" s="60" t="s">
        <v>10</v>
      </c>
      <c r="P182" s="64"/>
      <c r="Q182" s="64"/>
      <c r="R182" s="42" t="str">
        <f>IF(P182="","",IF(Q182="","",PRODUCT(P182:Q182)))</f>
        <v/>
      </c>
      <c r="S182" s="73">
        <v>5.99</v>
      </c>
      <c r="T182" s="66"/>
      <c r="U182" s="72" t="str">
        <f>IF(T182="","",IF(R182="",PRODUCT(T182,S182),IF(S182="",PRODUCT(R182,T182))))</f>
        <v/>
      </c>
    </row>
    <row r="183" spans="12:21">
      <c r="L183" s="61">
        <v>43663</v>
      </c>
      <c r="M183" s="80">
        <v>11</v>
      </c>
      <c r="N183" s="75" t="s">
        <v>294</v>
      </c>
      <c r="O183" s="75" t="s">
        <v>295</v>
      </c>
      <c r="P183" s="64"/>
      <c r="Q183" s="64"/>
      <c r="R183" s="42" t="str">
        <f>IF(P183="","",IF(Q183="","",PRODUCT(P183:Q183)))</f>
        <v/>
      </c>
      <c r="S183" s="73">
        <v>8.59</v>
      </c>
      <c r="T183" s="66"/>
      <c r="U183" s="72" t="str">
        <f>IF(T183="","",IF(R183="",PRODUCT(T183,S183),IF(S183="",PRODUCT(R183,T183))))</f>
        <v/>
      </c>
    </row>
    <row r="184" spans="12:21">
      <c r="L184" s="61">
        <v>43647</v>
      </c>
      <c r="M184" s="80">
        <v>11</v>
      </c>
      <c r="N184" s="75" t="s">
        <v>282</v>
      </c>
      <c r="O184" s="75" t="s">
        <v>283</v>
      </c>
      <c r="P184" s="64"/>
      <c r="Q184" s="64"/>
      <c r="R184" s="42" t="str">
        <f>IF(P184="","",IF(Q184="","",PRODUCT(P184:Q184)))</f>
        <v/>
      </c>
      <c r="S184" s="73">
        <v>4.6500000000000004</v>
      </c>
      <c r="T184" s="66"/>
      <c r="U184" s="72" t="str">
        <f>IF(T184="","",IF(R184="",PRODUCT(T184,S184),IF(S184="",PRODUCT(R184,T184))))</f>
        <v/>
      </c>
    </row>
    <row r="185" spans="12:21">
      <c r="L185" s="61">
        <v>43322</v>
      </c>
      <c r="M185" s="80">
        <v>11</v>
      </c>
      <c r="N185" s="60" t="s">
        <v>232</v>
      </c>
      <c r="O185" s="60" t="s">
        <v>233</v>
      </c>
      <c r="P185" s="64"/>
      <c r="Q185" s="64"/>
      <c r="R185" s="42" t="str">
        <f>IF(P185="","",IF(Q185="","",PRODUCT(P185:Q185)))</f>
        <v/>
      </c>
      <c r="S185" s="73">
        <v>0.99</v>
      </c>
      <c r="T185" s="66"/>
      <c r="U185" s="72" t="str">
        <f>IF(T185="","",IF(R185="",PRODUCT(T185,S185),IF(S185="",PRODUCT(R185,T185))))</f>
        <v/>
      </c>
    </row>
    <row r="186" spans="12:21">
      <c r="L186" s="61">
        <v>43389</v>
      </c>
      <c r="M186" s="80">
        <v>11</v>
      </c>
      <c r="N186" s="60" t="s">
        <v>242</v>
      </c>
      <c r="O186" s="60" t="s">
        <v>44</v>
      </c>
      <c r="P186" s="64"/>
      <c r="Q186" s="64"/>
      <c r="R186" s="42" t="str">
        <f>IF(P186="","",IF(Q186="","",PRODUCT(P186:Q186)))</f>
        <v/>
      </c>
      <c r="S186" s="73">
        <v>0.99</v>
      </c>
      <c r="T186" s="66"/>
      <c r="U186" s="72" t="str">
        <f>IF(T186="","",IF(R186="",PRODUCT(T186,S186),IF(S186="",PRODUCT(R186,T186))))</f>
        <v/>
      </c>
    </row>
    <row r="187" spans="12:21">
      <c r="L187" s="61">
        <v>43647</v>
      </c>
      <c r="M187" s="80">
        <v>11</v>
      </c>
      <c r="N187" s="60" t="s">
        <v>235</v>
      </c>
      <c r="O187" s="60" t="s">
        <v>236</v>
      </c>
      <c r="P187" s="64"/>
      <c r="Q187" s="64"/>
      <c r="R187" s="42" t="str">
        <f>IF(P187="","",IF(Q187="","",PRODUCT(P187:Q187)))</f>
        <v/>
      </c>
      <c r="S187" s="73">
        <v>3.25</v>
      </c>
      <c r="T187" s="66"/>
      <c r="U187" s="72" t="str">
        <f>IF(T187="","",IF(R187="",PRODUCT(T187,S187),IF(S187="",PRODUCT(R187,T187))))</f>
        <v/>
      </c>
    </row>
    <row r="188" spans="12:21">
      <c r="L188" s="61">
        <v>43437</v>
      </c>
      <c r="M188" s="80">
        <v>11</v>
      </c>
      <c r="N188" s="60" t="s">
        <v>239</v>
      </c>
      <c r="O188" s="60" t="s">
        <v>238</v>
      </c>
      <c r="P188" s="64"/>
      <c r="Q188" s="64"/>
      <c r="R188" s="42" t="str">
        <f>IF(P188="","",IF(Q188="","",PRODUCT(P188:Q188)))</f>
        <v/>
      </c>
      <c r="S188" s="73">
        <v>1.1100000000000001</v>
      </c>
      <c r="T188" s="66"/>
      <c r="U188" s="72" t="str">
        <f>IF(T188="","",IF(R188="",PRODUCT(T188,S188),IF(S188="",PRODUCT(R188,T188))))</f>
        <v/>
      </c>
    </row>
    <row r="189" spans="12:21">
      <c r="L189" s="61">
        <v>43451</v>
      </c>
      <c r="M189" s="80">
        <v>11</v>
      </c>
      <c r="N189" s="60" t="s">
        <v>252</v>
      </c>
      <c r="O189" s="60" t="s">
        <v>20</v>
      </c>
      <c r="P189" s="64"/>
      <c r="Q189" s="64"/>
      <c r="R189" s="42" t="str">
        <f>IF(P189="","",IF(Q189="","",PRODUCT(P189:Q189)))</f>
        <v/>
      </c>
      <c r="S189" s="73">
        <v>0.99</v>
      </c>
      <c r="T189" s="66"/>
      <c r="U189" s="72" t="str">
        <f>IF(T189="","",IF(R189="",PRODUCT(T189,S189),IF(S189="",PRODUCT(R189,T189))))</f>
        <v/>
      </c>
    </row>
    <row r="190" spans="12:21">
      <c r="L190" s="61">
        <v>43833</v>
      </c>
      <c r="M190" s="80">
        <v>11</v>
      </c>
      <c r="N190" s="60" t="s">
        <v>11</v>
      </c>
      <c r="O190" s="60" t="s">
        <v>3</v>
      </c>
      <c r="P190" s="64">
        <v>2.65</v>
      </c>
      <c r="Q190" s="64">
        <v>1</v>
      </c>
      <c r="R190" s="42">
        <f>IF(P190="","",IF(Q190="","",PRODUCT(P190:Q190)))</f>
        <v>2.65</v>
      </c>
      <c r="S190" s="73"/>
      <c r="T190" s="66"/>
      <c r="U190" s="72" t="str">
        <f>IF(T190="","",IF(R190="",PRODUCT(T190,S190),IF(S190="",PRODUCT(R190,T190))))</f>
        <v/>
      </c>
    </row>
    <row r="191" spans="12:21">
      <c r="L191" s="61">
        <v>43315</v>
      </c>
      <c r="M191" s="80">
        <v>11</v>
      </c>
      <c r="N191" s="60" t="s">
        <v>225</v>
      </c>
      <c r="O191" s="60" t="s">
        <v>3</v>
      </c>
      <c r="P191" s="64">
        <v>1.65</v>
      </c>
      <c r="Q191" s="64">
        <v>1</v>
      </c>
      <c r="R191" s="42">
        <f>IF(P191="","",IF(Q191="","",PRODUCT(P191:Q191)))</f>
        <v>1.65</v>
      </c>
      <c r="S191" s="73"/>
      <c r="T191" s="66"/>
      <c r="U191" s="72" t="str">
        <f>IF(T191="","",IF(R191="",PRODUCT(T191,S191),IF(S191="",PRODUCT(R191,T191))))</f>
        <v/>
      </c>
    </row>
    <row r="192" spans="12:21">
      <c r="L192" s="61">
        <v>43530</v>
      </c>
      <c r="M192" s="80">
        <v>12</v>
      </c>
      <c r="N192" s="60" t="s">
        <v>53</v>
      </c>
      <c r="O192" s="75" t="s">
        <v>277</v>
      </c>
      <c r="P192" s="64"/>
      <c r="Q192" s="64"/>
      <c r="R192" s="42" t="str">
        <f>IF(P192="","",IF(Q192="","",PRODUCT(P192:Q192)))</f>
        <v/>
      </c>
      <c r="S192" s="73">
        <v>1.35</v>
      </c>
      <c r="T192" s="66"/>
      <c r="U192" s="72" t="str">
        <f>IF(T192="","",IF(R192="",PRODUCT(T192,S192),IF(S192="",PRODUCT(R192,T192))))</f>
        <v/>
      </c>
    </row>
    <row r="193" spans="12:21">
      <c r="L193" s="61">
        <v>43507</v>
      </c>
      <c r="M193" s="80">
        <v>12</v>
      </c>
      <c r="N193" s="60" t="s">
        <v>193</v>
      </c>
      <c r="O193" s="60" t="s">
        <v>194</v>
      </c>
      <c r="P193" s="64"/>
      <c r="Q193" s="64"/>
      <c r="R193" s="42" t="str">
        <f>IF(P193="","",IF(Q193="","",PRODUCT(P193:Q193)))</f>
        <v/>
      </c>
      <c r="S193" s="73">
        <v>1.69</v>
      </c>
      <c r="T193" s="66"/>
      <c r="U193" s="72" t="str">
        <f>IF(T193="","",IF(R193="",PRODUCT(T193,S193),IF(S193="",PRODUCT(R193,T193))))</f>
        <v/>
      </c>
    </row>
    <row r="194" spans="12:21">
      <c r="L194" s="61">
        <v>43678</v>
      </c>
      <c r="M194" s="80">
        <v>12</v>
      </c>
      <c r="N194" s="75" t="s">
        <v>281</v>
      </c>
      <c r="O194" s="75" t="s">
        <v>296</v>
      </c>
      <c r="P194" s="64"/>
      <c r="Q194" s="64"/>
      <c r="R194" s="42" t="str">
        <f>IF(P194="","",IF(Q194="","",PRODUCT(P194:Q194)))</f>
        <v/>
      </c>
      <c r="S194" s="73">
        <v>1.95</v>
      </c>
      <c r="T194" s="66"/>
      <c r="U194" s="72" t="str">
        <f>IF(T194="","",IF(R194="",PRODUCT(T194,S194),IF(S194="",PRODUCT(R194,T194))))</f>
        <v/>
      </c>
    </row>
    <row r="195" spans="12:21">
      <c r="L195" s="61">
        <v>43647</v>
      </c>
      <c r="M195" s="80">
        <v>12</v>
      </c>
      <c r="N195" s="75" t="s">
        <v>287</v>
      </c>
      <c r="O195" s="75" t="s">
        <v>288</v>
      </c>
      <c r="P195" s="64"/>
      <c r="Q195" s="64"/>
      <c r="R195" s="42" t="str">
        <f>IF(P195="","",IF(Q195="","",PRODUCT(P195:Q195)))</f>
        <v/>
      </c>
      <c r="S195" s="73">
        <v>5.97</v>
      </c>
      <c r="T195" s="66"/>
      <c r="U195" s="72" t="str">
        <f>IF(T195="","",IF(R195="",PRODUCT(T195,S195),IF(S195="",PRODUCT(R195,T195))))</f>
        <v/>
      </c>
    </row>
    <row r="196" spans="12:21">
      <c r="L196" s="61"/>
      <c r="M196" s="80">
        <v>12</v>
      </c>
      <c r="N196" s="60" t="s">
        <v>187</v>
      </c>
      <c r="O196" s="60" t="s">
        <v>198</v>
      </c>
      <c r="P196" s="64"/>
      <c r="Q196" s="64"/>
      <c r="R196" s="42" t="str">
        <f>IF(P196="","",IF(Q196="","",PRODUCT(P196:Q196)))</f>
        <v/>
      </c>
      <c r="S196" s="73"/>
      <c r="T196" s="66"/>
      <c r="U196" s="72" t="str">
        <f>IF(T196="","",IF(R196="",PRODUCT(T196,S196),IF(S196="",PRODUCT(R196,T196))))</f>
        <v/>
      </c>
    </row>
    <row r="197" spans="12:21">
      <c r="L197" s="61">
        <v>43451</v>
      </c>
      <c r="M197" s="80">
        <v>12</v>
      </c>
      <c r="N197" s="60" t="s">
        <v>251</v>
      </c>
      <c r="O197" s="60" t="s">
        <v>255</v>
      </c>
      <c r="P197" s="64"/>
      <c r="Q197" s="64"/>
      <c r="R197" s="42" t="str">
        <f>IF(P197="","",IF(Q197="","",PRODUCT(P197:Q197)))</f>
        <v/>
      </c>
      <c r="S197" s="73">
        <v>5.5</v>
      </c>
      <c r="T197" s="66"/>
      <c r="U197" s="72" t="str">
        <f>IF(T197="","",IF(R197="",PRODUCT(T197,S197),IF(S197="",PRODUCT(R197,T197))))</f>
        <v/>
      </c>
    </row>
    <row r="198" spans="12:21">
      <c r="L198" s="61">
        <v>43507</v>
      </c>
      <c r="M198" s="80">
        <v>12</v>
      </c>
      <c r="N198" s="60" t="s">
        <v>262</v>
      </c>
      <c r="O198" s="60" t="s">
        <v>264</v>
      </c>
      <c r="P198" s="64"/>
      <c r="Q198" s="64"/>
      <c r="R198" s="42" t="str">
        <f>IF(P198="","",IF(Q198="","",PRODUCT(P198:Q198)))</f>
        <v/>
      </c>
      <c r="S198" s="73">
        <v>1.57</v>
      </c>
      <c r="T198" s="66"/>
      <c r="U198" s="72" t="str">
        <f>IF(T198="","",IF(R198="",PRODUCT(T198,S198),IF(S198="",PRODUCT(R198,T198))))</f>
        <v/>
      </c>
    </row>
    <row r="199" spans="12:21">
      <c r="L199" s="61">
        <v>43755</v>
      </c>
      <c r="M199" s="80">
        <v>12</v>
      </c>
      <c r="N199" s="75" t="s">
        <v>290</v>
      </c>
      <c r="O199" s="75" t="s">
        <v>314</v>
      </c>
      <c r="P199" s="64"/>
      <c r="Q199" s="64"/>
      <c r="R199" s="42" t="str">
        <f>IF(P199="","",IF(Q199="","",PRODUCT(P199:Q199)))</f>
        <v/>
      </c>
      <c r="S199" s="73">
        <v>2.12</v>
      </c>
      <c r="T199" s="66"/>
      <c r="U199" s="72" t="str">
        <f>IF(T199="","",IF(R199="",PRODUCT(T199,S199),IF(S199="",PRODUCT(R199,T199))))</f>
        <v/>
      </c>
    </row>
    <row r="200" spans="12:21">
      <c r="L200" s="61">
        <v>43530</v>
      </c>
      <c r="M200" s="80">
        <v>12</v>
      </c>
      <c r="N200" s="60" t="s">
        <v>263</v>
      </c>
      <c r="O200" s="60" t="s">
        <v>264</v>
      </c>
      <c r="P200" s="64"/>
      <c r="Q200" s="64"/>
      <c r="R200" s="42" t="str">
        <f>IF(P200="","",IF(Q200="","",PRODUCT(P200:Q200)))</f>
        <v/>
      </c>
      <c r="S200" s="73">
        <v>1.49</v>
      </c>
      <c r="T200" s="66"/>
      <c r="U200" s="72" t="str">
        <f>IF(T200="","",IF(R200="",PRODUCT(T200,S200),IF(S200="",PRODUCT(R200,T200))))</f>
        <v/>
      </c>
    </row>
    <row r="201" spans="12:21">
      <c r="L201" s="61">
        <v>43451</v>
      </c>
      <c r="M201" s="80">
        <v>12</v>
      </c>
      <c r="N201" s="60" t="s">
        <v>254</v>
      </c>
      <c r="O201" s="60" t="s">
        <v>253</v>
      </c>
      <c r="P201" s="64"/>
      <c r="Q201" s="64"/>
      <c r="R201" s="42" t="str">
        <f>IF(P201="","",IF(Q201="","",PRODUCT(P201:Q201)))</f>
        <v/>
      </c>
      <c r="S201" s="73">
        <v>4.54</v>
      </c>
      <c r="T201" s="66"/>
      <c r="U201" s="72" t="str">
        <f>IF(T201="","",IF(R201="",PRODUCT(T201,S201),IF(S201="",PRODUCT(R201,T201))))</f>
        <v/>
      </c>
    </row>
    <row r="202" spans="12:21">
      <c r="L202" s="61">
        <v>43788</v>
      </c>
      <c r="M202" s="80">
        <v>12</v>
      </c>
      <c r="N202" s="60" t="s">
        <v>105</v>
      </c>
      <c r="O202" s="60" t="s">
        <v>42</v>
      </c>
      <c r="P202" s="64"/>
      <c r="Q202" s="64"/>
      <c r="R202" s="42" t="str">
        <f>IF(P202="","",IF(Q202="","",PRODUCT(P202:Q202)))</f>
        <v/>
      </c>
      <c r="S202" s="73">
        <v>1.54</v>
      </c>
      <c r="T202" s="66"/>
      <c r="U202" s="72" t="str">
        <f>IF(T202="","",IF(R202="",PRODUCT(T202,S202),IF(S202="",PRODUCT(R202,T202))))</f>
        <v/>
      </c>
    </row>
    <row r="203" spans="12:21">
      <c r="L203" s="61">
        <v>43724</v>
      </c>
      <c r="M203" s="80">
        <v>12</v>
      </c>
      <c r="N203" s="60" t="s">
        <v>63</v>
      </c>
      <c r="O203" s="60" t="s">
        <v>42</v>
      </c>
      <c r="P203" s="64"/>
      <c r="Q203" s="64"/>
      <c r="R203" s="42" t="str">
        <f>IF(P203="","",IF(Q203="","",PRODUCT(P203:Q203)))</f>
        <v/>
      </c>
      <c r="S203" s="73">
        <v>1.1599999999999999</v>
      </c>
      <c r="T203" s="66">
        <v>1</v>
      </c>
      <c r="U203" s="72">
        <f>IF(T203="","",IF(R203="",PRODUCT(T203,S203),IF(S203="",PRODUCT(R203,T203))))</f>
        <v>1.1599999999999999</v>
      </c>
    </row>
    <row r="204" spans="12:21">
      <c r="L204" s="61">
        <v>43140</v>
      </c>
      <c r="M204" s="80">
        <v>12</v>
      </c>
      <c r="N204" s="60" t="s">
        <v>28</v>
      </c>
      <c r="O204" s="60" t="s">
        <v>29</v>
      </c>
      <c r="P204" s="64"/>
      <c r="Q204" s="64"/>
      <c r="R204" s="42" t="str">
        <f>IF(P204="","",IF(Q204="","",PRODUCT(P204:Q204)))</f>
        <v/>
      </c>
      <c r="S204" s="73">
        <v>2.99</v>
      </c>
      <c r="T204" s="66"/>
      <c r="U204" s="72" t="str">
        <f>IF(T204="","",IF(R204="",PRODUCT(T204,S204),IF(S204="",PRODUCT(R204,T204))))</f>
        <v/>
      </c>
    </row>
    <row r="205" spans="12:21">
      <c r="L205" s="61">
        <v>43530</v>
      </c>
      <c r="M205" s="80">
        <v>12</v>
      </c>
      <c r="N205" s="60" t="s">
        <v>269</v>
      </c>
      <c r="O205" s="60"/>
      <c r="P205" s="64"/>
      <c r="Q205" s="64"/>
      <c r="R205" s="42" t="str">
        <f>IF(P205="","",IF(Q205="","",PRODUCT(P205:Q205)))</f>
        <v/>
      </c>
      <c r="S205" s="73">
        <v>1.55</v>
      </c>
      <c r="T205" s="66"/>
      <c r="U205" s="72" t="str">
        <f>IF(T205="","",IF(R205="",PRODUCT(T205,S205),IF(S205="",PRODUCT(R205,T205))))</f>
        <v/>
      </c>
    </row>
    <row r="206" spans="12:21">
      <c r="L206" s="61">
        <v>43161</v>
      </c>
      <c r="M206" s="80">
        <v>13</v>
      </c>
      <c r="N206" s="60" t="s">
        <v>179</v>
      </c>
      <c r="O206" s="60" t="s">
        <v>217</v>
      </c>
      <c r="P206" s="64"/>
      <c r="Q206" s="64"/>
      <c r="R206" s="42" t="str">
        <f>IF(P206="","",IF(Q206="","",PRODUCT(P206:Q206)))</f>
        <v/>
      </c>
      <c r="S206" s="73">
        <v>5</v>
      </c>
      <c r="T206" s="66"/>
      <c r="U206" s="72" t="str">
        <f>IF(T206="","",IF(R206="",PRODUCT(T206,S206),IF(S206="",PRODUCT(R206,T206))))</f>
        <v/>
      </c>
    </row>
    <row r="207" spans="12:21">
      <c r="L207" s="61"/>
      <c r="M207" s="80">
        <v>13</v>
      </c>
      <c r="N207" s="60" t="s">
        <v>270</v>
      </c>
      <c r="O207" s="60" t="s">
        <v>271</v>
      </c>
      <c r="P207" s="64"/>
      <c r="Q207" s="64"/>
      <c r="R207" s="42" t="str">
        <f>IF(P207="","",IF(Q207="","",PRODUCT(P207:Q207)))</f>
        <v/>
      </c>
      <c r="S207" s="73">
        <v>2</v>
      </c>
      <c r="T207" s="66"/>
      <c r="U207" s="72" t="str">
        <f>IF(T207="","",IF(R207="",PRODUCT(T207,S207),IF(S207="",PRODUCT(R207,T207))))</f>
        <v/>
      </c>
    </row>
    <row r="208" spans="12:21">
      <c r="L208" s="61">
        <v>43789</v>
      </c>
      <c r="M208" s="80">
        <v>13</v>
      </c>
      <c r="N208" s="60" t="s">
        <v>41</v>
      </c>
      <c r="O208" s="60" t="s">
        <v>42</v>
      </c>
      <c r="P208" s="64"/>
      <c r="Q208" s="64"/>
      <c r="R208" s="42" t="str">
        <f>IF(P208="","",IF(Q208="","",PRODUCT(P208:Q208)))</f>
        <v/>
      </c>
      <c r="S208" s="73">
        <v>4</v>
      </c>
      <c r="T208" s="66"/>
      <c r="U208" s="72" t="str">
        <f>IF(T208="","",IF(R208="",PRODUCT(T208,S208),IF(S208="",PRODUCT(R208,T208))))</f>
        <v/>
      </c>
    </row>
    <row r="209" spans="12:21">
      <c r="L209" s="61">
        <v>43140</v>
      </c>
      <c r="M209" s="80">
        <v>13</v>
      </c>
      <c r="N209" s="60" t="s">
        <v>134</v>
      </c>
      <c r="O209" s="60" t="s">
        <v>135</v>
      </c>
      <c r="P209" s="64"/>
      <c r="Q209" s="64"/>
      <c r="R209" s="42" t="str">
        <f>IF(P209="","",IF(Q209="","",PRODUCT(P209:Q209)))</f>
        <v/>
      </c>
      <c r="S209" s="73">
        <v>9.42</v>
      </c>
      <c r="T209" s="66"/>
      <c r="U209" s="72" t="str">
        <f>IF(T209="","",IF(R209="",PRODUCT(T209,S209),IF(S209="",PRODUCT(R209,T209))))</f>
        <v/>
      </c>
    </row>
    <row r="210" spans="12:21">
      <c r="L210" s="61">
        <v>43789</v>
      </c>
      <c r="M210" s="80">
        <v>13</v>
      </c>
      <c r="N210" s="75" t="s">
        <v>317</v>
      </c>
      <c r="O210" s="75" t="s">
        <v>323</v>
      </c>
      <c r="P210" s="64"/>
      <c r="Q210" s="64"/>
      <c r="R210" s="42"/>
      <c r="S210" s="73">
        <v>1.48</v>
      </c>
      <c r="T210" s="66"/>
      <c r="U210" s="72" t="str">
        <f>IF(T210="","",IF(R210="",PRODUCT(T210,S210),IF(S210="",PRODUCT(R210,T210))))</f>
        <v/>
      </c>
    </row>
    <row r="211" spans="12:21">
      <c r="L211" s="61">
        <v>43315</v>
      </c>
      <c r="M211" s="80">
        <v>13</v>
      </c>
      <c r="N211" s="60" t="s">
        <v>120</v>
      </c>
      <c r="O211" s="60" t="s">
        <v>121</v>
      </c>
      <c r="P211" s="64"/>
      <c r="Q211" s="64"/>
      <c r="R211" s="42" t="str">
        <f>IF(P211="","",IF(Q211="","",PRODUCT(P211:Q211)))</f>
        <v/>
      </c>
      <c r="S211" s="73">
        <v>2.54</v>
      </c>
      <c r="T211" s="66"/>
      <c r="U211" s="72" t="str">
        <f>IF(T211="","",IF(R211="",PRODUCT(T211,S211),IF(S211="",PRODUCT(R211,T211))))</f>
        <v/>
      </c>
    </row>
    <row r="212" spans="12:21">
      <c r="L212" s="61">
        <v>43724</v>
      </c>
      <c r="M212" s="80">
        <v>13</v>
      </c>
      <c r="N212" s="75" t="s">
        <v>302</v>
      </c>
      <c r="O212" s="75" t="s">
        <v>121</v>
      </c>
      <c r="P212" s="64"/>
      <c r="Q212" s="64"/>
      <c r="R212" s="42" t="str">
        <f>IF(P212="","",IF(Q212="","",PRODUCT(P212:Q212)))</f>
        <v/>
      </c>
      <c r="S212" s="73">
        <v>2.25</v>
      </c>
      <c r="T212" s="66"/>
      <c r="U212" s="72" t="str">
        <f>IF(T212="","",IF(R212="",PRODUCT(T212,S212),IF(S212="",PRODUCT(R212,T212))))</f>
        <v/>
      </c>
    </row>
    <row r="213" spans="12:21">
      <c r="L213" s="61">
        <v>43755</v>
      </c>
      <c r="M213" s="80">
        <v>13</v>
      </c>
      <c r="N213" s="60" t="s">
        <v>91</v>
      </c>
      <c r="O213" s="60" t="s">
        <v>85</v>
      </c>
      <c r="P213" s="64"/>
      <c r="Q213" s="64"/>
      <c r="R213" s="42" t="str">
        <f>IF(P213="","",IF(Q213="","",PRODUCT(P213:Q213)))</f>
        <v/>
      </c>
      <c r="S213" s="73">
        <v>1.34</v>
      </c>
      <c r="T213" s="66">
        <v>1</v>
      </c>
      <c r="U213" s="72">
        <f>IF(T213="","",IF(R213="",PRODUCT(T213,S213),IF(S213="",PRODUCT(R213,T213))))</f>
        <v>1.34</v>
      </c>
    </row>
    <row r="214" spans="12:21">
      <c r="L214" s="61">
        <v>43647</v>
      </c>
      <c r="M214" s="80">
        <v>14</v>
      </c>
      <c r="N214" s="60" t="s">
        <v>259</v>
      </c>
      <c r="O214" s="60" t="s">
        <v>257</v>
      </c>
      <c r="P214" s="64"/>
      <c r="Q214" s="64"/>
      <c r="R214" s="42" t="str">
        <f>IF(P214="","",IF(Q214="","",PRODUCT(P214:Q214)))</f>
        <v/>
      </c>
      <c r="S214" s="73">
        <v>1.08</v>
      </c>
      <c r="T214" s="66"/>
      <c r="U214" s="72" t="str">
        <f>IF(T214="","",IF(R214="",PRODUCT(T214,S214),IF(S214="",PRODUCT(R214,T214))))</f>
        <v/>
      </c>
    </row>
    <row r="215" spans="12:21">
      <c r="L215" s="61">
        <v>43647</v>
      </c>
      <c r="M215" s="80">
        <v>14</v>
      </c>
      <c r="N215" s="75" t="s">
        <v>291</v>
      </c>
      <c r="O215" s="75" t="s">
        <v>292</v>
      </c>
      <c r="P215" s="64"/>
      <c r="Q215" s="64"/>
      <c r="R215" s="42" t="str">
        <f>IF(P215="","",IF(Q215="","",PRODUCT(P215:Q215)))</f>
        <v/>
      </c>
      <c r="S215" s="73">
        <v>0.99</v>
      </c>
      <c r="T215" s="66"/>
      <c r="U215" s="72" t="str">
        <f>IF(T215="","",IF(R215="",PRODUCT(T215,S215),IF(S215="",PRODUCT(R215,T215))))</f>
        <v/>
      </c>
    </row>
    <row r="216" spans="12:21">
      <c r="L216" s="61">
        <v>43024</v>
      </c>
      <c r="M216" s="80">
        <v>14</v>
      </c>
      <c r="N216" s="60" t="s">
        <v>18</v>
      </c>
      <c r="O216" s="60" t="s">
        <v>17</v>
      </c>
      <c r="P216" s="64"/>
      <c r="Q216" s="64"/>
      <c r="R216" s="42" t="str">
        <f>IF(P216="","",IF(Q216="","",PRODUCT(P216:Q216)))</f>
        <v/>
      </c>
      <c r="S216" s="73">
        <v>1.85</v>
      </c>
      <c r="T216" s="66"/>
      <c r="U216" s="72" t="str">
        <f>IF(T216="","",IF(R216="",PRODUCT(T216,S216),IF(S216="",PRODUCT(R216,T216))))</f>
        <v/>
      </c>
    </row>
    <row r="217" spans="12:21">
      <c r="L217" s="61">
        <v>43140</v>
      </c>
      <c r="M217" s="80">
        <v>14</v>
      </c>
      <c r="N217" s="60" t="s">
        <v>136</v>
      </c>
      <c r="O217" s="60" t="s">
        <v>85</v>
      </c>
      <c r="P217" s="64"/>
      <c r="Q217" s="64"/>
      <c r="R217" s="42" t="str">
        <f>IF(P217="","",IF(Q217="","",PRODUCT(P217:Q217)))</f>
        <v/>
      </c>
      <c r="S217" s="73">
        <v>0.74</v>
      </c>
      <c r="T217" s="66"/>
      <c r="U217" s="72" t="str">
        <f>IF(T217="","",IF(R217="",PRODUCT(T217,S217),IF(S217="",PRODUCT(R217,T217))))</f>
        <v/>
      </c>
    </row>
    <row r="218" spans="12:21">
      <c r="L218" s="61">
        <v>43789</v>
      </c>
      <c r="M218" s="80">
        <v>14</v>
      </c>
      <c r="N218" s="75" t="s">
        <v>324</v>
      </c>
      <c r="O218" s="75" t="s">
        <v>17</v>
      </c>
      <c r="P218" s="64"/>
      <c r="Q218" s="64"/>
      <c r="R218" s="42"/>
      <c r="S218" s="73">
        <v>1.85</v>
      </c>
      <c r="T218" s="66"/>
      <c r="U218" s="72" t="str">
        <f>IF(T218="","",IF(R218="",PRODUCT(T218,S218),IF(S218="",PRODUCT(R218,T218))))</f>
        <v/>
      </c>
    </row>
    <row r="219" spans="12:21">
      <c r="L219" s="61"/>
      <c r="M219" s="80">
        <v>14</v>
      </c>
      <c r="N219" s="60" t="s">
        <v>246</v>
      </c>
      <c r="O219" s="60" t="s">
        <v>33</v>
      </c>
      <c r="P219" s="64"/>
      <c r="Q219" s="64"/>
      <c r="R219" s="42" t="str">
        <f>IF(P219="","",IF(Q219="","",PRODUCT(P219:Q219)))</f>
        <v/>
      </c>
      <c r="S219" s="73">
        <v>0</v>
      </c>
      <c r="T219" s="66"/>
      <c r="U219" s="72" t="str">
        <f>IF(T219="","",IF(R219="",PRODUCT(T219,S219),IF(S219="",PRODUCT(R219,T219))))</f>
        <v/>
      </c>
    </row>
    <row r="220" spans="12:21">
      <c r="L220" s="61">
        <v>43739</v>
      </c>
      <c r="M220" s="80">
        <v>14</v>
      </c>
      <c r="N220" s="75" t="s">
        <v>308</v>
      </c>
      <c r="O220" s="60"/>
      <c r="P220" s="64"/>
      <c r="Q220" s="64"/>
      <c r="R220" s="42" t="str">
        <f>IF(P220="","",IF(Q220="","",PRODUCT(P220:Q220)))</f>
        <v/>
      </c>
      <c r="S220" s="73">
        <v>8.89</v>
      </c>
      <c r="T220" s="66"/>
      <c r="U220" s="72" t="str">
        <f>IF(T220="","",IF(R220="",PRODUCT(T220,S220),IF(S220="",PRODUCT(R220,T220))))</f>
        <v/>
      </c>
    </row>
    <row r="221" spans="12:21">
      <c r="L221" s="61">
        <v>43140</v>
      </c>
      <c r="M221" s="80">
        <v>14</v>
      </c>
      <c r="N221" s="60" t="s">
        <v>139</v>
      </c>
      <c r="O221" s="60" t="s">
        <v>17</v>
      </c>
      <c r="P221" s="64"/>
      <c r="Q221" s="64"/>
      <c r="R221" s="42" t="str">
        <f>IF(P221="","",IF(Q221="","",PRODUCT(P221:Q221)))</f>
        <v/>
      </c>
      <c r="S221" s="73">
        <v>0.88</v>
      </c>
      <c r="T221" s="66"/>
      <c r="U221" s="72" t="str">
        <f>IF(T221="","",IF(R221="",PRODUCT(T221,S221),IF(S221="",PRODUCT(R221,T221))))</f>
        <v/>
      </c>
    </row>
    <row r="222" spans="12:21">
      <c r="L222" s="61">
        <v>43788</v>
      </c>
      <c r="M222" s="80">
        <v>14</v>
      </c>
      <c r="N222" s="75" t="s">
        <v>322</v>
      </c>
      <c r="O222" s="75" t="s">
        <v>17</v>
      </c>
      <c r="P222" s="64"/>
      <c r="Q222" s="64"/>
      <c r="R222" s="42"/>
      <c r="S222" s="73">
        <v>2.4700000000000002</v>
      </c>
      <c r="T222" s="66"/>
      <c r="U222" s="72" t="str">
        <f>IF(T222="","",IF(R222="",PRODUCT(T222,S222),IF(S222="",PRODUCT(R222,T222))))</f>
        <v/>
      </c>
    </row>
    <row r="223" spans="12:21">
      <c r="L223" s="61"/>
      <c r="M223" s="80">
        <v>14</v>
      </c>
      <c r="N223" s="75" t="s">
        <v>325</v>
      </c>
      <c r="O223" s="75" t="s">
        <v>326</v>
      </c>
      <c r="P223" s="64"/>
      <c r="Q223" s="64"/>
      <c r="R223" s="42"/>
      <c r="S223" s="73"/>
      <c r="T223" s="66"/>
      <c r="U223" s="72" t="str">
        <f>IF(T223="","",IF(R223="",PRODUCT(T223,S223),IF(S223="",PRODUCT(R223,T223))))</f>
        <v/>
      </c>
    </row>
    <row r="224" spans="12:21">
      <c r="L224" s="61">
        <v>43739</v>
      </c>
      <c r="M224" s="80">
        <v>15</v>
      </c>
      <c r="N224" s="75" t="s">
        <v>309</v>
      </c>
      <c r="O224" s="75" t="s">
        <v>310</v>
      </c>
      <c r="P224" s="64"/>
      <c r="Q224" s="64"/>
      <c r="R224" s="42" t="str">
        <f>IF(P224="","",IF(Q224="","",PRODUCT(P224:Q224)))</f>
        <v/>
      </c>
      <c r="S224" s="73">
        <v>1.4</v>
      </c>
      <c r="T224" s="66"/>
      <c r="U224" s="72" t="str">
        <f>IF(T224="","",IF(R224="",PRODUCT(T224,S224),IF(S224="",PRODUCT(R224,T224))))</f>
        <v/>
      </c>
    </row>
    <row r="225" spans="12:21">
      <c r="L225" s="61">
        <v>43819</v>
      </c>
      <c r="M225" s="80">
        <v>15</v>
      </c>
      <c r="N225" s="60" t="s">
        <v>159</v>
      </c>
      <c r="O225" s="60" t="s">
        <v>49</v>
      </c>
      <c r="P225" s="64"/>
      <c r="Q225" s="64"/>
      <c r="R225" s="42" t="str">
        <f>IF(P225="","",IF(Q225="","",PRODUCT(P225:Q225)))</f>
        <v/>
      </c>
      <c r="S225" s="73">
        <v>0.99</v>
      </c>
      <c r="T225" s="66"/>
      <c r="U225" s="72" t="str">
        <f>IF(T225="","",IF(R225="",PRODUCT(T225,S225),IF(S225="",PRODUCT(R225,T225))))</f>
        <v/>
      </c>
    </row>
    <row r="226" spans="12:21">
      <c r="L226" s="61"/>
      <c r="M226" s="80">
        <v>15</v>
      </c>
      <c r="N226" s="60" t="s">
        <v>181</v>
      </c>
      <c r="O226" s="60"/>
      <c r="P226" s="64"/>
      <c r="Q226" s="64"/>
      <c r="R226" s="42" t="str">
        <f>IF(P226="","",IF(Q226="","",PRODUCT(P226:Q226)))</f>
        <v/>
      </c>
      <c r="S226" s="73">
        <v>2</v>
      </c>
      <c r="T226" s="66"/>
      <c r="U226" s="72" t="str">
        <f>IF(T226="","",IF(R226="",PRODUCT(T226,S226),IF(S226="",PRODUCT(R226,T226))))</f>
        <v/>
      </c>
    </row>
    <row r="227" spans="12:21">
      <c r="L227" s="61">
        <v>43789</v>
      </c>
      <c r="M227" s="80">
        <v>16</v>
      </c>
      <c r="N227" s="75" t="s">
        <v>313</v>
      </c>
      <c r="O227" s="60" t="s">
        <v>14</v>
      </c>
      <c r="P227" s="64"/>
      <c r="Q227" s="64"/>
      <c r="R227" s="42" t="str">
        <f>IF(P227="","",IF(Q227="","",PRODUCT(P227:Q227)))</f>
        <v/>
      </c>
      <c r="S227" s="73">
        <v>2.7</v>
      </c>
      <c r="T227" s="66">
        <v>1</v>
      </c>
      <c r="U227" s="72">
        <f>IF(T227="","",IF(R227="",PRODUCT(T227,S227),IF(S227="",PRODUCT(R227,T227))))</f>
        <v>2.7</v>
      </c>
    </row>
    <row r="228" spans="12:21">
      <c r="L228" s="61">
        <v>43281</v>
      </c>
      <c r="M228" s="80">
        <v>16</v>
      </c>
      <c r="N228" s="75" t="s">
        <v>280</v>
      </c>
      <c r="O228" s="60" t="s">
        <v>138</v>
      </c>
      <c r="P228" s="64"/>
      <c r="Q228" s="64"/>
      <c r="R228" s="42" t="str">
        <f>IF(P228="","",IF(Q228="","",PRODUCT(P228:Q228)))</f>
        <v/>
      </c>
      <c r="S228" s="73">
        <v>1.1200000000000001</v>
      </c>
      <c r="T228" s="66"/>
      <c r="U228" s="72" t="str">
        <f>IF(T228="","",IF(R228="",PRODUCT(T228,S228),IF(S228="",PRODUCT(R228,T228))))</f>
        <v/>
      </c>
    </row>
    <row r="229" spans="12:21">
      <c r="L229" s="61">
        <v>43739</v>
      </c>
      <c r="M229" s="80">
        <v>16</v>
      </c>
      <c r="N229" s="60" t="s">
        <v>218</v>
      </c>
      <c r="O229" s="60" t="s">
        <v>219</v>
      </c>
      <c r="P229" s="64"/>
      <c r="Q229" s="64"/>
      <c r="R229" s="42" t="str">
        <f>IF(P229="","",IF(Q229="","",PRODUCT(P229:Q229)))</f>
        <v/>
      </c>
      <c r="S229" s="73">
        <v>3.73</v>
      </c>
      <c r="T229" s="66">
        <v>1</v>
      </c>
      <c r="U229" s="72">
        <f>IF(T229="","",IF(R229="",PRODUCT(T229,S229),IF(S229="",PRODUCT(R229,T229))))</f>
        <v>3.73</v>
      </c>
    </row>
    <row r="230" spans="12:21">
      <c r="L230" s="61">
        <v>43678</v>
      </c>
      <c r="M230" s="80">
        <v>16</v>
      </c>
      <c r="N230" s="75" t="s">
        <v>299</v>
      </c>
      <c r="O230" s="75" t="s">
        <v>300</v>
      </c>
      <c r="P230" s="64"/>
      <c r="Q230" s="64"/>
      <c r="R230" s="42" t="str">
        <f>IF(P230="","",IF(Q230="","",PRODUCT(P230:Q230)))</f>
        <v/>
      </c>
      <c r="S230" s="73">
        <v>1.69</v>
      </c>
      <c r="T230" s="66"/>
      <c r="U230" s="72" t="str">
        <f>IF(T230="","",IF(R230="",PRODUCT(T230,S230),IF(S230="",PRODUCT(R230,T230))))</f>
        <v/>
      </c>
    </row>
    <row r="231" spans="12:21">
      <c r="L231" s="61">
        <v>43799</v>
      </c>
      <c r="M231" s="80">
        <v>16</v>
      </c>
      <c r="N231" s="75" t="s">
        <v>339</v>
      </c>
      <c r="O231" s="75" t="s">
        <v>340</v>
      </c>
      <c r="P231" s="64"/>
      <c r="Q231" s="64"/>
      <c r="R231" s="42"/>
      <c r="S231" s="73">
        <v>1.95</v>
      </c>
      <c r="T231" s="66"/>
      <c r="U231" s="72" t="str">
        <f>IF(T231="","",IF(R231="",PRODUCT(T231,S231),IF(S231="",PRODUCT(R231,T231))))</f>
        <v/>
      </c>
    </row>
    <row r="232" spans="12:21">
      <c r="L232" s="61"/>
      <c r="M232" s="80"/>
      <c r="N232" s="60"/>
      <c r="O232" s="60"/>
      <c r="P232" s="64"/>
      <c r="Q232" s="64"/>
      <c r="R232" s="42" t="str">
        <f>IF(P232="","",IF(Q232="","",PRODUCT(P232:Q232)))</f>
        <v/>
      </c>
      <c r="S232" s="73"/>
      <c r="T232" s="66"/>
      <c r="U232" s="72" t="str">
        <f>IF(T232="","",IF(R232="",PRODUCT(T232,S232),IF(S232="",PRODUCT(R232,T232))))</f>
        <v/>
      </c>
    </row>
    <row r="233" spans="12:21">
      <c r="L233" s="61"/>
      <c r="M233" s="80"/>
      <c r="N233" s="60"/>
      <c r="O233" s="60"/>
      <c r="P233" s="64"/>
      <c r="Q233" s="64"/>
      <c r="R233" s="42" t="str">
        <f>IF(P233="","",IF(Q233="","",PRODUCT(P233:Q233)))</f>
        <v/>
      </c>
      <c r="S233" s="73"/>
      <c r="T233" s="66"/>
      <c r="U233" s="72" t="str">
        <f>IF(T233="","",IF(R233="",PRODUCT(T233,S233),IF(S233="",PRODUCT(R233,T233))))</f>
        <v/>
      </c>
    </row>
    <row r="234" spans="12:21">
      <c r="L234" s="61"/>
      <c r="M234" s="80"/>
      <c r="N234" s="60"/>
      <c r="O234" s="60"/>
      <c r="P234" s="64"/>
      <c r="Q234" s="64"/>
      <c r="R234" s="42" t="str">
        <f>IF(P234="","",IF(Q234="","",PRODUCT(P234:Q234)))</f>
        <v/>
      </c>
      <c r="S234" s="73"/>
      <c r="T234" s="66"/>
      <c r="U234" s="72" t="str">
        <f>IF(T234="","",IF(R234="",PRODUCT(T234,S234),IF(S234="",PRODUCT(R234,T234))))</f>
        <v/>
      </c>
    </row>
    <row r="235" spans="12:21">
      <c r="L235" s="61"/>
      <c r="M235" s="80"/>
      <c r="N235" s="60"/>
      <c r="O235" s="60"/>
      <c r="P235" s="64"/>
      <c r="Q235" s="64"/>
      <c r="R235" s="42" t="str">
        <f>IF(P235="","",IF(Q235="","",PRODUCT(P235:Q235)))</f>
        <v/>
      </c>
      <c r="S235" s="73"/>
      <c r="T235" s="66"/>
      <c r="U235" s="72" t="str">
        <f>IF(T235="","",IF(R235="",PRODUCT(T235,S235),IF(S235="",PRODUCT(R235,T235))))</f>
        <v/>
      </c>
    </row>
    <row r="236" spans="12:21">
      <c r="L236" s="61"/>
      <c r="M236" s="80"/>
      <c r="N236" s="75"/>
      <c r="O236" s="75"/>
      <c r="P236" s="64"/>
      <c r="Q236" s="64"/>
      <c r="R236" s="42" t="str">
        <f>IF(P236="","",IF(Q236="","",PRODUCT(P236:Q236)))</f>
        <v/>
      </c>
      <c r="S236" s="73"/>
      <c r="T236" s="66"/>
      <c r="U236" s="72" t="str">
        <f>IF(T236="","",IF(R236="",PRODUCT(T236,S236),IF(S236="",PRODUCT(R236,T236))))</f>
        <v/>
      </c>
    </row>
    <row r="237" spans="12:21">
      <c r="L237" s="61"/>
      <c r="M237" s="80"/>
      <c r="N237" s="60"/>
      <c r="O237" s="60"/>
      <c r="P237" s="64"/>
      <c r="Q237" s="64"/>
      <c r="R237" s="42" t="str">
        <f>IF(P237="","",IF(Q237="","",PRODUCT(P237:Q237)))</f>
        <v/>
      </c>
      <c r="S237" s="73"/>
      <c r="T237" s="66"/>
      <c r="U237" s="72" t="str">
        <f>IF(T237="","",IF(R237="",PRODUCT(T237,S237),IF(S237="",PRODUCT(R237,T237))))</f>
        <v/>
      </c>
    </row>
    <row r="238" spans="12:21" ht="15.75" thickBot="1">
      <c r="L238" s="62"/>
      <c r="M238" s="82"/>
      <c r="N238" s="63"/>
      <c r="O238" s="63"/>
      <c r="P238" s="65"/>
      <c r="Q238" s="65"/>
      <c r="R238" s="42" t="str">
        <f>IF(P238="","",IF(Q238="","",PRODUCT(P238:Q238)))</f>
        <v/>
      </c>
      <c r="S238" s="74"/>
      <c r="T238" s="67"/>
      <c r="U238" s="72" t="str">
        <f>IF(T238="","",IF(R238="",PRODUCT(T238,S238),IF(S238="",PRODUCT(R238,T238))))</f>
        <v/>
      </c>
    </row>
    <row r="239" spans="12:21" ht="15.75" thickTop="1">
      <c r="L239" s="23"/>
      <c r="M239" s="23"/>
      <c r="N239" s="13"/>
      <c r="O239" s="13"/>
      <c r="P239" s="14"/>
      <c r="Q239" s="15"/>
      <c r="R239" s="16"/>
      <c r="S239" s="17"/>
      <c r="T239" s="15"/>
      <c r="U239" s="16"/>
    </row>
    <row r="240" spans="12:21">
      <c r="L240" s="18"/>
      <c r="M240" s="18"/>
      <c r="N240" s="18"/>
      <c r="O240" s="18"/>
      <c r="P240" s="22"/>
      <c r="Q240" s="21"/>
      <c r="R240" s="19"/>
      <c r="S240" s="20"/>
      <c r="T240" s="24" t="s">
        <v>36</v>
      </c>
      <c r="U240" s="25">
        <f>SUM(U6:U238)</f>
        <v>101.78119999999998</v>
      </c>
    </row>
  </sheetData>
  <sheetProtection sheet="1" objects="1" scenarios="1" selectLockedCells="1" sort="0" autoFilter="0"/>
  <protectedRanges>
    <protectedRange sqref="L5:U238" name="Netto"/>
    <protectedRange sqref="B40:G70" name="Prix observés"/>
    <protectedRange sqref="C6" name="Plage2_1"/>
    <protectedRange sqref="L5:S5" name="Plage1"/>
    <protectedRange sqref="C7:F38 D6:F6" name="Plage2"/>
  </protectedRanges>
  <autoFilter ref="L5:U238">
    <sortState ref="L6:U238">
      <sortCondition ref="M5:M238"/>
    </sortState>
  </autoFilter>
  <mergeCells count="16">
    <mergeCell ref="C1:F1"/>
    <mergeCell ref="B2:B5"/>
    <mergeCell ref="C2:F5"/>
    <mergeCell ref="G2:G4"/>
    <mergeCell ref="L1:U1"/>
    <mergeCell ref="N2:S3"/>
    <mergeCell ref="P4:Q4"/>
    <mergeCell ref="R4:S4"/>
    <mergeCell ref="T2:U3"/>
    <mergeCell ref="L2:L3"/>
    <mergeCell ref="I1:J1"/>
    <mergeCell ref="J26:J27"/>
    <mergeCell ref="J2:J4"/>
    <mergeCell ref="I26:I29"/>
    <mergeCell ref="I2:I4"/>
    <mergeCell ref="J28:J29"/>
  </mergeCells>
  <phoneticPr fontId="0" type="noConversion"/>
  <pageMargins left="0.7" right="0.7" top="0.75" bottom="0.75" header="0.3" footer="0.3"/>
  <pageSetup paperSize="9" orientation="portrait" horizontalDpi="0" verticalDpi="0" r:id="rId1"/>
  <legacyDrawing r:id="rId2"/>
  <controls>
    <control shapeId="1037" r:id="rId3" name="CommandButton1"/>
  </controls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G81"/>
  <sheetViews>
    <sheetView workbookViewId="0">
      <pane xSplit="1" ySplit="4" topLeftCell="B35" activePane="bottomRight" state="frozen"/>
      <selection pane="topRight" activeCell="B1" sqref="B1"/>
      <selection pane="bottomLeft" activeCell="A5" sqref="A5"/>
      <selection pane="bottomRight" activeCell="C58" sqref="C58"/>
    </sheetView>
  </sheetViews>
  <sheetFormatPr baseColWidth="10" defaultRowHeight="15"/>
  <cols>
    <col min="1" max="1" width="18.42578125" customWidth="1"/>
    <col min="2" max="2" width="7.5703125" style="8" customWidth="1"/>
    <col min="3" max="3" width="50.140625" customWidth="1"/>
    <col min="4" max="4" width="86.28515625" style="84" customWidth="1"/>
    <col min="5" max="5" width="11.42578125" style="10"/>
    <col min="6" max="6" width="11.42578125" style="9"/>
    <col min="7" max="7" width="32.28515625" style="8" customWidth="1"/>
  </cols>
  <sheetData>
    <row r="1" spans="1:7">
      <c r="B1" s="83"/>
    </row>
    <row r="2" spans="1:7">
      <c r="B2" s="83"/>
    </row>
    <row r="3" spans="1:7" ht="15.75" thickBot="1">
      <c r="B3" s="83"/>
    </row>
    <row r="4" spans="1:7" s="84" customFormat="1" ht="46.5" thickTop="1" thickBot="1">
      <c r="A4" s="85" t="s">
        <v>462</v>
      </c>
      <c r="B4" s="86" t="s">
        <v>461</v>
      </c>
      <c r="C4" s="85" t="s">
        <v>463</v>
      </c>
      <c r="D4" s="85" t="s">
        <v>464</v>
      </c>
      <c r="E4" s="87" t="s">
        <v>353</v>
      </c>
      <c r="F4" s="87" t="s">
        <v>354</v>
      </c>
      <c r="G4" s="85" t="s">
        <v>465</v>
      </c>
    </row>
    <row r="5" spans="1:7" ht="15.75" thickTop="1">
      <c r="A5" s="90" t="s">
        <v>428</v>
      </c>
      <c r="B5" s="91">
        <v>1</v>
      </c>
      <c r="C5" s="92" t="s">
        <v>434</v>
      </c>
      <c r="D5" s="93" t="s">
        <v>435</v>
      </c>
      <c r="E5" s="94">
        <v>1</v>
      </c>
      <c r="F5" s="113">
        <v>36</v>
      </c>
      <c r="G5" s="95" t="s">
        <v>436</v>
      </c>
    </row>
    <row r="6" spans="1:7" ht="15" customHeight="1">
      <c r="A6" s="96" t="s">
        <v>395</v>
      </c>
      <c r="B6" s="97"/>
      <c r="C6" s="98" t="s">
        <v>397</v>
      </c>
      <c r="D6" s="99" t="s">
        <v>397</v>
      </c>
      <c r="E6" s="100">
        <v>1</v>
      </c>
      <c r="F6" s="114">
        <v>17.79</v>
      </c>
      <c r="G6" s="101" t="s">
        <v>361</v>
      </c>
    </row>
    <row r="7" spans="1:7" ht="15" customHeight="1">
      <c r="A7" s="102" t="s">
        <v>395</v>
      </c>
      <c r="B7" s="97"/>
      <c r="C7" s="98" t="s">
        <v>407</v>
      </c>
      <c r="D7" s="99" t="s">
        <v>408</v>
      </c>
      <c r="E7" s="100">
        <v>1</v>
      </c>
      <c r="F7" s="114">
        <v>42.14</v>
      </c>
      <c r="G7" s="101" t="s">
        <v>361</v>
      </c>
    </row>
    <row r="8" spans="1:7">
      <c r="A8" s="102" t="s">
        <v>395</v>
      </c>
      <c r="B8" s="97"/>
      <c r="C8" s="98" t="s">
        <v>404</v>
      </c>
      <c r="D8" s="99" t="s">
        <v>405</v>
      </c>
      <c r="E8" s="100">
        <v>1</v>
      </c>
      <c r="F8" s="114">
        <v>46.95</v>
      </c>
      <c r="G8" s="101" t="s">
        <v>361</v>
      </c>
    </row>
    <row r="9" spans="1:7">
      <c r="A9" s="102" t="s">
        <v>395</v>
      </c>
      <c r="B9" s="97"/>
      <c r="C9" s="98" t="s">
        <v>402</v>
      </c>
      <c r="D9" s="99" t="s">
        <v>403</v>
      </c>
      <c r="E9" s="100">
        <v>1</v>
      </c>
      <c r="F9" s="114">
        <v>63.49</v>
      </c>
      <c r="G9" s="101" t="s">
        <v>361</v>
      </c>
    </row>
    <row r="10" spans="1:7">
      <c r="A10" s="102" t="s">
        <v>395</v>
      </c>
      <c r="B10" s="97"/>
      <c r="C10" s="98" t="s">
        <v>409</v>
      </c>
      <c r="D10" s="99" t="s">
        <v>410</v>
      </c>
      <c r="E10" s="100">
        <v>1</v>
      </c>
      <c r="F10" s="114">
        <v>71.900000000000006</v>
      </c>
      <c r="G10" s="101" t="s">
        <v>411</v>
      </c>
    </row>
    <row r="11" spans="1:7">
      <c r="A11" s="102" t="s">
        <v>395</v>
      </c>
      <c r="B11" s="97"/>
      <c r="C11" s="98" t="s">
        <v>415</v>
      </c>
      <c r="D11" s="99" t="s">
        <v>416</v>
      </c>
      <c r="E11" s="100">
        <v>2</v>
      </c>
      <c r="F11" s="114">
        <v>80</v>
      </c>
      <c r="G11" s="101" t="s">
        <v>361</v>
      </c>
    </row>
    <row r="12" spans="1:7">
      <c r="A12" s="102" t="s">
        <v>395</v>
      </c>
      <c r="B12" s="97"/>
      <c r="C12" s="98" t="s">
        <v>406</v>
      </c>
      <c r="D12" s="99" t="s">
        <v>406</v>
      </c>
      <c r="E12" s="100">
        <v>1</v>
      </c>
      <c r="F12" s="114">
        <v>119.99</v>
      </c>
      <c r="G12" s="101" t="s">
        <v>361</v>
      </c>
    </row>
    <row r="13" spans="1:7">
      <c r="A13" s="102" t="s">
        <v>395</v>
      </c>
      <c r="B13" s="97"/>
      <c r="C13" s="98" t="s">
        <v>396</v>
      </c>
      <c r="D13" s="99" t="s">
        <v>396</v>
      </c>
      <c r="E13" s="100">
        <v>1</v>
      </c>
      <c r="F13" s="114">
        <v>140</v>
      </c>
      <c r="G13" s="101" t="s">
        <v>361</v>
      </c>
    </row>
    <row r="14" spans="1:7">
      <c r="A14" s="102" t="s">
        <v>395</v>
      </c>
      <c r="B14" s="97"/>
      <c r="C14" s="98" t="s">
        <v>412</v>
      </c>
      <c r="D14" s="99" t="s">
        <v>413</v>
      </c>
      <c r="E14" s="100">
        <v>6</v>
      </c>
      <c r="F14" s="114">
        <v>188.94</v>
      </c>
      <c r="G14" s="101" t="s">
        <v>414</v>
      </c>
    </row>
    <row r="15" spans="1:7">
      <c r="A15" s="102" t="s">
        <v>395</v>
      </c>
      <c r="B15" s="97"/>
      <c r="C15" s="98" t="s">
        <v>398</v>
      </c>
      <c r="D15" s="103" t="s">
        <v>399</v>
      </c>
      <c r="E15" s="100">
        <v>1</v>
      </c>
      <c r="F15" s="114"/>
      <c r="G15" s="101" t="s">
        <v>361</v>
      </c>
    </row>
    <row r="16" spans="1:7">
      <c r="A16" s="102" t="s">
        <v>395</v>
      </c>
      <c r="B16" s="97"/>
      <c r="C16" s="98" t="s">
        <v>400</v>
      </c>
      <c r="D16" s="99" t="s">
        <v>401</v>
      </c>
      <c r="E16" s="100">
        <v>1</v>
      </c>
      <c r="F16" s="114"/>
      <c r="G16" s="101" t="s">
        <v>361</v>
      </c>
    </row>
    <row r="17" spans="1:7">
      <c r="A17" s="102" t="s">
        <v>428</v>
      </c>
      <c r="B17" s="97"/>
      <c r="C17" s="98" t="s">
        <v>429</v>
      </c>
      <c r="D17" s="99" t="s">
        <v>430</v>
      </c>
      <c r="E17" s="100">
        <v>2</v>
      </c>
      <c r="F17" s="114">
        <v>60</v>
      </c>
      <c r="G17" s="101" t="s">
        <v>431</v>
      </c>
    </row>
    <row r="18" spans="1:7">
      <c r="A18" s="102" t="s">
        <v>428</v>
      </c>
      <c r="B18" s="97"/>
      <c r="C18" s="98" t="s">
        <v>432</v>
      </c>
      <c r="D18" s="99" t="s">
        <v>433</v>
      </c>
      <c r="E18" s="100">
        <v>2</v>
      </c>
      <c r="F18" s="114">
        <v>90</v>
      </c>
      <c r="G18" s="101" t="s">
        <v>431</v>
      </c>
    </row>
    <row r="19" spans="1:7">
      <c r="A19" s="102" t="s">
        <v>355</v>
      </c>
      <c r="B19" s="97"/>
      <c r="C19" s="98" t="s">
        <v>391</v>
      </c>
      <c r="D19" s="99" t="s">
        <v>392</v>
      </c>
      <c r="E19" s="100">
        <v>1</v>
      </c>
      <c r="F19" s="114">
        <v>17.5</v>
      </c>
      <c r="G19" s="101" t="s">
        <v>361</v>
      </c>
    </row>
    <row r="20" spans="1:7" ht="30">
      <c r="A20" s="102" t="s">
        <v>355</v>
      </c>
      <c r="B20" s="97"/>
      <c r="C20" s="98" t="s">
        <v>393</v>
      </c>
      <c r="D20" s="99" t="s">
        <v>394</v>
      </c>
      <c r="E20" s="100">
        <v>1</v>
      </c>
      <c r="F20" s="114">
        <v>17.77</v>
      </c>
      <c r="G20" s="101" t="s">
        <v>375</v>
      </c>
    </row>
    <row r="21" spans="1:7">
      <c r="A21" s="102" t="s">
        <v>355</v>
      </c>
      <c r="B21" s="97"/>
      <c r="C21" s="98" t="s">
        <v>386</v>
      </c>
      <c r="D21" s="99" t="s">
        <v>387</v>
      </c>
      <c r="E21" s="100">
        <v>1</v>
      </c>
      <c r="F21" s="114">
        <v>22.39</v>
      </c>
      <c r="G21" s="101" t="s">
        <v>361</v>
      </c>
    </row>
    <row r="22" spans="1:7">
      <c r="A22" s="104" t="s">
        <v>355</v>
      </c>
      <c r="B22" s="97"/>
      <c r="C22" s="98" t="s">
        <v>356</v>
      </c>
      <c r="D22" s="99" t="s">
        <v>357</v>
      </c>
      <c r="E22" s="100">
        <v>1</v>
      </c>
      <c r="F22" s="114">
        <v>79</v>
      </c>
      <c r="G22" s="101" t="s">
        <v>358</v>
      </c>
    </row>
    <row r="23" spans="1:7">
      <c r="A23" s="102" t="s">
        <v>355</v>
      </c>
      <c r="B23" s="97"/>
      <c r="C23" s="98" t="s">
        <v>383</v>
      </c>
      <c r="D23" s="99" t="s">
        <v>384</v>
      </c>
      <c r="E23" s="100">
        <v>1</v>
      </c>
      <c r="F23" s="114"/>
      <c r="G23" s="101" t="s">
        <v>385</v>
      </c>
    </row>
    <row r="24" spans="1:7">
      <c r="A24" s="102" t="s">
        <v>388</v>
      </c>
      <c r="B24" s="97"/>
      <c r="C24" s="98" t="s">
        <v>455</v>
      </c>
      <c r="D24" s="99" t="s">
        <v>457</v>
      </c>
      <c r="E24" s="100">
        <v>1</v>
      </c>
      <c r="F24" s="114">
        <v>7</v>
      </c>
      <c r="G24" s="101" t="s">
        <v>361</v>
      </c>
    </row>
    <row r="25" spans="1:7">
      <c r="A25" s="102" t="s">
        <v>388</v>
      </c>
      <c r="B25" s="97"/>
      <c r="C25" s="98" t="s">
        <v>389</v>
      </c>
      <c r="D25" s="99" t="s">
        <v>390</v>
      </c>
      <c r="E25" s="100">
        <v>1</v>
      </c>
      <c r="F25" s="114">
        <v>7.78</v>
      </c>
      <c r="G25" s="101" t="s">
        <v>375</v>
      </c>
    </row>
    <row r="26" spans="1:7">
      <c r="A26" s="102" t="s">
        <v>388</v>
      </c>
      <c r="B26" s="97"/>
      <c r="C26" s="98" t="s">
        <v>437</v>
      </c>
      <c r="D26" s="99" t="s">
        <v>438</v>
      </c>
      <c r="E26" s="100">
        <v>2</v>
      </c>
      <c r="F26" s="114">
        <v>12</v>
      </c>
      <c r="G26" s="101" t="s">
        <v>361</v>
      </c>
    </row>
    <row r="27" spans="1:7">
      <c r="A27" s="102" t="s">
        <v>388</v>
      </c>
      <c r="B27" s="97"/>
      <c r="C27" s="98" t="s">
        <v>439</v>
      </c>
      <c r="D27" s="99" t="s">
        <v>440</v>
      </c>
      <c r="E27" s="100">
        <v>1</v>
      </c>
      <c r="F27" s="114">
        <v>22.16</v>
      </c>
      <c r="G27" s="101" t="s">
        <v>361</v>
      </c>
    </row>
    <row r="28" spans="1:7">
      <c r="A28" s="102" t="s">
        <v>388</v>
      </c>
      <c r="B28" s="97"/>
      <c r="C28" s="98" t="s">
        <v>441</v>
      </c>
      <c r="D28" s="103" t="s">
        <v>442</v>
      </c>
      <c r="E28" s="100">
        <v>1</v>
      </c>
      <c r="F28" s="114">
        <v>23.97</v>
      </c>
      <c r="G28" s="101" t="s">
        <v>375</v>
      </c>
    </row>
    <row r="29" spans="1:7">
      <c r="A29" s="102" t="s">
        <v>388</v>
      </c>
      <c r="B29" s="97"/>
      <c r="C29" s="98" t="s">
        <v>455</v>
      </c>
      <c r="D29" s="99" t="s">
        <v>456</v>
      </c>
      <c r="E29" s="100">
        <v>1</v>
      </c>
      <c r="F29" s="114">
        <v>24</v>
      </c>
      <c r="G29" s="101" t="s">
        <v>361</v>
      </c>
    </row>
    <row r="30" spans="1:7">
      <c r="A30" s="102" t="s">
        <v>372</v>
      </c>
      <c r="B30" s="97"/>
      <c r="C30" s="98" t="s">
        <v>417</v>
      </c>
      <c r="D30" s="99" t="s">
        <v>418</v>
      </c>
      <c r="E30" s="100">
        <v>1</v>
      </c>
      <c r="F30" s="114"/>
      <c r="G30" s="101" t="s">
        <v>419</v>
      </c>
    </row>
    <row r="31" spans="1:7">
      <c r="A31" s="102" t="s">
        <v>372</v>
      </c>
      <c r="B31" s="97"/>
      <c r="C31" s="98" t="s">
        <v>420</v>
      </c>
      <c r="D31" s="99" t="s">
        <v>421</v>
      </c>
      <c r="E31" s="100">
        <v>1</v>
      </c>
      <c r="F31" s="114">
        <v>7.69</v>
      </c>
      <c r="G31" s="101" t="s">
        <v>422</v>
      </c>
    </row>
    <row r="32" spans="1:7">
      <c r="A32" s="102" t="s">
        <v>372</v>
      </c>
      <c r="B32" s="97"/>
      <c r="C32" s="98" t="s">
        <v>458</v>
      </c>
      <c r="D32" s="99" t="s">
        <v>459</v>
      </c>
      <c r="E32" s="100">
        <v>1</v>
      </c>
      <c r="F32" s="114">
        <v>7</v>
      </c>
      <c r="G32" s="101" t="s">
        <v>460</v>
      </c>
    </row>
    <row r="33" spans="1:7">
      <c r="A33" s="102" t="s">
        <v>372</v>
      </c>
      <c r="B33" s="97"/>
      <c r="C33" s="98" t="s">
        <v>379</v>
      </c>
      <c r="D33" s="99" t="s">
        <v>380</v>
      </c>
      <c r="E33" s="100">
        <v>1</v>
      </c>
      <c r="F33" s="114">
        <v>9.49</v>
      </c>
      <c r="G33" s="101" t="s">
        <v>361</v>
      </c>
    </row>
    <row r="34" spans="1:7">
      <c r="A34" s="102" t="s">
        <v>372</v>
      </c>
      <c r="B34" s="97"/>
      <c r="C34" s="98" t="s">
        <v>448</v>
      </c>
      <c r="D34" s="99" t="s">
        <v>448</v>
      </c>
      <c r="E34" s="100">
        <v>1</v>
      </c>
      <c r="F34" s="114">
        <v>12</v>
      </c>
      <c r="G34" s="101" t="s">
        <v>445</v>
      </c>
    </row>
    <row r="35" spans="1:7">
      <c r="A35" s="102" t="s">
        <v>372</v>
      </c>
      <c r="B35" s="97"/>
      <c r="C35" s="98" t="s">
        <v>446</v>
      </c>
      <c r="D35" s="99" t="s">
        <v>446</v>
      </c>
      <c r="E35" s="100">
        <v>1</v>
      </c>
      <c r="F35" s="114">
        <v>14.9</v>
      </c>
      <c r="G35" s="101" t="s">
        <v>445</v>
      </c>
    </row>
    <row r="36" spans="1:7">
      <c r="A36" s="102" t="s">
        <v>372</v>
      </c>
      <c r="B36" s="97"/>
      <c r="C36" s="98" t="s">
        <v>447</v>
      </c>
      <c r="D36" s="99" t="s">
        <v>447</v>
      </c>
      <c r="E36" s="100">
        <v>1</v>
      </c>
      <c r="F36" s="114">
        <v>24.9</v>
      </c>
      <c r="G36" s="101" t="s">
        <v>445</v>
      </c>
    </row>
    <row r="37" spans="1:7">
      <c r="A37" s="102" t="s">
        <v>372</v>
      </c>
      <c r="B37" s="97"/>
      <c r="C37" s="98" t="s">
        <v>426</v>
      </c>
      <c r="D37" s="99" t="s">
        <v>427</v>
      </c>
      <c r="E37" s="100">
        <v>1</v>
      </c>
      <c r="F37" s="114">
        <v>45</v>
      </c>
      <c r="G37" s="101" t="s">
        <v>425</v>
      </c>
    </row>
    <row r="38" spans="1:7" ht="30">
      <c r="A38" s="102" t="s">
        <v>372</v>
      </c>
      <c r="B38" s="105"/>
      <c r="C38" s="98" t="s">
        <v>373</v>
      </c>
      <c r="D38" s="99" t="s">
        <v>374</v>
      </c>
      <c r="E38" s="100">
        <v>1</v>
      </c>
      <c r="F38" s="114">
        <v>51.1</v>
      </c>
      <c r="G38" s="101" t="s">
        <v>375</v>
      </c>
    </row>
    <row r="39" spans="1:7">
      <c r="A39" s="102" t="s">
        <v>372</v>
      </c>
      <c r="B39" s="97"/>
      <c r="C39" s="98" t="s">
        <v>381</v>
      </c>
      <c r="D39" s="99" t="s">
        <v>382</v>
      </c>
      <c r="E39" s="100">
        <v>1</v>
      </c>
      <c r="F39" s="114">
        <v>76.98</v>
      </c>
      <c r="G39" s="101" t="s">
        <v>375</v>
      </c>
    </row>
    <row r="40" spans="1:7">
      <c r="A40" s="102" t="s">
        <v>372</v>
      </c>
      <c r="B40" s="97"/>
      <c r="C40" s="98" t="s">
        <v>443</v>
      </c>
      <c r="D40" s="99" t="s">
        <v>444</v>
      </c>
      <c r="E40" s="100">
        <v>1</v>
      </c>
      <c r="F40" s="114">
        <v>79.900000000000006</v>
      </c>
      <c r="G40" s="101" t="s">
        <v>445</v>
      </c>
    </row>
    <row r="41" spans="1:7">
      <c r="A41" s="102" t="s">
        <v>372</v>
      </c>
      <c r="B41" s="97"/>
      <c r="C41" s="98" t="s">
        <v>449</v>
      </c>
      <c r="D41" s="99" t="s">
        <v>450</v>
      </c>
      <c r="E41" s="100">
        <v>1</v>
      </c>
      <c r="F41" s="114">
        <v>118</v>
      </c>
      <c r="G41" s="101" t="s">
        <v>451</v>
      </c>
    </row>
    <row r="42" spans="1:7">
      <c r="A42" s="102" t="s">
        <v>372</v>
      </c>
      <c r="B42" s="97"/>
      <c r="C42" s="98" t="s">
        <v>423</v>
      </c>
      <c r="D42" s="99" t="s">
        <v>424</v>
      </c>
      <c r="E42" s="100">
        <v>1</v>
      </c>
      <c r="F42" s="114"/>
      <c r="G42" s="101" t="s">
        <v>425</v>
      </c>
    </row>
    <row r="43" spans="1:7">
      <c r="A43" s="102" t="s">
        <v>365</v>
      </c>
      <c r="B43" s="105"/>
      <c r="C43" s="98" t="s">
        <v>369</v>
      </c>
      <c r="D43" s="99" t="s">
        <v>370</v>
      </c>
      <c r="E43" s="100">
        <v>1</v>
      </c>
      <c r="F43" s="114">
        <v>25</v>
      </c>
      <c r="G43" s="101" t="s">
        <v>371</v>
      </c>
    </row>
    <row r="44" spans="1:7">
      <c r="A44" s="102" t="s">
        <v>365</v>
      </c>
      <c r="B44" s="105"/>
      <c r="C44" s="98" t="s">
        <v>362</v>
      </c>
      <c r="D44" s="99" t="s">
        <v>363</v>
      </c>
      <c r="E44" s="100">
        <v>1</v>
      </c>
      <c r="F44" s="114">
        <v>77.989999999999995</v>
      </c>
      <c r="G44" s="101" t="s">
        <v>364</v>
      </c>
    </row>
    <row r="45" spans="1:7" ht="15" customHeight="1">
      <c r="A45" s="102" t="s">
        <v>365</v>
      </c>
      <c r="B45" s="105"/>
      <c r="C45" s="98" t="s">
        <v>366</v>
      </c>
      <c r="D45" s="99" t="s">
        <v>367</v>
      </c>
      <c r="E45" s="100">
        <v>1</v>
      </c>
      <c r="F45" s="114">
        <v>138.57</v>
      </c>
      <c r="G45" s="101" t="s">
        <v>368</v>
      </c>
    </row>
    <row r="46" spans="1:7" ht="15" customHeight="1">
      <c r="A46" s="102" t="s">
        <v>365</v>
      </c>
      <c r="B46" s="105"/>
      <c r="C46" s="98" t="s">
        <v>359</v>
      </c>
      <c r="D46" s="99" t="s">
        <v>360</v>
      </c>
      <c r="E46" s="100">
        <v>1</v>
      </c>
      <c r="F46" s="114"/>
      <c r="G46" s="101" t="s">
        <v>361</v>
      </c>
    </row>
    <row r="47" spans="1:7">
      <c r="A47" s="102" t="s">
        <v>376</v>
      </c>
      <c r="B47" s="97"/>
      <c r="C47" s="98" t="s">
        <v>452</v>
      </c>
      <c r="D47" s="99" t="s">
        <v>453</v>
      </c>
      <c r="E47" s="100">
        <v>1</v>
      </c>
      <c r="F47" s="114">
        <v>6</v>
      </c>
      <c r="G47" s="101" t="s">
        <v>454</v>
      </c>
    </row>
    <row r="48" spans="1:7">
      <c r="A48" s="102" t="s">
        <v>376</v>
      </c>
      <c r="B48" s="105"/>
      <c r="C48" s="98" t="s">
        <v>377</v>
      </c>
      <c r="D48" s="99" t="s">
        <v>377</v>
      </c>
      <c r="E48" s="100">
        <v>1</v>
      </c>
      <c r="F48" s="114">
        <v>129</v>
      </c>
      <c r="G48" s="101" t="s">
        <v>378</v>
      </c>
    </row>
    <row r="49" spans="1:7">
      <c r="A49" s="104" t="s">
        <v>467</v>
      </c>
      <c r="B49" s="111"/>
      <c r="C49" s="98" t="s">
        <v>468</v>
      </c>
      <c r="D49" s="99" t="s">
        <v>469</v>
      </c>
      <c r="E49" s="100">
        <v>1</v>
      </c>
      <c r="F49" s="114">
        <v>10</v>
      </c>
      <c r="G49" s="101" t="s">
        <v>470</v>
      </c>
    </row>
    <row r="50" spans="1:7">
      <c r="A50" s="104" t="s">
        <v>467</v>
      </c>
      <c r="B50" s="111"/>
      <c r="C50" s="98" t="s">
        <v>471</v>
      </c>
      <c r="D50" s="99" t="s">
        <v>472</v>
      </c>
      <c r="E50" s="100">
        <v>1</v>
      </c>
      <c r="F50" s="114">
        <v>6</v>
      </c>
      <c r="G50" s="101" t="s">
        <v>470</v>
      </c>
    </row>
    <row r="51" spans="1:7">
      <c r="A51" s="104" t="s">
        <v>467</v>
      </c>
      <c r="B51" s="111"/>
      <c r="C51" s="98" t="s">
        <v>473</v>
      </c>
      <c r="D51" s="106" t="s">
        <v>474</v>
      </c>
      <c r="E51" s="100">
        <v>1</v>
      </c>
      <c r="F51" s="114">
        <v>9</v>
      </c>
      <c r="G51" s="101" t="s">
        <v>470</v>
      </c>
    </row>
    <row r="52" spans="1:7">
      <c r="A52" s="104" t="s">
        <v>467</v>
      </c>
      <c r="B52" s="111"/>
      <c r="C52" s="98" t="s">
        <v>468</v>
      </c>
      <c r="D52" s="99" t="s">
        <v>475</v>
      </c>
      <c r="E52" s="100">
        <v>1</v>
      </c>
      <c r="F52" s="114">
        <v>35</v>
      </c>
      <c r="G52" s="101" t="s">
        <v>375</v>
      </c>
    </row>
    <row r="53" spans="1:7">
      <c r="A53" s="104" t="s">
        <v>467</v>
      </c>
      <c r="B53" s="111"/>
      <c r="C53" s="117" t="s">
        <v>478</v>
      </c>
      <c r="D53" s="99" t="s">
        <v>477</v>
      </c>
      <c r="E53" s="100">
        <v>1</v>
      </c>
      <c r="F53" s="114">
        <v>22</v>
      </c>
      <c r="G53" s="101" t="s">
        <v>476</v>
      </c>
    </row>
    <row r="54" spans="1:7">
      <c r="A54" s="104" t="s">
        <v>467</v>
      </c>
      <c r="B54" s="111"/>
      <c r="C54" s="98" t="s">
        <v>480</v>
      </c>
      <c r="D54" t="s">
        <v>479</v>
      </c>
      <c r="E54" s="100">
        <v>1</v>
      </c>
      <c r="F54" s="114">
        <v>50</v>
      </c>
      <c r="G54" s="101" t="s">
        <v>470</v>
      </c>
    </row>
    <row r="55" spans="1:7">
      <c r="A55" s="104" t="s">
        <v>388</v>
      </c>
      <c r="B55" s="111"/>
      <c r="C55" s="106"/>
      <c r="D55" s="99" t="s">
        <v>481</v>
      </c>
      <c r="E55" s="100"/>
      <c r="F55" s="114"/>
      <c r="G55" s="101"/>
    </row>
    <row r="56" spans="1:7" ht="30">
      <c r="A56" s="104" t="s">
        <v>372</v>
      </c>
      <c r="B56" s="111"/>
      <c r="C56" s="117" t="s">
        <v>482</v>
      </c>
      <c r="D56" s="99" t="s">
        <v>484</v>
      </c>
      <c r="E56" s="100">
        <v>1</v>
      </c>
      <c r="F56" s="114">
        <v>80</v>
      </c>
      <c r="G56" s="101" t="s">
        <v>483</v>
      </c>
    </row>
    <row r="57" spans="1:7">
      <c r="A57" s="104" t="s">
        <v>372</v>
      </c>
      <c r="B57" s="111"/>
      <c r="C57" s="117" t="s">
        <v>485</v>
      </c>
      <c r="D57" s="99" t="s">
        <v>486</v>
      </c>
      <c r="E57" s="100">
        <v>1</v>
      </c>
      <c r="F57" s="114">
        <v>69</v>
      </c>
      <c r="G57" s="101" t="s">
        <v>375</v>
      </c>
    </row>
    <row r="58" spans="1:7">
      <c r="A58" s="104" t="s">
        <v>388</v>
      </c>
      <c r="B58" s="111"/>
      <c r="C58" s="98" t="s">
        <v>487</v>
      </c>
      <c r="D58" s="99" t="s">
        <v>488</v>
      </c>
      <c r="E58" s="100">
        <v>2</v>
      </c>
      <c r="F58" s="114">
        <v>25.4</v>
      </c>
      <c r="G58" s="101" t="s">
        <v>419</v>
      </c>
    </row>
    <row r="59" spans="1:7">
      <c r="A59" s="104"/>
      <c r="B59" s="111"/>
      <c r="C59" s="106"/>
      <c r="D59" s="99"/>
      <c r="E59" s="100"/>
      <c r="F59" s="114"/>
      <c r="G59" s="101"/>
    </row>
    <row r="60" spans="1:7">
      <c r="A60" s="104"/>
      <c r="B60" s="111"/>
      <c r="C60" s="106"/>
      <c r="D60" s="99"/>
      <c r="E60" s="100"/>
      <c r="F60" s="114"/>
      <c r="G60" s="101"/>
    </row>
    <row r="61" spans="1:7">
      <c r="A61" s="104"/>
      <c r="B61" s="111"/>
      <c r="C61" s="106"/>
      <c r="D61" s="99"/>
      <c r="E61" s="100"/>
      <c r="F61" s="114"/>
      <c r="G61" s="101"/>
    </row>
    <row r="62" spans="1:7">
      <c r="A62" s="104"/>
      <c r="B62" s="111"/>
      <c r="C62" s="106"/>
      <c r="D62" s="99"/>
      <c r="E62" s="100"/>
      <c r="F62" s="114"/>
      <c r="G62" s="101"/>
    </row>
    <row r="63" spans="1:7">
      <c r="A63" s="104"/>
      <c r="B63" s="111"/>
      <c r="C63" s="106"/>
      <c r="D63" s="99"/>
      <c r="E63" s="100"/>
      <c r="F63" s="114"/>
      <c r="G63" s="101"/>
    </row>
    <row r="64" spans="1:7">
      <c r="A64" s="104"/>
      <c r="B64" s="111"/>
      <c r="C64" s="106"/>
      <c r="D64" s="99"/>
      <c r="E64" s="100"/>
      <c r="F64" s="114"/>
      <c r="G64" s="101"/>
    </row>
    <row r="65" spans="1:7">
      <c r="A65" s="104"/>
      <c r="B65" s="111"/>
      <c r="C65" s="106"/>
      <c r="D65" s="99"/>
      <c r="E65" s="100"/>
      <c r="F65" s="114"/>
      <c r="G65" s="101"/>
    </row>
    <row r="66" spans="1:7">
      <c r="A66" s="104"/>
      <c r="B66" s="111"/>
      <c r="C66" s="106"/>
      <c r="D66" s="99"/>
      <c r="E66" s="100"/>
      <c r="F66" s="114"/>
      <c r="G66" s="101"/>
    </row>
    <row r="67" spans="1:7">
      <c r="A67" s="104"/>
      <c r="B67" s="111"/>
      <c r="C67" s="106"/>
      <c r="D67" s="99"/>
      <c r="E67" s="100"/>
      <c r="F67" s="114"/>
      <c r="G67" s="101"/>
    </row>
    <row r="68" spans="1:7">
      <c r="A68" s="104"/>
      <c r="B68" s="111"/>
      <c r="C68" s="106"/>
      <c r="D68" s="99"/>
      <c r="E68" s="100"/>
      <c r="F68" s="114"/>
      <c r="G68" s="101"/>
    </row>
    <row r="69" spans="1:7">
      <c r="A69" s="104"/>
      <c r="B69" s="111"/>
      <c r="C69" s="106"/>
      <c r="D69" s="99"/>
      <c r="E69" s="100"/>
      <c r="F69" s="114"/>
      <c r="G69" s="101"/>
    </row>
    <row r="70" spans="1:7">
      <c r="A70" s="104"/>
      <c r="B70" s="111"/>
      <c r="C70" s="106"/>
      <c r="D70" s="99"/>
      <c r="E70" s="100"/>
      <c r="F70" s="114"/>
      <c r="G70" s="101"/>
    </row>
    <row r="71" spans="1:7">
      <c r="A71" s="104"/>
      <c r="B71" s="111"/>
      <c r="C71" s="106"/>
      <c r="D71" s="99"/>
      <c r="E71" s="100"/>
      <c r="F71" s="114"/>
      <c r="G71" s="101"/>
    </row>
    <row r="72" spans="1:7">
      <c r="A72" s="104"/>
      <c r="B72" s="111"/>
      <c r="C72" s="106"/>
      <c r="D72" s="99"/>
      <c r="E72" s="100"/>
      <c r="F72" s="114"/>
      <c r="G72" s="101"/>
    </row>
    <row r="73" spans="1:7">
      <c r="A73" s="104"/>
      <c r="B73" s="111"/>
      <c r="C73" s="106"/>
      <c r="D73" s="99"/>
      <c r="E73" s="100"/>
      <c r="F73" s="114"/>
      <c r="G73" s="101"/>
    </row>
    <row r="74" spans="1:7">
      <c r="A74" s="104"/>
      <c r="B74" s="111"/>
      <c r="C74" s="106"/>
      <c r="D74" s="99"/>
      <c r="E74" s="100"/>
      <c r="F74" s="114"/>
      <c r="G74" s="101"/>
    </row>
    <row r="75" spans="1:7">
      <c r="A75" s="104"/>
      <c r="B75" s="111"/>
      <c r="C75" s="106"/>
      <c r="D75" s="99"/>
      <c r="E75" s="100"/>
      <c r="F75" s="114"/>
      <c r="G75" s="101"/>
    </row>
    <row r="76" spans="1:7">
      <c r="A76" s="104"/>
      <c r="B76" s="111"/>
      <c r="C76" s="106"/>
      <c r="D76" s="99"/>
      <c r="E76" s="100"/>
      <c r="F76" s="114"/>
      <c r="G76" s="101"/>
    </row>
    <row r="77" spans="1:7">
      <c r="A77" s="104"/>
      <c r="B77" s="111"/>
      <c r="C77" s="106"/>
      <c r="D77" s="99"/>
      <c r="E77" s="100"/>
      <c r="F77" s="114"/>
      <c r="G77" s="101"/>
    </row>
    <row r="78" spans="1:7">
      <c r="A78" s="104"/>
      <c r="B78" s="111"/>
      <c r="C78" s="106"/>
      <c r="D78" s="99"/>
      <c r="E78" s="100"/>
      <c r="F78" s="114"/>
      <c r="G78" s="101"/>
    </row>
    <row r="79" spans="1:7">
      <c r="A79" s="104"/>
      <c r="B79" s="111"/>
      <c r="C79" s="106"/>
      <c r="D79" s="99"/>
      <c r="E79" s="100"/>
      <c r="F79" s="114"/>
      <c r="G79" s="101"/>
    </row>
    <row r="80" spans="1:7" ht="15.75" thickBot="1">
      <c r="A80" s="107"/>
      <c r="B80" s="112"/>
      <c r="C80" s="108"/>
      <c r="D80" s="109"/>
      <c r="E80" s="116"/>
      <c r="F80" s="115"/>
      <c r="G80" s="110"/>
    </row>
    <row r="81" spans="1:6" ht="15.75" thickTop="1">
      <c r="A81" t="s">
        <v>466</v>
      </c>
      <c r="F81" s="9">
        <f>SUM(F5:F80)</f>
        <v>2320.6900000000005</v>
      </c>
    </row>
  </sheetData>
  <autoFilter ref="A4:G79">
    <sortState ref="A5:G55">
      <sortCondition ref="B4:B55"/>
    </sortState>
  </autoFilter>
  <phoneticPr fontId="0" type="noConversion"/>
  <hyperlinks>
    <hyperlink ref="C22" r:id="rId1"/>
    <hyperlink ref="C44" r:id="rId2" location="accessories"/>
    <hyperlink ref="C46" r:id="rId3"/>
    <hyperlink ref="C45" r:id="rId4"/>
    <hyperlink ref="C43" r:id="rId5"/>
    <hyperlink ref="C38" r:id="rId6"/>
    <hyperlink ref="C48" r:id="rId7"/>
    <hyperlink ref="C33" r:id="rId8"/>
    <hyperlink ref="C39" r:id="rId9"/>
    <hyperlink ref="C23" r:id="rId10"/>
    <hyperlink ref="C21" r:id="rId11" location="mpos=7|mp"/>
    <hyperlink ref="C25" r:id="rId12" location="customerReviews"/>
    <hyperlink ref="C19" r:id="rId13" location="mpos=0|mp&amp;mbid=75683797_57_1203_0E027_gallery-headline_0UGxhbmNoZSDDoCBkw6ljb3VwZXI=_OFNBBpW9fdmBsNkVjPSsD53wz"/>
    <hyperlink ref="C20" r:id="rId14"/>
    <hyperlink ref="C13" r:id="rId15"/>
    <hyperlink ref="C6" r:id="rId16"/>
    <hyperlink ref="D15" r:id="rId17" display="Couette bicolore gris foncé et gris 220 x 240 CM 300 gr"/>
    <hyperlink ref="C15" r:id="rId18" location="_his_"/>
    <hyperlink ref="C16" r:id="rId19"/>
    <hyperlink ref="C9" r:id="rId20"/>
    <hyperlink ref="C8" r:id="rId21" location="mpos=0|mp"/>
    <hyperlink ref="C12" r:id="rId22"/>
    <hyperlink ref="C7" r:id="rId23"/>
    <hyperlink ref="C10" r:id="rId24"/>
    <hyperlink ref="C14" r:id="rId25"/>
    <hyperlink ref="C11" r:id="rId26"/>
    <hyperlink ref="C30" r:id="rId27" location="product-description"/>
    <hyperlink ref="C31" r:id="rId28"/>
    <hyperlink ref="C42" r:id="rId29"/>
    <hyperlink ref="C37" r:id="rId30"/>
    <hyperlink ref="C17" r:id="rId31"/>
    <hyperlink ref="C18" r:id="rId32"/>
    <hyperlink ref="C5" r:id="rId33"/>
    <hyperlink ref="C26" r:id="rId34" location="cm_rr=SE:8768636:EB:CAR&amp;recId=be7587f0-0c97-11ea-b286-29e1798dd700&amp;wId=5d9c43c72240796cf5b81037"/>
    <hyperlink ref="C27" r:id="rId35"/>
    <hyperlink ref="C28" r:id="rId36"/>
    <hyperlink ref="D28" r:id="rId37"/>
    <hyperlink ref="C40" r:id="rId38"/>
    <hyperlink ref="C35" r:id="rId39"/>
    <hyperlink ref="C36" r:id="rId40"/>
    <hyperlink ref="C34" r:id="rId41"/>
    <hyperlink ref="C41" r:id="rId42"/>
    <hyperlink ref="C47" r:id="rId43"/>
    <hyperlink ref="C29" r:id="rId44"/>
    <hyperlink ref="C24" r:id="rId45" location="cm_rr=FP:7583423:SP:CAR&amp;recId=bf52da80-0c95-11ea-a62d-ff9fd1e2ca0d&amp;wId=5bb237a923fd9cbd691ab42e"/>
    <hyperlink ref="C32" r:id="rId46"/>
    <hyperlink ref="C49" r:id="rId47" location="couleur=noir&amp;ref=40672220457&amp;taille=s"/>
    <hyperlink ref="C50" r:id="rId48" location="couleur=marine&amp;ref=40179540496&amp;taille=xxl"/>
    <hyperlink ref="C51" r:id="rId49"/>
    <hyperlink ref="C52" r:id="rId50"/>
    <hyperlink ref="C53" r:id="rId51"/>
    <hyperlink ref="C54" r:id="rId52"/>
    <hyperlink ref="C56" r:id="rId53"/>
    <hyperlink ref="C57" r:id="rId54"/>
    <hyperlink ref="C58" r:id="rId55"/>
  </hyperlinks>
  <pageMargins left="0.7" right="0.7" top="0.75" bottom="0.75" header="0.3" footer="0.3"/>
  <pageSetup paperSize="9" orientation="portrait" horizontalDpi="0" verticalDpi="0" r:id="rId5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Prévisionnel Achats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</dc:creator>
  <cp:lastModifiedBy>Gerard</cp:lastModifiedBy>
  <dcterms:created xsi:type="dcterms:W3CDTF">2017-11-04T10:15:10Z</dcterms:created>
  <dcterms:modified xsi:type="dcterms:W3CDTF">2020-02-15T19:38:47Z</dcterms:modified>
</cp:coreProperties>
</file>