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 /><Relationship Id="rId2" Type="http://schemas.openxmlformats.org/package/2006/relationships/metadata/core-properties" Target="docProps/core.xml" /><Relationship Id="rId1" Type="http://schemas.openxmlformats.org/officeDocument/2006/relationships/officeDocument" Target="xl/workbook.xml" /><Relationship Id="rId4" Type="http://schemas.openxmlformats.org/officeDocument/2006/relationships/custom-properties" Target="docProps/custom.xml" 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4467032\OneDrive - Office 365 GPI\"/>
    </mc:Choice>
  </mc:AlternateContent>
  <xr:revisionPtr revIDLastSave="0" documentId="8_{49E810FB-F574-FD4E-A9CF-7681322A814D}" xr6:coauthVersionLast="45" xr6:coauthVersionMax="45" xr10:uidLastSave="{00000000-0000-0000-0000-000000000000}"/>
  <workbookProtection workbookAlgorithmName="SHA-512" workbookHashValue="eSh0YCXla8u9z5e6D8AkkGqlz1Lyj1h5ijQzF13gNvDUoxN3jsdXOPqmBaaGuoucthcvBEJLtJRZWibnHYPqdQ==" workbookSaltValue="jwpx6Q3SJq4riOAN7LFROQ==" workbookSpinCount="100000" lockStructure="1"/>
  <bookViews>
    <workbookView xWindow="-120" yWindow="-120" windowWidth="25440" windowHeight="15390" xr2:uid="{6FD4F692-1F68-4D49-ABC7-F039B7A27EE9}"/>
  </bookViews>
  <sheets>
    <sheet name="Feuil2" sheetId="2" r:id="rId1"/>
    <sheet name="Feuil1" sheetId="3" r:id="rId2"/>
  </sheets>
  <definedNames>
    <definedName name="Donnees">Feuil1!$A$17:$A$20</definedName>
    <definedName name="Donnes">Feuil1!$A$17:$A$23</definedName>
    <definedName name="M">Feuil1!$A$2:$A$13</definedName>
    <definedName name="Mois">Feuil1!$A$2:$A$13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C21" i="2" l="1"/>
  <c r="D21" i="2"/>
  <c r="E21" i="2"/>
  <c r="F21" i="2"/>
  <c r="G21" i="2"/>
  <c r="H21" i="2"/>
  <c r="I21" i="2"/>
  <c r="J21" i="2"/>
  <c r="K21" i="2"/>
  <c r="L21" i="2"/>
  <c r="M21" i="2"/>
  <c r="N21" i="2"/>
  <c r="O21" i="2"/>
  <c r="P21" i="2"/>
  <c r="Q21" i="2"/>
  <c r="R21" i="2"/>
  <c r="S21" i="2"/>
  <c r="T21" i="2"/>
  <c r="U21" i="2"/>
  <c r="V21" i="2"/>
  <c r="W21" i="2"/>
  <c r="X21" i="2"/>
  <c r="Y21" i="2"/>
  <c r="Z21" i="2"/>
  <c r="AA21" i="2"/>
  <c r="AB21" i="2"/>
  <c r="AC21" i="2"/>
  <c r="AD21" i="2"/>
  <c r="AE21" i="2"/>
  <c r="AF21" i="2"/>
  <c r="AG21" i="2"/>
  <c r="C27" i="2"/>
  <c r="D27" i="2"/>
  <c r="E27" i="2"/>
  <c r="F27" i="2"/>
  <c r="G27" i="2"/>
  <c r="H27" i="2"/>
  <c r="I27" i="2"/>
  <c r="J27" i="2"/>
  <c r="K27" i="2"/>
  <c r="L27" i="2"/>
  <c r="M27" i="2"/>
  <c r="N27" i="2"/>
  <c r="O27" i="2"/>
  <c r="P27" i="2"/>
  <c r="Q27" i="2"/>
  <c r="R27" i="2"/>
  <c r="S27" i="2"/>
  <c r="T27" i="2"/>
  <c r="U27" i="2"/>
  <c r="V27" i="2"/>
  <c r="W27" i="2"/>
  <c r="X27" i="2"/>
  <c r="Y27" i="2"/>
  <c r="Z27" i="2"/>
  <c r="AA27" i="2"/>
  <c r="AB27" i="2"/>
  <c r="AC27" i="2"/>
  <c r="AD27" i="2"/>
  <c r="AE27" i="2"/>
  <c r="AF27" i="2"/>
  <c r="AG27" i="2"/>
  <c r="F1" i="3"/>
  <c r="F14" i="3"/>
  <c r="G2" i="2"/>
  <c r="E2" i="2"/>
  <c r="A4" i="2"/>
  <c r="F10" i="3"/>
  <c r="F4" i="3"/>
  <c r="F8" i="3"/>
  <c r="F6" i="3"/>
  <c r="F13" i="3"/>
  <c r="F11" i="3"/>
  <c r="F12" i="3"/>
  <c r="F3" i="3"/>
  <c r="C6" i="2"/>
  <c r="C7" i="2"/>
  <c r="D6" i="2"/>
  <c r="D7" i="2"/>
  <c r="F7" i="3"/>
  <c r="F9" i="3"/>
  <c r="F5" i="3"/>
  <c r="E6" i="2"/>
  <c r="E7" i="2"/>
  <c r="F6" i="2"/>
  <c r="F7" i="2"/>
  <c r="G6" i="2"/>
  <c r="G7" i="2"/>
  <c r="H6" i="2"/>
  <c r="H7" i="2"/>
  <c r="I6" i="2"/>
  <c r="I7" i="2"/>
  <c r="J6" i="2"/>
  <c r="J7" i="2"/>
  <c r="K6" i="2"/>
  <c r="K7" i="2"/>
  <c r="L6" i="2"/>
  <c r="L7" i="2"/>
  <c r="M6" i="2"/>
  <c r="M7" i="2"/>
  <c r="N6" i="2"/>
  <c r="N7" i="2"/>
  <c r="O6" i="2"/>
  <c r="O7" i="2"/>
  <c r="P6" i="2"/>
  <c r="P7" i="2"/>
  <c r="Q6" i="2"/>
  <c r="Q7" i="2"/>
  <c r="R6" i="2"/>
  <c r="R7" i="2"/>
  <c r="S6" i="2"/>
  <c r="S7" i="2"/>
  <c r="T6" i="2"/>
  <c r="T7" i="2"/>
  <c r="U6" i="2"/>
  <c r="U7" i="2"/>
  <c r="V6" i="2"/>
  <c r="V7" i="2"/>
  <c r="W6" i="2"/>
  <c r="W7" i="2"/>
  <c r="X6" i="2"/>
  <c r="X7" i="2"/>
  <c r="Y6" i="2"/>
  <c r="Y7" i="2"/>
  <c r="Z6" i="2"/>
  <c r="Z7" i="2"/>
  <c r="AA6" i="2"/>
  <c r="AA7" i="2"/>
  <c r="AB6" i="2"/>
  <c r="AB7" i="2"/>
  <c r="AC6" i="2"/>
  <c r="AC7" i="2"/>
  <c r="AD6" i="2"/>
  <c r="AD7" i="2"/>
  <c r="AE6" i="2"/>
  <c r="AE7" i="2"/>
  <c r="AF6" i="2"/>
  <c r="AF7" i="2"/>
  <c r="AG6" i="2"/>
  <c r="AG7" i="2"/>
</calcChain>
</file>

<file path=xl/sharedStrings.xml><?xml version="1.0" encoding="utf-8"?>
<sst xmlns="http://schemas.openxmlformats.org/spreadsheetml/2006/main" count="77" uniqueCount="66">
  <si>
    <t>VAN BELLE Stefaan</t>
  </si>
  <si>
    <t>DOHOGNE Geoffrey</t>
  </si>
  <si>
    <t>SEYKENS Cédric</t>
  </si>
  <si>
    <t>VERSTRAETEN Justine</t>
  </si>
  <si>
    <t>Grade</t>
  </si>
  <si>
    <t>Noms</t>
  </si>
  <si>
    <t>CP</t>
  </si>
  <si>
    <t>INPP</t>
  </si>
  <si>
    <t>INP</t>
  </si>
  <si>
    <t>MAES Julien</t>
  </si>
  <si>
    <t>PALUMBO Nicolas</t>
  </si>
  <si>
    <t>DEROM Renaud</t>
  </si>
  <si>
    <t>HAUWAERT Laurence</t>
  </si>
  <si>
    <t>REYNDERS Marc</t>
  </si>
  <si>
    <t>AGT</t>
  </si>
  <si>
    <t>GODEAU Jean</t>
  </si>
  <si>
    <t>BRICOURT Dominique</t>
  </si>
  <si>
    <t>DEHUT Christina</t>
  </si>
  <si>
    <t>Chefs d'équipe</t>
  </si>
  <si>
    <t>Rédacteurs</t>
  </si>
  <si>
    <t>Stagiaires</t>
  </si>
  <si>
    <t>Mercures</t>
  </si>
  <si>
    <t>M</t>
  </si>
  <si>
    <t xml:space="preserve"> C = congé </t>
  </si>
  <si>
    <t xml:space="preserve"> CC = Congé de Circonstance</t>
  </si>
  <si>
    <t xml:space="preserve"> F = Formation</t>
  </si>
  <si>
    <t xml:space="preserve"> M = Maladie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</si>
  <si>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</si>
  <si>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</si>
  <si>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</si>
  <si>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</si>
  <si>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</si>
  <si>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</si>
  <si>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</si>
  <si>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</si>
  <si>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</si>
  <si>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</si>
  <si>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</si>
  <si>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</si>
  <si>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= Note à consulter</t>
  </si>
  <si>
    <t>Vérification Quota</t>
  </si>
  <si>
    <t>Année</t>
  </si>
  <si>
    <t>1er Janvier</t>
  </si>
  <si>
    <t>Pâques</t>
  </si>
  <si>
    <t>Lundi de Pâques</t>
  </si>
  <si>
    <t>1er Mai</t>
  </si>
  <si>
    <t>Ascenscion</t>
  </si>
  <si>
    <t>Pentecôte</t>
  </si>
  <si>
    <t>Lundi de la Pentecôte</t>
  </si>
  <si>
    <t>Mois</t>
  </si>
  <si>
    <t>Fêtes</t>
  </si>
  <si>
    <t>Date</t>
  </si>
  <si>
    <t>Année concernée</t>
  </si>
  <si>
    <t>Armistice</t>
  </si>
  <si>
    <t>Noël</t>
  </si>
  <si>
    <t>Toussaint</t>
  </si>
  <si>
    <t>Assomption</t>
  </si>
  <si>
    <t>Fête nationale</t>
  </si>
  <si>
    <t>1er jour travail</t>
  </si>
  <si>
    <t>C</t>
  </si>
  <si>
    <t>Données valides</t>
  </si>
  <si>
    <t>CC</t>
  </si>
  <si>
    <t>F</t>
  </si>
  <si>
    <t>D1</t>
  </si>
  <si>
    <t>D2</t>
  </si>
  <si>
    <t>D3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</si>
</sst>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d\ dd"/>
  </numFmts>
  <fonts count="1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i/>
      <sz val="16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9" tint="0.79998168889431442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0"/>
      <name val="Arial"/>
      <family val="2"/>
    </font>
    <font>
      <b/>
      <u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rgb="FFFF0000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rgb="FF00206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CC66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8" tint="0.79998168889431442"/>
        <bgColor indexed="64"/>
      </patternFill>
    </fill>
  </fills>
  <borders count="52">
    <border>
      <left/>
      <right/>
      <top/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/>
      <bottom style="double">
        <color auto="1"/>
      </bottom>
      <diagonal/>
    </border>
    <border>
      <left style="thin">
        <color auto="1"/>
      </left>
      <right style="thin">
        <color auto="1"/>
      </right>
      <top style="double">
        <color auto="1"/>
      </top>
      <bottom style="double">
        <color auto="1"/>
      </bottom>
      <diagonal/>
    </border>
    <border>
      <left style="thin">
        <color auto="1"/>
      </left>
      <right style="medium">
        <color auto="1"/>
      </right>
      <top style="double">
        <color auto="1"/>
      </top>
      <bottom style="double">
        <color auto="1"/>
      </bottom>
      <diagonal/>
    </border>
    <border>
      <left style="medium">
        <color auto="1"/>
      </left>
      <right style="thin">
        <color auto="1"/>
      </right>
      <top style="double">
        <color auto="1"/>
      </top>
      <bottom style="double">
        <color auto="1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medium">
        <color auto="1"/>
      </left>
      <right style="thin">
        <color auto="1"/>
      </right>
      <top style="double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double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double">
        <color auto="1"/>
      </top>
      <bottom style="thin">
        <color auto="1"/>
      </bottom>
      <diagonal/>
    </border>
    <border>
      <left style="medium">
        <color rgb="FF808080"/>
      </left>
      <right style="thin">
        <color rgb="FF808080"/>
      </right>
      <top style="medium">
        <color rgb="FF808080"/>
      </top>
      <bottom style="thin">
        <color rgb="FF808080"/>
      </bottom>
      <diagonal/>
    </border>
    <border>
      <left style="thin">
        <color rgb="FF808080"/>
      </left>
      <right style="medium">
        <color rgb="FF808080"/>
      </right>
      <top style="medium">
        <color rgb="FF808080"/>
      </top>
      <bottom style="thin">
        <color rgb="FF808080"/>
      </bottom>
      <diagonal/>
    </border>
    <border>
      <left style="medium">
        <color rgb="FF808080"/>
      </left>
      <right style="thin">
        <color rgb="FF808080"/>
      </right>
      <top style="thin">
        <color rgb="FF808080"/>
      </top>
      <bottom style="thin">
        <color rgb="FF808080"/>
      </bottom>
      <diagonal/>
    </border>
    <border>
      <left style="thin">
        <color rgb="FF808080"/>
      </left>
      <right style="medium">
        <color rgb="FF808080"/>
      </right>
      <top style="thin">
        <color rgb="FF808080"/>
      </top>
      <bottom style="thin">
        <color rgb="FF808080"/>
      </bottom>
      <diagonal/>
    </border>
    <border>
      <left style="medium">
        <color rgb="FF808080"/>
      </left>
      <right style="thin">
        <color rgb="FF808080"/>
      </right>
      <top style="thin">
        <color rgb="FF808080"/>
      </top>
      <bottom style="medium">
        <color rgb="FF808080"/>
      </bottom>
      <diagonal/>
    </border>
    <border>
      <left style="thin">
        <color rgb="FF808080"/>
      </left>
      <right style="medium">
        <color rgb="FF808080"/>
      </right>
      <top style="thin">
        <color rgb="FF808080"/>
      </top>
      <bottom style="medium">
        <color rgb="FF808080"/>
      </bottom>
      <diagonal/>
    </border>
    <border>
      <left style="medium">
        <color rgb="FF808080"/>
      </left>
      <right/>
      <top style="medium">
        <color rgb="FF808080"/>
      </top>
      <bottom/>
      <diagonal/>
    </border>
    <border>
      <left/>
      <right style="medium">
        <color rgb="FF808080"/>
      </right>
      <top style="medium">
        <color rgb="FF808080"/>
      </top>
      <bottom/>
      <diagonal/>
    </border>
    <border>
      <left style="medium">
        <color rgb="FF808080"/>
      </left>
      <right/>
      <top/>
      <bottom/>
      <diagonal/>
    </border>
    <border>
      <left/>
      <right style="medium">
        <color rgb="FF808080"/>
      </right>
      <top/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double">
        <color auto="1"/>
      </top>
      <bottom style="double">
        <color auto="1"/>
      </bottom>
      <diagonal/>
    </border>
    <border>
      <left/>
      <right style="thin">
        <color auto="1"/>
      </right>
      <top style="double">
        <color auto="1"/>
      </top>
      <bottom style="thin">
        <color auto="1"/>
      </bottom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double">
        <color auto="1"/>
      </right>
      <top style="medium">
        <color auto="1"/>
      </top>
      <bottom/>
      <diagonal/>
    </border>
    <border>
      <left style="thin">
        <color auto="1"/>
      </left>
      <right style="double">
        <color auto="1"/>
      </right>
      <top style="double">
        <color auto="1"/>
      </top>
      <bottom style="double">
        <color auto="1"/>
      </bottom>
      <diagonal/>
    </border>
    <border>
      <left style="thin">
        <color auto="1"/>
      </left>
      <right style="double">
        <color auto="1"/>
      </right>
      <top style="double">
        <color auto="1"/>
      </top>
      <bottom style="thin">
        <color auto="1"/>
      </bottom>
      <diagonal/>
    </border>
    <border>
      <left style="thin">
        <color auto="1"/>
      </left>
      <right style="double">
        <color auto="1"/>
      </right>
      <top style="thin">
        <color auto="1"/>
      </top>
      <bottom/>
      <diagonal/>
    </border>
    <border>
      <left style="thin">
        <color auto="1"/>
      </left>
      <right style="double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double">
        <color auto="1"/>
      </right>
      <top/>
      <bottom style="double">
        <color auto="1"/>
      </bottom>
      <diagonal/>
    </border>
    <border>
      <left style="thin">
        <color auto="1"/>
      </left>
      <right style="double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double">
        <color auto="1"/>
      </right>
      <top/>
      <bottom style="medium">
        <color auto="1"/>
      </bottom>
      <diagonal/>
    </border>
    <border>
      <left/>
      <right style="thin">
        <color auto="1"/>
      </right>
      <top style="hair">
        <color auto="1"/>
      </top>
      <bottom style="double">
        <color auto="1"/>
      </bottom>
      <diagonal/>
    </border>
    <border>
      <left/>
      <right style="medium">
        <color auto="1"/>
      </right>
      <top style="hair">
        <color auto="1"/>
      </top>
      <bottom style="double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/>
      <right style="thin">
        <color auto="1"/>
      </right>
      <top/>
      <bottom style="medium">
        <color auto="1"/>
      </bottom>
      <diagonal/>
    </border>
  </borders>
  <cellStyleXfs count="1">
    <xf numFmtId="0" fontId="0" fillId="0" borderId="0"/>
  </cellStyleXfs>
  <cellXfs count="80">
    <xf numFmtId="0" fontId="0" fillId="0" borderId="0" xfId="0"/>
    <xf numFmtId="0" fontId="0" fillId="0" borderId="0" xfId="0" applyAlignment="1" applyProtection="1">
      <alignment vertical="center"/>
    </xf>
    <xf numFmtId="0" fontId="0" fillId="2" borderId="0" xfId="0" applyFill="1" applyAlignment="1" applyProtection="1">
      <alignment horizontal="center" vertical="center"/>
    </xf>
    <xf numFmtId="0" fontId="0" fillId="4" borderId="0" xfId="0" applyFill="1" applyAlignment="1" applyProtection="1">
      <alignment horizontal="center" vertical="center"/>
    </xf>
    <xf numFmtId="0" fontId="0" fillId="5" borderId="0" xfId="0" applyFill="1" applyAlignment="1" applyProtection="1">
      <alignment horizontal="center" vertical="center"/>
    </xf>
    <xf numFmtId="0" fontId="0" fillId="0" borderId="3" xfId="0" applyBorder="1" applyAlignment="1" applyProtection="1">
      <alignment horizontal="center" vertical="center"/>
      <protection locked="0"/>
    </xf>
    <xf numFmtId="0" fontId="0" fillId="0" borderId="4" xfId="0" applyBorder="1" applyAlignment="1" applyProtection="1">
      <alignment horizontal="center" vertical="center"/>
      <protection locked="0"/>
    </xf>
    <xf numFmtId="0" fontId="0" fillId="0" borderId="8" xfId="0" applyBorder="1" applyAlignment="1" applyProtection="1">
      <alignment horizontal="center" vertical="center"/>
      <protection locked="0"/>
    </xf>
    <xf numFmtId="0" fontId="0" fillId="0" borderId="1" xfId="0" applyBorder="1" applyAlignment="1" applyProtection="1">
      <alignment horizontal="center" vertical="center"/>
      <protection locked="0"/>
    </xf>
    <xf numFmtId="0" fontId="0" fillId="0" borderId="2" xfId="0" applyBorder="1" applyAlignment="1" applyProtection="1">
      <alignment horizontal="center" vertical="center"/>
      <protection locked="0"/>
    </xf>
    <xf numFmtId="0" fontId="0" fillId="0" borderId="6" xfId="0" applyBorder="1" applyAlignment="1" applyProtection="1">
      <alignment horizontal="center" vertical="center"/>
      <protection locked="0"/>
    </xf>
    <xf numFmtId="14" fontId="0" fillId="0" borderId="0" xfId="0" applyNumberFormat="1"/>
    <xf numFmtId="0" fontId="0" fillId="0" borderId="0" xfId="0" applyAlignment="1">
      <alignment textRotation="90"/>
    </xf>
    <xf numFmtId="0" fontId="0" fillId="0" borderId="0" xfId="0" applyAlignment="1"/>
    <xf numFmtId="0" fontId="0" fillId="0" borderId="0" xfId="0" quotePrefix="1" applyAlignment="1" applyProtection="1">
      <alignment vertical="center"/>
    </xf>
    <xf numFmtId="0" fontId="0" fillId="7" borderId="0" xfId="0" applyFill="1"/>
    <xf numFmtId="0" fontId="0" fillId="8" borderId="0" xfId="0" applyFont="1" applyFill="1" applyAlignment="1" applyProtection="1">
      <alignment horizontal="center" vertical="center"/>
    </xf>
    <xf numFmtId="0" fontId="8" fillId="0" borderId="0" xfId="0" applyFont="1"/>
    <xf numFmtId="0" fontId="8" fillId="0" borderId="0" xfId="0" applyFont="1" applyAlignment="1">
      <alignment horizontal="center"/>
    </xf>
    <xf numFmtId="49" fontId="0" fillId="0" borderId="0" xfId="0" applyNumberFormat="1"/>
    <xf numFmtId="49" fontId="9" fillId="0" borderId="23" xfId="0" applyNumberFormat="1" applyFont="1" applyBorder="1" applyAlignment="1">
      <alignment horizontal="left"/>
    </xf>
    <xf numFmtId="49" fontId="9" fillId="0" borderId="25" xfId="0" applyNumberFormat="1" applyFont="1" applyBorder="1" applyAlignment="1">
      <alignment horizontal="left"/>
    </xf>
    <xf numFmtId="49" fontId="9" fillId="0" borderId="27" xfId="0" applyNumberFormat="1" applyFont="1" applyBorder="1" applyAlignment="1">
      <alignment horizontal="left"/>
    </xf>
    <xf numFmtId="14" fontId="9" fillId="0" borderId="24" xfId="0" applyNumberFormat="1" applyFont="1" applyBorder="1" applyAlignment="1">
      <alignment horizontal="left"/>
    </xf>
    <xf numFmtId="14" fontId="9" fillId="0" borderId="26" xfId="0" applyNumberFormat="1" applyFont="1" applyBorder="1" applyAlignment="1">
      <alignment horizontal="left"/>
    </xf>
    <xf numFmtId="14" fontId="9" fillId="0" borderId="28" xfId="0" applyNumberFormat="1" applyFont="1" applyBorder="1" applyAlignment="1">
      <alignment horizontal="left"/>
    </xf>
    <xf numFmtId="14" fontId="0" fillId="0" borderId="32" xfId="0" applyNumberFormat="1" applyBorder="1" applyAlignment="1">
      <alignment horizontal="left"/>
    </xf>
    <xf numFmtId="0" fontId="1" fillId="0" borderId="29" xfId="0" applyFont="1" applyBorder="1" applyAlignment="1">
      <alignment horizontal="center"/>
    </xf>
    <xf numFmtId="49" fontId="1" fillId="0" borderId="31" xfId="0" applyNumberFormat="1" applyFont="1" applyBorder="1" applyAlignment="1">
      <alignment horizontal="center"/>
    </xf>
    <xf numFmtId="14" fontId="1" fillId="0" borderId="32" xfId="0" applyNumberFormat="1" applyFont="1" applyBorder="1" applyAlignment="1">
      <alignment horizontal="center"/>
    </xf>
    <xf numFmtId="0" fontId="10" fillId="10" borderId="30" xfId="0" applyFont="1" applyFill="1" applyBorder="1" applyAlignment="1">
      <alignment horizontal="center"/>
    </xf>
    <xf numFmtId="0" fontId="1" fillId="0" borderId="0" xfId="0" applyFont="1" applyAlignment="1">
      <alignment horizontal="center"/>
    </xf>
    <xf numFmtId="49" fontId="0" fillId="0" borderId="25" xfId="0" applyNumberFormat="1" applyBorder="1" applyAlignment="1">
      <alignment horizontal="left"/>
    </xf>
    <xf numFmtId="0" fontId="5" fillId="0" borderId="0" xfId="0" applyFont="1" applyAlignment="1">
      <alignment textRotation="90"/>
    </xf>
    <xf numFmtId="0" fontId="5" fillId="0" borderId="0" xfId="0" applyFont="1"/>
    <xf numFmtId="14" fontId="5" fillId="0" borderId="0" xfId="0" applyNumberFormat="1" applyFont="1"/>
    <xf numFmtId="0" fontId="0" fillId="9" borderId="36" xfId="0" applyFill="1" applyBorder="1" applyAlignment="1">
      <alignment horizontal="center"/>
    </xf>
    <xf numFmtId="164" fontId="11" fillId="0" borderId="33" xfId="0" applyNumberFormat="1" applyFont="1" applyBorder="1" applyAlignment="1">
      <alignment horizontal="center" vertical="center" textRotation="90"/>
    </xf>
    <xf numFmtId="164" fontId="11" fillId="0" borderId="13" xfId="0" applyNumberFormat="1" applyFont="1" applyBorder="1" applyAlignment="1">
      <alignment horizontal="center" vertical="center" textRotation="90"/>
    </xf>
    <xf numFmtId="164" fontId="11" fillId="0" borderId="14" xfId="0" applyNumberFormat="1" applyFont="1" applyBorder="1" applyAlignment="1">
      <alignment horizontal="center" vertical="center" textRotation="90"/>
    </xf>
    <xf numFmtId="0" fontId="11" fillId="0" borderId="20" xfId="0" applyFont="1" applyBorder="1" applyAlignment="1" applyProtection="1">
      <alignment horizontal="center" vertical="center"/>
    </xf>
    <xf numFmtId="0" fontId="11" fillId="0" borderId="39" xfId="0" applyFont="1" applyBorder="1" applyAlignment="1" applyProtection="1">
      <alignment vertical="center"/>
    </xf>
    <xf numFmtId="0" fontId="11" fillId="0" borderId="11" xfId="0" applyFont="1" applyBorder="1" applyAlignment="1" applyProtection="1">
      <alignment horizontal="center" vertical="center"/>
    </xf>
    <xf numFmtId="0" fontId="11" fillId="0" borderId="40" xfId="0" applyFont="1" applyBorder="1" applyAlignment="1" applyProtection="1">
      <alignment vertical="center"/>
    </xf>
    <xf numFmtId="0" fontId="11" fillId="0" borderId="9" xfId="0" applyFont="1" applyBorder="1" applyAlignment="1" applyProtection="1">
      <alignment horizontal="center" vertical="center"/>
    </xf>
    <xf numFmtId="0" fontId="11" fillId="0" borderId="41" xfId="0" applyFont="1" applyBorder="1" applyAlignment="1" applyProtection="1">
      <alignment vertical="center"/>
    </xf>
    <xf numFmtId="0" fontId="11" fillId="0" borderId="10" xfId="0" applyFont="1" applyBorder="1" applyAlignment="1" applyProtection="1">
      <alignment horizontal="center" vertical="center"/>
    </xf>
    <xf numFmtId="0" fontId="11" fillId="0" borderId="43" xfId="0" applyFont="1" applyBorder="1" applyAlignment="1" applyProtection="1">
      <alignment vertical="center"/>
    </xf>
    <xf numFmtId="14" fontId="8" fillId="0" borderId="0" xfId="0" applyNumberFormat="1" applyFont="1" applyAlignment="1">
      <alignment horizontal="center"/>
    </xf>
    <xf numFmtId="0" fontId="12" fillId="0" borderId="0" xfId="0" applyFont="1"/>
    <xf numFmtId="164" fontId="11" fillId="0" borderId="45" xfId="0" applyNumberFormat="1" applyFont="1" applyBorder="1" applyAlignment="1">
      <alignment horizontal="center" vertical="center"/>
    </xf>
    <xf numFmtId="164" fontId="11" fillId="0" borderId="46" xfId="0" applyNumberFormat="1" applyFont="1" applyBorder="1" applyAlignment="1">
      <alignment horizontal="center" vertical="center"/>
    </xf>
    <xf numFmtId="0" fontId="0" fillId="0" borderId="35" xfId="0" applyBorder="1" applyAlignment="1" applyProtection="1">
      <alignment horizontal="center" vertical="center"/>
      <protection locked="0"/>
    </xf>
    <xf numFmtId="0" fontId="0" fillId="0" borderId="21" xfId="0" applyBorder="1" applyAlignment="1" applyProtection="1">
      <alignment horizontal="center" vertical="center"/>
      <protection locked="0"/>
    </xf>
    <xf numFmtId="0" fontId="0" fillId="0" borderId="22" xfId="0" applyBorder="1" applyAlignment="1" applyProtection="1">
      <alignment horizontal="center" vertical="center"/>
      <protection locked="0"/>
    </xf>
    <xf numFmtId="0" fontId="0" fillId="9" borderId="51" xfId="0" applyFill="1" applyBorder="1" applyAlignment="1">
      <alignment horizontal="center"/>
    </xf>
    <xf numFmtId="0" fontId="0" fillId="9" borderId="50" xfId="0" applyFill="1" applyBorder="1" applyAlignment="1">
      <alignment horizontal="center"/>
    </xf>
    <xf numFmtId="0" fontId="13" fillId="0" borderId="0" xfId="0" applyFont="1"/>
    <xf numFmtId="0" fontId="5" fillId="9" borderId="19" xfId="0" applyFont="1" applyFill="1" applyBorder="1" applyAlignment="1" applyProtection="1">
      <alignment horizontal="center" vertical="center"/>
    </xf>
    <xf numFmtId="0" fontId="5" fillId="9" borderId="44" xfId="0" applyFont="1" applyFill="1" applyBorder="1" applyAlignment="1" applyProtection="1">
      <alignment horizontal="center" vertical="center"/>
    </xf>
    <xf numFmtId="0" fontId="3" fillId="3" borderId="18" xfId="0" applyFont="1" applyFill="1" applyBorder="1" applyAlignment="1" applyProtection="1">
      <alignment horizontal="center" vertical="center"/>
    </xf>
    <xf numFmtId="0" fontId="3" fillId="3" borderId="38" xfId="0" applyFont="1" applyFill="1" applyBorder="1" applyAlignment="1" applyProtection="1">
      <alignment horizontal="center" vertical="center"/>
    </xf>
    <xf numFmtId="0" fontId="4" fillId="6" borderId="47" xfId="0" applyFont="1" applyFill="1" applyBorder="1" applyAlignment="1">
      <alignment horizontal="center" vertical="center"/>
    </xf>
    <xf numFmtId="0" fontId="4" fillId="6" borderId="5" xfId="0" applyFont="1" applyFill="1" applyBorder="1" applyAlignment="1">
      <alignment horizontal="center" vertical="center"/>
    </xf>
    <xf numFmtId="0" fontId="4" fillId="6" borderId="48" xfId="0" applyFont="1" applyFill="1" applyBorder="1" applyAlignment="1">
      <alignment horizontal="center" vertical="center"/>
    </xf>
    <xf numFmtId="0" fontId="4" fillId="6" borderId="49" xfId="0" applyFont="1" applyFill="1" applyBorder="1" applyAlignment="1">
      <alignment horizontal="center" vertical="center"/>
    </xf>
    <xf numFmtId="0" fontId="4" fillId="6" borderId="7" xfId="0" applyFont="1" applyFill="1" applyBorder="1" applyAlignment="1">
      <alignment horizontal="center" vertical="center"/>
    </xf>
    <xf numFmtId="0" fontId="4" fillId="6" borderId="50" xfId="0" applyFont="1" applyFill="1" applyBorder="1" applyAlignment="1">
      <alignment horizontal="center" vertical="center"/>
    </xf>
    <xf numFmtId="0" fontId="6" fillId="3" borderId="34" xfId="0" applyFont="1" applyFill="1" applyBorder="1" applyAlignment="1">
      <alignment horizontal="center"/>
    </xf>
    <xf numFmtId="0" fontId="6" fillId="3" borderId="16" xfId="0" applyFont="1" applyFill="1" applyBorder="1" applyAlignment="1">
      <alignment horizontal="center"/>
    </xf>
    <xf numFmtId="0" fontId="6" fillId="3" borderId="17" xfId="0" applyFont="1" applyFill="1" applyBorder="1" applyAlignment="1">
      <alignment horizontal="center"/>
    </xf>
    <xf numFmtId="0" fontId="6" fillId="3" borderId="34" xfId="0" applyFont="1" applyFill="1" applyBorder="1" applyAlignment="1">
      <alignment horizontal="center" textRotation="90"/>
    </xf>
    <xf numFmtId="0" fontId="6" fillId="3" borderId="16" xfId="0" applyFont="1" applyFill="1" applyBorder="1" applyAlignment="1">
      <alignment horizontal="center" textRotation="90"/>
    </xf>
    <xf numFmtId="0" fontId="6" fillId="3" borderId="17" xfId="0" applyFont="1" applyFill="1" applyBorder="1" applyAlignment="1">
      <alignment horizontal="center" textRotation="90"/>
    </xf>
    <xf numFmtId="0" fontId="5" fillId="9" borderId="15" xfId="0" applyFont="1" applyFill="1" applyBorder="1" applyAlignment="1" applyProtection="1">
      <alignment horizontal="center" vertical="center"/>
    </xf>
    <xf numFmtId="0" fontId="5" fillId="9" borderId="42" xfId="0" applyFont="1" applyFill="1" applyBorder="1" applyAlignment="1" applyProtection="1">
      <alignment horizontal="center" vertical="center"/>
    </xf>
    <xf numFmtId="0" fontId="7" fillId="0" borderId="37" xfId="0" applyFont="1" applyBorder="1" applyAlignment="1" applyProtection="1">
      <alignment horizontal="center" vertical="center"/>
    </xf>
    <xf numFmtId="0" fontId="7" fillId="0" borderId="42" xfId="0" applyFont="1" applyBorder="1" applyAlignment="1" applyProtection="1">
      <alignment horizontal="center" vertical="center"/>
    </xf>
    <xf numFmtId="0" fontId="7" fillId="0" borderId="12" xfId="0" applyFont="1" applyBorder="1" applyAlignment="1" applyProtection="1">
      <alignment horizontal="center" vertical="center"/>
    </xf>
    <xf numFmtId="0" fontId="7" fillId="0" borderId="15" xfId="0" applyFont="1" applyBorder="1" applyAlignment="1" applyProtection="1">
      <alignment horizontal="center" vertical="center"/>
    </xf>
  </cellXfs>
  <cellStyles count="1">
    <cellStyle name="Normal" xfId="0" builtinId="0"/>
  </cellStyles>
  <dxfs count="12">
    <dxf>
      <fill>
        <patternFill>
          <bgColor theme="0" tint="-0.14996795556505021"/>
        </patternFill>
      </fill>
    </dxf>
    <dxf>
      <fill>
        <patternFill patternType="lightUp">
          <bgColor auto="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/>
        <color theme="9"/>
      </font>
    </dxf>
    <dxf>
      <font>
        <b/>
        <i/>
        <u/>
        <color rgb="FFFF0000"/>
      </font>
      <fill>
        <patternFill>
          <bgColor theme="5" tint="0.79998168889431442"/>
        </patternFill>
      </fill>
    </dxf>
    <dxf>
      <font>
        <b/>
        <i/>
        <color theme="9"/>
      </font>
    </dxf>
    <dxf>
      <font>
        <b/>
        <i/>
        <u/>
        <color rgb="FFFF0000"/>
      </font>
      <fill>
        <patternFill>
          <bgColor theme="5" tint="0.79998168889431442"/>
        </patternFill>
      </fill>
    </dxf>
    <dxf>
      <font>
        <color rgb="FF002060"/>
      </font>
      <fill>
        <patternFill>
          <bgColor rgb="FF00206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7030A0"/>
      </font>
      <fill>
        <patternFill>
          <bgColor rgb="FF7030A0"/>
        </patternFill>
      </fill>
    </dxf>
    <dxf>
      <font>
        <color rgb="FFCC6600"/>
      </font>
      <fill>
        <patternFill>
          <bgColor rgb="FFCC6600"/>
        </patternFill>
      </fill>
    </dxf>
    <dxf>
      <fill>
        <patternFill>
          <bgColor theme="0" tint="-0.14996795556505021"/>
        </patternFill>
      </fill>
    </dxf>
  </dxfs>
  <tableStyles count="0" defaultTableStyle="TableStyleMedium2" defaultPivotStyle="PivotStyleLight16"/>
  <colors>
    <mruColors>
      <color rgb="FFCC66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2.xml" /><Relationship Id="rId3" Type="http://schemas.openxmlformats.org/officeDocument/2006/relationships/theme" Target="theme/theme1.xml" /><Relationship Id="rId7" Type="http://schemas.openxmlformats.org/officeDocument/2006/relationships/customXml" Target="../customXml/item1.xml" /><Relationship Id="rId2" Type="http://schemas.openxmlformats.org/officeDocument/2006/relationships/worksheet" Target="worksheets/sheet2.xml" /><Relationship Id="rId1" Type="http://schemas.openxmlformats.org/officeDocument/2006/relationships/worksheet" Target="worksheets/sheet1.xml" /><Relationship Id="rId6" Type="http://schemas.openxmlformats.org/officeDocument/2006/relationships/calcChain" Target="calcChain.xml" /><Relationship Id="rId5" Type="http://schemas.openxmlformats.org/officeDocument/2006/relationships/sharedStrings" Target="sharedStrings.xml" /><Relationship Id="rId4" Type="http://schemas.openxmlformats.org/officeDocument/2006/relationships/styles" Target="styles.xml" /><Relationship Id="rId9" Type="http://schemas.openxmlformats.org/officeDocument/2006/relationships/customXml" Target="../customXml/item3.xml" /></Relationships>
</file>

<file path=xl/ctrlProps/ctrlProp1.xml><?xml version="1.0" encoding="utf-8"?>
<formControlPr xmlns="http://schemas.microsoft.com/office/spreadsheetml/2009/9/main" objectType="Drop" dropLines="12" dropStyle="combo" dx="22" fmlaLink="Feuil2!$C$1" fmlaRange="Feuil1!$A$2:$A$13" sel="2" val="0"/>
</file>

<file path=xl/ctrlProps/ctrlProp2.xml><?xml version="1.0" encoding="utf-8"?>
<formControlPr xmlns="http://schemas.microsoft.com/office/spreadsheetml/2009/9/main" objectType="Drop" dropLines="12" dropStyle="combo" dx="22" fmlaLink="$C$2" fmlaRange="Feuil1!$B$2:$B$13" sel="1" val="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9525</xdr:rowOff>
        </xdr:from>
        <xdr:to>
          <xdr:col>2</xdr:col>
          <xdr:colOff>0</xdr:colOff>
          <xdr:row>1</xdr:row>
          <xdr:rowOff>95250</xdr:rowOff>
        </xdr:to>
        <xdr:sp macro="" textlink="">
          <xdr:nvSpPr>
            <xdr:cNvPr id="1025" name="Mensuel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1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FFFFFF"/>
            </a:solidFill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1</xdr:row>
          <xdr:rowOff>95250</xdr:rowOff>
        </xdr:from>
        <xdr:to>
          <xdr:col>2</xdr:col>
          <xdr:colOff>9525</xdr:colOff>
          <xdr:row>2</xdr:row>
          <xdr:rowOff>180975</xdr:rowOff>
        </xdr:to>
        <xdr:sp macro="" textlink="">
          <xdr:nvSpPr>
            <xdr:cNvPr id="1026" name="Année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1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FFFFFF"/>
            </a:solidFill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 /><Relationship Id="rId2" Type="http://schemas.openxmlformats.org/officeDocument/2006/relationships/drawing" Target="../drawings/drawing1.xml" /><Relationship Id="rId1" Type="http://schemas.openxmlformats.org/officeDocument/2006/relationships/printerSettings" Target="../printerSettings/printerSettings1.bin" /><Relationship Id="rId5" Type="http://schemas.openxmlformats.org/officeDocument/2006/relationships/ctrlProp" Target="../ctrlProps/ctrlProp2.xml" /><Relationship Id="rId4" Type="http://schemas.openxmlformats.org/officeDocument/2006/relationships/ctrlProp" Target="../ctrlProps/ctrlProp1.xml" 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 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97AF97E-EB86-4FA1-8A8B-AFD2E244F63A}">
  <dimension ref="A1:AG27"/>
  <sheetViews>
    <sheetView tabSelected="1" workbookViewId="0">
      <pane xSplit="2" ySplit="7" topLeftCell="C8" activePane="bottomRight" state="frozen"/>
      <selection pane="bottomLeft" activeCell="A8" sqref="A8"/>
      <selection pane="topRight" activeCell="C1" sqref="C1"/>
      <selection pane="bottomRight" activeCell="Q16" sqref="Q16"/>
    </sheetView>
  </sheetViews>
  <sheetFormatPr defaultColWidth="11.43359375" defaultRowHeight="15" x14ac:dyDescent="0.2"/>
  <cols>
    <col min="1" max="1" width="8.203125" bestFit="1" customWidth="1"/>
    <col min="2" max="2" width="20.3125" bestFit="1" customWidth="1"/>
    <col min="3" max="3" width="5.6484375" style="12" customWidth="1"/>
    <col min="4" max="33" width="5.6484375" customWidth="1"/>
  </cols>
  <sheetData>
    <row r="1" spans="1:33" x14ac:dyDescent="0.2">
      <c r="C1" s="33">
        <v>2</v>
      </c>
      <c r="D1" s="57"/>
      <c r="E1" s="34"/>
      <c r="F1" s="34"/>
      <c r="G1" s="34"/>
    </row>
    <row r="2" spans="1:33" x14ac:dyDescent="0.2">
      <c r="C2" s="33">
        <v>1</v>
      </c>
      <c r="D2" s="34"/>
      <c r="E2" s="35">
        <f>DATE(C2+2019,C1,1)</f>
        <v>43862</v>
      </c>
      <c r="F2" s="49"/>
      <c r="G2" s="35">
        <f>DATE(C2+2019,C1+1,1)-1</f>
        <v>43890</v>
      </c>
      <c r="H2" s="2"/>
      <c r="I2" s="1" t="s">
        <v>23</v>
      </c>
      <c r="L2" s="3"/>
      <c r="M2" s="1" t="s">
        <v>24</v>
      </c>
      <c r="R2" s="4"/>
      <c r="S2" s="1" t="s">
        <v>25</v>
      </c>
      <c r="V2" s="16"/>
      <c r="W2" s="1" t="s">
        <v>26</v>
      </c>
      <c r="Z2" s="15"/>
      <c r="AA2" s="14" t="s">
        <v>39</v>
      </c>
    </row>
    <row r="3" spans="1:33" ht="15.75" thickBot="1" x14ac:dyDescent="0.25"/>
    <row r="4" spans="1:33" s="13" customFormat="1" ht="15" customHeight="1" x14ac:dyDescent="0.2">
      <c r="A4" s="62" t="str">
        <f>"Période du "&amp;TEXT(E2,"JJ mmmm aaaa")&amp;" au "&amp;TEXT(G2,"jj mmmm aaaa")</f>
        <v>Période du 01 février 2020 au 29 février 2020</v>
      </c>
      <c r="B4" s="63"/>
      <c r="C4" s="63"/>
      <c r="D4" s="63"/>
      <c r="E4" s="63"/>
      <c r="F4" s="63"/>
      <c r="G4" s="63"/>
      <c r="H4" s="63"/>
      <c r="I4" s="63"/>
      <c r="J4" s="63"/>
      <c r="K4" s="63"/>
      <c r="L4" s="63"/>
      <c r="M4" s="63"/>
      <c r="N4" s="63"/>
      <c r="O4" s="63"/>
      <c r="P4" s="63"/>
      <c r="Q4" s="63"/>
      <c r="R4" s="63"/>
      <c r="S4" s="63"/>
      <c r="T4" s="63"/>
      <c r="U4" s="63"/>
      <c r="V4" s="63"/>
      <c r="W4" s="63"/>
      <c r="X4" s="63"/>
      <c r="Y4" s="63"/>
      <c r="Z4" s="63"/>
      <c r="AA4" s="63"/>
      <c r="AB4" s="63"/>
      <c r="AC4" s="63"/>
      <c r="AD4" s="63"/>
      <c r="AE4" s="63"/>
      <c r="AF4" s="63"/>
      <c r="AG4" s="64"/>
    </row>
    <row r="5" spans="1:33" ht="15.75" customHeight="1" thickBot="1" x14ac:dyDescent="0.25">
      <c r="A5" s="65"/>
      <c r="B5" s="66"/>
      <c r="C5" s="66"/>
      <c r="D5" s="66"/>
      <c r="E5" s="66"/>
      <c r="F5" s="66"/>
      <c r="G5" s="66"/>
      <c r="H5" s="66"/>
      <c r="I5" s="66"/>
      <c r="J5" s="66"/>
      <c r="K5" s="66"/>
      <c r="L5" s="66"/>
      <c r="M5" s="66"/>
      <c r="N5" s="66"/>
      <c r="O5" s="66"/>
      <c r="P5" s="66"/>
      <c r="Q5" s="66"/>
      <c r="R5" s="66"/>
      <c r="S5" s="66"/>
      <c r="T5" s="66"/>
      <c r="U5" s="66"/>
      <c r="V5" s="66"/>
      <c r="W5" s="66"/>
      <c r="X5" s="66"/>
      <c r="Y5" s="66"/>
      <c r="Z5" s="66"/>
      <c r="AA5" s="66"/>
      <c r="AB5" s="66"/>
      <c r="AC5" s="66"/>
      <c r="AD5" s="66"/>
      <c r="AE5" s="66"/>
      <c r="AF5" s="66"/>
      <c r="AG5" s="67"/>
    </row>
    <row r="6" spans="1:33" ht="39" x14ac:dyDescent="0.2">
      <c r="A6" s="78" t="s">
        <v>4</v>
      </c>
      <c r="B6" s="76" t="s">
        <v>5</v>
      </c>
      <c r="C6" s="37">
        <f>E2</f>
        <v>43862</v>
      </c>
      <c r="D6" s="38">
        <f>C6+1</f>
        <v>43863</v>
      </c>
      <c r="E6" s="38">
        <f t="shared" ref="E6:AG6" si="0">D6+1</f>
        <v>43864</v>
      </c>
      <c r="F6" s="38">
        <f t="shared" si="0"/>
        <v>43865</v>
      </c>
      <c r="G6" s="38">
        <f t="shared" si="0"/>
        <v>43866</v>
      </c>
      <c r="H6" s="38">
        <f t="shared" si="0"/>
        <v>43867</v>
      </c>
      <c r="I6" s="38">
        <f t="shared" si="0"/>
        <v>43868</v>
      </c>
      <c r="J6" s="38">
        <f t="shared" si="0"/>
        <v>43869</v>
      </c>
      <c r="K6" s="38">
        <f t="shared" si="0"/>
        <v>43870</v>
      </c>
      <c r="L6" s="38">
        <f t="shared" si="0"/>
        <v>43871</v>
      </c>
      <c r="M6" s="38">
        <f t="shared" si="0"/>
        <v>43872</v>
      </c>
      <c r="N6" s="38">
        <f t="shared" si="0"/>
        <v>43873</v>
      </c>
      <c r="O6" s="38">
        <f t="shared" si="0"/>
        <v>43874</v>
      </c>
      <c r="P6" s="38">
        <f t="shared" si="0"/>
        <v>43875</v>
      </c>
      <c r="Q6" s="38">
        <f t="shared" si="0"/>
        <v>43876</v>
      </c>
      <c r="R6" s="38">
        <f t="shared" si="0"/>
        <v>43877</v>
      </c>
      <c r="S6" s="38">
        <f t="shared" si="0"/>
        <v>43878</v>
      </c>
      <c r="T6" s="38">
        <f t="shared" si="0"/>
        <v>43879</v>
      </c>
      <c r="U6" s="38">
        <f t="shared" si="0"/>
        <v>43880</v>
      </c>
      <c r="V6" s="38">
        <f t="shared" si="0"/>
        <v>43881</v>
      </c>
      <c r="W6" s="38">
        <f t="shared" si="0"/>
        <v>43882</v>
      </c>
      <c r="X6" s="38">
        <f t="shared" si="0"/>
        <v>43883</v>
      </c>
      <c r="Y6" s="38">
        <f t="shared" si="0"/>
        <v>43884</v>
      </c>
      <c r="Z6" s="38">
        <f t="shared" si="0"/>
        <v>43885</v>
      </c>
      <c r="AA6" s="38">
        <f>Z6+1</f>
        <v>43886</v>
      </c>
      <c r="AB6" s="38">
        <f t="shared" si="0"/>
        <v>43887</v>
      </c>
      <c r="AC6" s="38">
        <f t="shared" si="0"/>
        <v>43888</v>
      </c>
      <c r="AD6" s="38">
        <f t="shared" si="0"/>
        <v>43889</v>
      </c>
      <c r="AE6" s="38">
        <f t="shared" si="0"/>
        <v>43890</v>
      </c>
      <c r="AF6" s="38">
        <f t="shared" si="0"/>
        <v>43891</v>
      </c>
      <c r="AG6" s="39">
        <f t="shared" si="0"/>
        <v>43892</v>
      </c>
    </row>
    <row r="7" spans="1:33" s="13" customFormat="1" ht="15.75" thickBot="1" x14ac:dyDescent="0.25">
      <c r="A7" s="79"/>
      <c r="B7" s="77"/>
      <c r="C7" s="50" t="str">
        <f>IF(AND(((C$6-Feuil1!$C$2)/6)-INT((C$6-Feuil1!$C$2)/6)=0,WEEKDAY(C$6,2)=7),"R","")
&amp;IF(AND(((C$6-Feuil1!$C$2)/6)-INT((C$6-Feuil1!$C$2)/6)=0,WEEKDAY(C$6,2)&lt;&gt;7),"J","")
&amp;IF(AND(ROUND(((C$6-Feuil1!$C$2)/6)-INT((C$6-Feuil1!$C$2)/6),4)=ROUND(1/6,4),WEEKDAY(C$6,2)=7),"J","")
&amp;IF(AND(ROUND(((C$6-Feuil1!$C$2)/6)-INT((C$6-Feuil1!$C$2)/6),4)=ROUND(1/6,4),WEEKDAY(C$6,2)&lt;&gt;7),"V","")
&amp;IF(ROUND(((C$6-Feuil1!$C$2)/6)-INT((C$6-Feuil1!$C$2)/6),4)=ROUND(2/6,4),"G","")
&amp;IF(ROUND(((C$6-Feuil1!$C$2)/6)-INT((C$6-Feuil1!$C$2)/6),4)=ROUND(3/6,4),"DG","")
&amp;IF(ROUND(((C$6-Feuil1!$C$2)/6)-INT((C$6-Feuil1!$C$2)/6),4)=ROUND(4/6,4),"R","")
&amp;IF(ROUND(((C$6-Feuil1!$C$2)/6)-INT((C$6-Feuil1!$C$2)/6),4)=ROUND(5/6,4),"R","")</f>
        <v>R</v>
      </c>
      <c r="D7" s="50" t="str">
        <f>IF(AND(((D$6-Feuil1!$C$2)/6)-INT((D$6-Feuil1!$C$2)/6)=0,WEEKDAY(D$6,2)=7),"R","")
&amp;IF(AND(((D$6-Feuil1!$C$2)/6)-INT((D$6-Feuil1!$C$2)/6)=0,WEEKDAY(D$6,2)&lt;&gt;7),"J","")
&amp;IF(AND(ROUND(((D$6-Feuil1!$C$2)/6)-INT((D$6-Feuil1!$C$2)/6),4)=ROUND(1/6,4),WEEKDAY(D$6,2)=7),"J","")
&amp;IF(AND(ROUND(((D$6-Feuil1!$C$2)/6)-INT((D$6-Feuil1!$C$2)/6),4)=ROUND(1/6,4),WEEKDAY(D$6,2)&lt;&gt;7),"V","")
&amp;IF(ROUND(((D$6-Feuil1!$C$2)/6)-INT((D$6-Feuil1!$C$2)/6),4)=ROUND(2/6,4),"G","")
&amp;IF(ROUND(((D$6-Feuil1!$C$2)/6)-INT((D$6-Feuil1!$C$2)/6),4)=ROUND(3/6,4),"DG","")
&amp;IF(ROUND(((D$6-Feuil1!$C$2)/6)-INT((D$6-Feuil1!$C$2)/6),4)=ROUND(4/6,4),"R","")
&amp;IF(ROUND(((D$6-Feuil1!$C$2)/6)-INT((D$6-Feuil1!$C$2)/6),4)=ROUND(5/6,4),"R","")</f>
        <v>R</v>
      </c>
      <c r="E7" s="50" t="str">
        <f>IF(AND(((E$6-Feuil1!$C$2)/6)-INT((E$6-Feuil1!$C$2)/6)=0,WEEKDAY(E$6,2)=7),"R","")
&amp;IF(AND(((E$6-Feuil1!$C$2)/6)-INT((E$6-Feuil1!$C$2)/6)=0,WEEKDAY(E$6,2)&lt;&gt;7),"J","")
&amp;IF(AND(ROUND(((E$6-Feuil1!$C$2)/6)-INT((E$6-Feuil1!$C$2)/6),4)=ROUND(1/6,4),WEEKDAY(E$6,2)=7),"J","")
&amp;IF(AND(ROUND(((E$6-Feuil1!$C$2)/6)-INT((E$6-Feuil1!$C$2)/6),4)=ROUND(1/6,4),WEEKDAY(E$6,2)&lt;&gt;7),"V","")
&amp;IF(ROUND(((E$6-Feuil1!$C$2)/6)-INT((E$6-Feuil1!$C$2)/6),4)=ROUND(2/6,4),"G","")
&amp;IF(ROUND(((E$6-Feuil1!$C$2)/6)-INT((E$6-Feuil1!$C$2)/6),4)=ROUND(3/6,4),"DG","")
&amp;IF(ROUND(((E$6-Feuil1!$C$2)/6)-INT((E$6-Feuil1!$C$2)/6),4)=ROUND(4/6,4),"R","")
&amp;IF(ROUND(((E$6-Feuil1!$C$2)/6)-INT((E$6-Feuil1!$C$2)/6),4)=ROUND(5/6,4),"R","")</f>
        <v>J</v>
      </c>
      <c r="F7" s="50" t="str">
        <f>IF(AND(((F$6-Feuil1!$C$2)/6)-INT((F$6-Feuil1!$C$2)/6)=0,WEEKDAY(F$6,2)=7),"R","")
&amp;IF(AND(((F$6-Feuil1!$C$2)/6)-INT((F$6-Feuil1!$C$2)/6)=0,WEEKDAY(F$6,2)&lt;&gt;7),"J","")
&amp;IF(AND(ROUND(((F$6-Feuil1!$C$2)/6)-INT((F$6-Feuil1!$C$2)/6),4)=ROUND(1/6,4),WEEKDAY(F$6,2)=7),"J","")
&amp;IF(AND(ROUND(((F$6-Feuil1!$C$2)/6)-INT((F$6-Feuil1!$C$2)/6),4)=ROUND(1/6,4),WEEKDAY(F$6,2)&lt;&gt;7),"V","")
&amp;IF(ROUND(((F$6-Feuil1!$C$2)/6)-INT((F$6-Feuil1!$C$2)/6),4)=ROUND(2/6,4),"G","")
&amp;IF(ROUND(((F$6-Feuil1!$C$2)/6)-INT((F$6-Feuil1!$C$2)/6),4)=ROUND(3/6,4),"DG","")
&amp;IF(ROUND(((F$6-Feuil1!$C$2)/6)-INT((F$6-Feuil1!$C$2)/6),4)=ROUND(4/6,4),"R","")
&amp;IF(ROUND(((F$6-Feuil1!$C$2)/6)-INT((F$6-Feuil1!$C$2)/6),4)=ROUND(5/6,4),"R","")</f>
        <v>V</v>
      </c>
      <c r="G7" s="50" t="str">
        <f>IF(AND(((G$6-Feuil1!$C$2)/6)-INT((G$6-Feuil1!$C$2)/6)=0,WEEKDAY(G$6,2)=7),"R","")
&amp;IF(AND(((G$6-Feuil1!$C$2)/6)-INT((G$6-Feuil1!$C$2)/6)=0,WEEKDAY(G$6,2)&lt;&gt;7),"J","")
&amp;IF(AND(ROUND(((G$6-Feuil1!$C$2)/6)-INT((G$6-Feuil1!$C$2)/6),4)=ROUND(1/6,4),WEEKDAY(G$6,2)=7),"J","")
&amp;IF(AND(ROUND(((G$6-Feuil1!$C$2)/6)-INT((G$6-Feuil1!$C$2)/6),4)=ROUND(1/6,4),WEEKDAY(G$6,2)&lt;&gt;7),"V","")
&amp;IF(ROUND(((G$6-Feuil1!$C$2)/6)-INT((G$6-Feuil1!$C$2)/6),4)=ROUND(2/6,4),"G","")
&amp;IF(ROUND(((G$6-Feuil1!$C$2)/6)-INT((G$6-Feuil1!$C$2)/6),4)=ROUND(3/6,4),"DG","")
&amp;IF(ROUND(((G$6-Feuil1!$C$2)/6)-INT((G$6-Feuil1!$C$2)/6),4)=ROUND(4/6,4),"R","")
&amp;IF(ROUND(((G$6-Feuil1!$C$2)/6)-INT((G$6-Feuil1!$C$2)/6),4)=ROUND(5/6,4),"R","")</f>
        <v>G</v>
      </c>
      <c r="H7" s="50" t="str">
        <f>IF(AND(((H$6-Feuil1!$C$2)/6)-INT((H$6-Feuil1!$C$2)/6)=0,WEEKDAY(H$6,2)=7),"R","")
&amp;IF(AND(((H$6-Feuil1!$C$2)/6)-INT((H$6-Feuil1!$C$2)/6)=0,WEEKDAY(H$6,2)&lt;&gt;7),"J","")
&amp;IF(AND(ROUND(((H$6-Feuil1!$C$2)/6)-INT((H$6-Feuil1!$C$2)/6),4)=ROUND(1/6,4),WEEKDAY(H$6,2)=7),"J","")
&amp;IF(AND(ROUND(((H$6-Feuil1!$C$2)/6)-INT((H$6-Feuil1!$C$2)/6),4)=ROUND(1/6,4),WEEKDAY(H$6,2)&lt;&gt;7),"V","")
&amp;IF(ROUND(((H$6-Feuil1!$C$2)/6)-INT((H$6-Feuil1!$C$2)/6),4)=ROUND(2/6,4),"G","")
&amp;IF(ROUND(((H$6-Feuil1!$C$2)/6)-INT((H$6-Feuil1!$C$2)/6),4)=ROUND(3/6,4),"DG","")
&amp;IF(ROUND(((H$6-Feuil1!$C$2)/6)-INT((H$6-Feuil1!$C$2)/6),4)=ROUND(4/6,4),"R","")
&amp;IF(ROUND(((H$6-Feuil1!$C$2)/6)-INT((H$6-Feuil1!$C$2)/6),4)=ROUND(5/6,4),"R","")</f>
        <v>DG</v>
      </c>
      <c r="I7" s="50" t="str">
        <f>IF(AND(((I$6-Feuil1!$C$2)/6)-INT((I$6-Feuil1!$C$2)/6)=0,WEEKDAY(I$6,2)=7),"R","")
&amp;IF(AND(((I$6-Feuil1!$C$2)/6)-INT((I$6-Feuil1!$C$2)/6)=0,WEEKDAY(I$6,2)&lt;&gt;7),"J","")
&amp;IF(AND(ROUND(((I$6-Feuil1!$C$2)/6)-INT((I$6-Feuil1!$C$2)/6),4)=ROUND(1/6,4),WEEKDAY(I$6,2)=7),"J","")
&amp;IF(AND(ROUND(((I$6-Feuil1!$C$2)/6)-INT((I$6-Feuil1!$C$2)/6),4)=ROUND(1/6,4),WEEKDAY(I$6,2)&lt;&gt;7),"V","")
&amp;IF(ROUND(((I$6-Feuil1!$C$2)/6)-INT((I$6-Feuil1!$C$2)/6),4)=ROUND(2/6,4),"G","")
&amp;IF(ROUND(((I$6-Feuil1!$C$2)/6)-INT((I$6-Feuil1!$C$2)/6),4)=ROUND(3/6,4),"DG","")
&amp;IF(ROUND(((I$6-Feuil1!$C$2)/6)-INT((I$6-Feuil1!$C$2)/6),4)=ROUND(4/6,4),"R","")
&amp;IF(ROUND(((I$6-Feuil1!$C$2)/6)-INT((I$6-Feuil1!$C$2)/6),4)=ROUND(5/6,4),"R","")</f>
        <v>R</v>
      </c>
      <c r="J7" s="50" t="str">
        <f>IF(AND(((J$6-Feuil1!$C$2)/6)-INT((J$6-Feuil1!$C$2)/6)=0,WEEKDAY(J$6,2)=7),"R","")
&amp;IF(AND(((J$6-Feuil1!$C$2)/6)-INT((J$6-Feuil1!$C$2)/6)=0,WEEKDAY(J$6,2)&lt;&gt;7),"J","")
&amp;IF(AND(ROUND(((J$6-Feuil1!$C$2)/6)-INT((J$6-Feuil1!$C$2)/6),4)=ROUND(1/6,4),WEEKDAY(J$6,2)=7),"J","")
&amp;IF(AND(ROUND(((J$6-Feuil1!$C$2)/6)-INT((J$6-Feuil1!$C$2)/6),4)=ROUND(1/6,4),WEEKDAY(J$6,2)&lt;&gt;7),"V","")
&amp;IF(ROUND(((J$6-Feuil1!$C$2)/6)-INT((J$6-Feuil1!$C$2)/6),4)=ROUND(2/6,4),"G","")
&amp;IF(ROUND(((J$6-Feuil1!$C$2)/6)-INT((J$6-Feuil1!$C$2)/6),4)=ROUND(3/6,4),"DG","")
&amp;IF(ROUND(((J$6-Feuil1!$C$2)/6)-INT((J$6-Feuil1!$C$2)/6),4)=ROUND(4/6,4),"R","")
&amp;IF(ROUND(((J$6-Feuil1!$C$2)/6)-INT((J$6-Feuil1!$C$2)/6),4)=ROUND(5/6,4),"R","")</f>
        <v>R</v>
      </c>
      <c r="K7" s="50" t="str">
        <f>IF(AND(((K$6-Feuil1!$C$2)/6)-INT((K$6-Feuil1!$C$2)/6)=0,WEEKDAY(K$6,2)=7),"R","")
&amp;IF(AND(((K$6-Feuil1!$C$2)/6)-INT((K$6-Feuil1!$C$2)/6)=0,WEEKDAY(K$6,2)&lt;&gt;7),"J","")
&amp;IF(AND(ROUND(((K$6-Feuil1!$C$2)/6)-INT((K$6-Feuil1!$C$2)/6),4)=ROUND(1/6,4),WEEKDAY(K$6,2)=7),"J","")
&amp;IF(AND(ROUND(((K$6-Feuil1!$C$2)/6)-INT((K$6-Feuil1!$C$2)/6),4)=ROUND(1/6,4),WEEKDAY(K$6,2)&lt;&gt;7),"V","")
&amp;IF(ROUND(((K$6-Feuil1!$C$2)/6)-INT((K$6-Feuil1!$C$2)/6),4)=ROUND(2/6,4),"G","")
&amp;IF(ROUND(((K$6-Feuil1!$C$2)/6)-INT((K$6-Feuil1!$C$2)/6),4)=ROUND(3/6,4),"DG","")
&amp;IF(ROUND(((K$6-Feuil1!$C$2)/6)-INT((K$6-Feuil1!$C$2)/6),4)=ROUND(4/6,4),"R","")
&amp;IF(ROUND(((K$6-Feuil1!$C$2)/6)-INT((K$6-Feuil1!$C$2)/6),4)=ROUND(5/6,4),"R","")</f>
        <v>R</v>
      </c>
      <c r="L7" s="50" t="str">
        <f>IF(AND(((L$6-Feuil1!$C$2)/6)-INT((L$6-Feuil1!$C$2)/6)=0,WEEKDAY(L$6,2)=7),"R","")
&amp;IF(AND(((L$6-Feuil1!$C$2)/6)-INT((L$6-Feuil1!$C$2)/6)=0,WEEKDAY(L$6,2)&lt;&gt;7),"J","")
&amp;IF(AND(ROUND(((L$6-Feuil1!$C$2)/6)-INT((L$6-Feuil1!$C$2)/6),4)=ROUND(1/6,4),WEEKDAY(L$6,2)=7),"J","")
&amp;IF(AND(ROUND(((L$6-Feuil1!$C$2)/6)-INT((L$6-Feuil1!$C$2)/6),4)=ROUND(1/6,4),WEEKDAY(L$6,2)&lt;&gt;7),"V","")
&amp;IF(ROUND(((L$6-Feuil1!$C$2)/6)-INT((L$6-Feuil1!$C$2)/6),4)=ROUND(2/6,4),"G","")
&amp;IF(ROUND(((L$6-Feuil1!$C$2)/6)-INT((L$6-Feuil1!$C$2)/6),4)=ROUND(3/6,4),"DG","")
&amp;IF(ROUND(((L$6-Feuil1!$C$2)/6)-INT((L$6-Feuil1!$C$2)/6),4)=ROUND(4/6,4),"R","")
&amp;IF(ROUND(((L$6-Feuil1!$C$2)/6)-INT((L$6-Feuil1!$C$2)/6),4)=ROUND(5/6,4),"R","")</f>
        <v>V</v>
      </c>
      <c r="M7" s="50" t="str">
        <f>IF(AND(((M$6-Feuil1!$C$2)/6)-INT((M$6-Feuil1!$C$2)/6)=0,WEEKDAY(M$6,2)=7),"R","")
&amp;IF(AND(((M$6-Feuil1!$C$2)/6)-INT((M$6-Feuil1!$C$2)/6)=0,WEEKDAY(M$6,2)&lt;&gt;7),"J","")
&amp;IF(AND(ROUND(((M$6-Feuil1!$C$2)/6)-INT((M$6-Feuil1!$C$2)/6),4)=ROUND(1/6,4),WEEKDAY(M$6,2)=7),"J","")
&amp;IF(AND(ROUND(((M$6-Feuil1!$C$2)/6)-INT((M$6-Feuil1!$C$2)/6),4)=ROUND(1/6,4),WEEKDAY(M$6,2)&lt;&gt;7),"V","")
&amp;IF(ROUND(((M$6-Feuil1!$C$2)/6)-INT((M$6-Feuil1!$C$2)/6),4)=ROUND(2/6,4),"G","")
&amp;IF(ROUND(((M$6-Feuil1!$C$2)/6)-INT((M$6-Feuil1!$C$2)/6),4)=ROUND(3/6,4),"DG","")
&amp;IF(ROUND(((M$6-Feuil1!$C$2)/6)-INT((M$6-Feuil1!$C$2)/6),4)=ROUND(4/6,4),"R","")
&amp;IF(ROUND(((M$6-Feuil1!$C$2)/6)-INT((M$6-Feuil1!$C$2)/6),4)=ROUND(5/6,4),"R","")</f>
        <v>G</v>
      </c>
      <c r="N7" s="50" t="str">
        <f>IF(AND(((N$6-Feuil1!$C$2)/6)-INT((N$6-Feuil1!$C$2)/6)=0,WEEKDAY(N$6,2)=7),"R","")
&amp;IF(AND(((N$6-Feuil1!$C$2)/6)-INT((N$6-Feuil1!$C$2)/6)=0,WEEKDAY(N$6,2)&lt;&gt;7),"J","")
&amp;IF(AND(ROUND(((N$6-Feuil1!$C$2)/6)-INT((N$6-Feuil1!$C$2)/6),4)=ROUND(1/6,4),WEEKDAY(N$6,2)=7),"J","")
&amp;IF(AND(ROUND(((N$6-Feuil1!$C$2)/6)-INT((N$6-Feuil1!$C$2)/6),4)=ROUND(1/6,4),WEEKDAY(N$6,2)&lt;&gt;7),"V","")
&amp;IF(ROUND(((N$6-Feuil1!$C$2)/6)-INT((N$6-Feuil1!$C$2)/6),4)=ROUND(2/6,4),"G","")
&amp;IF(ROUND(((N$6-Feuil1!$C$2)/6)-INT((N$6-Feuil1!$C$2)/6),4)=ROUND(3/6,4),"DG","")
&amp;IF(ROUND(((N$6-Feuil1!$C$2)/6)-INT((N$6-Feuil1!$C$2)/6),4)=ROUND(4/6,4),"R","")
&amp;IF(ROUND(((N$6-Feuil1!$C$2)/6)-INT((N$6-Feuil1!$C$2)/6),4)=ROUND(5/6,4),"R","")</f>
        <v>DG</v>
      </c>
      <c r="O7" s="50" t="str">
        <f>IF(AND(((O$6-Feuil1!$C$2)/6)-INT((O$6-Feuil1!$C$2)/6)=0,WEEKDAY(O$6,2)=7),"R","")
&amp;IF(AND(((O$6-Feuil1!$C$2)/6)-INT((O$6-Feuil1!$C$2)/6)=0,WEEKDAY(O$6,2)&lt;&gt;7),"J","")
&amp;IF(AND(ROUND(((O$6-Feuil1!$C$2)/6)-INT((O$6-Feuil1!$C$2)/6),4)=ROUND(1/6,4),WEEKDAY(O$6,2)=7),"J","")
&amp;IF(AND(ROUND(((O$6-Feuil1!$C$2)/6)-INT((O$6-Feuil1!$C$2)/6),4)=ROUND(1/6,4),WEEKDAY(O$6,2)&lt;&gt;7),"V","")
&amp;IF(ROUND(((O$6-Feuil1!$C$2)/6)-INT((O$6-Feuil1!$C$2)/6),4)=ROUND(2/6,4),"G","")
&amp;IF(ROUND(((O$6-Feuil1!$C$2)/6)-INT((O$6-Feuil1!$C$2)/6),4)=ROUND(3/6,4),"DG","")
&amp;IF(ROUND(((O$6-Feuil1!$C$2)/6)-INT((O$6-Feuil1!$C$2)/6),4)=ROUND(4/6,4),"R","")
&amp;IF(ROUND(((O$6-Feuil1!$C$2)/6)-INT((O$6-Feuil1!$C$2)/6),4)=ROUND(5/6,4),"R","")</f>
        <v>R</v>
      </c>
      <c r="P7" s="50" t="str">
        <f>IF(AND(((P$6-Feuil1!$C$2)/6)-INT((P$6-Feuil1!$C$2)/6)=0,WEEKDAY(P$6,2)=7),"R","")
&amp;IF(AND(((P$6-Feuil1!$C$2)/6)-INT((P$6-Feuil1!$C$2)/6)=0,WEEKDAY(P$6,2)&lt;&gt;7),"J","")
&amp;IF(AND(ROUND(((P$6-Feuil1!$C$2)/6)-INT((P$6-Feuil1!$C$2)/6),4)=ROUND(1/6,4),WEEKDAY(P$6,2)=7),"J","")
&amp;IF(AND(ROUND(((P$6-Feuil1!$C$2)/6)-INT((P$6-Feuil1!$C$2)/6),4)=ROUND(1/6,4),WEEKDAY(P$6,2)&lt;&gt;7),"V","")
&amp;IF(ROUND(((P$6-Feuil1!$C$2)/6)-INT((P$6-Feuil1!$C$2)/6),4)=ROUND(2/6,4),"G","")
&amp;IF(ROUND(((P$6-Feuil1!$C$2)/6)-INT((P$6-Feuil1!$C$2)/6),4)=ROUND(3/6,4),"DG","")
&amp;IF(ROUND(((P$6-Feuil1!$C$2)/6)-INT((P$6-Feuil1!$C$2)/6),4)=ROUND(4/6,4),"R","")
&amp;IF(ROUND(((P$6-Feuil1!$C$2)/6)-INT((P$6-Feuil1!$C$2)/6),4)=ROUND(5/6,4),"R","")</f>
        <v>R</v>
      </c>
      <c r="Q7" s="50" t="str">
        <f>IF(AND(((Q$6-Feuil1!$C$2)/6)-INT((Q$6-Feuil1!$C$2)/6)=0,WEEKDAY(Q$6,2)=7),"R","")
&amp;IF(AND(((Q$6-Feuil1!$C$2)/6)-INT((Q$6-Feuil1!$C$2)/6)=0,WEEKDAY(Q$6,2)&lt;&gt;7),"J","")
&amp;IF(AND(ROUND(((Q$6-Feuil1!$C$2)/6)-INT((Q$6-Feuil1!$C$2)/6),4)=ROUND(1/6,4),WEEKDAY(Q$6,2)=7),"J","")
&amp;IF(AND(ROUND(((Q$6-Feuil1!$C$2)/6)-INT((Q$6-Feuil1!$C$2)/6),4)=ROUND(1/6,4),WEEKDAY(Q$6,2)&lt;&gt;7),"V","")
&amp;IF(ROUND(((Q$6-Feuil1!$C$2)/6)-INT((Q$6-Feuil1!$C$2)/6),4)=ROUND(2/6,4),"G","")
&amp;IF(ROUND(((Q$6-Feuil1!$C$2)/6)-INT((Q$6-Feuil1!$C$2)/6),4)=ROUND(3/6,4),"DG","")
&amp;IF(ROUND(((Q$6-Feuil1!$C$2)/6)-INT((Q$6-Feuil1!$C$2)/6),4)=ROUND(4/6,4),"R","")
&amp;IF(ROUND(((Q$6-Feuil1!$C$2)/6)-INT((Q$6-Feuil1!$C$2)/6),4)=ROUND(5/6,4),"R","")</f>
        <v>J</v>
      </c>
      <c r="R7" s="50" t="str">
        <f>IF(AND(((R$6-Feuil1!$C$2)/6)-INT((R$6-Feuil1!$C$2)/6)=0,WEEKDAY(R$6,2)=7),"R","")
&amp;IF(AND(((R$6-Feuil1!$C$2)/6)-INT((R$6-Feuil1!$C$2)/6)=0,WEEKDAY(R$6,2)&lt;&gt;7),"J","")
&amp;IF(AND(ROUND(((R$6-Feuil1!$C$2)/6)-INT((R$6-Feuil1!$C$2)/6),4)=ROUND(1/6,4),WEEKDAY(R$6,2)=7),"J","")
&amp;IF(AND(ROUND(((R$6-Feuil1!$C$2)/6)-INT((R$6-Feuil1!$C$2)/6),4)=ROUND(1/6,4),WEEKDAY(R$6,2)&lt;&gt;7),"V","")
&amp;IF(ROUND(((R$6-Feuil1!$C$2)/6)-INT((R$6-Feuil1!$C$2)/6),4)=ROUND(2/6,4),"G","")
&amp;IF(ROUND(((R$6-Feuil1!$C$2)/6)-INT((R$6-Feuil1!$C$2)/6),4)=ROUND(3/6,4),"DG","")
&amp;IF(ROUND(((R$6-Feuil1!$C$2)/6)-INT((R$6-Feuil1!$C$2)/6),4)=ROUND(4/6,4),"R","")
&amp;IF(ROUND(((R$6-Feuil1!$C$2)/6)-INT((R$6-Feuil1!$C$2)/6),4)=ROUND(5/6,4),"R","")</f>
        <v>J</v>
      </c>
      <c r="S7" s="50" t="str">
        <f>IF(AND(((S$6-Feuil1!$C$2)/6)-INT((S$6-Feuil1!$C$2)/6)=0,WEEKDAY(S$6,2)=7),"R","")
&amp;IF(AND(((S$6-Feuil1!$C$2)/6)-INT((S$6-Feuil1!$C$2)/6)=0,WEEKDAY(S$6,2)&lt;&gt;7),"J","")
&amp;IF(AND(ROUND(((S$6-Feuil1!$C$2)/6)-INT((S$6-Feuil1!$C$2)/6),4)=ROUND(1/6,4),WEEKDAY(S$6,2)=7),"J","")
&amp;IF(AND(ROUND(((S$6-Feuil1!$C$2)/6)-INT((S$6-Feuil1!$C$2)/6),4)=ROUND(1/6,4),WEEKDAY(S$6,2)&lt;&gt;7),"V","")
&amp;IF(ROUND(((S$6-Feuil1!$C$2)/6)-INT((S$6-Feuil1!$C$2)/6),4)=ROUND(2/6,4),"G","")
&amp;IF(ROUND(((S$6-Feuil1!$C$2)/6)-INT((S$6-Feuil1!$C$2)/6),4)=ROUND(3/6,4),"DG","")
&amp;IF(ROUND(((S$6-Feuil1!$C$2)/6)-INT((S$6-Feuil1!$C$2)/6),4)=ROUND(4/6,4),"R","")
&amp;IF(ROUND(((S$6-Feuil1!$C$2)/6)-INT((S$6-Feuil1!$C$2)/6),4)=ROUND(5/6,4),"R","")</f>
        <v>G</v>
      </c>
      <c r="T7" s="50" t="str">
        <f>IF(AND(((T$6-Feuil1!$C$2)/6)-INT((T$6-Feuil1!$C$2)/6)=0,WEEKDAY(T$6,2)=7),"R","")
&amp;IF(AND(((T$6-Feuil1!$C$2)/6)-INT((T$6-Feuil1!$C$2)/6)=0,WEEKDAY(T$6,2)&lt;&gt;7),"J","")
&amp;IF(AND(ROUND(((T$6-Feuil1!$C$2)/6)-INT((T$6-Feuil1!$C$2)/6),4)=ROUND(1/6,4),WEEKDAY(T$6,2)=7),"J","")
&amp;IF(AND(ROUND(((T$6-Feuil1!$C$2)/6)-INT((T$6-Feuil1!$C$2)/6),4)=ROUND(1/6,4),WEEKDAY(T$6,2)&lt;&gt;7),"V","")
&amp;IF(ROUND(((T$6-Feuil1!$C$2)/6)-INT((T$6-Feuil1!$C$2)/6),4)=ROUND(2/6,4),"G","")
&amp;IF(ROUND(((T$6-Feuil1!$C$2)/6)-INT((T$6-Feuil1!$C$2)/6),4)=ROUND(3/6,4),"DG","")
&amp;IF(ROUND(((T$6-Feuil1!$C$2)/6)-INT((T$6-Feuil1!$C$2)/6),4)=ROUND(4/6,4),"R","")
&amp;IF(ROUND(((T$6-Feuil1!$C$2)/6)-INT((T$6-Feuil1!$C$2)/6),4)=ROUND(5/6,4),"R","")</f>
        <v>DG</v>
      </c>
      <c r="U7" s="50" t="str">
        <f>IF(AND(((U$6-Feuil1!$C$2)/6)-INT((U$6-Feuil1!$C$2)/6)=0,WEEKDAY(U$6,2)=7),"R","")
&amp;IF(AND(((U$6-Feuil1!$C$2)/6)-INT((U$6-Feuil1!$C$2)/6)=0,WEEKDAY(U$6,2)&lt;&gt;7),"J","")
&amp;IF(AND(ROUND(((U$6-Feuil1!$C$2)/6)-INT((U$6-Feuil1!$C$2)/6),4)=ROUND(1/6,4),WEEKDAY(U$6,2)=7),"J","")
&amp;IF(AND(ROUND(((U$6-Feuil1!$C$2)/6)-INT((U$6-Feuil1!$C$2)/6),4)=ROUND(1/6,4),WEEKDAY(U$6,2)&lt;&gt;7),"V","")
&amp;IF(ROUND(((U$6-Feuil1!$C$2)/6)-INT((U$6-Feuil1!$C$2)/6),4)=ROUND(2/6,4),"G","")
&amp;IF(ROUND(((U$6-Feuil1!$C$2)/6)-INT((U$6-Feuil1!$C$2)/6),4)=ROUND(3/6,4),"DG","")
&amp;IF(ROUND(((U$6-Feuil1!$C$2)/6)-INT((U$6-Feuil1!$C$2)/6),4)=ROUND(4/6,4),"R","")
&amp;IF(ROUND(((U$6-Feuil1!$C$2)/6)-INT((U$6-Feuil1!$C$2)/6),4)=ROUND(5/6,4),"R","")</f>
        <v>R</v>
      </c>
      <c r="V7" s="50" t="str">
        <f>IF(AND(((V$6-Feuil1!$C$2)/6)-INT((V$6-Feuil1!$C$2)/6)=0,WEEKDAY(V$6,2)=7),"R","")
&amp;IF(AND(((V$6-Feuil1!$C$2)/6)-INT((V$6-Feuil1!$C$2)/6)=0,WEEKDAY(V$6,2)&lt;&gt;7),"J","")
&amp;IF(AND(ROUND(((V$6-Feuil1!$C$2)/6)-INT((V$6-Feuil1!$C$2)/6),4)=ROUND(1/6,4),WEEKDAY(V$6,2)=7),"J","")
&amp;IF(AND(ROUND(((V$6-Feuil1!$C$2)/6)-INT((V$6-Feuil1!$C$2)/6),4)=ROUND(1/6,4),WEEKDAY(V$6,2)&lt;&gt;7),"V","")
&amp;IF(ROUND(((V$6-Feuil1!$C$2)/6)-INT((V$6-Feuil1!$C$2)/6),4)=ROUND(2/6,4),"G","")
&amp;IF(ROUND(((V$6-Feuil1!$C$2)/6)-INT((V$6-Feuil1!$C$2)/6),4)=ROUND(3/6,4),"DG","")
&amp;IF(ROUND(((V$6-Feuil1!$C$2)/6)-INT((V$6-Feuil1!$C$2)/6),4)=ROUND(4/6,4),"R","")
&amp;IF(ROUND(((V$6-Feuil1!$C$2)/6)-INT((V$6-Feuil1!$C$2)/6),4)=ROUND(5/6,4),"R","")</f>
        <v>R</v>
      </c>
      <c r="W7" s="50" t="str">
        <f>IF(AND(((W$6-Feuil1!$C$2)/6)-INT((W$6-Feuil1!$C$2)/6)=0,WEEKDAY(W$6,2)=7),"R","")
&amp;IF(AND(((W$6-Feuil1!$C$2)/6)-INT((W$6-Feuil1!$C$2)/6)=0,WEEKDAY(W$6,2)&lt;&gt;7),"J","")
&amp;IF(AND(ROUND(((W$6-Feuil1!$C$2)/6)-INT((W$6-Feuil1!$C$2)/6),4)=ROUND(1/6,4),WEEKDAY(W$6,2)=7),"J","")
&amp;IF(AND(ROUND(((W$6-Feuil1!$C$2)/6)-INT((W$6-Feuil1!$C$2)/6),4)=ROUND(1/6,4),WEEKDAY(W$6,2)&lt;&gt;7),"V","")
&amp;IF(ROUND(((W$6-Feuil1!$C$2)/6)-INT((W$6-Feuil1!$C$2)/6),4)=ROUND(2/6,4),"G","")
&amp;IF(ROUND(((W$6-Feuil1!$C$2)/6)-INT((W$6-Feuil1!$C$2)/6),4)=ROUND(3/6,4),"DG","")
&amp;IF(ROUND(((W$6-Feuil1!$C$2)/6)-INT((W$6-Feuil1!$C$2)/6),4)=ROUND(4/6,4),"R","")
&amp;IF(ROUND(((W$6-Feuil1!$C$2)/6)-INT((W$6-Feuil1!$C$2)/6),4)=ROUND(5/6,4),"R","")</f>
        <v>J</v>
      </c>
      <c r="X7" s="50" t="str">
        <f>IF(AND(((X$6-Feuil1!$C$2)/6)-INT((X$6-Feuil1!$C$2)/6)=0,WEEKDAY(X$6,2)=7),"R","")
&amp;IF(AND(((X$6-Feuil1!$C$2)/6)-INT((X$6-Feuil1!$C$2)/6)=0,WEEKDAY(X$6,2)&lt;&gt;7),"J","")
&amp;IF(AND(ROUND(((X$6-Feuil1!$C$2)/6)-INT((X$6-Feuil1!$C$2)/6),4)=ROUND(1/6,4),WEEKDAY(X$6,2)=7),"J","")
&amp;IF(AND(ROUND(((X$6-Feuil1!$C$2)/6)-INT((X$6-Feuil1!$C$2)/6),4)=ROUND(1/6,4),WEEKDAY(X$6,2)&lt;&gt;7),"V","")
&amp;IF(ROUND(((X$6-Feuil1!$C$2)/6)-INT((X$6-Feuil1!$C$2)/6),4)=ROUND(2/6,4),"G","")
&amp;IF(ROUND(((X$6-Feuil1!$C$2)/6)-INT((X$6-Feuil1!$C$2)/6),4)=ROUND(3/6,4),"DG","")
&amp;IF(ROUND(((X$6-Feuil1!$C$2)/6)-INT((X$6-Feuil1!$C$2)/6),4)=ROUND(4/6,4),"R","")
&amp;IF(ROUND(((X$6-Feuil1!$C$2)/6)-INT((X$6-Feuil1!$C$2)/6),4)=ROUND(5/6,4),"R","")</f>
        <v>V</v>
      </c>
      <c r="Y7" s="50" t="str">
        <f>IF(AND(((Y$6-Feuil1!$C$2)/6)-INT((Y$6-Feuil1!$C$2)/6)=0,WEEKDAY(Y$6,2)=7),"R","")
&amp;IF(AND(((Y$6-Feuil1!$C$2)/6)-INT((Y$6-Feuil1!$C$2)/6)=0,WEEKDAY(Y$6,2)&lt;&gt;7),"J","")
&amp;IF(AND(ROUND(((Y$6-Feuil1!$C$2)/6)-INT((Y$6-Feuil1!$C$2)/6),4)=ROUND(1/6,4),WEEKDAY(Y$6,2)=7),"J","")
&amp;IF(AND(ROUND(((Y$6-Feuil1!$C$2)/6)-INT((Y$6-Feuil1!$C$2)/6),4)=ROUND(1/6,4),WEEKDAY(Y$6,2)&lt;&gt;7),"V","")
&amp;IF(ROUND(((Y$6-Feuil1!$C$2)/6)-INT((Y$6-Feuil1!$C$2)/6),4)=ROUND(2/6,4),"G","")
&amp;IF(ROUND(((Y$6-Feuil1!$C$2)/6)-INT((Y$6-Feuil1!$C$2)/6),4)=ROUND(3/6,4),"DG","")
&amp;IF(ROUND(((Y$6-Feuil1!$C$2)/6)-INT((Y$6-Feuil1!$C$2)/6),4)=ROUND(4/6,4),"R","")
&amp;IF(ROUND(((Y$6-Feuil1!$C$2)/6)-INT((Y$6-Feuil1!$C$2)/6),4)=ROUND(5/6,4),"R","")</f>
        <v>G</v>
      </c>
      <c r="Z7" s="50" t="str">
        <f>IF(AND(((Z$6-Feuil1!$C$2)/6)-INT((Z$6-Feuil1!$C$2)/6)=0,WEEKDAY(Z$6,2)=7),"R","")
&amp;IF(AND(((Z$6-Feuil1!$C$2)/6)-INT((Z$6-Feuil1!$C$2)/6)=0,WEEKDAY(Z$6,2)&lt;&gt;7),"J","")
&amp;IF(AND(ROUND(((Z$6-Feuil1!$C$2)/6)-INT((Z$6-Feuil1!$C$2)/6),4)=ROUND(1/6,4),WEEKDAY(Z$6,2)=7),"J","")
&amp;IF(AND(ROUND(((Z$6-Feuil1!$C$2)/6)-INT((Z$6-Feuil1!$C$2)/6),4)=ROUND(1/6,4),WEEKDAY(Z$6,2)&lt;&gt;7),"V","")
&amp;IF(ROUND(((Z$6-Feuil1!$C$2)/6)-INT((Z$6-Feuil1!$C$2)/6),4)=ROUND(2/6,4),"G","")
&amp;IF(ROUND(((Z$6-Feuil1!$C$2)/6)-INT((Z$6-Feuil1!$C$2)/6),4)=ROUND(3/6,4),"DG","")
&amp;IF(ROUND(((Z$6-Feuil1!$C$2)/6)-INT((Z$6-Feuil1!$C$2)/6),4)=ROUND(4/6,4),"R","")
&amp;IF(ROUND(((Z$6-Feuil1!$C$2)/6)-INT((Z$6-Feuil1!$C$2)/6),4)=ROUND(5/6,4),"R","")</f>
        <v>DG</v>
      </c>
      <c r="AA7" s="50" t="str">
        <f>IF(AND(((AA$6-Feuil1!$C$2)/6)-INT((AA$6-Feuil1!$C$2)/6)=0,WEEKDAY(AA$6,2)=7),"R","")
&amp;IF(AND(((AA$6-Feuil1!$C$2)/6)-INT((AA$6-Feuil1!$C$2)/6)=0,WEEKDAY(AA$6,2)&lt;&gt;7),"J","")
&amp;IF(AND(ROUND(((AA$6-Feuil1!$C$2)/6)-INT((AA$6-Feuil1!$C$2)/6),4)=ROUND(1/6,4),WEEKDAY(AA$6,2)=7),"J","")
&amp;IF(AND(ROUND(((AA$6-Feuil1!$C$2)/6)-INT((AA$6-Feuil1!$C$2)/6),4)=ROUND(1/6,4),WEEKDAY(AA$6,2)&lt;&gt;7),"V","")
&amp;IF(ROUND(((AA$6-Feuil1!$C$2)/6)-INT((AA$6-Feuil1!$C$2)/6),4)=ROUND(2/6,4),"G","")
&amp;IF(ROUND(((AA$6-Feuil1!$C$2)/6)-INT((AA$6-Feuil1!$C$2)/6),4)=ROUND(3/6,4),"DG","")
&amp;IF(ROUND(((AA$6-Feuil1!$C$2)/6)-INT((AA$6-Feuil1!$C$2)/6),4)=ROUND(4/6,4),"R","")
&amp;IF(ROUND(((AA$6-Feuil1!$C$2)/6)-INT((AA$6-Feuil1!$C$2)/6),4)=ROUND(5/6,4),"R","")</f>
        <v>R</v>
      </c>
      <c r="AB7" s="50" t="str">
        <f>IF(AND(((AB$6-Feuil1!$C$2)/6)-INT((AB$6-Feuil1!$C$2)/6)=0,WEEKDAY(AB$6,2)=7),"R","")
&amp;IF(AND(((AB$6-Feuil1!$C$2)/6)-INT((AB$6-Feuil1!$C$2)/6)=0,WEEKDAY(AB$6,2)&lt;&gt;7),"J","")
&amp;IF(AND(ROUND(((AB$6-Feuil1!$C$2)/6)-INT((AB$6-Feuil1!$C$2)/6),4)=ROUND(1/6,4),WEEKDAY(AB$6,2)=7),"J","")
&amp;IF(AND(ROUND(((AB$6-Feuil1!$C$2)/6)-INT((AB$6-Feuil1!$C$2)/6),4)=ROUND(1/6,4),WEEKDAY(AB$6,2)&lt;&gt;7),"V","")
&amp;IF(ROUND(((AB$6-Feuil1!$C$2)/6)-INT((AB$6-Feuil1!$C$2)/6),4)=ROUND(2/6,4),"G","")
&amp;IF(ROUND(((AB$6-Feuil1!$C$2)/6)-INT((AB$6-Feuil1!$C$2)/6),4)=ROUND(3/6,4),"DG","")
&amp;IF(ROUND(((AB$6-Feuil1!$C$2)/6)-INT((AB$6-Feuil1!$C$2)/6),4)=ROUND(4/6,4),"R","")
&amp;IF(ROUND(((AB$6-Feuil1!$C$2)/6)-INT((AB$6-Feuil1!$C$2)/6),4)=ROUND(5/6,4),"R","")</f>
        <v>R</v>
      </c>
      <c r="AC7" s="50" t="str">
        <f>IF(AND(((AC$6-Feuil1!$C$2)/6)-INT((AC$6-Feuil1!$C$2)/6)=0,WEEKDAY(AC$6,2)=7),"R","")
&amp;IF(AND(((AC$6-Feuil1!$C$2)/6)-INT((AC$6-Feuil1!$C$2)/6)=0,WEEKDAY(AC$6,2)&lt;&gt;7),"J","")
&amp;IF(AND(ROUND(((AC$6-Feuil1!$C$2)/6)-INT((AC$6-Feuil1!$C$2)/6),4)=ROUND(1/6,4),WEEKDAY(AC$6,2)=7),"J","")
&amp;IF(AND(ROUND(((AC$6-Feuil1!$C$2)/6)-INT((AC$6-Feuil1!$C$2)/6),4)=ROUND(1/6,4),WEEKDAY(AC$6,2)&lt;&gt;7),"V","")
&amp;IF(ROUND(((AC$6-Feuil1!$C$2)/6)-INT((AC$6-Feuil1!$C$2)/6),4)=ROUND(2/6,4),"G","")
&amp;IF(ROUND(((AC$6-Feuil1!$C$2)/6)-INT((AC$6-Feuil1!$C$2)/6),4)=ROUND(3/6,4),"DG","")
&amp;IF(ROUND(((AC$6-Feuil1!$C$2)/6)-INT((AC$6-Feuil1!$C$2)/6),4)=ROUND(4/6,4),"R","")
&amp;IF(ROUND(((AC$6-Feuil1!$C$2)/6)-INT((AC$6-Feuil1!$C$2)/6),4)=ROUND(5/6,4),"R","")</f>
        <v>J</v>
      </c>
      <c r="AD7" s="50" t="str">
        <f>IF(AND(((AD$6-Feuil1!$C$2)/6)-INT((AD$6-Feuil1!$C$2)/6)=0,WEEKDAY(AD$6,2)=7),"R","")
&amp;IF(AND(((AD$6-Feuil1!$C$2)/6)-INT((AD$6-Feuil1!$C$2)/6)=0,WEEKDAY(AD$6,2)&lt;&gt;7),"J","")
&amp;IF(AND(ROUND(((AD$6-Feuil1!$C$2)/6)-INT((AD$6-Feuil1!$C$2)/6),4)=ROUND(1/6,4),WEEKDAY(AD$6,2)=7),"J","")
&amp;IF(AND(ROUND(((AD$6-Feuil1!$C$2)/6)-INT((AD$6-Feuil1!$C$2)/6),4)=ROUND(1/6,4),WEEKDAY(AD$6,2)&lt;&gt;7),"V","")
&amp;IF(ROUND(((AD$6-Feuil1!$C$2)/6)-INT((AD$6-Feuil1!$C$2)/6),4)=ROUND(2/6,4),"G","")
&amp;IF(ROUND(((AD$6-Feuil1!$C$2)/6)-INT((AD$6-Feuil1!$C$2)/6),4)=ROUND(3/6,4),"DG","")
&amp;IF(ROUND(((AD$6-Feuil1!$C$2)/6)-INT((AD$6-Feuil1!$C$2)/6),4)=ROUND(4/6,4),"R","")
&amp;IF(ROUND(((AD$6-Feuil1!$C$2)/6)-INT((AD$6-Feuil1!$C$2)/6),4)=ROUND(5/6,4),"R","")</f>
        <v>V</v>
      </c>
      <c r="AE7" s="50" t="str">
        <f>IF(AND(((AE$6-Feuil1!$C$2)/6)-INT((AE$6-Feuil1!$C$2)/6)=0,WEEKDAY(AE$6,2)=7),"R","")
&amp;IF(AND(((AE$6-Feuil1!$C$2)/6)-INT((AE$6-Feuil1!$C$2)/6)=0,WEEKDAY(AE$6,2)&lt;&gt;7),"J","")
&amp;IF(AND(ROUND(((AE$6-Feuil1!$C$2)/6)-INT((AE$6-Feuil1!$C$2)/6),4)=ROUND(1/6,4),WEEKDAY(AE$6,2)=7),"J","")
&amp;IF(AND(ROUND(((AE$6-Feuil1!$C$2)/6)-INT((AE$6-Feuil1!$C$2)/6),4)=ROUND(1/6,4),WEEKDAY(AE$6,2)&lt;&gt;7),"V","")
&amp;IF(ROUND(((AE$6-Feuil1!$C$2)/6)-INT((AE$6-Feuil1!$C$2)/6),4)=ROUND(2/6,4),"G","")
&amp;IF(ROUND(((AE$6-Feuil1!$C$2)/6)-INT((AE$6-Feuil1!$C$2)/6),4)=ROUND(3/6,4),"DG","")
&amp;IF(ROUND(((AE$6-Feuil1!$C$2)/6)-INT((AE$6-Feuil1!$C$2)/6),4)=ROUND(4/6,4),"R","")
&amp;IF(ROUND(((AE$6-Feuil1!$C$2)/6)-INT((AE$6-Feuil1!$C$2)/6),4)=ROUND(5/6,4),"R","")</f>
        <v>G</v>
      </c>
      <c r="AF7" s="50" t="str">
        <f>IF(AND(((AF$6-Feuil1!$C$2)/6)-INT((AF$6-Feuil1!$C$2)/6)=0,WEEKDAY(AF$6,2)=7),"R","")
&amp;IF(AND(((AF$6-Feuil1!$C$2)/6)-INT((AF$6-Feuil1!$C$2)/6)=0,WEEKDAY(AF$6,2)&lt;&gt;7),"J","")
&amp;IF(AND(ROUND(((AF$6-Feuil1!$C$2)/6)-INT((AF$6-Feuil1!$C$2)/6),4)=ROUND(1/6,4),WEEKDAY(AF$6,2)=7),"J","")
&amp;IF(AND(ROUND(((AF$6-Feuil1!$C$2)/6)-INT((AF$6-Feuil1!$C$2)/6),4)=ROUND(1/6,4),WEEKDAY(AF$6,2)&lt;&gt;7),"V","")
&amp;IF(ROUND(((AF$6-Feuil1!$C$2)/6)-INT((AF$6-Feuil1!$C$2)/6),4)=ROUND(2/6,4),"G","")
&amp;IF(ROUND(((AF$6-Feuil1!$C$2)/6)-INT((AF$6-Feuil1!$C$2)/6),4)=ROUND(3/6,4),"DG","")
&amp;IF(ROUND(((AF$6-Feuil1!$C$2)/6)-INT((AF$6-Feuil1!$C$2)/6),4)=ROUND(4/6,4),"R","")
&amp;IF(ROUND(((AF$6-Feuil1!$C$2)/6)-INT((AF$6-Feuil1!$C$2)/6),4)=ROUND(5/6,4),"R","")</f>
        <v>DG</v>
      </c>
      <c r="AG7" s="51" t="str">
        <f>IF(AND(((AG$6-Feuil1!$C$2)/6)-INT((AG$6-Feuil1!$C$2)/6)=0,WEEKDAY(AG$6,2)=7),"R","")
&amp;IF(AND(((AG$6-Feuil1!$C$2)/6)-INT((AG$6-Feuil1!$C$2)/6)=0,WEEKDAY(AG$6,2)&lt;&gt;7),"J","")
&amp;IF(AND(ROUND(((AG$6-Feuil1!$C$2)/6)-INT((AG$6-Feuil1!$C$2)/6),4)=ROUND(1/6,4),WEEKDAY(AG$6,2)=7),"J","")
&amp;IF(AND(ROUND(((AG$6-Feuil1!$C$2)/6)-INT((AG$6-Feuil1!$C$2)/6),4)=ROUND(1/6,4),WEEKDAY(AG$6,2)&lt;&gt;7),"V","")
&amp;IF(ROUND(((AG$6-Feuil1!$C$2)/6)-INT((AG$6-Feuil1!$C$2)/6),4)=ROUND(2/6,4),"G","")
&amp;IF(ROUND(((AG$6-Feuil1!$C$2)/6)-INT((AG$6-Feuil1!$C$2)/6),4)=ROUND(3/6,4),"DG","")
&amp;IF(ROUND(((AG$6-Feuil1!$C$2)/6)-INT((AG$6-Feuil1!$C$2)/6),4)=ROUND(4/6,4),"R","")
&amp;IF(ROUND(((AG$6-Feuil1!$C$2)/6)-INT((AG$6-Feuil1!$C$2)/6),4)=ROUND(5/6,4),"R","")</f>
        <v>R</v>
      </c>
    </row>
    <row r="8" spans="1:33" ht="22.5" thickTop="1" thickBot="1" x14ac:dyDescent="0.25">
      <c r="A8" s="60" t="s">
        <v>18</v>
      </c>
      <c r="B8" s="61"/>
      <c r="C8" s="71"/>
      <c r="D8" s="72"/>
      <c r="E8" s="72"/>
      <c r="F8" s="72"/>
      <c r="G8" s="72"/>
      <c r="H8" s="72"/>
      <c r="I8" s="72"/>
      <c r="J8" s="72"/>
      <c r="K8" s="72"/>
      <c r="L8" s="72"/>
      <c r="M8" s="72"/>
      <c r="N8" s="72"/>
      <c r="O8" s="72"/>
      <c r="P8" s="72"/>
      <c r="Q8" s="72"/>
      <c r="R8" s="72"/>
      <c r="S8" s="72"/>
      <c r="T8" s="72"/>
      <c r="U8" s="72"/>
      <c r="V8" s="72"/>
      <c r="W8" s="72"/>
      <c r="X8" s="72"/>
      <c r="Y8" s="72"/>
      <c r="Z8" s="72"/>
      <c r="AA8" s="72"/>
      <c r="AB8" s="72"/>
      <c r="AC8" s="72"/>
      <c r="AD8" s="72"/>
      <c r="AE8" s="72"/>
      <c r="AF8" s="72"/>
      <c r="AG8" s="73"/>
    </row>
    <row r="9" spans="1:33" ht="15.75" thickTop="1" x14ac:dyDescent="0.2">
      <c r="A9" s="40" t="s">
        <v>6</v>
      </c>
      <c r="B9" s="41" t="s">
        <v>0</v>
      </c>
      <c r="C9" s="52"/>
      <c r="D9" s="53"/>
      <c r="E9" s="53"/>
      <c r="F9" s="53"/>
      <c r="G9" s="53"/>
      <c r="H9" s="53"/>
      <c r="I9" s="53"/>
      <c r="J9" s="53"/>
      <c r="K9" s="53"/>
      <c r="L9" s="53"/>
      <c r="M9" s="53"/>
      <c r="N9" s="53"/>
      <c r="O9" s="53"/>
      <c r="P9" s="53"/>
      <c r="Q9" s="53"/>
      <c r="R9" s="53"/>
      <c r="S9" s="53"/>
      <c r="T9" s="53"/>
      <c r="U9" s="53"/>
      <c r="V9" s="53"/>
      <c r="W9" s="53"/>
      <c r="X9" s="53"/>
      <c r="Y9" s="53"/>
      <c r="Z9" s="53"/>
      <c r="AA9" s="53"/>
      <c r="AB9" s="53"/>
      <c r="AC9" s="53"/>
      <c r="AD9" s="53"/>
      <c r="AE9" s="53"/>
      <c r="AF9" s="53"/>
      <c r="AG9" s="54"/>
    </row>
    <row r="10" spans="1:33" ht="15.75" thickBot="1" x14ac:dyDescent="0.25">
      <c r="A10" s="42" t="s">
        <v>7</v>
      </c>
      <c r="B10" s="43" t="s">
        <v>1</v>
      </c>
      <c r="C10" s="5"/>
      <c r="D10" s="6"/>
      <c r="E10" s="6"/>
      <c r="F10" s="6"/>
      <c r="G10" s="6"/>
      <c r="H10" s="6"/>
      <c r="I10" s="6"/>
      <c r="J10" s="6"/>
      <c r="K10" s="6"/>
      <c r="L10" s="6"/>
      <c r="M10" s="6"/>
      <c r="N10" s="6"/>
      <c r="O10" s="6"/>
      <c r="P10" s="6"/>
      <c r="Q10" s="6"/>
      <c r="R10" s="6"/>
      <c r="S10" s="6"/>
      <c r="T10" s="6"/>
      <c r="U10" s="6"/>
      <c r="V10" s="6"/>
      <c r="W10" s="6"/>
      <c r="X10" s="6"/>
      <c r="Y10" s="6"/>
      <c r="Z10" s="6"/>
      <c r="AA10" s="6"/>
      <c r="AB10" s="6"/>
      <c r="AC10" s="6"/>
      <c r="AD10" s="6"/>
      <c r="AE10" s="6"/>
      <c r="AF10" s="6"/>
      <c r="AG10" s="7"/>
    </row>
    <row r="11" spans="1:33" ht="22.5" thickTop="1" thickBot="1" x14ac:dyDescent="0.25">
      <c r="A11" s="60" t="s">
        <v>19</v>
      </c>
      <c r="B11" s="61"/>
      <c r="C11" s="68"/>
      <c r="D11" s="69"/>
      <c r="E11" s="69"/>
      <c r="F11" s="69"/>
      <c r="G11" s="69"/>
      <c r="H11" s="69"/>
      <c r="I11" s="69"/>
      <c r="J11" s="69"/>
      <c r="K11" s="69"/>
      <c r="L11" s="69"/>
      <c r="M11" s="69"/>
      <c r="N11" s="69"/>
      <c r="O11" s="69"/>
      <c r="P11" s="69"/>
      <c r="Q11" s="69"/>
      <c r="R11" s="69"/>
      <c r="S11" s="69"/>
      <c r="T11" s="69"/>
      <c r="U11" s="69"/>
      <c r="V11" s="69"/>
      <c r="W11" s="69"/>
      <c r="X11" s="69"/>
      <c r="Y11" s="69"/>
      <c r="Z11" s="69"/>
      <c r="AA11" s="69"/>
      <c r="AB11" s="69"/>
      <c r="AC11" s="69"/>
      <c r="AD11" s="69"/>
      <c r="AE11" s="69"/>
      <c r="AF11" s="69"/>
      <c r="AG11" s="70"/>
    </row>
    <row r="12" spans="1:33" ht="15.75" thickTop="1" x14ac:dyDescent="0.2">
      <c r="A12" s="40" t="s">
        <v>8</v>
      </c>
      <c r="B12" s="41" t="s">
        <v>2</v>
      </c>
      <c r="C12" s="52"/>
      <c r="D12" s="53"/>
      <c r="E12" s="53"/>
      <c r="F12" s="53"/>
      <c r="G12" s="53"/>
      <c r="H12" s="53"/>
      <c r="I12" s="53"/>
      <c r="J12" s="53"/>
      <c r="K12" s="53"/>
      <c r="L12" s="53"/>
      <c r="M12" s="53"/>
      <c r="N12" s="53"/>
      <c r="O12" s="53"/>
      <c r="P12" s="53"/>
      <c r="Q12" s="53"/>
      <c r="R12" s="53"/>
      <c r="S12" s="53"/>
      <c r="T12" s="53"/>
      <c r="U12" s="53"/>
      <c r="V12" s="53"/>
      <c r="W12" s="53"/>
      <c r="X12" s="53"/>
      <c r="Y12" s="53"/>
      <c r="Z12" s="53"/>
      <c r="AA12" s="53"/>
      <c r="AB12" s="53"/>
      <c r="AC12" s="53"/>
      <c r="AD12" s="53"/>
      <c r="AE12" s="53"/>
      <c r="AF12" s="53"/>
      <c r="AG12" s="54"/>
    </row>
    <row r="13" spans="1:33" x14ac:dyDescent="0.2">
      <c r="A13" s="44" t="s">
        <v>8</v>
      </c>
      <c r="B13" s="45" t="s">
        <v>3</v>
      </c>
      <c r="C13" s="8"/>
      <c r="D13" s="9"/>
      <c r="E13" s="9"/>
      <c r="F13" s="9"/>
      <c r="G13" s="9"/>
      <c r="H13" s="9"/>
      <c r="I13" s="9"/>
      <c r="J13" s="9"/>
      <c r="K13" s="9"/>
      <c r="L13" s="9"/>
      <c r="M13" s="9"/>
      <c r="N13" s="9"/>
      <c r="O13" s="9"/>
      <c r="P13" s="9"/>
      <c r="Q13" s="9"/>
      <c r="R13" s="9"/>
      <c r="S13" s="9"/>
      <c r="T13" s="9"/>
      <c r="U13" s="9"/>
      <c r="V13" s="9"/>
      <c r="W13" s="9"/>
      <c r="X13" s="9"/>
      <c r="Y13" s="9"/>
      <c r="Z13" s="9"/>
      <c r="AA13" s="9"/>
      <c r="AB13" s="9"/>
      <c r="AC13" s="9"/>
      <c r="AD13" s="9"/>
      <c r="AE13" s="9"/>
      <c r="AF13" s="9"/>
      <c r="AG13" s="10"/>
    </row>
    <row r="14" spans="1:33" x14ac:dyDescent="0.2">
      <c r="A14" s="44" t="s">
        <v>8</v>
      </c>
      <c r="B14" s="45" t="s">
        <v>9</v>
      </c>
      <c r="C14" s="8"/>
      <c r="D14" s="9"/>
      <c r="E14" s="9"/>
      <c r="F14" s="9"/>
      <c r="G14" s="9"/>
      <c r="H14" s="9"/>
      <c r="I14" s="9"/>
      <c r="J14" s="9"/>
      <c r="K14" s="9"/>
      <c r="L14" s="9"/>
      <c r="M14" s="9"/>
      <c r="N14" s="9"/>
      <c r="O14" s="9"/>
      <c r="P14" s="9"/>
      <c r="Q14" s="9"/>
      <c r="R14" s="9"/>
      <c r="S14" s="9"/>
      <c r="T14" s="9"/>
      <c r="U14" s="9"/>
      <c r="V14" s="9"/>
      <c r="W14" s="9"/>
      <c r="X14" s="9"/>
      <c r="Y14" s="9"/>
      <c r="Z14" s="9"/>
      <c r="AA14" s="9"/>
      <c r="AB14" s="9"/>
      <c r="AC14" s="9"/>
      <c r="AD14" s="9"/>
      <c r="AE14" s="9"/>
      <c r="AF14" s="9"/>
      <c r="AG14" s="10"/>
    </row>
    <row r="15" spans="1:33" x14ac:dyDescent="0.2">
      <c r="A15" s="44" t="s">
        <v>8</v>
      </c>
      <c r="B15" s="45" t="s">
        <v>10</v>
      </c>
      <c r="C15" s="8"/>
      <c r="D15" s="9"/>
      <c r="E15" s="9"/>
      <c r="F15" s="9"/>
      <c r="G15" s="9"/>
      <c r="H15" s="9"/>
      <c r="I15" s="9"/>
      <c r="J15" s="9"/>
      <c r="K15" s="9"/>
      <c r="L15" s="9"/>
      <c r="M15" s="9"/>
      <c r="N15" s="9"/>
      <c r="O15" s="9"/>
      <c r="P15" s="9"/>
      <c r="Q15" s="9"/>
      <c r="R15" s="9"/>
      <c r="S15" s="9"/>
      <c r="T15" s="9"/>
      <c r="U15" s="9"/>
      <c r="V15" s="9"/>
      <c r="W15" s="9"/>
      <c r="X15" s="9"/>
      <c r="Y15" s="9"/>
      <c r="Z15" s="9"/>
      <c r="AA15" s="9"/>
      <c r="AB15" s="9"/>
      <c r="AC15" s="9"/>
      <c r="AD15" s="9"/>
      <c r="AE15" s="9"/>
      <c r="AF15" s="9"/>
      <c r="AG15" s="10"/>
    </row>
    <row r="16" spans="1:33" x14ac:dyDescent="0.2">
      <c r="A16" s="44" t="s">
        <v>8</v>
      </c>
      <c r="B16" s="45" t="s">
        <v>11</v>
      </c>
      <c r="C16" s="8"/>
      <c r="D16" s="9"/>
      <c r="E16" s="9"/>
      <c r="F16" s="9"/>
      <c r="G16" s="9"/>
      <c r="H16" s="9"/>
      <c r="I16" s="9"/>
      <c r="J16" s="9"/>
      <c r="K16" s="9"/>
      <c r="L16" s="9"/>
      <c r="M16" s="9"/>
      <c r="N16" s="9"/>
      <c r="O16" s="9"/>
      <c r="P16" s="9"/>
      <c r="Q16" s="9"/>
      <c r="R16" s="9"/>
      <c r="S16" s="9"/>
      <c r="T16" s="9"/>
      <c r="U16" s="9"/>
      <c r="V16" s="9"/>
      <c r="W16" s="9"/>
      <c r="X16" s="9"/>
      <c r="Y16" s="9"/>
      <c r="Z16" s="9"/>
      <c r="AA16" s="9"/>
      <c r="AB16" s="9"/>
      <c r="AC16" s="9"/>
      <c r="AD16" s="9"/>
      <c r="AE16" s="9"/>
      <c r="AF16" s="9"/>
      <c r="AG16" s="10"/>
    </row>
    <row r="17" spans="1:33" ht="15.75" thickBot="1" x14ac:dyDescent="0.25">
      <c r="A17" s="42" t="s">
        <v>8</v>
      </c>
      <c r="B17" s="43" t="s">
        <v>12</v>
      </c>
      <c r="C17" s="5"/>
      <c r="D17" s="6"/>
      <c r="E17" s="6"/>
      <c r="F17" s="6"/>
      <c r="G17" s="6"/>
      <c r="H17" s="6"/>
      <c r="I17" s="6"/>
      <c r="J17" s="6"/>
      <c r="K17" s="6"/>
      <c r="L17" s="6"/>
      <c r="M17" s="6"/>
      <c r="N17" s="6"/>
      <c r="O17" s="6"/>
      <c r="P17" s="6"/>
      <c r="Q17" s="6"/>
      <c r="R17" s="6"/>
      <c r="S17" s="6"/>
      <c r="T17" s="6"/>
      <c r="U17" s="6"/>
      <c r="V17" s="6"/>
      <c r="W17" s="6"/>
      <c r="X17" s="6"/>
      <c r="Y17" s="6"/>
      <c r="Z17" s="6"/>
      <c r="AA17" s="6"/>
      <c r="AB17" s="6"/>
      <c r="AC17" s="6"/>
      <c r="AD17" s="6"/>
      <c r="AE17" s="6"/>
      <c r="AF17" s="6"/>
      <c r="AG17" s="7"/>
    </row>
    <row r="18" spans="1:33" ht="22.5" thickTop="1" thickBot="1" x14ac:dyDescent="0.25">
      <c r="A18" s="60" t="s">
        <v>20</v>
      </c>
      <c r="B18" s="61"/>
      <c r="C18" s="68"/>
      <c r="D18" s="69"/>
      <c r="E18" s="69"/>
      <c r="F18" s="69"/>
      <c r="G18" s="69"/>
      <c r="H18" s="69"/>
      <c r="I18" s="69"/>
      <c r="J18" s="69"/>
      <c r="K18" s="69"/>
      <c r="L18" s="69"/>
      <c r="M18" s="69"/>
      <c r="N18" s="69"/>
      <c r="O18" s="69"/>
      <c r="P18" s="69"/>
      <c r="Q18" s="69"/>
      <c r="R18" s="69"/>
      <c r="S18" s="69"/>
      <c r="T18" s="69"/>
      <c r="U18" s="69"/>
      <c r="V18" s="69"/>
      <c r="W18" s="69"/>
      <c r="X18" s="69"/>
      <c r="Y18" s="69"/>
      <c r="Z18" s="69"/>
      <c r="AA18" s="69"/>
      <c r="AB18" s="69"/>
      <c r="AC18" s="69"/>
      <c r="AD18" s="69"/>
      <c r="AE18" s="69"/>
      <c r="AF18" s="69"/>
      <c r="AG18" s="70"/>
    </row>
    <row r="19" spans="1:33" ht="15.75" thickTop="1" x14ac:dyDescent="0.2">
      <c r="A19" s="40" t="s">
        <v>8</v>
      </c>
      <c r="B19" s="41"/>
      <c r="C19" s="52"/>
      <c r="D19" s="53"/>
      <c r="E19" s="53"/>
      <c r="F19" s="53"/>
      <c r="G19" s="53"/>
      <c r="H19" s="53"/>
      <c r="I19" s="53"/>
      <c r="J19" s="53"/>
      <c r="K19" s="53"/>
      <c r="L19" s="53"/>
      <c r="M19" s="53"/>
      <c r="N19" s="53"/>
      <c r="O19" s="53"/>
      <c r="P19" s="53"/>
      <c r="Q19" s="53"/>
      <c r="R19" s="53"/>
      <c r="S19" s="53"/>
      <c r="T19" s="53"/>
      <c r="U19" s="53"/>
      <c r="V19" s="53"/>
      <c r="W19" s="53"/>
      <c r="X19" s="53"/>
      <c r="Y19" s="53"/>
      <c r="Z19" s="53"/>
      <c r="AA19" s="53"/>
      <c r="AB19" s="53"/>
      <c r="AC19" s="53"/>
      <c r="AD19" s="53"/>
      <c r="AE19" s="53"/>
      <c r="AF19" s="53"/>
      <c r="AG19" s="54"/>
    </row>
    <row r="20" spans="1:33" x14ac:dyDescent="0.2">
      <c r="A20" s="42" t="s">
        <v>8</v>
      </c>
      <c r="B20" s="43"/>
      <c r="C20" s="5"/>
      <c r="D20" s="6"/>
      <c r="E20" s="6"/>
      <c r="F20" s="6"/>
      <c r="G20" s="6"/>
      <c r="H20" s="6"/>
      <c r="I20" s="6"/>
      <c r="J20" s="6"/>
      <c r="K20" s="6"/>
      <c r="L20" s="6"/>
      <c r="M20" s="6"/>
      <c r="N20" s="6"/>
      <c r="O20" s="6"/>
      <c r="P20" s="6"/>
      <c r="Q20" s="6"/>
      <c r="R20" s="6"/>
      <c r="S20" s="6"/>
      <c r="T20" s="6"/>
      <c r="U20" s="6"/>
      <c r="V20" s="6"/>
      <c r="W20" s="6"/>
      <c r="X20" s="6"/>
      <c r="Y20" s="6"/>
      <c r="Z20" s="6"/>
      <c r="AA20" s="6"/>
      <c r="AB20" s="6"/>
      <c r="AC20" s="6"/>
      <c r="AD20" s="6"/>
      <c r="AE20" s="6"/>
      <c r="AF20" s="6"/>
      <c r="AG20" s="7"/>
    </row>
    <row r="21" spans="1:33" ht="15.75" thickBot="1" x14ac:dyDescent="0.25">
      <c r="A21" s="74" t="s">
        <v>40</v>
      </c>
      <c r="B21" s="75"/>
      <c r="C21" s="36" t="str">
        <f t="shared" ref="C21:AG21" si="1">IF(OR($C$1=7,$C$1=8),IF(COUNTA(C9:C20)=0,"",IF(COUNTA(C9:C20)&gt;3,"!!!","Ok")),IF(COUNTA(C9:C20)=0,"",IF(COUNTA(C9:C20)&gt;2,"!!!","Ok")))</f>
        <v/>
      </c>
      <c r="D21" s="36" t="str">
        <f t="shared" si="1"/>
        <v/>
      </c>
      <c r="E21" s="36" t="str">
        <f t="shared" si="1"/>
        <v/>
      </c>
      <c r="F21" s="36" t="str">
        <f t="shared" si="1"/>
        <v/>
      </c>
      <c r="G21" s="36" t="str">
        <f t="shared" si="1"/>
        <v/>
      </c>
      <c r="H21" s="36" t="str">
        <f t="shared" si="1"/>
        <v/>
      </c>
      <c r="I21" s="36" t="str">
        <f t="shared" si="1"/>
        <v/>
      </c>
      <c r="J21" s="36" t="str">
        <f t="shared" si="1"/>
        <v/>
      </c>
      <c r="K21" s="36" t="str">
        <f t="shared" si="1"/>
        <v/>
      </c>
      <c r="L21" s="36" t="str">
        <f t="shared" si="1"/>
        <v/>
      </c>
      <c r="M21" s="36" t="str">
        <f t="shared" si="1"/>
        <v/>
      </c>
      <c r="N21" s="36" t="str">
        <f t="shared" si="1"/>
        <v/>
      </c>
      <c r="O21" s="36" t="str">
        <f t="shared" si="1"/>
        <v/>
      </c>
      <c r="P21" s="36" t="str">
        <f t="shared" si="1"/>
        <v/>
      </c>
      <c r="Q21" s="36" t="str">
        <f t="shared" si="1"/>
        <v/>
      </c>
      <c r="R21" s="36" t="str">
        <f t="shared" si="1"/>
        <v/>
      </c>
      <c r="S21" s="36" t="str">
        <f t="shared" si="1"/>
        <v/>
      </c>
      <c r="T21" s="36" t="str">
        <f t="shared" si="1"/>
        <v/>
      </c>
      <c r="U21" s="36" t="str">
        <f t="shared" si="1"/>
        <v/>
      </c>
      <c r="V21" s="36" t="str">
        <f t="shared" si="1"/>
        <v/>
      </c>
      <c r="W21" s="36" t="str">
        <f t="shared" si="1"/>
        <v/>
      </c>
      <c r="X21" s="36" t="str">
        <f t="shared" si="1"/>
        <v/>
      </c>
      <c r="Y21" s="36" t="str">
        <f t="shared" si="1"/>
        <v/>
      </c>
      <c r="Z21" s="36" t="str">
        <f t="shared" si="1"/>
        <v/>
      </c>
      <c r="AA21" s="36" t="str">
        <f t="shared" si="1"/>
        <v/>
      </c>
      <c r="AB21" s="36" t="str">
        <f t="shared" si="1"/>
        <v/>
      </c>
      <c r="AC21" s="36" t="str">
        <f t="shared" si="1"/>
        <v/>
      </c>
      <c r="AD21" s="36" t="str">
        <f t="shared" si="1"/>
        <v/>
      </c>
      <c r="AE21" s="36" t="str">
        <f t="shared" si="1"/>
        <v/>
      </c>
      <c r="AF21" s="36" t="str">
        <f t="shared" si="1"/>
        <v/>
      </c>
      <c r="AG21" s="36" t="str">
        <f t="shared" si="1"/>
        <v/>
      </c>
    </row>
    <row r="22" spans="1:33" ht="22.5" thickTop="1" thickBot="1" x14ac:dyDescent="0.25">
      <c r="A22" s="60" t="s">
        <v>21</v>
      </c>
      <c r="B22" s="61"/>
      <c r="C22" s="68"/>
      <c r="D22" s="69"/>
      <c r="E22" s="69"/>
      <c r="F22" s="69"/>
      <c r="G22" s="69"/>
      <c r="H22" s="69"/>
      <c r="I22" s="69"/>
      <c r="J22" s="69"/>
      <c r="K22" s="69"/>
      <c r="L22" s="69"/>
      <c r="M22" s="69"/>
      <c r="N22" s="69"/>
      <c r="O22" s="69"/>
      <c r="P22" s="69"/>
      <c r="Q22" s="69"/>
      <c r="R22" s="69"/>
      <c r="S22" s="69"/>
      <c r="T22" s="69"/>
      <c r="U22" s="69"/>
      <c r="V22" s="69"/>
      <c r="W22" s="69"/>
      <c r="X22" s="69"/>
      <c r="Y22" s="69"/>
      <c r="Z22" s="69"/>
      <c r="AA22" s="69"/>
      <c r="AB22" s="69"/>
      <c r="AC22" s="69"/>
      <c r="AD22" s="69"/>
      <c r="AE22" s="69"/>
      <c r="AF22" s="69"/>
      <c r="AG22" s="70"/>
    </row>
    <row r="23" spans="1:33" ht="15.75" thickTop="1" x14ac:dyDescent="0.2">
      <c r="A23" s="40" t="s">
        <v>8</v>
      </c>
      <c r="B23" s="41" t="s">
        <v>13</v>
      </c>
      <c r="C23" s="52"/>
      <c r="D23" s="53"/>
      <c r="E23" s="53"/>
      <c r="F23" s="53"/>
      <c r="G23" s="53"/>
      <c r="H23" s="53"/>
      <c r="I23" s="53"/>
      <c r="J23" s="53"/>
      <c r="K23" s="53"/>
      <c r="L23" s="53"/>
      <c r="M23" s="53"/>
      <c r="N23" s="53"/>
      <c r="O23" s="53"/>
      <c r="P23" s="53"/>
      <c r="Q23" s="53"/>
      <c r="R23" s="53"/>
      <c r="S23" s="53"/>
      <c r="T23" s="53"/>
      <c r="U23" s="53"/>
      <c r="V23" s="53"/>
      <c r="W23" s="53"/>
      <c r="X23" s="53"/>
      <c r="Y23" s="53"/>
      <c r="Z23" s="53"/>
      <c r="AA23" s="53"/>
      <c r="AB23" s="53"/>
      <c r="AC23" s="53"/>
      <c r="AD23" s="53"/>
      <c r="AE23" s="53"/>
      <c r="AF23" s="53"/>
      <c r="AG23" s="54"/>
    </row>
    <row r="24" spans="1:33" x14ac:dyDescent="0.2">
      <c r="A24" s="44" t="s">
        <v>14</v>
      </c>
      <c r="B24" s="45" t="s">
        <v>15</v>
      </c>
      <c r="C24" s="8"/>
      <c r="D24" s="9"/>
      <c r="E24" s="9"/>
      <c r="F24" s="9"/>
      <c r="G24" s="9"/>
      <c r="H24" s="9"/>
      <c r="I24" s="9"/>
      <c r="J24" s="9"/>
      <c r="K24" s="9"/>
      <c r="L24" s="9"/>
      <c r="M24" s="9"/>
      <c r="N24" s="9"/>
      <c r="O24" s="9"/>
      <c r="P24" s="9"/>
      <c r="Q24" s="9"/>
      <c r="R24" s="9"/>
      <c r="S24" s="9"/>
      <c r="T24" s="9"/>
      <c r="U24" s="9"/>
      <c r="V24" s="9"/>
      <c r="W24" s="9"/>
      <c r="X24" s="9"/>
      <c r="Y24" s="9"/>
      <c r="Z24" s="9"/>
      <c r="AA24" s="9"/>
      <c r="AB24" s="9"/>
      <c r="AC24" s="9"/>
      <c r="AD24" s="9"/>
      <c r="AE24" s="9"/>
      <c r="AF24" s="9"/>
      <c r="AG24" s="10"/>
    </row>
    <row r="25" spans="1:33" x14ac:dyDescent="0.2">
      <c r="A25" s="44" t="s">
        <v>8</v>
      </c>
      <c r="B25" s="45" t="s">
        <v>16</v>
      </c>
      <c r="C25" s="8"/>
      <c r="D25" s="9"/>
      <c r="E25" s="9"/>
      <c r="F25" s="9"/>
      <c r="G25" s="9"/>
      <c r="H25" s="9"/>
      <c r="I25" s="9"/>
      <c r="J25" s="9"/>
      <c r="K25" s="9"/>
      <c r="L25" s="9"/>
      <c r="M25" s="9"/>
      <c r="N25" s="9"/>
      <c r="O25" s="9"/>
      <c r="P25" s="9"/>
      <c r="Q25" s="9"/>
      <c r="R25" s="9"/>
      <c r="S25" s="9"/>
      <c r="T25" s="9"/>
      <c r="U25" s="9"/>
      <c r="V25" s="9"/>
      <c r="W25" s="9"/>
      <c r="X25" s="9"/>
      <c r="Y25" s="9"/>
      <c r="Z25" s="9"/>
      <c r="AA25" s="9"/>
      <c r="AB25" s="9"/>
      <c r="AC25" s="9"/>
      <c r="AD25" s="9"/>
      <c r="AE25" s="9"/>
      <c r="AF25" s="9"/>
      <c r="AG25" s="10"/>
    </row>
    <row r="26" spans="1:33" ht="15.75" thickBot="1" x14ac:dyDescent="0.25">
      <c r="A26" s="46" t="s">
        <v>8</v>
      </c>
      <c r="B26" s="47" t="s">
        <v>17</v>
      </c>
      <c r="C26" s="5"/>
      <c r="D26" s="6"/>
      <c r="E26" s="6"/>
      <c r="F26" s="6"/>
      <c r="G26" s="6"/>
      <c r="H26" s="6"/>
      <c r="I26" s="6"/>
      <c r="J26" s="6"/>
      <c r="K26" s="6"/>
      <c r="L26" s="6"/>
      <c r="M26" s="6"/>
      <c r="N26" s="6"/>
      <c r="O26" s="6"/>
      <c r="P26" s="6"/>
      <c r="Q26" s="6"/>
      <c r="R26" s="6"/>
      <c r="S26" s="6"/>
      <c r="T26" s="6"/>
      <c r="U26" s="6"/>
      <c r="V26" s="6"/>
      <c r="W26" s="6"/>
      <c r="X26" s="6"/>
      <c r="Y26" s="6"/>
      <c r="Z26" s="6"/>
      <c r="AA26" s="6"/>
      <c r="AB26" s="6"/>
      <c r="AC26" s="6"/>
      <c r="AD26" s="6"/>
      <c r="AE26" s="6"/>
      <c r="AF26" s="6"/>
      <c r="AG26" s="7"/>
    </row>
    <row r="27" spans="1:33" ht="15.75" thickBot="1" x14ac:dyDescent="0.25">
      <c r="A27" s="58" t="s">
        <v>40</v>
      </c>
      <c r="B27" s="59"/>
      <c r="C27" s="55" t="str">
        <f>IF(COUNTA(C23:C26)=0,"",IF(COUNTA(C23:C26)&gt;2,"!!!","Ok"))</f>
        <v/>
      </c>
      <c r="D27" s="55" t="str">
        <f t="shared" ref="D27:AG27" si="2">IF(COUNTA(D23:D26)=0,"",IF(COUNTA(D23:D26)&gt;2,"!!!","Ok"))</f>
        <v/>
      </c>
      <c r="E27" s="55" t="str">
        <f t="shared" si="2"/>
        <v/>
      </c>
      <c r="F27" s="55" t="str">
        <f t="shared" si="2"/>
        <v/>
      </c>
      <c r="G27" s="55" t="str">
        <f t="shared" si="2"/>
        <v/>
      </c>
      <c r="H27" s="55" t="str">
        <f t="shared" si="2"/>
        <v/>
      </c>
      <c r="I27" s="55" t="str">
        <f t="shared" si="2"/>
        <v/>
      </c>
      <c r="J27" s="55" t="str">
        <f t="shared" si="2"/>
        <v/>
      </c>
      <c r="K27" s="55" t="str">
        <f t="shared" si="2"/>
        <v/>
      </c>
      <c r="L27" s="55" t="str">
        <f t="shared" si="2"/>
        <v/>
      </c>
      <c r="M27" s="55" t="str">
        <f t="shared" si="2"/>
        <v/>
      </c>
      <c r="N27" s="55" t="str">
        <f t="shared" si="2"/>
        <v/>
      </c>
      <c r="O27" s="55" t="str">
        <f t="shared" si="2"/>
        <v/>
      </c>
      <c r="P27" s="55" t="str">
        <f t="shared" si="2"/>
        <v/>
      </c>
      <c r="Q27" s="55" t="str">
        <f t="shared" si="2"/>
        <v/>
      </c>
      <c r="R27" s="55" t="str">
        <f t="shared" si="2"/>
        <v/>
      </c>
      <c r="S27" s="55" t="str">
        <f t="shared" si="2"/>
        <v/>
      </c>
      <c r="T27" s="55" t="str">
        <f t="shared" si="2"/>
        <v/>
      </c>
      <c r="U27" s="55" t="str">
        <f t="shared" si="2"/>
        <v/>
      </c>
      <c r="V27" s="55" t="str">
        <f t="shared" si="2"/>
        <v/>
      </c>
      <c r="W27" s="55" t="str">
        <f t="shared" si="2"/>
        <v/>
      </c>
      <c r="X27" s="55" t="str">
        <f t="shared" si="2"/>
        <v/>
      </c>
      <c r="Y27" s="55" t="str">
        <f t="shared" si="2"/>
        <v/>
      </c>
      <c r="Z27" s="55" t="str">
        <f t="shared" si="2"/>
        <v/>
      </c>
      <c r="AA27" s="55" t="str">
        <f t="shared" si="2"/>
        <v/>
      </c>
      <c r="AB27" s="55" t="str">
        <f t="shared" si="2"/>
        <v/>
      </c>
      <c r="AC27" s="55" t="str">
        <f t="shared" si="2"/>
        <v/>
      </c>
      <c r="AD27" s="55" t="str">
        <f t="shared" si="2"/>
        <v/>
      </c>
      <c r="AE27" s="55" t="str">
        <f t="shared" si="2"/>
        <v/>
      </c>
      <c r="AF27" s="55" t="str">
        <f t="shared" si="2"/>
        <v/>
      </c>
      <c r="AG27" s="56" t="str">
        <f t="shared" si="2"/>
        <v/>
      </c>
    </row>
  </sheetData>
  <sheetProtection sort="0" autoFilter="0"/>
  <dataConsolidate/>
  <mergeCells count="13">
    <mergeCell ref="A4:AG5"/>
    <mergeCell ref="C22:AG22"/>
    <mergeCell ref="C18:AG18"/>
    <mergeCell ref="C11:AG11"/>
    <mergeCell ref="C8:AG8"/>
    <mergeCell ref="A21:B21"/>
    <mergeCell ref="B6:B7"/>
    <mergeCell ref="A6:A7"/>
    <mergeCell ref="A27:B27"/>
    <mergeCell ref="A8:B8"/>
    <mergeCell ref="A11:B11"/>
    <mergeCell ref="A18:B18"/>
    <mergeCell ref="A22:B22"/>
  </mergeCells>
  <conditionalFormatting sqref="C6:AG7">
    <cfRule type="expression" dxfId="11" priority="12">
      <formula>WEEKDAY(C6,2)&gt;5</formula>
    </cfRule>
  </conditionalFormatting>
  <conditionalFormatting sqref="C9:AG10 C19:AG20 C23:AG26 C12:AG17">
    <cfRule type="cellIs" dxfId="10" priority="8" operator="equal">
      <formula>"m"</formula>
    </cfRule>
    <cfRule type="cellIs" dxfId="9" priority="9" operator="equal">
      <formula>"f"</formula>
    </cfRule>
    <cfRule type="cellIs" dxfId="8" priority="10" operator="equal">
      <formula>"cc"</formula>
    </cfRule>
    <cfRule type="cellIs" dxfId="7" priority="11" operator="equal">
      <formula>"C"</formula>
    </cfRule>
  </conditionalFormatting>
  <conditionalFormatting sqref="C21:AG21">
    <cfRule type="cellIs" dxfId="6" priority="6" operator="equal">
      <formula>"!!!"</formula>
    </cfRule>
    <cfRule type="cellIs" dxfId="5" priority="7" operator="equal">
      <formula>"Ok"</formula>
    </cfRule>
  </conditionalFormatting>
  <conditionalFormatting sqref="C27:AG27">
    <cfRule type="cellIs" dxfId="4" priority="4" operator="equal">
      <formula>"!!!"</formula>
    </cfRule>
    <cfRule type="cellIs" dxfId="3" priority="5" operator="equal">
      <formula>"Ok"</formula>
    </cfRule>
  </conditionalFormatting>
  <conditionalFormatting sqref="C10:AG10">
    <cfRule type="cellIs" dxfId="2" priority="3" operator="equal">
      <formula>TRUE</formula>
    </cfRule>
  </conditionalFormatting>
  <conditionalFormatting sqref="AE6:AG27">
    <cfRule type="expression" dxfId="1" priority="1">
      <formula>OR(MONTH(AD$6)&lt;&gt;MONTH(AE$6),MONTH(AC$6)&lt;&gt;MONTH(AE$6),MONTH(AB$6)&lt;&gt;MONTH(AE$6))</formula>
    </cfRule>
  </conditionalFormatting>
  <dataValidations count="1">
    <dataValidation type="list" allowBlank="1" showDropDown="1" showErrorMessage="1" error="Veuillez vous référer à la légende en haut de page. " sqref="C9:AG10 C12:AG17 C19:AG20 C23:AG26" xr:uid="{B3CAA00E-C5F9-41FD-8071-767E65C927C6}">
      <formula1>Donnes</formula1>
    </dataValidation>
  </dataValidations>
  <pageMargins left="0.7" right="0.7" top="0.75" bottom="0.75" header="0.3" footer="0.3"/>
  <pageSetup paperSize="9" orientation="portrait" horizont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Mensuel">
              <controlPr locked="0" defaultSize="0" autoLine="0" autoPict="0">
                <anchor moveWithCells="1">
                  <from>
                    <xdr:col>0</xdr:col>
                    <xdr:colOff>0</xdr:colOff>
                    <xdr:row>0</xdr:row>
                    <xdr:rowOff>9525</xdr:rowOff>
                  </from>
                  <to>
                    <xdr:col>2</xdr:col>
                    <xdr:colOff>0</xdr:colOff>
                    <xdr:row>1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Année">
              <controlPr locked="0" defaultSize="0" autoLine="0" autoPict="0">
                <anchor moveWithCells="1">
                  <from>
                    <xdr:col>0</xdr:col>
                    <xdr:colOff>0</xdr:colOff>
                    <xdr:row>1</xdr:row>
                    <xdr:rowOff>95250</xdr:rowOff>
                  </from>
                  <to>
                    <xdr:col>2</xdr:col>
                    <xdr:colOff>9525</xdr:colOff>
                    <xdr:row>2</xdr:row>
                    <xdr:rowOff>180975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2" id="{B8513A75-0C50-467C-B22A-75AC07310940}">
            <xm:f>NOT(ISNA(VLOOKUP(C6,Feuil1!F3:F14,1,FALSE)))</xm:f>
            <x14:dxf>
              <fill>
                <patternFill>
                  <bgColor theme="0" tint="-0.14996795556505021"/>
                </patternFill>
              </fill>
            </x14:dxf>
          </x14:cfRule>
          <xm:sqref>C6:AG7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0EB60B6-00BF-4C7A-9EBD-B8504204EC39}">
  <dimension ref="A1:F38"/>
  <sheetViews>
    <sheetView workbookViewId="0">
      <selection activeCell="D19" sqref="D19"/>
    </sheetView>
  </sheetViews>
  <sheetFormatPr defaultColWidth="11.43359375" defaultRowHeight="15" x14ac:dyDescent="0.2"/>
  <cols>
    <col min="3" max="3" width="16.54296875" customWidth="1"/>
    <col min="4" max="4" width="21.1171875" customWidth="1"/>
    <col min="5" max="5" width="19.1015625" style="19" bestFit="1" customWidth="1"/>
    <col min="6" max="6" width="11.43359375" style="11"/>
    <col min="8" max="8" width="16.6796875" bestFit="1" customWidth="1"/>
  </cols>
  <sheetData>
    <row r="1" spans="1:6" x14ac:dyDescent="0.2">
      <c r="A1" s="31" t="s">
        <v>49</v>
      </c>
      <c r="B1" s="31" t="s">
        <v>41</v>
      </c>
      <c r="C1" s="31" t="s">
        <v>58</v>
      </c>
      <c r="E1" s="27" t="s">
        <v>52</v>
      </c>
      <c r="F1" s="30">
        <f>Feuil2!$C$2+2019</f>
        <v>2020</v>
      </c>
    </row>
    <row r="2" spans="1:6" ht="15.75" thickBot="1" x14ac:dyDescent="0.25">
      <c r="A2" s="17" t="s">
        <v>27</v>
      </c>
      <c r="B2" s="18">
        <v>2020</v>
      </c>
      <c r="C2" s="48">
        <v>43834</v>
      </c>
      <c r="E2" s="28" t="s">
        <v>50</v>
      </c>
      <c r="F2" s="29" t="s">
        <v>51</v>
      </c>
    </row>
    <row r="3" spans="1:6" x14ac:dyDescent="0.2">
      <c r="A3" s="17" t="s">
        <v>28</v>
      </c>
      <c r="B3" s="18">
        <v>2021</v>
      </c>
      <c r="C3" s="18"/>
      <c r="E3" s="20" t="s">
        <v>42</v>
      </c>
      <c r="F3" s="23">
        <f>DATE($F$1,1,1)</f>
        <v>43831</v>
      </c>
    </row>
    <row r="4" spans="1:6" x14ac:dyDescent="0.2">
      <c r="A4" s="17" t="s">
        <v>29</v>
      </c>
      <c r="B4" s="18">
        <v>2022</v>
      </c>
      <c r="C4" s="18"/>
      <c r="E4" s="21" t="s">
        <v>43</v>
      </c>
      <c r="F4" s="24">
        <f>ROUND(DATE($F$1,4,MOD(234-11*MOD($F$1,19),30))/7,)*7-6</f>
        <v>43933</v>
      </c>
    </row>
    <row r="5" spans="1:6" x14ac:dyDescent="0.2">
      <c r="A5" s="17" t="s">
        <v>30</v>
      </c>
      <c r="B5" s="18">
        <v>2023</v>
      </c>
      <c r="C5" s="18"/>
      <c r="E5" s="21" t="s">
        <v>44</v>
      </c>
      <c r="F5" s="24">
        <f>$F$4+1</f>
        <v>43934</v>
      </c>
    </row>
    <row r="6" spans="1:6" x14ac:dyDescent="0.2">
      <c r="A6" s="17" t="s">
        <v>31</v>
      </c>
      <c r="B6" s="18">
        <v>2024</v>
      </c>
      <c r="C6" s="18"/>
      <c r="E6" s="21" t="s">
        <v>45</v>
      </c>
      <c r="F6" s="24">
        <f>DATE($F$1,5,1)</f>
        <v>43952</v>
      </c>
    </row>
    <row r="7" spans="1:6" x14ac:dyDescent="0.2">
      <c r="A7" s="17" t="s">
        <v>32</v>
      </c>
      <c r="B7" s="18">
        <v>2025</v>
      </c>
      <c r="C7" s="18"/>
      <c r="E7" s="21" t="s">
        <v>46</v>
      </c>
      <c r="F7" s="24">
        <f>$F$4+39</f>
        <v>43972</v>
      </c>
    </row>
    <row r="8" spans="1:6" x14ac:dyDescent="0.2">
      <c r="A8" s="17" t="s">
        <v>33</v>
      </c>
      <c r="B8" s="18">
        <v>2026</v>
      </c>
      <c r="C8" s="18"/>
      <c r="E8" s="21" t="s">
        <v>47</v>
      </c>
      <c r="F8" s="24">
        <f>$F$4+49</f>
        <v>43982</v>
      </c>
    </row>
    <row r="9" spans="1:6" x14ac:dyDescent="0.2">
      <c r="A9" s="17" t="s">
        <v>34</v>
      </c>
      <c r="B9" s="18">
        <v>2027</v>
      </c>
      <c r="C9" s="18"/>
      <c r="E9" s="21" t="s">
        <v>48</v>
      </c>
      <c r="F9" s="24">
        <f>$F$4+50</f>
        <v>43983</v>
      </c>
    </row>
    <row r="10" spans="1:6" x14ac:dyDescent="0.2">
      <c r="A10" s="17" t="s">
        <v>35</v>
      </c>
      <c r="B10" s="18">
        <v>2028</v>
      </c>
      <c r="C10" s="18"/>
      <c r="E10" s="32" t="s">
        <v>57</v>
      </c>
      <c r="F10" s="26">
        <f>DATE(F1,7,21)</f>
        <v>44033</v>
      </c>
    </row>
    <row r="11" spans="1:6" x14ac:dyDescent="0.2">
      <c r="A11" s="17" t="s">
        <v>36</v>
      </c>
      <c r="B11" s="18">
        <v>2029</v>
      </c>
      <c r="C11" s="18"/>
      <c r="E11" s="21" t="s">
        <v>56</v>
      </c>
      <c r="F11" s="24">
        <f>DATE($F$1,8,15)</f>
        <v>44058</v>
      </c>
    </row>
    <row r="12" spans="1:6" x14ac:dyDescent="0.2">
      <c r="A12" s="17" t="s">
        <v>37</v>
      </c>
      <c r="B12" s="18">
        <v>2030</v>
      </c>
      <c r="C12" s="18"/>
      <c r="E12" s="21" t="s">
        <v>55</v>
      </c>
      <c r="F12" s="24">
        <f>DATE($F$1,11,1)</f>
        <v>44136</v>
      </c>
    </row>
    <row r="13" spans="1:6" x14ac:dyDescent="0.2">
      <c r="A13" s="17" t="s">
        <v>38</v>
      </c>
      <c r="B13" s="18">
        <v>2031</v>
      </c>
      <c r="C13" s="18"/>
      <c r="E13" s="21" t="s">
        <v>53</v>
      </c>
      <c r="F13" s="24">
        <f>DATE($F$1,11,11)</f>
        <v>44146</v>
      </c>
    </row>
    <row r="14" spans="1:6" ht="15.75" thickBot="1" x14ac:dyDescent="0.25">
      <c r="E14" s="22" t="s">
        <v>54</v>
      </c>
      <c r="F14" s="25">
        <f>DATE($F$1,12,25)</f>
        <v>44190</v>
      </c>
    </row>
    <row r="16" spans="1:6" x14ac:dyDescent="0.2">
      <c r="A16" s="17" t="s">
        <v>60</v>
      </c>
    </row>
    <row r="17" spans="1:6" x14ac:dyDescent="0.2">
      <c r="A17" s="17" t="s">
        <v>59</v>
      </c>
    </row>
    <row r="18" spans="1:6" x14ac:dyDescent="0.2">
      <c r="A18" s="17" t="s">
        <v>61</v>
      </c>
    </row>
    <row r="19" spans="1:6" x14ac:dyDescent="0.2">
      <c r="A19" s="17" t="s">
        <v>62</v>
      </c>
    </row>
    <row r="20" spans="1:6" x14ac:dyDescent="0.2">
      <c r="A20" s="17" t="s">
        <v>22</v>
      </c>
      <c r="E20"/>
      <c r="F20"/>
    </row>
    <row r="21" spans="1:6" x14ac:dyDescent="0.2">
      <c r="A21" s="17" t="s">
        <v>63</v>
      </c>
      <c r="E21"/>
      <c r="F21"/>
    </row>
    <row r="22" spans="1:6" x14ac:dyDescent="0.2">
      <c r="A22" s="17" t="s">
        <v>64</v>
      </c>
      <c r="E22"/>
      <c r="F22"/>
    </row>
    <row r="23" spans="1:6" x14ac:dyDescent="0.2">
      <c r="A23" s="17" t="s">
        <v>65</v>
      </c>
      <c r="E23"/>
      <c r="F23"/>
    </row>
    <row r="24" spans="1:6" x14ac:dyDescent="0.2">
      <c r="E24"/>
      <c r="F24"/>
    </row>
    <row r="25" spans="1:6" x14ac:dyDescent="0.2">
      <c r="E25"/>
      <c r="F25"/>
    </row>
    <row r="26" spans="1:6" x14ac:dyDescent="0.2">
      <c r="E26"/>
      <c r="F26"/>
    </row>
    <row r="27" spans="1:6" x14ac:dyDescent="0.2">
      <c r="E27"/>
      <c r="F27"/>
    </row>
    <row r="28" spans="1:6" x14ac:dyDescent="0.2">
      <c r="E28"/>
      <c r="F28"/>
    </row>
    <row r="29" spans="1:6" x14ac:dyDescent="0.2">
      <c r="E29"/>
      <c r="F29"/>
    </row>
    <row r="30" spans="1:6" x14ac:dyDescent="0.2">
      <c r="E30"/>
      <c r="F30"/>
    </row>
    <row r="31" spans="1:6" x14ac:dyDescent="0.2">
      <c r="E31"/>
      <c r="F31"/>
    </row>
    <row r="32" spans="1:6" x14ac:dyDescent="0.2">
      <c r="E32"/>
      <c r="F32"/>
    </row>
    <row r="33" spans="5:6" x14ac:dyDescent="0.2">
      <c r="E33"/>
      <c r="F33"/>
    </row>
    <row r="34" spans="5:6" x14ac:dyDescent="0.2">
      <c r="E34"/>
      <c r="F34"/>
    </row>
    <row r="35" spans="5:6" x14ac:dyDescent="0.2">
      <c r="E35"/>
      <c r="F35"/>
    </row>
    <row r="36" spans="5:6" x14ac:dyDescent="0.2">
      <c r="E36"/>
      <c r="F36"/>
    </row>
    <row r="37" spans="5:6" x14ac:dyDescent="0.2">
      <c r="E37"/>
      <c r="F37"/>
    </row>
    <row r="38" spans="5:6" x14ac:dyDescent="0.2">
      <c r="E38"/>
      <c r="F38"/>
    </row>
  </sheetData>
  <sheetProtection algorithmName="SHA-512" hashValue="ZscNmcklXoVhTwegfinuQA/oN6HzuKHlN7Cp5KtIFzXkSP2z+LpbTjieMNo3FMQBCdYLthV67ntUW1jHQpRuJg==" saltValue="668KMPMVyyt3ugbzbgqKRQ==" spinCount="100000" sheet="1" objects="1" scenarios="1"/>
  <phoneticPr fontId="2" type="noConversion"/>
  <pageMargins left="0.7" right="0.7" top="0.75" bottom="0.75" header="0.3" footer="0.3"/>
  <pageSetup paperSize="9" orientation="portrait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 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 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 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5473C7D3F9894046ABE68610128D77CA" ma:contentTypeVersion="5" ma:contentTypeDescription="Create a new document." ma:contentTypeScope="" ma:versionID="b178d10affe89186002b0a952d952079">
  <xsd:schema xmlns:xsd="http://www.w3.org/2001/XMLSchema" xmlns:xs="http://www.w3.org/2001/XMLSchema" xmlns:p="http://schemas.microsoft.com/office/2006/metadata/properties" xmlns:ns3="10ec6153-0439-4065-84dc-772960d8ef3c" xmlns:ns4="c5c1ffd7-b663-4cdd-bee7-6b8fb7d8d49b" targetNamespace="http://schemas.microsoft.com/office/2006/metadata/properties" ma:root="true" ma:fieldsID="da706f9f8c594f9dbf8419952e870fcb" ns3:_="" ns4:_="">
    <xsd:import namespace="10ec6153-0439-4065-84dc-772960d8ef3c"/>
    <xsd:import namespace="c5c1ffd7-b663-4cdd-bee7-6b8fb7d8d49b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4:SharedWithUsers" minOccurs="0"/>
                <xsd:element ref="ns4:SharedWithDetails" minOccurs="0"/>
                <xsd:element ref="ns4:SharingHintHash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10ec6153-0439-4065-84dc-772960d8ef3c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c5c1ffd7-b663-4cdd-bee7-6b8fb7d8d49b" elementFormDefault="qualified">
    <xsd:import namespace="http://schemas.microsoft.com/office/2006/documentManagement/types"/>
    <xsd:import namespace="http://schemas.microsoft.com/office/infopath/2007/PartnerControls"/>
    <xsd:element name="SharedWithUsers" ma:index="10" nillable="true" ma:displayName="Shared With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1" nillable="true" ma:displayName="Shared With De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2" nillable="true" ma:displayName="Sharing Hint Hash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E753FB01-D896-4610-B31B-1B3D156041CA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FB6A29BD-417B-4A80-A60D-35A0222CAD58}">
  <ds:schemaRefs>
    <ds:schemaRef ds:uri="http://schemas.microsoft.com/office/2006/metadata/properties"/>
    <ds:schemaRef ds:uri="http://www.w3.org/2000/xmlns/"/>
  </ds:schemaRefs>
</ds:datastoreItem>
</file>

<file path=customXml/itemProps3.xml><?xml version="1.0" encoding="utf-8"?>
<ds:datastoreItem xmlns:ds="http://schemas.openxmlformats.org/officeDocument/2006/customXml" ds:itemID="{87131408-FD16-4A00-B21D-D65A938B7F61}">
  <ds:schemaRefs>
    <ds:schemaRef ds:uri="http://schemas.microsoft.com/office/2006/metadata/contentType"/>
    <ds:schemaRef ds:uri="http://schemas.microsoft.com/office/2006/metadata/properties/metaAttributes"/>
    <ds:schemaRef ds:uri="http://www.w3.org/2000/xmlns/"/>
    <ds:schemaRef ds:uri="http://www.w3.org/2001/XMLSchema"/>
    <ds:schemaRef ds:uri="10ec6153-0439-4065-84dc-772960d8ef3c"/>
    <ds:schemaRef ds:uri="c5c1ffd7-b663-4cdd-bee7-6b8fb7d8d49b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Excel Android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Feuil2</vt:lpstr>
      <vt:lpstr>Feuil1</vt:lpstr>
      <vt:lpstr>Donnees</vt:lpstr>
      <vt:lpstr>Donnes</vt:lpstr>
      <vt:lpstr>M</vt:lpstr>
      <vt:lpstr>Mois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Geoffrey Dohogne</dc:creator>
  <cp:lastModifiedBy>p4467032</cp:lastModifiedBy>
  <cp:lastPrinted>2020-02-13T20:21:40Z</cp:lastPrinted>
  <dcterms:created xsi:type="dcterms:W3CDTF">2020-02-12T19:20:13Z</dcterms:created>
  <dcterms:modified xsi:type="dcterms:W3CDTF">2020-02-14T10:07:10Z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0x0101005473C7D3F9894046ABE68610128D77CA</vt:lpwstr>
  </property>
</Properties>
</file>