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 DTPRO G2\Documents\"/>
    </mc:Choice>
  </mc:AlternateContent>
  <bookViews>
    <workbookView xWindow="0" yWindow="0" windowWidth="28800" windowHeight="12330" activeTab="1"/>
  </bookViews>
  <sheets>
    <sheet name="Alerte" sheetId="1" r:id="rId1"/>
    <sheet name="Opérations 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9" i="1" l="1"/>
  <c r="S10" i="1"/>
  <c r="S11" i="1"/>
  <c r="S12" i="1"/>
  <c r="T12" i="1" s="1"/>
  <c r="U12" i="1" s="1"/>
  <c r="S13" i="1"/>
  <c r="S14" i="1"/>
  <c r="S15" i="1"/>
  <c r="S16" i="1"/>
  <c r="S17" i="1"/>
  <c r="S18" i="1"/>
  <c r="S19" i="1"/>
  <c r="S20" i="1"/>
  <c r="S21" i="1"/>
  <c r="S8" i="1"/>
  <c r="T8" i="1" s="1"/>
  <c r="U8" i="1" s="1"/>
  <c r="P8" i="1"/>
  <c r="Q8" i="1" s="1"/>
  <c r="R8" i="1" s="1"/>
  <c r="P9" i="1"/>
  <c r="P10" i="1"/>
  <c r="P11" i="1"/>
  <c r="P12" i="1"/>
  <c r="Q12" i="1" s="1"/>
  <c r="R12" i="1" s="1"/>
  <c r="P13" i="1"/>
  <c r="P14" i="1"/>
  <c r="P15" i="1"/>
  <c r="P16" i="1"/>
  <c r="Q16" i="1" s="1"/>
  <c r="R16" i="1" s="1"/>
  <c r="P17" i="1"/>
  <c r="P18" i="1"/>
  <c r="P19" i="1"/>
  <c r="P20" i="1"/>
  <c r="P21" i="1"/>
  <c r="M8" i="1"/>
  <c r="N8" i="1" s="1"/>
  <c r="O8" i="1" s="1"/>
  <c r="M9" i="1"/>
  <c r="M10" i="1"/>
  <c r="M11" i="1"/>
  <c r="M12" i="1"/>
  <c r="M13" i="1"/>
  <c r="M14" i="1"/>
  <c r="M15" i="1"/>
  <c r="M16" i="1"/>
  <c r="N16" i="1" s="1"/>
  <c r="O16" i="1" s="1"/>
  <c r="M17" i="1"/>
  <c r="M18" i="1"/>
  <c r="M19" i="1"/>
  <c r="M20" i="1"/>
  <c r="M21" i="1"/>
  <c r="J8" i="1"/>
  <c r="K8" i="1" s="1"/>
  <c r="L8" i="1" s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F8" i="1"/>
  <c r="G8" i="1" s="1"/>
  <c r="H8" i="1" s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" i="1"/>
  <c r="T19" i="1"/>
  <c r="U19" i="1" s="1"/>
  <c r="Q19" i="1"/>
  <c r="R19" i="1" s="1"/>
  <c r="N19" i="1"/>
  <c r="O19" i="1" s="1"/>
  <c r="K19" i="1"/>
  <c r="L19" i="1" s="1"/>
  <c r="G19" i="1"/>
  <c r="H19" i="1" s="1"/>
  <c r="T18" i="1"/>
  <c r="U18" i="1" s="1"/>
  <c r="Q18" i="1"/>
  <c r="R18" i="1" s="1"/>
  <c r="N18" i="1"/>
  <c r="O18" i="1" s="1"/>
  <c r="K18" i="1"/>
  <c r="L18" i="1" s="1"/>
  <c r="G18" i="1"/>
  <c r="H18" i="1" s="1"/>
  <c r="T17" i="1"/>
  <c r="U17" i="1" s="1"/>
  <c r="Q17" i="1"/>
  <c r="R17" i="1" s="1"/>
  <c r="N17" i="1"/>
  <c r="O17" i="1" s="1"/>
  <c r="K17" i="1"/>
  <c r="L17" i="1" s="1"/>
  <c r="G17" i="1"/>
  <c r="H17" i="1" s="1"/>
  <c r="T16" i="1"/>
  <c r="U16" i="1" s="1"/>
  <c r="G16" i="1"/>
  <c r="H16" i="1" s="1"/>
  <c r="T15" i="1"/>
  <c r="U15" i="1" s="1"/>
  <c r="Q15" i="1"/>
  <c r="R15" i="1" s="1"/>
  <c r="N15" i="1"/>
  <c r="O15" i="1" s="1"/>
  <c r="K15" i="1"/>
  <c r="L15" i="1" s="1"/>
  <c r="G15" i="1"/>
  <c r="H15" i="1" s="1"/>
  <c r="T14" i="1"/>
  <c r="U14" i="1" s="1"/>
  <c r="Q14" i="1"/>
  <c r="R14" i="1" s="1"/>
  <c r="N14" i="1"/>
  <c r="O14" i="1" s="1"/>
  <c r="K14" i="1"/>
  <c r="L14" i="1" s="1"/>
  <c r="G14" i="1"/>
  <c r="H14" i="1" s="1"/>
  <c r="T13" i="1"/>
  <c r="U13" i="1" s="1"/>
  <c r="Q13" i="1"/>
  <c r="R13" i="1" s="1"/>
  <c r="N13" i="1"/>
  <c r="O13" i="1" s="1"/>
  <c r="K13" i="1"/>
  <c r="L13" i="1" s="1"/>
  <c r="G13" i="1"/>
  <c r="H13" i="1" s="1"/>
  <c r="N12" i="1"/>
  <c r="O12" i="1" s="1"/>
  <c r="G12" i="1"/>
  <c r="H12" i="1" s="1"/>
  <c r="T11" i="1"/>
  <c r="U11" i="1" s="1"/>
  <c r="Q11" i="1"/>
  <c r="R11" i="1" s="1"/>
  <c r="N11" i="1"/>
  <c r="O11" i="1" s="1"/>
  <c r="K11" i="1"/>
  <c r="L11" i="1" s="1"/>
  <c r="G11" i="1"/>
  <c r="H11" i="1" s="1"/>
  <c r="T10" i="1"/>
  <c r="U10" i="1" s="1"/>
  <c r="Q10" i="1"/>
  <c r="R10" i="1" s="1"/>
  <c r="N10" i="1"/>
  <c r="O10" i="1" s="1"/>
  <c r="K10" i="1"/>
  <c r="L10" i="1" s="1"/>
  <c r="G10" i="1"/>
  <c r="H10" i="1" s="1"/>
  <c r="T9" i="1"/>
  <c r="U9" i="1" s="1"/>
  <c r="Q9" i="1"/>
  <c r="R9" i="1" s="1"/>
  <c r="N9" i="1"/>
  <c r="O9" i="1" s="1"/>
  <c r="K9" i="1"/>
  <c r="L9" i="1" s="1"/>
  <c r="G9" i="1"/>
  <c r="H9" i="1" s="1"/>
  <c r="K12" i="1" l="1"/>
  <c r="L12" i="1" s="1"/>
  <c r="K16" i="1"/>
  <c r="L16" i="1" s="1"/>
</calcChain>
</file>

<file path=xl/sharedStrings.xml><?xml version="1.0" encoding="utf-8"?>
<sst xmlns="http://schemas.openxmlformats.org/spreadsheetml/2006/main" count="84" uniqueCount="38">
  <si>
    <t>IMMATRICULATION</t>
  </si>
  <si>
    <t xml:space="preserve">CONTRÔLE TECHNIQUE </t>
  </si>
  <si>
    <t xml:space="preserve">VIDANGE </t>
  </si>
  <si>
    <t xml:space="preserve">PATENTE </t>
  </si>
  <si>
    <t xml:space="preserve">STATIONNEMENT </t>
  </si>
  <si>
    <t xml:space="preserve">ASSURANCE </t>
  </si>
  <si>
    <t xml:space="preserve">DATE PRECEDENTE </t>
  </si>
  <si>
    <t xml:space="preserve">DATE SUIVANTE </t>
  </si>
  <si>
    <t>SITUATION</t>
  </si>
  <si>
    <t xml:space="preserve">TYPE DE VIDANGE </t>
  </si>
  <si>
    <t>1213HZ01</t>
  </si>
  <si>
    <t>1214HZ01</t>
  </si>
  <si>
    <t>8574GZ 01</t>
  </si>
  <si>
    <t>3417GE 01</t>
  </si>
  <si>
    <t>9473FX01</t>
  </si>
  <si>
    <t>9471FX01</t>
  </si>
  <si>
    <t>9469FX01</t>
  </si>
  <si>
    <t>4583GJ01</t>
  </si>
  <si>
    <t>8984GE 01</t>
  </si>
  <si>
    <t>277JA01</t>
  </si>
  <si>
    <t>2024HH01</t>
  </si>
  <si>
    <t>7156GA01</t>
  </si>
  <si>
    <t>2252GK01</t>
  </si>
  <si>
    <t>9843HJ01</t>
  </si>
  <si>
    <t/>
  </si>
  <si>
    <t>VIDANGE</t>
  </si>
  <si>
    <t>STATIONNEMENT</t>
  </si>
  <si>
    <t xml:space="preserve">VISITE DE CONTRÔLE </t>
  </si>
  <si>
    <t xml:space="preserve">ENTRETIEN ET REPARATION </t>
  </si>
  <si>
    <t>Immatriculation</t>
  </si>
  <si>
    <t>Date Renouvellement</t>
  </si>
  <si>
    <t>Montant</t>
  </si>
  <si>
    <t xml:space="preserve">Date Vidange </t>
  </si>
  <si>
    <t>Technicien</t>
  </si>
  <si>
    <t>Duree</t>
  </si>
  <si>
    <t xml:space="preserve">Date </t>
  </si>
  <si>
    <t xml:space="preserve">Technicien </t>
  </si>
  <si>
    <t xml:space="preserve">Nature L'Operation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</si>
</sst>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C_F_A_-;\-* #,##0.00\ _C_F_A_-;_-* &quot;-&quot;??\ _C_F_A_-;_-@_-"/>
    <numFmt numFmtId="165" formatCode="#,##0.00_ ;\-#,##0.00\ "/>
    <numFmt numFmtId="166" formatCode="ddd\.\ dd\ mmm\.\ \-yy"/>
    <numFmt numFmtId="167" formatCode="#,##0_ ;\-#,##0\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entury Gothic"/>
      <family val="2"/>
    </font>
    <font>
      <b/>
      <sz val="18"/>
      <name val="Century Gothic"/>
      <family val="2"/>
    </font>
    <font>
      <b/>
      <sz val="20"/>
      <name val="Century Gothic"/>
      <family val="2"/>
    </font>
    <font>
      <b/>
      <sz val="20"/>
      <color theme="1"/>
      <name val="Century Gothic"/>
      <family val="2"/>
    </font>
    <font>
      <sz val="12"/>
      <name val="Century Gothic"/>
      <family val="2"/>
    </font>
    <font>
      <sz val="14"/>
      <name val="Century Gothic"/>
      <family val="2"/>
    </font>
    <font>
      <b/>
      <sz val="14"/>
      <name val="Century Gothic"/>
      <family val="2"/>
    </font>
    <font>
      <sz val="11"/>
      <color theme="1"/>
      <name val="Century Gothic"/>
      <family val="2"/>
    </font>
    <font>
      <sz val="13"/>
      <color theme="1"/>
      <name val="Century Gothic"/>
      <family val="2"/>
    </font>
    <font>
      <sz val="10"/>
      <color theme="1"/>
      <name val="Century Gothic"/>
      <family val="2"/>
    </font>
    <font>
      <b/>
      <sz val="10"/>
      <name val="Century Gothic"/>
      <family val="2"/>
    </font>
    <font>
      <sz val="9"/>
      <color theme="1"/>
      <name val="Century Gothic"/>
      <family val="2"/>
    </font>
    <font>
      <sz val="10"/>
      <name val="Century Gothic"/>
      <family val="2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5">
    <xf numFmtId="0" fontId="0" fillId="0" borderId="0" xfId="0"/>
    <xf numFmtId="165" fontId="2" fillId="2" borderId="1" xfId="1" applyNumberFormat="1" applyFont="1" applyFill="1" applyBorder="1" applyAlignment="1">
      <alignment horizontal="center" vertical="center"/>
    </xf>
    <xf numFmtId="166" fontId="3" fillId="3" borderId="2" xfId="1" applyNumberFormat="1" applyFont="1" applyFill="1" applyBorder="1" applyAlignment="1">
      <alignment horizontal="center" vertical="center"/>
    </xf>
    <xf numFmtId="166" fontId="3" fillId="3" borderId="3" xfId="1" applyNumberFormat="1" applyFont="1" applyFill="1" applyBorder="1" applyAlignment="1">
      <alignment horizontal="center" vertical="center"/>
    </xf>
    <xf numFmtId="166" fontId="3" fillId="3" borderId="4" xfId="1" applyNumberFormat="1" applyFont="1" applyFill="1" applyBorder="1" applyAlignment="1">
      <alignment horizontal="center" vertical="center"/>
    </xf>
    <xf numFmtId="43" fontId="4" fillId="4" borderId="2" xfId="1" applyFont="1" applyFill="1" applyBorder="1" applyAlignment="1">
      <alignment horizontal="center" vertical="center"/>
    </xf>
    <xf numFmtId="43" fontId="4" fillId="4" borderId="3" xfId="1" applyFont="1" applyFill="1" applyBorder="1" applyAlignment="1">
      <alignment horizontal="center" vertical="center"/>
    </xf>
    <xf numFmtId="43" fontId="4" fillId="4" borderId="4" xfId="1" applyFont="1" applyFill="1" applyBorder="1" applyAlignment="1">
      <alignment horizontal="center" vertical="center"/>
    </xf>
    <xf numFmtId="166" fontId="4" fillId="5" borderId="5" xfId="1" applyNumberFormat="1" applyFont="1" applyFill="1" applyBorder="1" applyAlignment="1">
      <alignment horizontal="center" vertical="center"/>
    </xf>
    <xf numFmtId="166" fontId="4" fillId="5" borderId="6" xfId="1" applyNumberFormat="1" applyFont="1" applyFill="1" applyBorder="1" applyAlignment="1">
      <alignment horizontal="center" vertical="center"/>
    </xf>
    <xf numFmtId="166" fontId="4" fillId="5" borderId="7" xfId="1" applyNumberFormat="1" applyFont="1" applyFill="1" applyBorder="1" applyAlignment="1">
      <alignment horizontal="center" vertical="center"/>
    </xf>
    <xf numFmtId="43" fontId="4" fillId="5" borderId="5" xfId="1" applyFont="1" applyFill="1" applyBorder="1" applyAlignment="1">
      <alignment horizontal="center" vertical="center"/>
    </xf>
    <xf numFmtId="43" fontId="4" fillId="5" borderId="6" xfId="1" applyFont="1" applyFill="1" applyBorder="1" applyAlignment="1">
      <alignment horizontal="center" vertical="center"/>
    </xf>
    <xf numFmtId="43" fontId="4" fillId="5" borderId="7" xfId="1" applyFont="1" applyFill="1" applyBorder="1" applyAlignment="1">
      <alignment horizontal="center" vertical="center"/>
    </xf>
    <xf numFmtId="43" fontId="5" fillId="6" borderId="5" xfId="1" applyFont="1" applyFill="1" applyBorder="1" applyAlignment="1">
      <alignment horizontal="center" vertical="center"/>
    </xf>
    <xf numFmtId="43" fontId="5" fillId="6" borderId="6" xfId="1" applyFont="1" applyFill="1" applyBorder="1" applyAlignment="1">
      <alignment horizontal="center" vertical="center"/>
    </xf>
    <xf numFmtId="43" fontId="5" fillId="6" borderId="7" xfId="1" applyFont="1" applyFill="1" applyBorder="1" applyAlignment="1">
      <alignment horizontal="center" vertical="center"/>
    </xf>
    <xf numFmtId="165" fontId="2" fillId="2" borderId="8" xfId="1" applyNumberFormat="1" applyFont="1" applyFill="1" applyBorder="1" applyAlignment="1">
      <alignment horizontal="center" vertical="center"/>
    </xf>
    <xf numFmtId="166" fontId="6" fillId="7" borderId="9" xfId="1" applyNumberFormat="1" applyFont="1" applyFill="1" applyBorder="1" applyAlignment="1">
      <alignment horizontal="center" vertical="center"/>
    </xf>
    <xf numFmtId="166" fontId="7" fillId="7" borderId="9" xfId="1" applyNumberFormat="1" applyFont="1" applyFill="1" applyBorder="1" applyAlignment="1">
      <alignment horizontal="center" vertical="center"/>
    </xf>
    <xf numFmtId="11" fontId="8" fillId="7" borderId="1" xfId="1" applyNumberFormat="1" applyFont="1" applyFill="1" applyBorder="1" applyAlignment="1">
      <alignment horizontal="center" vertical="center"/>
    </xf>
    <xf numFmtId="43" fontId="6" fillId="8" borderId="9" xfId="1" applyFont="1" applyFill="1" applyBorder="1" applyAlignment="1">
      <alignment horizontal="center" vertical="center"/>
    </xf>
    <xf numFmtId="14" fontId="6" fillId="8" borderId="9" xfId="1" applyNumberFormat="1" applyFont="1" applyFill="1" applyBorder="1" applyAlignment="1">
      <alignment horizontal="center" vertical="center"/>
    </xf>
    <xf numFmtId="166" fontId="7" fillId="8" borderId="1" xfId="1" applyNumberFormat="1" applyFont="1" applyFill="1" applyBorder="1" applyAlignment="1">
      <alignment vertical="center"/>
    </xf>
    <xf numFmtId="166" fontId="6" fillId="9" borderId="9" xfId="1" applyNumberFormat="1" applyFont="1" applyFill="1" applyBorder="1" applyAlignment="1">
      <alignment horizontal="center" vertical="center"/>
    </xf>
    <xf numFmtId="43" fontId="6" fillId="9" borderId="9" xfId="1" applyFont="1" applyFill="1" applyBorder="1" applyAlignment="1">
      <alignment horizontal="center" vertical="center"/>
    </xf>
    <xf numFmtId="166" fontId="7" fillId="9" borderId="1" xfId="1" applyNumberFormat="1" applyFont="1" applyFill="1" applyBorder="1" applyAlignment="1">
      <alignment vertical="center"/>
    </xf>
    <xf numFmtId="43" fontId="2" fillId="10" borderId="9" xfId="1" applyFont="1" applyFill="1" applyBorder="1" applyAlignment="1">
      <alignment horizontal="center" vertical="center"/>
    </xf>
    <xf numFmtId="43" fontId="2" fillId="10" borderId="5" xfId="1" applyFont="1" applyFill="1" applyBorder="1" applyAlignment="1">
      <alignment horizontal="center" vertical="center"/>
    </xf>
    <xf numFmtId="166" fontId="7" fillId="10" borderId="1" xfId="1" applyNumberFormat="1" applyFont="1" applyFill="1" applyBorder="1" applyAlignment="1">
      <alignment vertical="center"/>
    </xf>
    <xf numFmtId="167" fontId="9" fillId="0" borderId="9" xfId="1" applyNumberFormat="1" applyFont="1" applyBorder="1" applyAlignment="1">
      <alignment horizontal="center" vertical="center"/>
    </xf>
    <xf numFmtId="166" fontId="10" fillId="11" borderId="9" xfId="1" applyNumberFormat="1" applyFont="1" applyFill="1" applyBorder="1" applyAlignment="1">
      <alignment horizontal="center"/>
    </xf>
    <xf numFmtId="43" fontId="10" fillId="11" borderId="9" xfId="1" applyFont="1" applyFill="1" applyBorder="1" applyAlignment="1">
      <alignment horizontal="center"/>
    </xf>
    <xf numFmtId="14" fontId="10" fillId="11" borderId="9" xfId="1" applyNumberFormat="1" applyFont="1" applyFill="1" applyBorder="1" applyAlignment="1">
      <alignment horizontal="center"/>
    </xf>
    <xf numFmtId="166" fontId="10" fillId="11" borderId="5" xfId="1" applyNumberFormat="1" applyFont="1" applyFill="1" applyBorder="1" applyAlignment="1">
      <alignment horizontal="center"/>
    </xf>
    <xf numFmtId="14" fontId="11" fillId="0" borderId="5" xfId="0" applyNumberFormat="1" applyFont="1" applyBorder="1" applyAlignment="1">
      <alignment horizontal="center"/>
    </xf>
    <xf numFmtId="166" fontId="11" fillId="0" borderId="6" xfId="0" applyNumberFormat="1" applyFont="1" applyBorder="1"/>
    <xf numFmtId="0" fontId="11" fillId="12" borderId="0" xfId="0" applyFont="1" applyFill="1" applyBorder="1"/>
    <xf numFmtId="0" fontId="11" fillId="0" borderId="6" xfId="0" applyFont="1" applyBorder="1" applyAlignment="1">
      <alignment horizontal="center"/>
    </xf>
    <xf numFmtId="0" fontId="11" fillId="0" borderId="6" xfId="0" applyFont="1" applyBorder="1"/>
    <xf numFmtId="0" fontId="11" fillId="0" borderId="7" xfId="0" applyFont="1" applyBorder="1" applyAlignment="1">
      <alignment horizontal="center"/>
    </xf>
    <xf numFmtId="0" fontId="11" fillId="12" borderId="0" xfId="0" applyFont="1" applyFill="1"/>
    <xf numFmtId="0" fontId="11" fillId="0" borderId="0" xfId="0" applyFont="1"/>
    <xf numFmtId="166" fontId="12" fillId="13" borderId="5" xfId="0" applyNumberFormat="1" applyFont="1" applyFill="1" applyBorder="1" applyAlignment="1">
      <alignment horizontal="center" vertical="center"/>
    </xf>
    <xf numFmtId="166" fontId="12" fillId="13" borderId="6" xfId="0" applyNumberFormat="1" applyFont="1" applyFill="1" applyBorder="1" applyAlignment="1">
      <alignment horizontal="center" vertical="center"/>
    </xf>
    <xf numFmtId="11" fontId="12" fillId="12" borderId="0" xfId="0" applyNumberFormat="1" applyFont="1" applyFill="1" applyBorder="1" applyAlignment="1">
      <alignment vertical="center"/>
    </xf>
    <xf numFmtId="11" fontId="12" fillId="13" borderId="6" xfId="0" applyNumberFormat="1" applyFont="1" applyFill="1" applyBorder="1" applyAlignment="1">
      <alignment horizontal="center" vertical="center"/>
    </xf>
    <xf numFmtId="11" fontId="12" fillId="13" borderId="7" xfId="0" applyNumberFormat="1" applyFont="1" applyFill="1" applyBorder="1" applyAlignment="1">
      <alignment horizontal="center" vertical="center"/>
    </xf>
    <xf numFmtId="11" fontId="11" fillId="0" borderId="0" xfId="0" applyNumberFormat="1" applyFont="1" applyFill="1" applyBorder="1" applyAlignment="1">
      <alignment vertical="center"/>
    </xf>
    <xf numFmtId="0" fontId="13" fillId="14" borderId="9" xfId="0" applyFont="1" applyFill="1" applyBorder="1" applyAlignment="1">
      <alignment horizontal="center" vertical="center"/>
    </xf>
    <xf numFmtId="166" fontId="13" fillId="14" borderId="9" xfId="0" applyNumberFormat="1" applyFont="1" applyFill="1" applyBorder="1" applyAlignment="1">
      <alignment horizontal="center"/>
    </xf>
    <xf numFmtId="166" fontId="13" fillId="14" borderId="5" xfId="0" applyNumberFormat="1" applyFont="1" applyFill="1" applyBorder="1" applyAlignment="1">
      <alignment horizontal="center"/>
    </xf>
    <xf numFmtId="0" fontId="13" fillId="12" borderId="0" xfId="0" applyFont="1" applyFill="1" applyBorder="1" applyAlignment="1">
      <alignment vertical="center"/>
    </xf>
    <xf numFmtId="0" fontId="13" fillId="14" borderId="7" xfId="0" applyFont="1" applyFill="1" applyBorder="1" applyAlignment="1">
      <alignment horizontal="center" vertical="center"/>
    </xf>
    <xf numFmtId="0" fontId="13" fillId="14" borderId="5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3" fillId="0" borderId="0" xfId="0" applyFont="1" applyFill="1" applyBorder="1"/>
    <xf numFmtId="0" fontId="11" fillId="0" borderId="9" xfId="0" applyFont="1" applyBorder="1" applyAlignment="1">
      <alignment horizontal="center" vertical="center"/>
    </xf>
    <xf numFmtId="166" fontId="11" fillId="0" borderId="9" xfId="0" applyNumberFormat="1" applyFont="1" applyBorder="1"/>
    <xf numFmtId="166" fontId="11" fillId="0" borderId="5" xfId="0" applyNumberFormat="1" applyFont="1" applyBorder="1"/>
    <xf numFmtId="0" fontId="11" fillId="0" borderId="7" xfId="0" applyFont="1" applyBorder="1" applyAlignment="1">
      <alignment horizontal="center" vertical="center"/>
    </xf>
    <xf numFmtId="0" fontId="11" fillId="0" borderId="9" xfId="0" applyFont="1" applyBorder="1" applyAlignment="1"/>
    <xf numFmtId="0" fontId="11" fillId="0" borderId="5" xfId="0" applyFont="1" applyBorder="1" applyAlignment="1"/>
    <xf numFmtId="0" fontId="11" fillId="0" borderId="9" xfId="0" applyFont="1" applyBorder="1"/>
    <xf numFmtId="0" fontId="11" fillId="0" borderId="5" xfId="0" applyFont="1" applyBorder="1"/>
    <xf numFmtId="0" fontId="11" fillId="0" borderId="7" xfId="0" applyFont="1" applyBorder="1"/>
    <xf numFmtId="0" fontId="11" fillId="0" borderId="9" xfId="0" applyFont="1" applyBorder="1" applyAlignment="1">
      <alignment horizontal="center"/>
    </xf>
    <xf numFmtId="166" fontId="11" fillId="0" borderId="9" xfId="0" applyNumberFormat="1" applyFont="1" applyBorder="1" applyAlignment="1"/>
    <xf numFmtId="0" fontId="11" fillId="12" borderId="0" xfId="0" applyFont="1" applyFill="1" applyBorder="1" applyAlignment="1"/>
    <xf numFmtId="0" fontId="11" fillId="12" borderId="0" xfId="0" applyFont="1" applyFill="1" applyAlignment="1"/>
    <xf numFmtId="0" fontId="11" fillId="0" borderId="9" xfId="0" applyFont="1" applyFill="1" applyBorder="1"/>
    <xf numFmtId="0" fontId="11" fillId="0" borderId="5" xfId="0" applyFont="1" applyFill="1" applyBorder="1"/>
    <xf numFmtId="0" fontId="14" fillId="0" borderId="9" xfId="0" applyFont="1" applyBorder="1" applyAlignment="1">
      <alignment horizontal="center" vertical="center"/>
    </xf>
    <xf numFmtId="14" fontId="11" fillId="0" borderId="9" xfId="0" applyNumberFormat="1" applyFont="1" applyBorder="1" applyAlignment="1">
      <alignment horizontal="center"/>
    </xf>
    <xf numFmtId="14" fontId="0" fillId="0" borderId="10" xfId="0" applyNumberFormat="1" applyBorder="1"/>
  </cellXfs>
  <cellStyles count="2">
    <cellStyle name="Milliers" xfId="1" builtinId="3"/>
    <cellStyle name="Normal" xfId="0" builtinId="0"/>
  </cellStyles>
  <dxfs count="280"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FFF9F"/>
        </patternFill>
      </fill>
    </dxf>
    <dxf>
      <fill>
        <patternFill>
          <bgColor rgb="FFFF0000"/>
        </patternFill>
      </fill>
    </dxf>
    <dxf>
      <fill>
        <patternFill>
          <bgColor rgb="FF43FF98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69FFA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U21"/>
  <sheetViews>
    <sheetView workbookViewId="0">
      <selection activeCell="G4" sqref="G4"/>
    </sheetView>
  </sheetViews>
  <sheetFormatPr baseColWidth="10" defaultRowHeight="15" x14ac:dyDescent="0.25"/>
  <cols>
    <col min="6" max="6" width="23" bestFit="1" customWidth="1"/>
    <col min="7" max="7" width="22.28515625" bestFit="1" customWidth="1"/>
    <col min="8" max="8" width="14.5703125" bestFit="1" customWidth="1"/>
    <col min="9" max="9" width="23.85546875" bestFit="1" customWidth="1"/>
    <col min="10" max="10" width="23" bestFit="1" customWidth="1"/>
    <col min="11" max="11" width="19.5703125" bestFit="1" customWidth="1"/>
    <col min="12" max="12" width="14.5703125" bestFit="1" customWidth="1"/>
    <col min="13" max="13" width="23" bestFit="1" customWidth="1"/>
    <col min="14" max="14" width="21" bestFit="1" customWidth="1"/>
    <col min="15" max="15" width="14.5703125" bestFit="1" customWidth="1"/>
    <col min="16" max="16" width="24.42578125" bestFit="1" customWidth="1"/>
    <col min="17" max="17" width="21" bestFit="1" customWidth="1"/>
    <col min="19" max="19" width="24.42578125" bestFit="1" customWidth="1"/>
    <col min="20" max="20" width="21" bestFit="1" customWidth="1"/>
    <col min="21" max="21" width="14.5703125" bestFit="1" customWidth="1"/>
  </cols>
  <sheetData>
    <row r="1" spans="5:21" ht="15.75" thickBot="1" x14ac:dyDescent="0.3"/>
    <row r="2" spans="5:21" ht="15.75" thickBot="1" x14ac:dyDescent="0.3">
      <c r="F2" s="74">
        <f ca="1">TODAY()</f>
        <v>43874</v>
      </c>
    </row>
    <row r="6" spans="5:21" ht="25.5" x14ac:dyDescent="0.25">
      <c r="E6" s="1" t="s">
        <v>0</v>
      </c>
      <c r="F6" s="2" t="s">
        <v>1</v>
      </c>
      <c r="G6" s="3"/>
      <c r="H6" s="4"/>
      <c r="I6" s="5" t="s">
        <v>2</v>
      </c>
      <c r="J6" s="6"/>
      <c r="K6" s="6"/>
      <c r="L6" s="7"/>
      <c r="M6" s="8" t="s">
        <v>3</v>
      </c>
      <c r="N6" s="9"/>
      <c r="O6" s="10"/>
      <c r="P6" s="11" t="s">
        <v>4</v>
      </c>
      <c r="Q6" s="12"/>
      <c r="R6" s="13"/>
      <c r="S6" s="14" t="s">
        <v>5</v>
      </c>
      <c r="T6" s="15"/>
      <c r="U6" s="16"/>
    </row>
    <row r="7" spans="5:21" ht="18" x14ac:dyDescent="0.25">
      <c r="E7" s="17"/>
      <c r="F7" s="18" t="s">
        <v>6</v>
      </c>
      <c r="G7" s="19" t="s">
        <v>7</v>
      </c>
      <c r="H7" s="20" t="s">
        <v>8</v>
      </c>
      <c r="I7" s="21" t="s">
        <v>9</v>
      </c>
      <c r="J7" s="22" t="s">
        <v>6</v>
      </c>
      <c r="K7" s="22" t="s">
        <v>7</v>
      </c>
      <c r="L7" s="23" t="s">
        <v>8</v>
      </c>
      <c r="M7" s="24" t="s">
        <v>6</v>
      </c>
      <c r="N7" s="25" t="s">
        <v>7</v>
      </c>
      <c r="O7" s="26" t="s">
        <v>8</v>
      </c>
      <c r="P7" s="25" t="s">
        <v>6</v>
      </c>
      <c r="Q7" s="25" t="s">
        <v>7</v>
      </c>
      <c r="R7" s="26" t="s">
        <v>8</v>
      </c>
      <c r="S7" s="27" t="s">
        <v>6</v>
      </c>
      <c r="T7" s="28" t="s">
        <v>7</v>
      </c>
      <c r="U7" s="29" t="s">
        <v>8</v>
      </c>
    </row>
    <row r="8" spans="5:21" ht="16.5" x14ac:dyDescent="0.25">
      <c r="E8" s="30" t="s">
        <v>10</v>
      </c>
      <c r="F8" s="31" t="str">
        <f>_xlfn.IFNA(MAX(VLOOKUP(E8,'Opérations '!S:T,2,0)),"")</f>
        <v/>
      </c>
      <c r="G8" s="31" t="str">
        <f t="shared" ref="G8:G19" si="0">IF(F8="","",F8+365)</f>
        <v/>
      </c>
      <c r="H8" s="31" t="str">
        <f ca="1">IFERROR(IF(G8-30&lt;TODAY(),"URGENT","OK"),"")</f>
        <v/>
      </c>
      <c r="I8" s="32"/>
      <c r="J8" s="33" t="str">
        <f>_xlfn.IFNA(MAX(VLOOKUP(E8,'Opérations '!E:F,2,0)),"")</f>
        <v/>
      </c>
      <c r="K8" s="33" t="str">
        <f t="shared" ref="K8:K19" si="1">IFERROR(J8+I8,"")</f>
        <v/>
      </c>
      <c r="L8" s="31" t="str">
        <f ca="1">IFERROR(IF(K8-30&lt;TODAY(),"URGENT","OK"),"")</f>
        <v/>
      </c>
      <c r="M8" s="31" t="str">
        <f>_xlfn.IFNA(MAX(VLOOKUP(E8,'Opérations '!K:L,2,0)),"")</f>
        <v/>
      </c>
      <c r="N8" s="31" t="str">
        <f>IFERROR(M8+365,"")</f>
        <v/>
      </c>
      <c r="O8" s="31" t="str">
        <f ca="1">IFERROR(IF(N8-30&lt;TODAY(),"URGENT","OK"),"")</f>
        <v/>
      </c>
      <c r="P8" s="31" t="str">
        <f>_xlfn.IFNA(MAX(VLOOKUP(E8,'Opérations '!O:P,2,0)),"")</f>
        <v/>
      </c>
      <c r="Q8" s="31" t="str">
        <f>IF(P8="","",P8+365)</f>
        <v/>
      </c>
      <c r="R8" s="31" t="str">
        <f ca="1">IFERROR(IF(Q8-30&lt;TODAY(),"URGENT","OK"),"")</f>
        <v/>
      </c>
      <c r="S8" s="31">
        <f>_xlfn.IFNA(MAX(VLOOKUP(E8,'Opérations '!A:B,2,0)),"")</f>
        <v>43831</v>
      </c>
      <c r="T8" s="34">
        <f>IFERROR(S8+365,"")</f>
        <v>44196</v>
      </c>
      <c r="U8" s="31" t="str">
        <f ca="1">IFERROR(IF(T8-30&lt;TODAY(),"URGENT","OK"),"")</f>
        <v>OK</v>
      </c>
    </row>
    <row r="9" spans="5:21" ht="16.5" x14ac:dyDescent="0.25">
      <c r="E9" s="30" t="s">
        <v>11</v>
      </c>
      <c r="F9" s="31" t="str">
        <f>_xlfn.IFNA(MAX(VLOOKUP(E9,'Opérations '!S:T,2,0)),"")</f>
        <v/>
      </c>
      <c r="G9" s="31" t="str">
        <f t="shared" si="0"/>
        <v/>
      </c>
      <c r="H9" s="31" t="str">
        <f t="shared" ref="H9:H19" ca="1" si="2">IFERROR(IF(G9-30&lt;TODAY(),"URGENT","OK"),"")</f>
        <v/>
      </c>
      <c r="I9" s="32"/>
      <c r="J9" s="33" t="str">
        <f>_xlfn.IFNA(MAX(VLOOKUP(E9,'Opérations '!E:F,2,0)),"")</f>
        <v/>
      </c>
      <c r="K9" s="33" t="str">
        <f t="shared" si="1"/>
        <v/>
      </c>
      <c r="L9" s="31" t="str">
        <f t="shared" ref="L9:L19" ca="1" si="3">IFERROR(IF(K9-30&lt;TODAY(),"URGENT","OK"),"")</f>
        <v/>
      </c>
      <c r="M9" s="31" t="str">
        <f>_xlfn.IFNA(MAX(VLOOKUP(E9,'Opérations '!K:L,2,0)),"")</f>
        <v/>
      </c>
      <c r="N9" s="31" t="str">
        <f t="shared" ref="N9:N19" si="4">IFERROR(M9+365,"")</f>
        <v/>
      </c>
      <c r="O9" s="31" t="str">
        <f t="shared" ref="O9:O19" ca="1" si="5">IFERROR(IF(N9-30&lt;TODAY(),"URGENT","OK"),"")</f>
        <v/>
      </c>
      <c r="P9" s="31" t="str">
        <f>_xlfn.IFNA(MAX(VLOOKUP(E9,'Opérations '!O:P,2,0)),"")</f>
        <v/>
      </c>
      <c r="Q9" s="31" t="str">
        <f t="shared" ref="Q9:Q19" si="6">IF(P9="","",P9+365)</f>
        <v/>
      </c>
      <c r="R9" s="31" t="str">
        <f t="shared" ref="R9:R19" ca="1" si="7">IFERROR(IF(Q9-30&lt;TODAY(),"URGENT","OK"),"")</f>
        <v/>
      </c>
      <c r="S9" s="31">
        <f>_xlfn.IFNA(MAX(VLOOKUP(E9,'Opérations '!A:B,2,0)),"")</f>
        <v>43827</v>
      </c>
      <c r="T9" s="34">
        <f t="shared" ref="T9:T19" si="8">IFERROR(S9+365,"")</f>
        <v>44192</v>
      </c>
      <c r="U9" s="31" t="str">
        <f t="shared" ref="U9:U19" ca="1" si="9">IFERROR(IF(T9-30&lt;TODAY(),"URGENT","OK"),"")</f>
        <v>OK</v>
      </c>
    </row>
    <row r="10" spans="5:21" ht="16.5" x14ac:dyDescent="0.25">
      <c r="E10" s="30" t="s">
        <v>12</v>
      </c>
      <c r="F10" s="31" t="str">
        <f>_xlfn.IFNA(MAX(VLOOKUP(E10,'Opérations '!S:T,2,0)),"")</f>
        <v/>
      </c>
      <c r="G10" s="31" t="str">
        <f t="shared" si="0"/>
        <v/>
      </c>
      <c r="H10" s="31" t="str">
        <f t="shared" ca="1" si="2"/>
        <v/>
      </c>
      <c r="I10" s="32"/>
      <c r="J10" s="33" t="str">
        <f>_xlfn.IFNA(MAX(VLOOKUP(E10,'Opérations '!E:F,2,0)),"")</f>
        <v/>
      </c>
      <c r="K10" s="33" t="str">
        <f t="shared" si="1"/>
        <v/>
      </c>
      <c r="L10" s="31" t="str">
        <f t="shared" ca="1" si="3"/>
        <v/>
      </c>
      <c r="M10" s="31" t="str">
        <f>_xlfn.IFNA(MAX(VLOOKUP(E10,'Opérations '!K:L,2,0)),"")</f>
        <v/>
      </c>
      <c r="N10" s="31" t="str">
        <f t="shared" si="4"/>
        <v/>
      </c>
      <c r="O10" s="31" t="str">
        <f t="shared" ca="1" si="5"/>
        <v/>
      </c>
      <c r="P10" s="31" t="str">
        <f>_xlfn.IFNA(MAX(VLOOKUP(E10,'Opérations '!O:P,2,0)),"")</f>
        <v/>
      </c>
      <c r="Q10" s="31" t="str">
        <f t="shared" si="6"/>
        <v/>
      </c>
      <c r="R10" s="31" t="str">
        <f t="shared" ca="1" si="7"/>
        <v/>
      </c>
      <c r="S10" s="31" t="str">
        <f>_xlfn.IFNA(MAX(VLOOKUP(E10,'Opérations '!A:B,2,0)),"")</f>
        <v/>
      </c>
      <c r="T10" s="34" t="str">
        <f t="shared" si="8"/>
        <v/>
      </c>
      <c r="U10" s="31" t="str">
        <f t="shared" ca="1" si="9"/>
        <v/>
      </c>
    </row>
    <row r="11" spans="5:21" ht="16.5" x14ac:dyDescent="0.25">
      <c r="E11" s="30" t="s">
        <v>13</v>
      </c>
      <c r="F11" s="31" t="str">
        <f>_xlfn.IFNA(MAX(VLOOKUP(E11,'Opérations '!S:T,2,0)),"")</f>
        <v/>
      </c>
      <c r="G11" s="31" t="str">
        <f t="shared" si="0"/>
        <v/>
      </c>
      <c r="H11" s="31" t="str">
        <f t="shared" ca="1" si="2"/>
        <v/>
      </c>
      <c r="I11" s="32"/>
      <c r="J11" s="33" t="str">
        <f>_xlfn.IFNA(MAX(VLOOKUP(E11,'Opérations '!E:F,2,0)),"")</f>
        <v/>
      </c>
      <c r="K11" s="33" t="str">
        <f t="shared" si="1"/>
        <v/>
      </c>
      <c r="L11" s="31" t="str">
        <f t="shared" ca="1" si="3"/>
        <v/>
      </c>
      <c r="M11" s="31" t="str">
        <f>_xlfn.IFNA(MAX(VLOOKUP(E11,'Opérations '!K:L,2,0)),"")</f>
        <v/>
      </c>
      <c r="N11" s="31" t="str">
        <f t="shared" si="4"/>
        <v/>
      </c>
      <c r="O11" s="31" t="str">
        <f t="shared" ca="1" si="5"/>
        <v/>
      </c>
      <c r="P11" s="31" t="str">
        <f>_xlfn.IFNA(MAX(VLOOKUP(E11,'Opérations '!O:P,2,0)),"")</f>
        <v/>
      </c>
      <c r="Q11" s="31" t="str">
        <f t="shared" si="6"/>
        <v/>
      </c>
      <c r="R11" s="31" t="str">
        <f t="shared" ca="1" si="7"/>
        <v/>
      </c>
      <c r="S11" s="31" t="str">
        <f>_xlfn.IFNA(MAX(VLOOKUP(E11,'Opérations '!A:B,2,0)),"")</f>
        <v/>
      </c>
      <c r="T11" s="34" t="str">
        <f t="shared" si="8"/>
        <v/>
      </c>
      <c r="U11" s="31" t="str">
        <f t="shared" ca="1" si="9"/>
        <v/>
      </c>
    </row>
    <row r="12" spans="5:21" ht="16.5" x14ac:dyDescent="0.25">
      <c r="E12" s="30" t="s">
        <v>14</v>
      </c>
      <c r="F12" s="31" t="str">
        <f>_xlfn.IFNA(MAX(VLOOKUP(E12,'Opérations '!S:T,2,0)),"")</f>
        <v/>
      </c>
      <c r="G12" s="31" t="str">
        <f t="shared" si="0"/>
        <v/>
      </c>
      <c r="H12" s="31" t="str">
        <f t="shared" ca="1" si="2"/>
        <v/>
      </c>
      <c r="I12" s="32"/>
      <c r="J12" s="33" t="str">
        <f>_xlfn.IFNA(MAX(VLOOKUP(E12,'Opérations '!E:F,2,0)),"")</f>
        <v/>
      </c>
      <c r="K12" s="33" t="str">
        <f t="shared" si="1"/>
        <v/>
      </c>
      <c r="L12" s="31" t="str">
        <f t="shared" ca="1" si="3"/>
        <v/>
      </c>
      <c r="M12" s="31" t="str">
        <f>_xlfn.IFNA(MAX(VLOOKUP(E12,'Opérations '!K:L,2,0)),"")</f>
        <v/>
      </c>
      <c r="N12" s="31" t="str">
        <f t="shared" si="4"/>
        <v/>
      </c>
      <c r="O12" s="31" t="str">
        <f t="shared" ca="1" si="5"/>
        <v/>
      </c>
      <c r="P12" s="31" t="str">
        <f>_xlfn.IFNA(MAX(VLOOKUP(E12,'Opérations '!O:P,2,0)),"")</f>
        <v/>
      </c>
      <c r="Q12" s="31" t="str">
        <f t="shared" si="6"/>
        <v/>
      </c>
      <c r="R12" s="31" t="str">
        <f t="shared" ca="1" si="7"/>
        <v/>
      </c>
      <c r="S12" s="31" t="str">
        <f>_xlfn.IFNA(MAX(VLOOKUP(E12,'Opérations '!A:B,2,0)),"")</f>
        <v/>
      </c>
      <c r="T12" s="34" t="str">
        <f t="shared" si="8"/>
        <v/>
      </c>
      <c r="U12" s="31" t="str">
        <f t="shared" ca="1" si="9"/>
        <v/>
      </c>
    </row>
    <row r="13" spans="5:21" ht="16.5" x14ac:dyDescent="0.25">
      <c r="E13" s="30" t="s">
        <v>15</v>
      </c>
      <c r="F13" s="31" t="str">
        <f>_xlfn.IFNA(MAX(VLOOKUP(E13,'Opérations '!S:T,2,0)),"")</f>
        <v/>
      </c>
      <c r="G13" s="31" t="str">
        <f t="shared" si="0"/>
        <v/>
      </c>
      <c r="H13" s="31" t="str">
        <f t="shared" ca="1" si="2"/>
        <v/>
      </c>
      <c r="I13" s="32"/>
      <c r="J13" s="33" t="str">
        <f>_xlfn.IFNA(MAX(VLOOKUP(E13,'Opérations '!E:F,2,0)),"")</f>
        <v/>
      </c>
      <c r="K13" s="33" t="str">
        <f t="shared" si="1"/>
        <v/>
      </c>
      <c r="L13" s="31" t="str">
        <f t="shared" ca="1" si="3"/>
        <v/>
      </c>
      <c r="M13" s="31" t="str">
        <f>_xlfn.IFNA(MAX(VLOOKUP(E13,'Opérations '!K:L,2,0)),"")</f>
        <v/>
      </c>
      <c r="N13" s="31" t="str">
        <f t="shared" si="4"/>
        <v/>
      </c>
      <c r="O13" s="31" t="str">
        <f t="shared" ca="1" si="5"/>
        <v/>
      </c>
      <c r="P13" s="31" t="str">
        <f>_xlfn.IFNA(MAX(VLOOKUP(E13,'Opérations '!O:P,2,0)),"")</f>
        <v/>
      </c>
      <c r="Q13" s="31" t="str">
        <f t="shared" si="6"/>
        <v/>
      </c>
      <c r="R13" s="31" t="str">
        <f t="shared" ca="1" si="7"/>
        <v/>
      </c>
      <c r="S13" s="31" t="str">
        <f>_xlfn.IFNA(MAX(VLOOKUP(E13,'Opérations '!A:B,2,0)),"")</f>
        <v/>
      </c>
      <c r="T13" s="34" t="str">
        <f t="shared" si="8"/>
        <v/>
      </c>
      <c r="U13" s="31" t="str">
        <f t="shared" ca="1" si="9"/>
        <v/>
      </c>
    </row>
    <row r="14" spans="5:21" ht="16.5" x14ac:dyDescent="0.25">
      <c r="E14" s="30" t="s">
        <v>16</v>
      </c>
      <c r="F14" s="31" t="str">
        <f>_xlfn.IFNA(MAX(VLOOKUP(E14,'Opérations '!S:T,2,0)),"")</f>
        <v/>
      </c>
      <c r="G14" s="31" t="str">
        <f t="shared" si="0"/>
        <v/>
      </c>
      <c r="H14" s="31" t="str">
        <f t="shared" ca="1" si="2"/>
        <v/>
      </c>
      <c r="I14" s="32"/>
      <c r="J14" s="33" t="str">
        <f>_xlfn.IFNA(MAX(VLOOKUP(E14,'Opérations '!E:F,2,0)),"")</f>
        <v/>
      </c>
      <c r="K14" s="33" t="str">
        <f t="shared" si="1"/>
        <v/>
      </c>
      <c r="L14" s="31" t="str">
        <f t="shared" ca="1" si="3"/>
        <v/>
      </c>
      <c r="M14" s="31" t="str">
        <f>_xlfn.IFNA(MAX(VLOOKUP(E14,'Opérations '!K:L,2,0)),"")</f>
        <v/>
      </c>
      <c r="N14" s="31" t="str">
        <f t="shared" si="4"/>
        <v/>
      </c>
      <c r="O14" s="31" t="str">
        <f t="shared" ca="1" si="5"/>
        <v/>
      </c>
      <c r="P14" s="31" t="str">
        <f>_xlfn.IFNA(MAX(VLOOKUP(E14,'Opérations '!O:P,2,0)),"")</f>
        <v/>
      </c>
      <c r="Q14" s="31" t="str">
        <f t="shared" si="6"/>
        <v/>
      </c>
      <c r="R14" s="31" t="str">
        <f t="shared" ca="1" si="7"/>
        <v/>
      </c>
      <c r="S14" s="31">
        <f>_xlfn.IFNA(MAX(VLOOKUP(E14,'Opérations '!A:B,2,0)),"")</f>
        <v>43787</v>
      </c>
      <c r="T14" s="34">
        <f t="shared" si="8"/>
        <v>44152</v>
      </c>
      <c r="U14" s="31" t="str">
        <f t="shared" ca="1" si="9"/>
        <v>OK</v>
      </c>
    </row>
    <row r="15" spans="5:21" ht="16.5" x14ac:dyDescent="0.25">
      <c r="E15" s="30" t="s">
        <v>17</v>
      </c>
      <c r="F15" s="31">
        <f>_xlfn.IFNA(MAX(VLOOKUP(E15,'Opérations '!S:T,2,0)),"")</f>
        <v>43508</v>
      </c>
      <c r="G15" s="31">
        <f t="shared" si="0"/>
        <v>43873</v>
      </c>
      <c r="H15" s="31" t="str">
        <f t="shared" ca="1" si="2"/>
        <v>URGENT</v>
      </c>
      <c r="I15" s="32"/>
      <c r="J15" s="33">
        <f>_xlfn.IFNA(MAX(VLOOKUP(E15,'Opérations '!E:F,2,0)),"")</f>
        <v>43536</v>
      </c>
      <c r="K15" s="33">
        <f t="shared" si="1"/>
        <v>43536</v>
      </c>
      <c r="L15" s="31" t="str">
        <f t="shared" ca="1" si="3"/>
        <v>URGENT</v>
      </c>
      <c r="M15" s="31">
        <f>_xlfn.IFNA(MAX(VLOOKUP(E15,'Opérations '!K:L,2,0)),"")</f>
        <v>44175</v>
      </c>
      <c r="N15" s="31">
        <f t="shared" si="4"/>
        <v>44540</v>
      </c>
      <c r="O15" s="31" t="str">
        <f t="shared" ca="1" si="5"/>
        <v>OK</v>
      </c>
      <c r="P15" s="31">
        <f>_xlfn.IFNA(MAX(VLOOKUP(E15,'Opérations '!O:P,2,0)),"")</f>
        <v>44175</v>
      </c>
      <c r="Q15" s="31">
        <f t="shared" si="6"/>
        <v>44540</v>
      </c>
      <c r="R15" s="31" t="str">
        <f t="shared" ca="1" si="7"/>
        <v>OK</v>
      </c>
      <c r="S15" s="31">
        <f>_xlfn.IFNA(MAX(VLOOKUP(E15,'Opérations '!A:B,2,0)),"")</f>
        <v>43787</v>
      </c>
      <c r="T15" s="34">
        <f t="shared" si="8"/>
        <v>44152</v>
      </c>
      <c r="U15" s="31" t="str">
        <f t="shared" ca="1" si="9"/>
        <v>OK</v>
      </c>
    </row>
    <row r="16" spans="5:21" ht="16.5" x14ac:dyDescent="0.25">
      <c r="E16" s="30" t="s">
        <v>18</v>
      </c>
      <c r="F16" s="31" t="str">
        <f>_xlfn.IFNA(MAX(VLOOKUP(E16,'Opérations '!S:T,2,0)),"")</f>
        <v/>
      </c>
      <c r="G16" s="31" t="str">
        <f t="shared" si="0"/>
        <v/>
      </c>
      <c r="H16" s="31" t="str">
        <f t="shared" ca="1" si="2"/>
        <v/>
      </c>
      <c r="I16" s="32"/>
      <c r="J16" s="33" t="str">
        <f>_xlfn.IFNA(MAX(VLOOKUP(E16,'Opérations '!E:F,2,0)),"")</f>
        <v/>
      </c>
      <c r="K16" s="33" t="str">
        <f t="shared" si="1"/>
        <v/>
      </c>
      <c r="L16" s="31" t="str">
        <f t="shared" ca="1" si="3"/>
        <v/>
      </c>
      <c r="M16" s="31" t="str">
        <f>_xlfn.IFNA(MAX(VLOOKUP(E16,'Opérations '!K:L,2,0)),"")</f>
        <v/>
      </c>
      <c r="N16" s="31" t="str">
        <f t="shared" si="4"/>
        <v/>
      </c>
      <c r="O16" s="31" t="str">
        <f t="shared" ca="1" si="5"/>
        <v/>
      </c>
      <c r="P16" s="31" t="str">
        <f>_xlfn.IFNA(MAX(VLOOKUP(E16,'Opérations '!O:P,2,0)),"")</f>
        <v/>
      </c>
      <c r="Q16" s="31" t="str">
        <f t="shared" si="6"/>
        <v/>
      </c>
      <c r="R16" s="31" t="str">
        <f t="shared" ca="1" si="7"/>
        <v/>
      </c>
      <c r="S16" s="31" t="str">
        <f>_xlfn.IFNA(MAX(VLOOKUP(E16,'Opérations '!A:B,2,0)),"")</f>
        <v/>
      </c>
      <c r="T16" s="34" t="str">
        <f t="shared" si="8"/>
        <v/>
      </c>
      <c r="U16" s="31" t="str">
        <f t="shared" ca="1" si="9"/>
        <v/>
      </c>
    </row>
    <row r="17" spans="5:21" ht="16.5" x14ac:dyDescent="0.25">
      <c r="E17" s="30" t="s">
        <v>19</v>
      </c>
      <c r="F17" s="31" t="str">
        <f>_xlfn.IFNA(MAX(VLOOKUP(E17,'Opérations '!S:T,2,0)),"")</f>
        <v/>
      </c>
      <c r="G17" s="31" t="str">
        <f t="shared" si="0"/>
        <v/>
      </c>
      <c r="H17" s="31" t="str">
        <f t="shared" ca="1" si="2"/>
        <v/>
      </c>
      <c r="I17" s="32"/>
      <c r="J17" s="33" t="str">
        <f>_xlfn.IFNA(MAX(VLOOKUP(E17,'Opérations '!E:F,2,0)),"")</f>
        <v/>
      </c>
      <c r="K17" s="33" t="str">
        <f t="shared" si="1"/>
        <v/>
      </c>
      <c r="L17" s="31" t="str">
        <f t="shared" ca="1" si="3"/>
        <v/>
      </c>
      <c r="M17" s="31" t="str">
        <f>_xlfn.IFNA(MAX(VLOOKUP(E17,'Opérations '!K:L,2,0)),"")</f>
        <v/>
      </c>
      <c r="N17" s="31" t="str">
        <f t="shared" si="4"/>
        <v/>
      </c>
      <c r="O17" s="31" t="str">
        <f t="shared" ca="1" si="5"/>
        <v/>
      </c>
      <c r="P17" s="31" t="str">
        <f>_xlfn.IFNA(MAX(VLOOKUP(E17,'Opérations '!O:P,2,0)),"")</f>
        <v/>
      </c>
      <c r="Q17" s="31" t="str">
        <f t="shared" si="6"/>
        <v/>
      </c>
      <c r="R17" s="31" t="str">
        <f t="shared" ca="1" si="7"/>
        <v/>
      </c>
      <c r="S17" s="31" t="str">
        <f>_xlfn.IFNA(MAX(VLOOKUP(E17,'Opérations '!A:B,2,0)),"")</f>
        <v/>
      </c>
      <c r="T17" s="34" t="str">
        <f t="shared" si="8"/>
        <v/>
      </c>
      <c r="U17" s="31" t="str">
        <f t="shared" ca="1" si="9"/>
        <v/>
      </c>
    </row>
    <row r="18" spans="5:21" ht="16.5" x14ac:dyDescent="0.25">
      <c r="E18" s="30" t="s">
        <v>20</v>
      </c>
      <c r="F18" s="31" t="str">
        <f>_xlfn.IFNA(MAX(VLOOKUP(E18,'Opérations '!S:T,2,0)),"")</f>
        <v/>
      </c>
      <c r="G18" s="31" t="str">
        <f t="shared" si="0"/>
        <v/>
      </c>
      <c r="H18" s="31" t="str">
        <f t="shared" ca="1" si="2"/>
        <v/>
      </c>
      <c r="I18" s="32"/>
      <c r="J18" s="33" t="str">
        <f>_xlfn.IFNA(MAX(VLOOKUP(E18,'Opérations '!E:F,2,0)),"")</f>
        <v/>
      </c>
      <c r="K18" s="33" t="str">
        <f t="shared" si="1"/>
        <v/>
      </c>
      <c r="L18" s="31" t="str">
        <f t="shared" ca="1" si="3"/>
        <v/>
      </c>
      <c r="M18" s="31" t="str">
        <f>_xlfn.IFNA(MAX(VLOOKUP(E18,'Opérations '!K:L,2,0)),"")</f>
        <v/>
      </c>
      <c r="N18" s="31" t="str">
        <f t="shared" si="4"/>
        <v/>
      </c>
      <c r="O18" s="31" t="str">
        <f t="shared" ca="1" si="5"/>
        <v/>
      </c>
      <c r="P18" s="31" t="str">
        <f>_xlfn.IFNA(MAX(VLOOKUP(E18,'Opérations '!O:P,2,0)),"")</f>
        <v/>
      </c>
      <c r="Q18" s="31" t="str">
        <f t="shared" si="6"/>
        <v/>
      </c>
      <c r="R18" s="31" t="str">
        <f t="shared" ca="1" si="7"/>
        <v/>
      </c>
      <c r="S18" s="31" t="str">
        <f>_xlfn.IFNA(MAX(VLOOKUP(E18,'Opérations '!A:B,2,0)),"")</f>
        <v/>
      </c>
      <c r="T18" s="34" t="str">
        <f t="shared" si="8"/>
        <v/>
      </c>
      <c r="U18" s="31" t="str">
        <f t="shared" ca="1" si="9"/>
        <v/>
      </c>
    </row>
    <row r="19" spans="5:21" ht="16.5" x14ac:dyDescent="0.25">
      <c r="E19" s="30" t="s">
        <v>21</v>
      </c>
      <c r="F19" s="31" t="str">
        <f>_xlfn.IFNA(MAX(VLOOKUP(E19,'Opérations '!S:T,2,0)),"")</f>
        <v/>
      </c>
      <c r="G19" s="31" t="str">
        <f t="shared" si="0"/>
        <v/>
      </c>
      <c r="H19" s="31" t="str">
        <f t="shared" ca="1" si="2"/>
        <v/>
      </c>
      <c r="I19" s="32"/>
      <c r="J19" s="33" t="str">
        <f>_xlfn.IFNA(MAX(VLOOKUP(E19,'Opérations '!E:F,2,0)),"")</f>
        <v/>
      </c>
      <c r="K19" s="33" t="str">
        <f t="shared" si="1"/>
        <v/>
      </c>
      <c r="L19" s="31" t="str">
        <f t="shared" ca="1" si="3"/>
        <v/>
      </c>
      <c r="M19" s="31" t="str">
        <f>_xlfn.IFNA(MAX(VLOOKUP(E19,'Opérations '!K:L,2,0)),"")</f>
        <v/>
      </c>
      <c r="N19" s="31" t="str">
        <f t="shared" si="4"/>
        <v/>
      </c>
      <c r="O19" s="31" t="str">
        <f t="shared" ca="1" si="5"/>
        <v/>
      </c>
      <c r="P19" s="31" t="str">
        <f>_xlfn.IFNA(MAX(VLOOKUP(E19,'Opérations '!O:P,2,0)),"")</f>
        <v/>
      </c>
      <c r="Q19" s="31" t="str">
        <f t="shared" si="6"/>
        <v/>
      </c>
      <c r="R19" s="31" t="str">
        <f t="shared" ca="1" si="7"/>
        <v/>
      </c>
      <c r="S19" s="31" t="str">
        <f>_xlfn.IFNA(MAX(VLOOKUP(E19,'Opérations '!A:B,2,0)),"")</f>
        <v/>
      </c>
      <c r="T19" s="34" t="str">
        <f t="shared" si="8"/>
        <v/>
      </c>
      <c r="U19" s="31" t="str">
        <f t="shared" ca="1" si="9"/>
        <v/>
      </c>
    </row>
    <row r="20" spans="5:21" ht="16.5" x14ac:dyDescent="0.25">
      <c r="E20" s="30" t="s">
        <v>22</v>
      </c>
      <c r="F20" s="31" t="str">
        <f>_xlfn.IFNA(MAX(VLOOKUP(E20,'Opérations '!S:T,2,0)),"")</f>
        <v/>
      </c>
      <c r="G20" s="31"/>
      <c r="H20" s="31"/>
      <c r="I20" s="32"/>
      <c r="J20" s="33" t="str">
        <f>_xlfn.IFNA(MAX(VLOOKUP(E20,'Opérations '!E:F,2,0)),"")</f>
        <v/>
      </c>
      <c r="K20" s="33"/>
      <c r="L20" s="31"/>
      <c r="M20" s="31" t="str">
        <f>_xlfn.IFNA(MAX(VLOOKUP(E20,'Opérations '!K:L,2,0)),"")</f>
        <v/>
      </c>
      <c r="N20" s="31"/>
      <c r="O20" s="31"/>
      <c r="P20" s="31" t="str">
        <f>_xlfn.IFNA(MAX(VLOOKUP(E20,'Opérations '!O:P,2,0)),"")</f>
        <v/>
      </c>
      <c r="Q20" s="31"/>
      <c r="R20" s="31"/>
      <c r="S20" s="31" t="str">
        <f>_xlfn.IFNA(MAX(VLOOKUP(E20,'Opérations '!A:B,2,0)),"")</f>
        <v/>
      </c>
      <c r="T20" s="34"/>
      <c r="U20" s="31"/>
    </row>
    <row r="21" spans="5:21" ht="16.5" x14ac:dyDescent="0.25">
      <c r="E21" s="30" t="s">
        <v>23</v>
      </c>
      <c r="F21" s="31" t="str">
        <f>_xlfn.IFNA(MAX(VLOOKUP(E21,'Opérations '!S:T,2,0)),"")</f>
        <v/>
      </c>
      <c r="G21" s="31"/>
      <c r="H21" s="31"/>
      <c r="I21" s="32"/>
      <c r="J21" s="33" t="str">
        <f>_xlfn.IFNA(MAX(VLOOKUP(E21,'Opérations '!E:F,2,0)),"")</f>
        <v/>
      </c>
      <c r="K21" s="33"/>
      <c r="L21" s="31"/>
      <c r="M21" s="31" t="str">
        <f>_xlfn.IFNA(MAX(VLOOKUP(E21,'Opérations '!K:L,2,0)),"")</f>
        <v/>
      </c>
      <c r="N21" s="31"/>
      <c r="O21" s="31"/>
      <c r="P21" s="31" t="str">
        <f>_xlfn.IFNA(MAX(VLOOKUP(E21,'Opérations '!O:P,2,0)),"")</f>
        <v/>
      </c>
      <c r="Q21" s="31"/>
      <c r="R21" s="31"/>
      <c r="S21" s="31" t="str">
        <f>_xlfn.IFNA(MAX(VLOOKUP(E21,'Opérations '!A:B,2,0)),"")</f>
        <v/>
      </c>
      <c r="T21" s="34"/>
      <c r="U21" s="31"/>
    </row>
  </sheetData>
  <mergeCells count="6">
    <mergeCell ref="E6:E7"/>
    <mergeCell ref="F6:H6"/>
    <mergeCell ref="I6:L6"/>
    <mergeCell ref="M6:O6"/>
    <mergeCell ref="P6:R6"/>
    <mergeCell ref="S6:U6"/>
  </mergeCells>
  <conditionalFormatting sqref="H7:H12 H14:H16">
    <cfRule type="cellIs" dxfId="69" priority="69" operator="equal">
      <formula>"OK"</formula>
    </cfRule>
    <cfRule type="cellIs" dxfId="68" priority="70" operator="equal">
      <formula>"URGENT"</formula>
    </cfRule>
  </conditionalFormatting>
  <conditionalFormatting sqref="L7:L12 L14:L16">
    <cfRule type="cellIs" dxfId="67" priority="67" operator="equal">
      <formula>"OK"</formula>
    </cfRule>
    <cfRule type="cellIs" dxfId="66" priority="68" operator="equal">
      <formula>"URGENT"</formula>
    </cfRule>
  </conditionalFormatting>
  <conditionalFormatting sqref="O7:O12 O14:O16">
    <cfRule type="cellIs" dxfId="65" priority="65" operator="equal">
      <formula>"OK"</formula>
    </cfRule>
    <cfRule type="cellIs" dxfId="64" priority="66" operator="equal">
      <formula>"URGENT"</formula>
    </cfRule>
  </conditionalFormatting>
  <conditionalFormatting sqref="R7:R12 R14:R16">
    <cfRule type="cellIs" dxfId="63" priority="63" operator="equal">
      <formula>"OK"</formula>
    </cfRule>
    <cfRule type="cellIs" dxfId="62" priority="64" operator="equal">
      <formula>"URGENT"</formula>
    </cfRule>
  </conditionalFormatting>
  <conditionalFormatting sqref="U7:U12 U14:U16">
    <cfRule type="cellIs" dxfId="61" priority="61" operator="equal">
      <formula>"OK"</formula>
    </cfRule>
    <cfRule type="cellIs" dxfId="60" priority="62" operator="equal">
      <formula>"URGENT"</formula>
    </cfRule>
  </conditionalFormatting>
  <conditionalFormatting sqref="H13">
    <cfRule type="cellIs" dxfId="59" priority="59" operator="equal">
      <formula>"OK"</formula>
    </cfRule>
    <cfRule type="cellIs" dxfId="58" priority="60" operator="equal">
      <formula>"URGENT"</formula>
    </cfRule>
  </conditionalFormatting>
  <conditionalFormatting sqref="L13">
    <cfRule type="cellIs" dxfId="57" priority="57" operator="equal">
      <formula>"OK"</formula>
    </cfRule>
    <cfRule type="cellIs" dxfId="56" priority="58" operator="equal">
      <formula>"URGENT"</formula>
    </cfRule>
  </conditionalFormatting>
  <conditionalFormatting sqref="O13">
    <cfRule type="cellIs" dxfId="55" priority="55" operator="equal">
      <formula>"OK"</formula>
    </cfRule>
    <cfRule type="cellIs" dxfId="54" priority="56" operator="equal">
      <formula>"URGENT"</formula>
    </cfRule>
  </conditionalFormatting>
  <conditionalFormatting sqref="R13">
    <cfRule type="cellIs" dxfId="53" priority="53" operator="equal">
      <formula>"OK"</formula>
    </cfRule>
    <cfRule type="cellIs" dxfId="52" priority="54" operator="equal">
      <formula>"URGENT"</formula>
    </cfRule>
  </conditionalFormatting>
  <conditionalFormatting sqref="U13">
    <cfRule type="cellIs" dxfId="51" priority="51" operator="equal">
      <formula>"OK"</formula>
    </cfRule>
    <cfRule type="cellIs" dxfId="50" priority="52" operator="equal">
      <formula>"URGENT"</formula>
    </cfRule>
  </conditionalFormatting>
  <conditionalFormatting sqref="H17">
    <cfRule type="cellIs" dxfId="49" priority="49" operator="equal">
      <formula>"OK"</formula>
    </cfRule>
    <cfRule type="cellIs" dxfId="48" priority="50" operator="equal">
      <formula>"URGENT"</formula>
    </cfRule>
  </conditionalFormatting>
  <conditionalFormatting sqref="L17">
    <cfRule type="cellIs" dxfId="47" priority="47" operator="equal">
      <formula>"OK"</formula>
    </cfRule>
    <cfRule type="cellIs" dxfId="46" priority="48" operator="equal">
      <formula>"URGENT"</formula>
    </cfRule>
  </conditionalFormatting>
  <conditionalFormatting sqref="O17">
    <cfRule type="cellIs" dxfId="45" priority="45" operator="equal">
      <formula>"OK"</formula>
    </cfRule>
    <cfRule type="cellIs" dxfId="44" priority="46" operator="equal">
      <formula>"URGENT"</formula>
    </cfRule>
  </conditionalFormatting>
  <conditionalFormatting sqref="R17">
    <cfRule type="cellIs" dxfId="43" priority="43" operator="equal">
      <formula>"OK"</formula>
    </cfRule>
    <cfRule type="cellIs" dxfId="42" priority="44" operator="equal">
      <formula>"URGENT"</formula>
    </cfRule>
  </conditionalFormatting>
  <conditionalFormatting sqref="U17">
    <cfRule type="cellIs" dxfId="41" priority="41" operator="equal">
      <formula>"OK"</formula>
    </cfRule>
    <cfRule type="cellIs" dxfId="40" priority="42" operator="equal">
      <formula>"URGENT"</formula>
    </cfRule>
  </conditionalFormatting>
  <conditionalFormatting sqref="H18">
    <cfRule type="cellIs" dxfId="39" priority="39" operator="equal">
      <formula>"OK"</formula>
    </cfRule>
    <cfRule type="cellIs" dxfId="38" priority="40" operator="equal">
      <formula>"URGENT"</formula>
    </cfRule>
  </conditionalFormatting>
  <conditionalFormatting sqref="L18">
    <cfRule type="cellIs" dxfId="37" priority="37" operator="equal">
      <formula>"OK"</formula>
    </cfRule>
    <cfRule type="cellIs" dxfId="36" priority="38" operator="equal">
      <formula>"URGENT"</formula>
    </cfRule>
  </conditionalFormatting>
  <conditionalFormatting sqref="O18">
    <cfRule type="cellIs" dxfId="35" priority="35" operator="equal">
      <formula>"OK"</formula>
    </cfRule>
    <cfRule type="cellIs" dxfId="34" priority="36" operator="equal">
      <formula>"URGENT"</formula>
    </cfRule>
  </conditionalFormatting>
  <conditionalFormatting sqref="R18">
    <cfRule type="cellIs" dxfId="33" priority="33" operator="equal">
      <formula>"OK"</formula>
    </cfRule>
    <cfRule type="cellIs" dxfId="32" priority="34" operator="equal">
      <formula>"URGENT"</formula>
    </cfRule>
  </conditionalFormatting>
  <conditionalFormatting sqref="U18">
    <cfRule type="cellIs" dxfId="31" priority="31" operator="equal">
      <formula>"OK"</formula>
    </cfRule>
    <cfRule type="cellIs" dxfId="30" priority="32" operator="equal">
      <formula>"URGENT"</formula>
    </cfRule>
  </conditionalFormatting>
  <conditionalFormatting sqref="H19">
    <cfRule type="cellIs" dxfId="29" priority="29" operator="equal">
      <formula>"OK"</formula>
    </cfRule>
    <cfRule type="cellIs" dxfId="28" priority="30" operator="equal">
      <formula>"URGENT"</formula>
    </cfRule>
  </conditionalFormatting>
  <conditionalFormatting sqref="L19">
    <cfRule type="cellIs" dxfId="27" priority="27" operator="equal">
      <formula>"OK"</formula>
    </cfRule>
    <cfRule type="cellIs" dxfId="26" priority="28" operator="equal">
      <formula>"URGENT"</formula>
    </cfRule>
  </conditionalFormatting>
  <conditionalFormatting sqref="O19">
    <cfRule type="cellIs" dxfId="25" priority="25" operator="equal">
      <formula>"OK"</formula>
    </cfRule>
    <cfRule type="cellIs" dxfId="24" priority="26" operator="equal">
      <formula>"URGENT"</formula>
    </cfRule>
  </conditionalFormatting>
  <conditionalFormatting sqref="R19">
    <cfRule type="cellIs" dxfId="23" priority="23" operator="equal">
      <formula>"OK"</formula>
    </cfRule>
    <cfRule type="cellIs" dxfId="22" priority="24" operator="equal">
      <formula>"URGENT"</formula>
    </cfRule>
  </conditionalFormatting>
  <conditionalFormatting sqref="U19">
    <cfRule type="cellIs" dxfId="21" priority="21" operator="equal">
      <formula>"OK"</formula>
    </cfRule>
    <cfRule type="cellIs" dxfId="20" priority="22" operator="equal">
      <formula>"URGENT"</formula>
    </cfRule>
  </conditionalFormatting>
  <conditionalFormatting sqref="H20">
    <cfRule type="cellIs" dxfId="19" priority="19" operator="equal">
      <formula>"OK"</formula>
    </cfRule>
    <cfRule type="cellIs" dxfId="18" priority="20" operator="equal">
      <formula>"URGENT"</formula>
    </cfRule>
  </conditionalFormatting>
  <conditionalFormatting sqref="L20">
    <cfRule type="cellIs" dxfId="17" priority="17" operator="equal">
      <formula>"OK"</formula>
    </cfRule>
    <cfRule type="cellIs" dxfId="16" priority="18" operator="equal">
      <formula>"URGENT"</formula>
    </cfRule>
  </conditionalFormatting>
  <conditionalFormatting sqref="O20">
    <cfRule type="cellIs" dxfId="15" priority="15" operator="equal">
      <formula>"OK"</formula>
    </cfRule>
    <cfRule type="cellIs" dxfId="14" priority="16" operator="equal">
      <formula>"URGENT"</formula>
    </cfRule>
  </conditionalFormatting>
  <conditionalFormatting sqref="R20">
    <cfRule type="cellIs" dxfId="13" priority="13" operator="equal">
      <formula>"OK"</formula>
    </cfRule>
    <cfRule type="cellIs" dxfId="12" priority="14" operator="equal">
      <formula>"URGENT"</formula>
    </cfRule>
  </conditionalFormatting>
  <conditionalFormatting sqref="U20">
    <cfRule type="cellIs" dxfId="11" priority="11" operator="equal">
      <formula>"OK"</formula>
    </cfRule>
    <cfRule type="cellIs" dxfId="10" priority="12" operator="equal">
      <formula>"URGENT"</formula>
    </cfRule>
  </conditionalFormatting>
  <conditionalFormatting sqref="H21">
    <cfRule type="cellIs" dxfId="9" priority="9" operator="equal">
      <formula>"OK"</formula>
    </cfRule>
    <cfRule type="cellIs" dxfId="8" priority="10" operator="equal">
      <formula>"URGENT"</formula>
    </cfRule>
  </conditionalFormatting>
  <conditionalFormatting sqref="L21">
    <cfRule type="cellIs" dxfId="7" priority="7" operator="equal">
      <formula>"OK"</formula>
    </cfRule>
    <cfRule type="cellIs" dxfId="6" priority="8" operator="equal">
      <formula>"URGENT"</formula>
    </cfRule>
  </conditionalFormatting>
  <conditionalFormatting sqref="O21">
    <cfRule type="cellIs" dxfId="5" priority="5" operator="equal">
      <formula>"OK"</formula>
    </cfRule>
    <cfRule type="cellIs" dxfId="4" priority="6" operator="equal">
      <formula>"URGENT"</formula>
    </cfRule>
  </conditionalFormatting>
  <conditionalFormatting sqref="R21">
    <cfRule type="cellIs" dxfId="3" priority="3" operator="equal">
      <formula>"OK"</formula>
    </cfRule>
    <cfRule type="cellIs" dxfId="2" priority="4" operator="equal">
      <formula>"URGENT"</formula>
    </cfRule>
  </conditionalFormatting>
  <conditionalFormatting sqref="U21">
    <cfRule type="cellIs" dxfId="1" priority="1" operator="equal">
      <formula>"OK"</formula>
    </cfRule>
    <cfRule type="cellIs" dxfId="0" priority="2" operator="equal">
      <formula>"URGENT"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18"/>
  <sheetViews>
    <sheetView tabSelected="1" workbookViewId="0">
      <selection activeCell="B33" sqref="B33"/>
    </sheetView>
  </sheetViews>
  <sheetFormatPr baseColWidth="10" defaultRowHeight="13.5" x14ac:dyDescent="0.25"/>
  <cols>
    <col min="1" max="1" width="14.42578125" style="73" bestFit="1" customWidth="1"/>
    <col min="2" max="2" width="19.85546875" style="58" bestFit="1" customWidth="1"/>
    <col min="3" max="3" width="16.140625" style="59" bestFit="1" customWidth="1"/>
    <col min="4" max="4" width="2.5703125" style="37" customWidth="1"/>
    <col min="5" max="5" width="14.42578125" style="40" bestFit="1" customWidth="1"/>
    <col min="6" max="6" width="16.7109375" style="58" bestFit="1" customWidth="1"/>
    <col min="7" max="7" width="17.85546875" style="63" customWidth="1"/>
    <col min="8" max="8" width="11.7109375" style="63" customWidth="1"/>
    <col min="9" max="9" width="17.85546875" style="64" customWidth="1"/>
    <col min="10" max="10" width="2.5703125" style="37" customWidth="1"/>
    <col min="11" max="11" width="16.5703125" style="40" bestFit="1" customWidth="1"/>
    <col min="12" max="12" width="16.140625" style="58" bestFit="1" customWidth="1"/>
    <col min="13" max="13" width="17.85546875" style="64" customWidth="1"/>
    <col min="14" max="14" width="2.5703125" style="37" customWidth="1"/>
    <col min="15" max="15" width="16.5703125" style="40" bestFit="1" customWidth="1"/>
    <col min="16" max="16" width="16.140625" style="58" bestFit="1" customWidth="1"/>
    <col min="17" max="17" width="17.85546875" style="64" customWidth="1"/>
    <col min="18" max="18" width="2.5703125" style="37" customWidth="1"/>
    <col min="19" max="19" width="16.5703125" style="40" bestFit="1" customWidth="1"/>
    <col min="20" max="20" width="16.140625" style="58" bestFit="1" customWidth="1"/>
    <col min="21" max="21" width="16.85546875" style="63" customWidth="1"/>
    <col min="22" max="22" width="14.42578125" style="63" customWidth="1"/>
    <col min="23" max="23" width="17.7109375" style="64" customWidth="1"/>
    <col min="24" max="24" width="2.5703125" style="37" customWidth="1"/>
    <col min="25" max="25" width="17.28515625" style="65" bestFit="1" customWidth="1"/>
    <col min="26" max="26" width="16.140625" style="58" bestFit="1" customWidth="1"/>
    <col min="27" max="27" width="25.7109375" style="63" bestFit="1" customWidth="1"/>
    <col min="28" max="28" width="19.5703125" style="63" customWidth="1"/>
    <col min="29" max="29" width="14.7109375" style="63" customWidth="1"/>
    <col min="30" max="30" width="15.28515625" style="66" customWidth="1"/>
    <col min="31" max="31" width="2.5703125" style="41" customWidth="1"/>
    <col min="32" max="32" width="19.42578125" style="42" bestFit="1" customWidth="1"/>
    <col min="33" max="16384" width="11.42578125" style="42"/>
  </cols>
  <sheetData>
    <row r="1" spans="1:31" ht="22.5" customHeight="1" x14ac:dyDescent="0.25">
      <c r="A1" s="35"/>
      <c r="B1" s="36"/>
      <c r="C1" s="36"/>
      <c r="E1" s="38"/>
      <c r="F1" s="36"/>
      <c r="G1" s="39"/>
      <c r="H1" s="39"/>
      <c r="I1" s="39"/>
      <c r="K1" s="38"/>
      <c r="L1" s="36"/>
      <c r="M1" s="39"/>
      <c r="O1" s="38"/>
      <c r="P1" s="36"/>
      <c r="Q1" s="39"/>
      <c r="S1" s="38"/>
      <c r="T1" s="36"/>
      <c r="U1" s="39"/>
      <c r="V1" s="39"/>
      <c r="W1" s="39"/>
      <c r="Y1" s="39"/>
      <c r="Z1" s="36"/>
      <c r="AA1" s="39"/>
      <c r="AB1" s="39"/>
      <c r="AC1" s="39"/>
      <c r="AD1" s="40"/>
    </row>
    <row r="2" spans="1:31" s="48" customFormat="1" ht="23.25" customHeight="1" x14ac:dyDescent="0.25">
      <c r="A2" s="43" t="s">
        <v>5</v>
      </c>
      <c r="B2" s="44"/>
      <c r="C2" s="44"/>
      <c r="D2" s="45"/>
      <c r="E2" s="44" t="s">
        <v>25</v>
      </c>
      <c r="F2" s="44"/>
      <c r="G2" s="44"/>
      <c r="H2" s="44"/>
      <c r="I2" s="44"/>
      <c r="J2" s="45"/>
      <c r="K2" s="46" t="s">
        <v>3</v>
      </c>
      <c r="L2" s="46"/>
      <c r="M2" s="46"/>
      <c r="N2" s="45"/>
      <c r="O2" s="46" t="s">
        <v>26</v>
      </c>
      <c r="P2" s="46"/>
      <c r="Q2" s="46"/>
      <c r="R2" s="45"/>
      <c r="S2" s="46" t="s">
        <v>27</v>
      </c>
      <c r="T2" s="46"/>
      <c r="U2" s="46"/>
      <c r="V2" s="46"/>
      <c r="W2" s="46"/>
      <c r="X2" s="45"/>
      <c r="Y2" s="46" t="s">
        <v>28</v>
      </c>
      <c r="Z2" s="46"/>
      <c r="AA2" s="46"/>
      <c r="AB2" s="46"/>
      <c r="AC2" s="46"/>
      <c r="AD2" s="47"/>
      <c r="AE2" s="45"/>
    </row>
    <row r="3" spans="1:31" s="56" customFormat="1" ht="14.25" x14ac:dyDescent="0.3">
      <c r="A3" s="49" t="s">
        <v>29</v>
      </c>
      <c r="B3" s="50" t="s">
        <v>30</v>
      </c>
      <c r="C3" s="51" t="s">
        <v>31</v>
      </c>
      <c r="D3" s="52" t="s">
        <v>24</v>
      </c>
      <c r="E3" s="53" t="s">
        <v>29</v>
      </c>
      <c r="F3" s="50" t="s">
        <v>32</v>
      </c>
      <c r="G3" s="49" t="s">
        <v>33</v>
      </c>
      <c r="H3" s="49" t="s">
        <v>34</v>
      </c>
      <c r="I3" s="54" t="s">
        <v>31</v>
      </c>
      <c r="J3" s="52" t="s">
        <v>24</v>
      </c>
      <c r="K3" s="53" t="s">
        <v>29</v>
      </c>
      <c r="L3" s="50" t="s">
        <v>35</v>
      </c>
      <c r="M3" s="54" t="s">
        <v>31</v>
      </c>
      <c r="N3" s="52" t="s">
        <v>24</v>
      </c>
      <c r="O3" s="53" t="s">
        <v>29</v>
      </c>
      <c r="P3" s="50" t="s">
        <v>35</v>
      </c>
      <c r="Q3" s="54" t="s">
        <v>31</v>
      </c>
      <c r="R3" s="52"/>
      <c r="S3" s="53" t="s">
        <v>29</v>
      </c>
      <c r="T3" s="50" t="s">
        <v>35</v>
      </c>
      <c r="U3" s="49" t="s">
        <v>36</v>
      </c>
      <c r="V3" s="49" t="s">
        <v>34</v>
      </c>
      <c r="W3" s="54" t="s">
        <v>31</v>
      </c>
      <c r="X3" s="52" t="s">
        <v>24</v>
      </c>
      <c r="Y3" s="53" t="s">
        <v>29</v>
      </c>
      <c r="Z3" s="50" t="s">
        <v>35</v>
      </c>
      <c r="AA3" s="55" t="s">
        <v>37</v>
      </c>
      <c r="AB3" s="55" t="s">
        <v>36</v>
      </c>
      <c r="AC3" s="55" t="s">
        <v>34</v>
      </c>
      <c r="AD3" s="55" t="s">
        <v>31</v>
      </c>
      <c r="AE3" s="52"/>
    </row>
    <row r="4" spans="1:31" x14ac:dyDescent="0.25">
      <c r="A4" s="57" t="s">
        <v>11</v>
      </c>
      <c r="B4" s="58">
        <v>43827</v>
      </c>
      <c r="E4" s="60" t="s">
        <v>17</v>
      </c>
      <c r="F4" s="58">
        <v>43536</v>
      </c>
      <c r="G4" s="61"/>
      <c r="H4" s="61"/>
      <c r="I4" s="62"/>
      <c r="K4" s="60" t="s">
        <v>17</v>
      </c>
      <c r="L4" s="58">
        <v>44175</v>
      </c>
      <c r="M4" s="62"/>
      <c r="O4" s="60" t="s">
        <v>17</v>
      </c>
      <c r="P4" s="58">
        <v>44175</v>
      </c>
      <c r="Q4" s="62"/>
      <c r="S4" s="60" t="s">
        <v>17</v>
      </c>
      <c r="T4" s="58">
        <v>43508</v>
      </c>
      <c r="AE4" s="37"/>
    </row>
    <row r="5" spans="1:31" x14ac:dyDescent="0.25">
      <c r="A5" s="57" t="s">
        <v>16</v>
      </c>
      <c r="B5" s="67">
        <v>43787</v>
      </c>
      <c r="D5" s="68"/>
      <c r="E5" s="60"/>
      <c r="F5" s="67"/>
      <c r="G5" s="61"/>
      <c r="H5" s="61"/>
      <c r="I5" s="62"/>
      <c r="J5" s="68"/>
      <c r="K5" s="60" t="s">
        <v>17</v>
      </c>
      <c r="L5" s="58">
        <v>44175</v>
      </c>
      <c r="M5" s="62"/>
      <c r="N5" s="68"/>
      <c r="O5" s="60" t="s">
        <v>17</v>
      </c>
      <c r="P5" s="58">
        <v>44175</v>
      </c>
      <c r="Q5" s="62"/>
      <c r="R5" s="68"/>
      <c r="S5" s="60"/>
      <c r="X5" s="68"/>
      <c r="Z5" s="67"/>
      <c r="AE5" s="69"/>
    </row>
    <row r="6" spans="1:31" x14ac:dyDescent="0.25">
      <c r="A6" s="57" t="s">
        <v>17</v>
      </c>
      <c r="B6" s="67">
        <v>43787</v>
      </c>
      <c r="D6" s="68"/>
      <c r="E6" s="60"/>
      <c r="F6" s="67"/>
      <c r="G6" s="61"/>
      <c r="H6" s="61"/>
      <c r="I6" s="62"/>
      <c r="J6" s="68"/>
      <c r="K6" s="60"/>
      <c r="L6" s="67"/>
      <c r="M6" s="62"/>
      <c r="N6" s="68"/>
      <c r="O6" s="60"/>
      <c r="P6" s="67"/>
      <c r="Q6" s="62"/>
      <c r="R6" s="68"/>
      <c r="S6" s="60"/>
      <c r="X6" s="68"/>
      <c r="Z6" s="67"/>
      <c r="AE6" s="69"/>
    </row>
    <row r="7" spans="1:31" x14ac:dyDescent="0.25">
      <c r="A7" s="57" t="s">
        <v>17</v>
      </c>
      <c r="B7" s="58">
        <v>44150</v>
      </c>
      <c r="E7" s="60"/>
      <c r="K7" s="60"/>
      <c r="O7" s="60"/>
      <c r="S7" s="60"/>
    </row>
    <row r="8" spans="1:31" x14ac:dyDescent="0.25">
      <c r="A8" s="57" t="s">
        <v>10</v>
      </c>
      <c r="B8" s="58">
        <v>43831</v>
      </c>
      <c r="E8" s="60"/>
      <c r="K8" s="60"/>
      <c r="O8" s="60"/>
      <c r="S8" s="60"/>
    </row>
    <row r="9" spans="1:31" x14ac:dyDescent="0.25">
      <c r="A9" s="57" t="s">
        <v>10</v>
      </c>
      <c r="B9" s="58">
        <v>44197</v>
      </c>
      <c r="E9" s="60"/>
      <c r="G9" s="70"/>
      <c r="H9" s="70"/>
      <c r="I9" s="71"/>
      <c r="K9" s="60"/>
      <c r="M9" s="71"/>
      <c r="O9" s="60"/>
      <c r="Q9" s="71"/>
      <c r="S9" s="60"/>
    </row>
    <row r="10" spans="1:31" x14ac:dyDescent="0.25">
      <c r="A10" s="72"/>
      <c r="E10" s="60"/>
      <c r="G10" s="70"/>
      <c r="H10" s="70"/>
      <c r="I10" s="71"/>
      <c r="K10" s="60"/>
      <c r="M10" s="71"/>
      <c r="O10" s="60"/>
      <c r="Q10" s="71"/>
      <c r="S10" s="60"/>
    </row>
    <row r="11" spans="1:31" x14ac:dyDescent="0.25">
      <c r="A11" s="57" t="s">
        <v>10</v>
      </c>
      <c r="E11" s="60"/>
      <c r="K11" s="60"/>
      <c r="O11" s="60"/>
      <c r="S11" s="60"/>
    </row>
    <row r="12" spans="1:31" x14ac:dyDescent="0.25">
      <c r="A12" s="57"/>
      <c r="E12" s="60"/>
      <c r="K12" s="60"/>
      <c r="O12" s="60"/>
      <c r="S12" s="60"/>
    </row>
    <row r="13" spans="1:31" x14ac:dyDescent="0.25">
      <c r="A13" s="57"/>
      <c r="E13" s="60"/>
      <c r="K13" s="60"/>
      <c r="O13" s="60"/>
      <c r="S13" s="60"/>
    </row>
    <row r="14" spans="1:31" x14ac:dyDescent="0.25">
      <c r="A14" s="57"/>
      <c r="E14" s="60"/>
      <c r="K14" s="60"/>
      <c r="O14" s="60"/>
      <c r="S14" s="60"/>
    </row>
    <row r="15" spans="1:31" x14ac:dyDescent="0.25">
      <c r="A15" s="57"/>
      <c r="E15" s="60"/>
      <c r="K15" s="60"/>
      <c r="O15" s="60"/>
      <c r="S15" s="60"/>
    </row>
    <row r="16" spans="1:31" x14ac:dyDescent="0.25">
      <c r="A16" s="57"/>
      <c r="E16" s="60"/>
      <c r="K16" s="60"/>
      <c r="O16" s="60"/>
      <c r="S16" s="60"/>
    </row>
    <row r="17" spans="1:31" x14ac:dyDescent="0.25">
      <c r="A17" s="57"/>
      <c r="E17" s="60"/>
      <c r="K17" s="60"/>
      <c r="O17" s="60"/>
      <c r="S17" s="60"/>
      <c r="AE17" s="37"/>
    </row>
    <row r="18" spans="1:31" x14ac:dyDescent="0.25">
      <c r="E18" s="60"/>
      <c r="K18" s="60"/>
      <c r="O18" s="60"/>
      <c r="S18" s="60"/>
      <c r="AE18" s="37"/>
    </row>
  </sheetData>
  <mergeCells count="6">
    <mergeCell ref="A2:C2"/>
    <mergeCell ref="E2:I2"/>
    <mergeCell ref="K2:M2"/>
    <mergeCell ref="O2:Q2"/>
    <mergeCell ref="S2:W2"/>
    <mergeCell ref="Y2:AD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'[Copie de PARC AUTO.xlsm]VEHICULES'!#REF!</xm:f>
          </x14:formula1>
          <xm:sqref>Y4:Y469</xm:sqref>
        </x14:dataValidation>
        <x14:dataValidation type="list" allowBlank="1" showInputMessage="1" showErrorMessage="1">
          <x14:formula1>
            <xm:f>'[Copie de PARC AUTO.xlsm]VEHICULES'!#REF!</xm:f>
          </x14:formula1>
          <xm:sqref>S4:S279</xm:sqref>
        </x14:dataValidation>
        <x14:dataValidation type="list" allowBlank="1" showInputMessage="1" showErrorMessage="1">
          <x14:formula1>
            <xm:f>'[Copie de PARC AUTO.xlsm]VEHICULES'!#REF!</xm:f>
          </x14:formula1>
          <xm:sqref>E4:E327 K4:K312 O4:O312</xm:sqref>
        </x14:dataValidation>
        <x14:dataValidation type="list" allowBlank="1" showInputMessage="1" showErrorMessage="1">
          <x14:formula1>
            <xm:f>'[Copie de PARC AUTO.xlsm]VEHICULES'!#REF!</xm:f>
          </x14:formula1>
          <xm:sqref>A4:A221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Alerte</vt:lpstr>
      <vt:lpstr>Opérations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DTPRO G2</dc:creator>
  <cp:lastModifiedBy>HP DTPRO G2</cp:lastModifiedBy>
  <dcterms:created xsi:type="dcterms:W3CDTF">2020-02-13T11:49:41Z</dcterms:created>
  <dcterms:modified xsi:type="dcterms:W3CDTF">2020-02-13T12:04:24Z</dcterms:modified>
</cp:coreProperties>
</file>