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3117"/>
  <workbookPr autoCompressPictures="0"/>
  <bookViews>
    <workbookView xWindow="120" yWindow="120" windowWidth="25080" windowHeight="14240" tabRatio="672" firstSheet="2" activeTab="6"/>
  </bookViews>
  <sheets>
    <sheet name="Trames" sheetId="1" r:id="rId1"/>
    <sheet name="Agent sur le planning au 011019" sheetId="11" r:id="rId2"/>
    <sheet name="Semaine 1" sheetId="13" r:id="rId3"/>
    <sheet name="deroulé des agents" sheetId="12" r:id="rId4"/>
    <sheet name="Deroulé 5Jours" sheetId="3" r:id="rId5"/>
    <sheet name="Deroulé complet 7Jours" sheetId="2" r:id="rId6"/>
    <sheet name="Deroulé sur feuilles journalier" sheetId="9" r:id="rId7"/>
  </sheets>
  <definedNames>
    <definedName name="_xlnm._FilterDatabase" localSheetId="4" hidden="1">'Deroulé 5Jours'!$B$4:$B$56</definedName>
    <definedName name="_xlnm.Criteria" localSheetId="4">'Deroulé 5Jours'!#REF!</definedName>
    <definedName name="_xlnm.Extract" localSheetId="4">'Deroulé 5Jours'!#REF!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74" i="1" l="1"/>
  <c r="K75" i="1"/>
  <c r="K76" i="1"/>
  <c r="K77" i="1"/>
  <c r="K78" i="1"/>
  <c r="K79" i="1"/>
  <c r="K80" i="1"/>
  <c r="C12" i="11"/>
  <c r="H11" i="3"/>
  <c r="C16" i="11"/>
  <c r="H15" i="3"/>
  <c r="C20" i="11"/>
  <c r="H19" i="3"/>
  <c r="C144" i="11"/>
  <c r="H27" i="3"/>
  <c r="C34" i="11"/>
  <c r="H32" i="3"/>
  <c r="C36" i="11"/>
  <c r="H34" i="3"/>
  <c r="C56" i="11"/>
  <c r="C37" i="11"/>
  <c r="H35" i="3"/>
  <c r="C38" i="11"/>
  <c r="H36" i="3"/>
  <c r="C40" i="11"/>
  <c r="H38" i="3"/>
  <c r="C43" i="11"/>
  <c r="H41" i="3"/>
  <c r="C44" i="11"/>
  <c r="H42" i="3"/>
  <c r="C45" i="11"/>
  <c r="H43" i="3"/>
  <c r="C47" i="11"/>
  <c r="H45" i="3"/>
  <c r="C53" i="11"/>
  <c r="H51" i="3"/>
  <c r="C54" i="11"/>
  <c r="H52" i="3"/>
  <c r="C55" i="11"/>
  <c r="H53" i="3"/>
  <c r="H54" i="3"/>
  <c r="H90" i="3" a="1"/>
  <c r="H90" i="3"/>
  <c r="K73" i="1"/>
  <c r="B8" i="11"/>
  <c r="B8" i="13"/>
  <c r="F56" i="13"/>
  <c r="E56" i="13"/>
  <c r="D57" i="11"/>
  <c r="D56" i="13"/>
  <c r="C56" i="13"/>
  <c r="B56" i="13"/>
  <c r="F55" i="13"/>
  <c r="E55" i="13"/>
  <c r="D56" i="11"/>
  <c r="D55" i="13"/>
  <c r="C55" i="13"/>
  <c r="B55" i="13"/>
  <c r="F51" i="11"/>
  <c r="F55" i="11"/>
  <c r="F54" i="13"/>
  <c r="E35" i="11"/>
  <c r="E55" i="11"/>
  <c r="E54" i="13"/>
  <c r="D48" i="11"/>
  <c r="D55" i="11"/>
  <c r="D54" i="13"/>
  <c r="C54" i="13"/>
  <c r="F49" i="11"/>
  <c r="F54" i="11"/>
  <c r="F53" i="13"/>
  <c r="E54" i="11"/>
  <c r="E53" i="13"/>
  <c r="D41" i="11"/>
  <c r="D54" i="11"/>
  <c r="D53" i="13"/>
  <c r="C53" i="13"/>
  <c r="B53" i="13"/>
  <c r="F40" i="11"/>
  <c r="F53" i="11"/>
  <c r="F52" i="13"/>
  <c r="E52" i="13"/>
  <c r="D53" i="11"/>
  <c r="D52" i="13"/>
  <c r="C52" i="13"/>
  <c r="B52" i="13"/>
  <c r="F51" i="13"/>
  <c r="E51" i="13"/>
  <c r="D51" i="13"/>
  <c r="C51" i="13"/>
  <c r="B51" i="13"/>
  <c r="F50" i="13"/>
  <c r="E51" i="11"/>
  <c r="E50" i="13"/>
  <c r="D50" i="13"/>
  <c r="C50" i="13"/>
  <c r="B50" i="13"/>
  <c r="F49" i="13"/>
  <c r="E50" i="11"/>
  <c r="E49" i="13"/>
  <c r="D49" i="13"/>
  <c r="C49" i="13"/>
  <c r="B49" i="13"/>
  <c r="F48" i="13"/>
  <c r="E48" i="13"/>
  <c r="D48" i="13"/>
  <c r="C48" i="13"/>
  <c r="B48" i="13"/>
  <c r="F47" i="13"/>
  <c r="E47" i="13"/>
  <c r="D47" i="13"/>
  <c r="C47" i="13"/>
  <c r="B47" i="13"/>
  <c r="F46" i="13"/>
  <c r="D33" i="11"/>
  <c r="E47" i="11"/>
  <c r="E46" i="13"/>
  <c r="D47" i="11"/>
  <c r="D46" i="13"/>
  <c r="C46" i="13"/>
  <c r="B46" i="13"/>
  <c r="F31" i="11"/>
  <c r="F46" i="11"/>
  <c r="F45" i="13"/>
  <c r="E45" i="13"/>
  <c r="D45" i="13"/>
  <c r="C45" i="13"/>
  <c r="B46" i="11"/>
  <c r="B45" i="13"/>
  <c r="F44" i="13"/>
  <c r="E44" i="13"/>
  <c r="D44" i="13"/>
  <c r="B14" i="12"/>
  <c r="C44" i="13"/>
  <c r="B44" i="13"/>
  <c r="F44" i="11"/>
  <c r="F43" i="13"/>
  <c r="E43" i="13"/>
  <c r="D43" i="13"/>
  <c r="B10" i="12"/>
  <c r="C43" i="13"/>
  <c r="B43" i="13"/>
  <c r="F42" i="13"/>
  <c r="E42" i="13"/>
  <c r="D42" i="13"/>
  <c r="C42" i="13"/>
  <c r="B42" i="13"/>
  <c r="F41" i="13"/>
  <c r="E42" i="11"/>
  <c r="E41" i="13"/>
  <c r="D41" i="13"/>
  <c r="C41" i="13"/>
  <c r="B41" i="13"/>
  <c r="F40" i="13"/>
  <c r="E40" i="13"/>
  <c r="D40" i="13"/>
  <c r="C40" i="13"/>
  <c r="B40" i="13"/>
  <c r="F39" i="13"/>
  <c r="E39" i="13"/>
  <c r="D39" i="13"/>
  <c r="C39" i="13"/>
  <c r="B40" i="11"/>
  <c r="B39" i="13"/>
  <c r="F38" i="13"/>
  <c r="E38" i="13"/>
  <c r="D38" i="13"/>
  <c r="C38" i="13"/>
  <c r="B39" i="11"/>
  <c r="B38" i="13"/>
  <c r="F37" i="13"/>
  <c r="E37" i="13"/>
  <c r="D37" i="13"/>
  <c r="C37" i="13"/>
  <c r="B37" i="13"/>
  <c r="F36" i="13"/>
  <c r="E36" i="13"/>
  <c r="D36" i="13"/>
  <c r="C36" i="13"/>
  <c r="B36" i="13"/>
  <c r="F35" i="13"/>
  <c r="E35" i="13"/>
  <c r="D35" i="13"/>
  <c r="C35" i="13"/>
  <c r="B35" i="13"/>
  <c r="F34" i="13"/>
  <c r="E34" i="13"/>
  <c r="D34" i="13"/>
  <c r="C34" i="13"/>
  <c r="B35" i="11"/>
  <c r="B34" i="13"/>
  <c r="F33" i="13"/>
  <c r="E33" i="13"/>
  <c r="D33" i="13"/>
  <c r="C33" i="13"/>
  <c r="B32" i="11"/>
  <c r="B34" i="11"/>
  <c r="B33" i="13"/>
  <c r="F32" i="13"/>
  <c r="E32" i="13"/>
  <c r="D32" i="13"/>
  <c r="C32" i="13"/>
  <c r="B32" i="13"/>
  <c r="F31" i="13"/>
  <c r="E31" i="13"/>
  <c r="D31" i="13"/>
  <c r="C31" i="13"/>
  <c r="B31" i="13"/>
  <c r="F30" i="13"/>
  <c r="E30" i="13"/>
  <c r="D30" i="13"/>
  <c r="C30" i="13"/>
  <c r="B30" i="13"/>
  <c r="F28" i="13"/>
  <c r="E28" i="13"/>
  <c r="B12" i="12"/>
  <c r="D14" i="11"/>
  <c r="D145" i="11"/>
  <c r="D28" i="13"/>
  <c r="C28" i="13"/>
  <c r="B28" i="13"/>
  <c r="F27" i="13"/>
  <c r="E27" i="13"/>
  <c r="D27" i="13"/>
  <c r="C27" i="13"/>
  <c r="B27" i="13"/>
  <c r="F26" i="13"/>
  <c r="E26" i="13"/>
  <c r="D26" i="13"/>
  <c r="C136" i="11"/>
  <c r="C26" i="13"/>
  <c r="B26" i="13"/>
  <c r="F25" i="13"/>
  <c r="E25" i="13"/>
  <c r="D25" i="13"/>
  <c r="C25" i="13"/>
  <c r="B25" i="13"/>
  <c r="F23" i="13"/>
  <c r="E23" i="13"/>
  <c r="D23" i="13"/>
  <c r="C23" i="13"/>
  <c r="B23" i="13"/>
  <c r="B20" i="12"/>
  <c r="F22" i="11"/>
  <c r="F22" i="13"/>
  <c r="E22" i="13"/>
  <c r="D22" i="11"/>
  <c r="D22" i="13"/>
  <c r="C22" i="13"/>
  <c r="B22" i="13"/>
  <c r="F21" i="13"/>
  <c r="E21" i="13"/>
  <c r="D21" i="11"/>
  <c r="D21" i="13"/>
  <c r="C21" i="13"/>
  <c r="B21" i="13"/>
  <c r="B18" i="12"/>
  <c r="F20" i="11"/>
  <c r="F20" i="13"/>
  <c r="E20" i="13"/>
  <c r="D20" i="13"/>
  <c r="C20" i="13"/>
  <c r="B20" i="13"/>
  <c r="F19" i="13"/>
  <c r="E19" i="13"/>
  <c r="D19" i="13"/>
  <c r="C19" i="13"/>
  <c r="B19" i="13"/>
  <c r="F18" i="13"/>
  <c r="B16" i="12"/>
  <c r="E18" i="11"/>
  <c r="E18" i="13"/>
  <c r="D18" i="13"/>
  <c r="C18" i="13"/>
  <c r="B18" i="13"/>
  <c r="F17" i="13"/>
  <c r="E17" i="13"/>
  <c r="D17" i="13"/>
  <c r="C17" i="13"/>
  <c r="B8" i="12"/>
  <c r="B10" i="11"/>
  <c r="B17" i="11"/>
  <c r="B17" i="13"/>
  <c r="F16" i="13"/>
  <c r="E16" i="13"/>
  <c r="D16" i="13"/>
  <c r="C16" i="13"/>
  <c r="B16" i="13"/>
  <c r="F15" i="13"/>
  <c r="E15" i="13"/>
  <c r="D15" i="13"/>
  <c r="C15" i="13"/>
  <c r="B15" i="13"/>
  <c r="F14" i="13"/>
  <c r="E14" i="13"/>
  <c r="D14" i="13"/>
  <c r="C14" i="13"/>
  <c r="B14" i="11"/>
  <c r="B14" i="13"/>
  <c r="F13" i="13"/>
  <c r="E13" i="13"/>
  <c r="D13" i="13"/>
  <c r="C13" i="13"/>
  <c r="B13" i="13"/>
  <c r="F12" i="13"/>
  <c r="E12" i="13"/>
  <c r="D12" i="13"/>
  <c r="C12" i="13"/>
  <c r="B12" i="13"/>
  <c r="F11" i="13"/>
  <c r="E11" i="13"/>
  <c r="D11" i="13"/>
  <c r="C11" i="13"/>
  <c r="B11" i="13"/>
  <c r="F10" i="13"/>
  <c r="B2" i="12"/>
  <c r="E4" i="11"/>
  <c r="E10" i="11"/>
  <c r="E10" i="13"/>
  <c r="D10" i="13"/>
  <c r="C10" i="13"/>
  <c r="B10" i="13"/>
  <c r="F9" i="11"/>
  <c r="F9" i="13"/>
  <c r="E9" i="11"/>
  <c r="E9" i="13"/>
  <c r="B4" i="12"/>
  <c r="D6" i="11"/>
  <c r="D9" i="11"/>
  <c r="D9" i="13"/>
  <c r="C9" i="13"/>
  <c r="B9" i="13"/>
  <c r="F8" i="13"/>
  <c r="E8" i="13"/>
  <c r="D8" i="13"/>
  <c r="C8" i="13"/>
  <c r="F7" i="13"/>
  <c r="E7" i="13"/>
  <c r="D7" i="13"/>
  <c r="C7" i="13"/>
  <c r="B7" i="13"/>
  <c r="F6" i="13"/>
  <c r="E6" i="13"/>
  <c r="D6" i="13"/>
  <c r="C6" i="13"/>
  <c r="B6" i="13"/>
  <c r="F5" i="13"/>
  <c r="E5" i="13"/>
  <c r="D5" i="13"/>
  <c r="C5" i="13"/>
  <c r="B5" i="13"/>
  <c r="F4" i="13"/>
  <c r="E4" i="13"/>
  <c r="D4" i="13"/>
  <c r="C4" i="13"/>
  <c r="B4" i="13"/>
  <c r="B6" i="12"/>
  <c r="M32" i="11"/>
  <c r="AF21" i="11"/>
  <c r="AE21" i="11"/>
  <c r="AD21" i="11"/>
  <c r="AC21" i="11"/>
  <c r="AB21" i="11"/>
  <c r="AA21" i="11"/>
  <c r="Z21" i="11"/>
  <c r="Y21" i="11"/>
  <c r="X21" i="11"/>
  <c r="W21" i="11"/>
  <c r="V21" i="11"/>
  <c r="U21" i="11"/>
  <c r="T21" i="11"/>
  <c r="S21" i="11"/>
  <c r="R21" i="11"/>
  <c r="Q21" i="11"/>
  <c r="P21" i="11"/>
  <c r="O21" i="11"/>
  <c r="N21" i="11"/>
  <c r="M21" i="11"/>
  <c r="AF20" i="11"/>
  <c r="AE20" i="11"/>
  <c r="AD20" i="11"/>
  <c r="AC20" i="11"/>
  <c r="AB20" i="11"/>
  <c r="AA20" i="11"/>
  <c r="Z20" i="11"/>
  <c r="Y20" i="11"/>
  <c r="X20" i="11"/>
  <c r="W20" i="11"/>
  <c r="V20" i="11"/>
  <c r="U20" i="11"/>
  <c r="T20" i="11"/>
  <c r="S20" i="11"/>
  <c r="R20" i="11"/>
  <c r="Q20" i="11"/>
  <c r="P20" i="11"/>
  <c r="O20" i="11"/>
  <c r="N20" i="11"/>
  <c r="M20" i="11"/>
  <c r="AF19" i="11"/>
  <c r="AE19" i="11"/>
  <c r="AD19" i="11"/>
  <c r="AC19" i="11"/>
  <c r="AB19" i="11"/>
  <c r="AA19" i="11"/>
  <c r="Z19" i="11"/>
  <c r="Y19" i="11"/>
  <c r="X19" i="11"/>
  <c r="W19" i="11"/>
  <c r="V19" i="11"/>
  <c r="U19" i="11"/>
  <c r="T19" i="11"/>
  <c r="S19" i="11"/>
  <c r="R19" i="11"/>
  <c r="Q19" i="11"/>
  <c r="P19" i="11"/>
  <c r="O19" i="11"/>
  <c r="N19" i="11"/>
  <c r="M19" i="11"/>
  <c r="AF18" i="11"/>
  <c r="AE18" i="11"/>
  <c r="AD18" i="11"/>
  <c r="AC18" i="11"/>
  <c r="AB18" i="11"/>
  <c r="AA18" i="11"/>
  <c r="Z18" i="11"/>
  <c r="Y18" i="11"/>
  <c r="X18" i="11"/>
  <c r="W18" i="11"/>
  <c r="V18" i="11"/>
  <c r="U18" i="11"/>
  <c r="T18" i="11"/>
  <c r="S18" i="11"/>
  <c r="R18" i="11"/>
  <c r="Q18" i="11"/>
  <c r="P18" i="11"/>
  <c r="O18" i="11"/>
  <c r="N18" i="11"/>
  <c r="M18" i="11"/>
  <c r="AF17" i="11"/>
  <c r="AE17" i="11"/>
  <c r="AD17" i="11"/>
  <c r="AC17" i="11"/>
  <c r="AB17" i="11"/>
  <c r="AA17" i="11"/>
  <c r="Z17" i="11"/>
  <c r="Y17" i="11"/>
  <c r="X17" i="11"/>
  <c r="W17" i="11"/>
  <c r="V17" i="11"/>
  <c r="U17" i="11"/>
  <c r="T17" i="11"/>
  <c r="S17" i="11"/>
  <c r="R17" i="11"/>
  <c r="Q17" i="11"/>
  <c r="P17" i="11"/>
  <c r="O17" i="11"/>
  <c r="N17" i="11"/>
  <c r="M17" i="11"/>
  <c r="AF16" i="11"/>
  <c r="AE16" i="11"/>
  <c r="AD16" i="11"/>
  <c r="AC16" i="11"/>
  <c r="AB16" i="11"/>
  <c r="AA16" i="11"/>
  <c r="Z16" i="11"/>
  <c r="Y16" i="11"/>
  <c r="X16" i="11"/>
  <c r="W16" i="11"/>
  <c r="V16" i="11"/>
  <c r="U16" i="11"/>
  <c r="T16" i="11"/>
  <c r="S16" i="11"/>
  <c r="R16" i="11"/>
  <c r="Q16" i="11"/>
  <c r="P16" i="11"/>
  <c r="O16" i="11"/>
  <c r="N16" i="11"/>
  <c r="M16" i="11"/>
  <c r="AF15" i="11"/>
  <c r="AE15" i="11"/>
  <c r="AD15" i="11"/>
  <c r="AC15" i="11"/>
  <c r="AB15" i="11"/>
  <c r="AA15" i="11"/>
  <c r="Z15" i="11"/>
  <c r="Y15" i="11"/>
  <c r="X15" i="11"/>
  <c r="W15" i="11"/>
  <c r="V15" i="11"/>
  <c r="U15" i="11"/>
  <c r="T15" i="11"/>
  <c r="S15" i="11"/>
  <c r="R15" i="11"/>
  <c r="Q15" i="11"/>
  <c r="P15" i="11"/>
  <c r="O15" i="11"/>
  <c r="N15" i="11"/>
  <c r="M15" i="11"/>
  <c r="AF14" i="11"/>
  <c r="AE14" i="11"/>
  <c r="AD14" i="11"/>
  <c r="AC14" i="11"/>
  <c r="AB14" i="11"/>
  <c r="AA14" i="11"/>
  <c r="Z14" i="11"/>
  <c r="Y14" i="11"/>
  <c r="X14" i="11"/>
  <c r="W14" i="11"/>
  <c r="V14" i="11"/>
  <c r="U14" i="11"/>
  <c r="T14" i="11"/>
  <c r="S14" i="11"/>
  <c r="R14" i="11"/>
  <c r="Q14" i="11"/>
  <c r="P14" i="11"/>
  <c r="O14" i="11"/>
  <c r="N14" i="11"/>
  <c r="M14" i="11"/>
  <c r="AF13" i="11"/>
  <c r="AE13" i="11"/>
  <c r="AD13" i="11"/>
  <c r="AC13" i="11"/>
  <c r="AB13" i="11"/>
  <c r="AA13" i="11"/>
  <c r="Z13" i="11"/>
  <c r="Y13" i="11"/>
  <c r="X13" i="11"/>
  <c r="W13" i="11"/>
  <c r="V13" i="11"/>
  <c r="U13" i="11"/>
  <c r="T13" i="11"/>
  <c r="S13" i="11"/>
  <c r="R13" i="11"/>
  <c r="Q13" i="11"/>
  <c r="P13" i="11"/>
  <c r="O13" i="11"/>
  <c r="N13" i="11"/>
  <c r="M13" i="11"/>
  <c r="AF12" i="11"/>
  <c r="AE12" i="11"/>
  <c r="AD12" i="11"/>
  <c r="AC12" i="11"/>
  <c r="AB12" i="11"/>
  <c r="AA12" i="11"/>
  <c r="Z12" i="11"/>
  <c r="Y12" i="11"/>
  <c r="X12" i="11"/>
  <c r="W12" i="11"/>
  <c r="V12" i="11"/>
  <c r="U12" i="11"/>
  <c r="T12" i="11"/>
  <c r="S12" i="11"/>
  <c r="R12" i="11"/>
  <c r="Q12" i="11"/>
  <c r="P12" i="11"/>
  <c r="O12" i="11"/>
  <c r="N12" i="11"/>
  <c r="M12" i="11"/>
  <c r="AF11" i="11"/>
  <c r="AE11" i="11"/>
  <c r="AD11" i="11"/>
  <c r="AC11" i="11"/>
  <c r="AB11" i="11"/>
  <c r="AA11" i="11"/>
  <c r="Z11" i="11"/>
  <c r="Y11" i="11"/>
  <c r="X11" i="11"/>
  <c r="W11" i="11"/>
  <c r="V11" i="11"/>
  <c r="U11" i="11"/>
  <c r="T11" i="11"/>
  <c r="S11" i="11"/>
  <c r="R11" i="11"/>
  <c r="Q11" i="11"/>
  <c r="P11" i="11"/>
  <c r="O11" i="11"/>
  <c r="N11" i="11"/>
  <c r="M11" i="11"/>
  <c r="AF10" i="11"/>
  <c r="AE10" i="11"/>
  <c r="AD10" i="11"/>
  <c r="AC10" i="11"/>
  <c r="AB10" i="11"/>
  <c r="AA10" i="11"/>
  <c r="Z10" i="11"/>
  <c r="Y10" i="11"/>
  <c r="X10" i="11"/>
  <c r="W10" i="11"/>
  <c r="V10" i="11"/>
  <c r="U10" i="11"/>
  <c r="T10" i="11"/>
  <c r="S10" i="11"/>
  <c r="R10" i="11"/>
  <c r="Q10" i="11"/>
  <c r="P10" i="11"/>
  <c r="O10" i="11"/>
  <c r="N10" i="11"/>
  <c r="M10" i="11"/>
  <c r="AF9" i="11"/>
  <c r="AE9" i="11"/>
  <c r="AD9" i="11"/>
  <c r="AC9" i="11"/>
  <c r="AB9" i="11"/>
  <c r="AA9" i="11"/>
  <c r="Z9" i="11"/>
  <c r="Y9" i="11"/>
  <c r="X9" i="11"/>
  <c r="W9" i="11"/>
  <c r="V9" i="11"/>
  <c r="U9" i="11"/>
  <c r="T9" i="11"/>
  <c r="S9" i="11"/>
  <c r="R9" i="11"/>
  <c r="Q9" i="11"/>
  <c r="P9" i="11"/>
  <c r="O9" i="11"/>
  <c r="N9" i="11"/>
  <c r="M9" i="11"/>
  <c r="AF8" i="11"/>
  <c r="AE8" i="11"/>
  <c r="AD8" i="11"/>
  <c r="AC8" i="11"/>
  <c r="AB8" i="11"/>
  <c r="AA8" i="11"/>
  <c r="Z8" i="11"/>
  <c r="Y8" i="11"/>
  <c r="X8" i="11"/>
  <c r="W8" i="11"/>
  <c r="V8" i="11"/>
  <c r="U8" i="11"/>
  <c r="T8" i="11"/>
  <c r="S8" i="11"/>
  <c r="R8" i="11"/>
  <c r="Q8" i="11"/>
  <c r="P8" i="11"/>
  <c r="O8" i="11"/>
  <c r="N8" i="11"/>
  <c r="M8" i="11"/>
  <c r="AF7" i="11"/>
  <c r="AE7" i="11"/>
  <c r="AD7" i="11"/>
  <c r="AC7" i="11"/>
  <c r="AB7" i="11"/>
  <c r="AA7" i="11"/>
  <c r="Z7" i="11"/>
  <c r="Y7" i="11"/>
  <c r="X7" i="11"/>
  <c r="W7" i="11"/>
  <c r="V7" i="11"/>
  <c r="U7" i="11"/>
  <c r="T7" i="11"/>
  <c r="S7" i="11"/>
  <c r="R7" i="11"/>
  <c r="Q7" i="11"/>
  <c r="P7" i="11"/>
  <c r="O7" i="11"/>
  <c r="N7" i="11"/>
  <c r="M7" i="11"/>
  <c r="AF6" i="11"/>
  <c r="AE6" i="11"/>
  <c r="AD6" i="11"/>
  <c r="AC6" i="11"/>
  <c r="AB6" i="11"/>
  <c r="AA6" i="11"/>
  <c r="Z6" i="11"/>
  <c r="Y6" i="11"/>
  <c r="X6" i="11"/>
  <c r="W6" i="11"/>
  <c r="V6" i="11"/>
  <c r="U6" i="11"/>
  <c r="T6" i="11"/>
  <c r="S6" i="11"/>
  <c r="R6" i="11"/>
  <c r="Q6" i="11"/>
  <c r="P6" i="11"/>
  <c r="O6" i="11"/>
  <c r="N6" i="11"/>
  <c r="AF5" i="11"/>
  <c r="AE5" i="11"/>
  <c r="AD5" i="11"/>
  <c r="AC5" i="11"/>
  <c r="AB5" i="11"/>
  <c r="AA5" i="11"/>
  <c r="Z5" i="11"/>
  <c r="Y5" i="11"/>
  <c r="X5" i="11"/>
  <c r="W5" i="11"/>
  <c r="V5" i="11"/>
  <c r="U5" i="11"/>
  <c r="T5" i="11"/>
  <c r="S5" i="11"/>
  <c r="R5" i="11"/>
  <c r="Q5" i="11"/>
  <c r="P5" i="11"/>
  <c r="O5" i="11"/>
  <c r="N5" i="11"/>
  <c r="M5" i="11"/>
  <c r="AF4" i="11"/>
  <c r="AE4" i="11"/>
  <c r="AD4" i="11"/>
  <c r="AC4" i="11"/>
  <c r="AB4" i="11"/>
  <c r="AA4" i="11"/>
  <c r="Z4" i="11"/>
  <c r="Y4" i="11"/>
  <c r="X4" i="11"/>
  <c r="W4" i="11"/>
  <c r="V4" i="11"/>
  <c r="U4" i="11"/>
  <c r="T4" i="11"/>
  <c r="S4" i="11"/>
  <c r="R4" i="11"/>
  <c r="Q4" i="11"/>
  <c r="P4" i="11"/>
  <c r="O4" i="11"/>
  <c r="N4" i="11"/>
  <c r="M4" i="11"/>
  <c r="AF3" i="11"/>
  <c r="AE3" i="11"/>
  <c r="AD3" i="11"/>
  <c r="AC3" i="11"/>
  <c r="AB3" i="11"/>
  <c r="AA3" i="11"/>
  <c r="Z3" i="11"/>
  <c r="Y3" i="11"/>
  <c r="X3" i="11"/>
  <c r="W3" i="11"/>
  <c r="V3" i="11"/>
  <c r="U3" i="11"/>
  <c r="T3" i="11"/>
  <c r="S3" i="11"/>
  <c r="R3" i="11"/>
  <c r="Q3" i="11"/>
  <c r="P3" i="11"/>
  <c r="O3" i="11"/>
  <c r="N3" i="11"/>
  <c r="M3" i="11"/>
  <c r="AF2" i="11"/>
  <c r="AE2" i="11"/>
  <c r="AD2" i="11"/>
  <c r="AC2" i="11"/>
  <c r="AB2" i="11"/>
  <c r="AA2" i="11"/>
  <c r="Z2" i="11"/>
  <c r="Y2" i="11"/>
  <c r="X2" i="11"/>
  <c r="W2" i="11"/>
  <c r="V2" i="11"/>
  <c r="U2" i="11"/>
  <c r="T2" i="11"/>
  <c r="S2" i="11"/>
  <c r="R2" i="11"/>
  <c r="Q2" i="11"/>
  <c r="P2" i="11"/>
  <c r="O2" i="11"/>
  <c r="N2" i="11"/>
  <c r="M2" i="11"/>
  <c r="M33" i="11"/>
  <c r="B33" i="12"/>
  <c r="M35" i="11"/>
  <c r="C32" i="12"/>
  <c r="D32" i="12"/>
  <c r="E32" i="12"/>
  <c r="B32" i="12"/>
  <c r="CW28" i="3"/>
  <c r="BV20" i="3"/>
  <c r="CE4" i="3"/>
  <c r="CV25" i="3"/>
  <c r="B7" i="3"/>
  <c r="D27" i="12"/>
  <c r="E27" i="12"/>
  <c r="F27" i="12"/>
  <c r="G27" i="12"/>
  <c r="H27" i="12"/>
  <c r="I27" i="12"/>
  <c r="J27" i="12"/>
  <c r="U20" i="12"/>
  <c r="U19" i="12"/>
  <c r="U18" i="12"/>
  <c r="U17" i="12"/>
  <c r="U16" i="12"/>
  <c r="U15" i="12"/>
  <c r="U14" i="12"/>
  <c r="U13" i="12"/>
  <c r="U12" i="12"/>
  <c r="U11" i="12"/>
  <c r="U10" i="12"/>
  <c r="U9" i="12"/>
  <c r="U8" i="12"/>
  <c r="U7" i="12"/>
  <c r="U6" i="12"/>
  <c r="U5" i="12"/>
  <c r="U4" i="12"/>
  <c r="U3" i="12"/>
  <c r="U2" i="12"/>
  <c r="U21" i="12"/>
  <c r="C3" i="12"/>
  <c r="C27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" i="12"/>
  <c r="D3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" i="12"/>
  <c r="E3" i="12"/>
  <c r="E4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" i="12"/>
  <c r="F3" i="12"/>
  <c r="F4" i="12"/>
  <c r="F5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" i="12"/>
  <c r="G3" i="12"/>
  <c r="G4" i="12"/>
  <c r="G5" i="12"/>
  <c r="G6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" i="12"/>
  <c r="H3" i="12"/>
  <c r="H4" i="12"/>
  <c r="H5" i="12"/>
  <c r="H6" i="12"/>
  <c r="H7" i="12"/>
  <c r="I9" i="12"/>
  <c r="I10" i="12"/>
  <c r="I11" i="12"/>
  <c r="I12" i="12"/>
  <c r="I13" i="12"/>
  <c r="I14" i="12"/>
  <c r="I15" i="12"/>
  <c r="I16" i="12"/>
  <c r="I17" i="12"/>
  <c r="I18" i="12"/>
  <c r="I19" i="12"/>
  <c r="I20" i="12"/>
  <c r="I21" i="12"/>
  <c r="I2" i="12"/>
  <c r="I3" i="12"/>
  <c r="I4" i="12"/>
  <c r="I5" i="12"/>
  <c r="I6" i="12"/>
  <c r="I7" i="12"/>
  <c r="I8" i="12"/>
  <c r="J10" i="12"/>
  <c r="J11" i="12"/>
  <c r="J12" i="12"/>
  <c r="J13" i="12"/>
  <c r="J14" i="12"/>
  <c r="J15" i="12"/>
  <c r="J16" i="12"/>
  <c r="J17" i="12"/>
  <c r="J18" i="12"/>
  <c r="J19" i="12"/>
  <c r="J20" i="12"/>
  <c r="J21" i="12"/>
  <c r="J2" i="12"/>
  <c r="J3" i="12"/>
  <c r="J4" i="12"/>
  <c r="J5" i="12"/>
  <c r="J6" i="12"/>
  <c r="J7" i="12"/>
  <c r="J8" i="12"/>
  <c r="J9" i="12"/>
  <c r="K11" i="12"/>
  <c r="K12" i="12"/>
  <c r="K13" i="12"/>
  <c r="K14" i="12"/>
  <c r="K15" i="12"/>
  <c r="K16" i="12"/>
  <c r="K17" i="12"/>
  <c r="K18" i="12"/>
  <c r="K19" i="12"/>
  <c r="K20" i="12"/>
  <c r="K21" i="12"/>
  <c r="K2" i="12"/>
  <c r="K3" i="12"/>
  <c r="K4" i="12"/>
  <c r="K5" i="12"/>
  <c r="K6" i="12"/>
  <c r="K7" i="12"/>
  <c r="K8" i="12"/>
  <c r="K9" i="12"/>
  <c r="K10" i="12"/>
  <c r="L12" i="12"/>
  <c r="L13" i="12"/>
  <c r="L14" i="12"/>
  <c r="L15" i="12"/>
  <c r="L16" i="12"/>
  <c r="L17" i="12"/>
  <c r="L18" i="12"/>
  <c r="L19" i="12"/>
  <c r="L20" i="12"/>
  <c r="L21" i="12"/>
  <c r="L2" i="12"/>
  <c r="L3" i="12"/>
  <c r="L4" i="12"/>
  <c r="L5" i="12"/>
  <c r="L6" i="12"/>
  <c r="L7" i="12"/>
  <c r="L8" i="12"/>
  <c r="L9" i="12"/>
  <c r="L10" i="12"/>
  <c r="L11" i="12"/>
  <c r="M13" i="12"/>
  <c r="M14" i="12"/>
  <c r="M15" i="12"/>
  <c r="M16" i="12"/>
  <c r="M17" i="12"/>
  <c r="M18" i="12"/>
  <c r="M19" i="12"/>
  <c r="M20" i="12"/>
  <c r="M21" i="12"/>
  <c r="M2" i="12"/>
  <c r="M3" i="12"/>
  <c r="M4" i="12"/>
  <c r="M5" i="12"/>
  <c r="M6" i="12"/>
  <c r="M7" i="12"/>
  <c r="M8" i="12"/>
  <c r="M9" i="12"/>
  <c r="M10" i="12"/>
  <c r="M11" i="12"/>
  <c r="M12" i="12"/>
  <c r="N14" i="12"/>
  <c r="N15" i="12"/>
  <c r="N16" i="12"/>
  <c r="N17" i="12"/>
  <c r="N18" i="12"/>
  <c r="N19" i="12"/>
  <c r="N20" i="12"/>
  <c r="N21" i="12"/>
  <c r="N2" i="12"/>
  <c r="N3" i="12"/>
  <c r="N4" i="12"/>
  <c r="N5" i="12"/>
  <c r="N6" i="12"/>
  <c r="N7" i="12"/>
  <c r="N8" i="12"/>
  <c r="N9" i="12"/>
  <c r="N10" i="12"/>
  <c r="N11" i="12"/>
  <c r="N12" i="12"/>
  <c r="N13" i="12"/>
  <c r="O15" i="12"/>
  <c r="O16" i="12"/>
  <c r="O17" i="12"/>
  <c r="O18" i="12"/>
  <c r="O19" i="12"/>
  <c r="O20" i="12"/>
  <c r="O21" i="12"/>
  <c r="O2" i="12"/>
  <c r="O3" i="12"/>
  <c r="O4" i="12"/>
  <c r="O5" i="12"/>
  <c r="O6" i="12"/>
  <c r="O7" i="12"/>
  <c r="O8" i="12"/>
  <c r="O9" i="12"/>
  <c r="O10" i="12"/>
  <c r="O11" i="12"/>
  <c r="O12" i="12"/>
  <c r="O13" i="12"/>
  <c r="O14" i="12"/>
  <c r="P16" i="12"/>
  <c r="P17" i="12"/>
  <c r="P18" i="12"/>
  <c r="P19" i="12"/>
  <c r="P20" i="12"/>
  <c r="P21" i="12"/>
  <c r="P2" i="12"/>
  <c r="P3" i="12"/>
  <c r="P4" i="12"/>
  <c r="P5" i="12"/>
  <c r="P6" i="12"/>
  <c r="P7" i="12"/>
  <c r="P8" i="12"/>
  <c r="P9" i="12"/>
  <c r="P10" i="12"/>
  <c r="P11" i="12"/>
  <c r="P12" i="12"/>
  <c r="P13" i="12"/>
  <c r="P14" i="12"/>
  <c r="P15" i="12"/>
  <c r="Q17" i="12"/>
  <c r="Q18" i="12"/>
  <c r="Q19" i="12"/>
  <c r="Q20" i="12"/>
  <c r="Q21" i="12"/>
  <c r="Q2" i="12"/>
  <c r="Q3" i="12"/>
  <c r="Q4" i="12"/>
  <c r="Q5" i="12"/>
  <c r="Q6" i="12"/>
  <c r="Q7" i="12"/>
  <c r="Q8" i="12"/>
  <c r="Q9" i="12"/>
  <c r="Q10" i="12"/>
  <c r="Q11" i="12"/>
  <c r="Q12" i="12"/>
  <c r="Q13" i="12"/>
  <c r="Q14" i="12"/>
  <c r="Q15" i="12"/>
  <c r="Q16" i="12"/>
  <c r="R18" i="12"/>
  <c r="R19" i="12"/>
  <c r="R20" i="12"/>
  <c r="R21" i="12"/>
  <c r="R2" i="12"/>
  <c r="R3" i="12"/>
  <c r="R4" i="12"/>
  <c r="R5" i="12"/>
  <c r="R6" i="12"/>
  <c r="R7" i="12"/>
  <c r="R8" i="12"/>
  <c r="R9" i="12"/>
  <c r="R10" i="12"/>
  <c r="R11" i="12"/>
  <c r="R12" i="12"/>
  <c r="R13" i="12"/>
  <c r="R14" i="12"/>
  <c r="R15" i="12"/>
  <c r="R16" i="12"/>
  <c r="R17" i="12"/>
  <c r="S19" i="12"/>
  <c r="S20" i="12"/>
  <c r="S21" i="12"/>
  <c r="S2" i="12"/>
  <c r="S3" i="12"/>
  <c r="S4" i="12"/>
  <c r="S5" i="12"/>
  <c r="S6" i="12"/>
  <c r="S7" i="12"/>
  <c r="S8" i="12"/>
  <c r="S9" i="12"/>
  <c r="S10" i="12"/>
  <c r="S11" i="12"/>
  <c r="S12" i="12"/>
  <c r="S13" i="12"/>
  <c r="S14" i="12"/>
  <c r="S15" i="12"/>
  <c r="S16" i="12"/>
  <c r="S17" i="12"/>
  <c r="S18" i="12"/>
  <c r="T20" i="12"/>
  <c r="T21" i="12"/>
  <c r="T2" i="12"/>
  <c r="T3" i="12"/>
  <c r="T4" i="12"/>
  <c r="T5" i="12"/>
  <c r="T6" i="12"/>
  <c r="T7" i="12"/>
  <c r="T8" i="12"/>
  <c r="T9" i="12"/>
  <c r="T10" i="12"/>
  <c r="T11" i="12"/>
  <c r="T12" i="12"/>
  <c r="T13" i="12"/>
  <c r="T14" i="12"/>
  <c r="T15" i="12"/>
  <c r="T16" i="12"/>
  <c r="T17" i="12"/>
  <c r="T18" i="12"/>
  <c r="T19" i="12"/>
  <c r="B21" i="12"/>
  <c r="B19" i="12"/>
  <c r="B17" i="12"/>
  <c r="B15" i="12"/>
  <c r="B13" i="12"/>
  <c r="B11" i="12"/>
  <c r="B9" i="12"/>
  <c r="B7" i="12"/>
  <c r="B5" i="12"/>
  <c r="B3" i="12"/>
  <c r="B27" i="12"/>
  <c r="C26" i="11"/>
  <c r="AB28" i="3"/>
  <c r="AB27" i="3"/>
  <c r="AB26" i="3"/>
  <c r="AB25" i="3"/>
  <c r="AA28" i="3"/>
  <c r="AA27" i="3"/>
  <c r="Z28" i="3"/>
  <c r="Z27" i="3"/>
  <c r="Z26" i="3"/>
  <c r="Y28" i="3"/>
  <c r="Y27" i="3"/>
  <c r="Y26" i="3"/>
  <c r="X28" i="3"/>
  <c r="X27" i="3"/>
  <c r="X26" i="3"/>
  <c r="W28" i="3"/>
  <c r="W27" i="3"/>
  <c r="V28" i="3"/>
  <c r="V27" i="3"/>
  <c r="V26" i="3"/>
  <c r="U28" i="3"/>
  <c r="U26" i="3"/>
  <c r="T27" i="3"/>
  <c r="T25" i="3"/>
  <c r="S28" i="3"/>
  <c r="S26" i="3"/>
  <c r="R28" i="3"/>
  <c r="R27" i="3"/>
  <c r="R26" i="3"/>
  <c r="Q28" i="3"/>
  <c r="Q27" i="3"/>
  <c r="Q26" i="3"/>
  <c r="P28" i="3"/>
  <c r="P27" i="3"/>
  <c r="P26" i="3"/>
  <c r="O28" i="3"/>
  <c r="O27" i="3"/>
  <c r="O26" i="3"/>
  <c r="N28" i="3"/>
  <c r="M28" i="3"/>
  <c r="M27" i="3"/>
  <c r="M26" i="3"/>
  <c r="L28" i="3"/>
  <c r="L27" i="3"/>
  <c r="K26" i="3"/>
  <c r="J27" i="3"/>
  <c r="J26" i="3"/>
  <c r="I28" i="3"/>
  <c r="I27" i="3"/>
  <c r="I26" i="3"/>
  <c r="H28" i="3"/>
  <c r="H26" i="3"/>
  <c r="W25" i="3"/>
  <c r="V25" i="3"/>
  <c r="S25" i="3"/>
  <c r="U25" i="3"/>
  <c r="T26" i="3"/>
  <c r="C25" i="3"/>
  <c r="R25" i="3"/>
  <c r="G26" i="3"/>
  <c r="G27" i="3"/>
  <c r="G28" i="3"/>
  <c r="F28" i="3"/>
  <c r="F27" i="3"/>
  <c r="F26" i="3"/>
  <c r="E28" i="3"/>
  <c r="E27" i="3"/>
  <c r="E26" i="3"/>
  <c r="D27" i="3"/>
  <c r="D26" i="3"/>
  <c r="C28" i="3"/>
  <c r="C27" i="3"/>
  <c r="B28" i="3"/>
  <c r="B27" i="3"/>
  <c r="B26" i="3"/>
  <c r="EC28" i="3"/>
  <c r="CV28" i="3"/>
  <c r="CU28" i="3"/>
  <c r="CS28" i="3"/>
  <c r="CR28" i="3"/>
  <c r="CQ28" i="3"/>
  <c r="CP28" i="3"/>
  <c r="CO28" i="3"/>
  <c r="CN28" i="3"/>
  <c r="CM28" i="3"/>
  <c r="CK28" i="3"/>
  <c r="CJ28" i="3"/>
  <c r="CI28" i="3"/>
  <c r="CH28" i="3"/>
  <c r="CG28" i="3"/>
  <c r="CF28" i="3"/>
  <c r="CE28" i="3"/>
  <c r="CC28" i="3"/>
  <c r="CB28" i="3"/>
  <c r="CA28" i="3"/>
  <c r="BY28" i="3"/>
  <c r="BX28" i="3"/>
  <c r="BW28" i="3"/>
  <c r="BV28" i="3"/>
  <c r="BU28" i="3"/>
  <c r="BT28" i="3"/>
  <c r="BS28" i="3"/>
  <c r="BR28" i="3"/>
  <c r="BP28" i="3"/>
  <c r="BN28" i="3"/>
  <c r="BM28" i="3"/>
  <c r="BL28" i="3"/>
  <c r="BK28" i="3"/>
  <c r="BJ28" i="3"/>
  <c r="BI28" i="3"/>
  <c r="BH28" i="3"/>
  <c r="BG28" i="3"/>
  <c r="BE28" i="3"/>
  <c r="BD28" i="3"/>
  <c r="BC28" i="3"/>
  <c r="BB28" i="3"/>
  <c r="BA28" i="3"/>
  <c r="AZ28" i="3"/>
  <c r="AY28" i="3"/>
  <c r="AW28" i="3"/>
  <c r="AV28" i="3"/>
  <c r="AQ28" i="3"/>
  <c r="AP28" i="3"/>
  <c r="AO28" i="3"/>
  <c r="AN28" i="3"/>
  <c r="AM28" i="3"/>
  <c r="AL28" i="3"/>
  <c r="AJ28" i="3"/>
  <c r="AI28" i="3"/>
  <c r="AH28" i="3"/>
  <c r="AG28" i="3"/>
  <c r="AF28" i="3"/>
  <c r="AE28" i="3"/>
  <c r="AD28" i="3"/>
  <c r="EM27" i="3"/>
  <c r="CW27" i="3"/>
  <c r="CU27" i="3"/>
  <c r="CT27" i="3"/>
  <c r="CS27" i="3"/>
  <c r="CR27" i="3"/>
  <c r="CQ27" i="3"/>
  <c r="CP27" i="3"/>
  <c r="CO27" i="3"/>
  <c r="CM27" i="3"/>
  <c r="CL27" i="3"/>
  <c r="CK27" i="3"/>
  <c r="CI27" i="3"/>
  <c r="CH27" i="3"/>
  <c r="CG27" i="3"/>
  <c r="CF27" i="3"/>
  <c r="CE27" i="3"/>
  <c r="CD27" i="3"/>
  <c r="CC27" i="3"/>
  <c r="CB27" i="3"/>
  <c r="BZ27" i="3"/>
  <c r="BX27" i="3"/>
  <c r="BW27" i="3"/>
  <c r="BV27" i="3"/>
  <c r="BU27" i="3"/>
  <c r="BT27" i="3"/>
  <c r="BS27" i="3"/>
  <c r="BR27" i="3"/>
  <c r="BQ27" i="3"/>
  <c r="BO27" i="3"/>
  <c r="BN27" i="3"/>
  <c r="BM27" i="3"/>
  <c r="BL27" i="3"/>
  <c r="BK27" i="3"/>
  <c r="BJ27" i="3"/>
  <c r="BI27" i="3"/>
  <c r="BG27" i="3"/>
  <c r="BF27" i="3"/>
  <c r="BA27" i="3"/>
  <c r="AZ27" i="3"/>
  <c r="AY27" i="3"/>
  <c r="AX27" i="3"/>
  <c r="AW27" i="3"/>
  <c r="AV27" i="3"/>
  <c r="AT27" i="3"/>
  <c r="AS27" i="3"/>
  <c r="AR27" i="3"/>
  <c r="AQ27" i="3"/>
  <c r="AP27" i="3"/>
  <c r="AO27" i="3"/>
  <c r="AN27" i="3"/>
  <c r="AL27" i="3"/>
  <c r="AK27" i="3"/>
  <c r="AJ27" i="3"/>
  <c r="AI27" i="3"/>
  <c r="AH27" i="3"/>
  <c r="AG27" i="3"/>
  <c r="AF27" i="3"/>
  <c r="AE27" i="3"/>
  <c r="AC27" i="3"/>
  <c r="CW26" i="3"/>
  <c r="CV26" i="3"/>
  <c r="CU26" i="3"/>
  <c r="CT26" i="3"/>
  <c r="CS26" i="3"/>
  <c r="CR26" i="3"/>
  <c r="CP26" i="3"/>
  <c r="CO26" i="3"/>
  <c r="CJ26" i="3"/>
  <c r="CI26" i="3"/>
  <c r="CH26" i="3"/>
  <c r="CG26" i="3"/>
  <c r="CF26" i="3"/>
  <c r="CE26" i="3"/>
  <c r="CC26" i="3"/>
  <c r="CB26" i="3"/>
  <c r="CA26" i="3"/>
  <c r="BZ26" i="3"/>
  <c r="BY26" i="3"/>
  <c r="BX26" i="3"/>
  <c r="BW26" i="3"/>
  <c r="BU26" i="3"/>
  <c r="BT26" i="3"/>
  <c r="BS26" i="3"/>
  <c r="BR26" i="3"/>
  <c r="BQ26" i="3"/>
  <c r="BP26" i="3"/>
  <c r="BO26" i="3"/>
  <c r="BN26" i="3"/>
  <c r="BL26" i="3"/>
  <c r="BK26" i="3"/>
  <c r="BJ26" i="3"/>
  <c r="BI26" i="3"/>
  <c r="BH26" i="3"/>
  <c r="BG26" i="3"/>
  <c r="BF26" i="3"/>
  <c r="BE26" i="3"/>
  <c r="BC26" i="3"/>
  <c r="BA26" i="3"/>
  <c r="AZ26" i="3"/>
  <c r="AY26" i="3"/>
  <c r="AX26" i="3"/>
  <c r="AV26" i="3"/>
  <c r="AU26" i="3"/>
  <c r="AS26" i="3"/>
  <c r="AR26" i="3"/>
  <c r="AP26" i="3"/>
  <c r="AO26" i="3"/>
  <c r="AN26" i="3"/>
  <c r="AM26" i="3"/>
  <c r="AL26" i="3"/>
  <c r="AK26" i="3"/>
  <c r="AJ26" i="3"/>
  <c r="AH26" i="3"/>
  <c r="AG26" i="3"/>
  <c r="AF26" i="3"/>
  <c r="AE26" i="3"/>
  <c r="AD26" i="3"/>
  <c r="AC26" i="3"/>
  <c r="P25" i="3"/>
  <c r="O25" i="3"/>
  <c r="N25" i="3"/>
  <c r="M25" i="3"/>
  <c r="L25" i="3"/>
  <c r="CV23" i="3"/>
  <c r="CT23" i="3"/>
  <c r="CS23" i="3"/>
  <c r="CW22" i="3"/>
  <c r="CV22" i="3"/>
  <c r="CT22" i="3"/>
  <c r="CS22" i="3"/>
  <c r="CV21" i="3"/>
  <c r="CU21" i="3"/>
  <c r="CS21" i="3"/>
  <c r="CW20" i="3"/>
  <c r="CV20" i="3"/>
  <c r="CU20" i="3"/>
  <c r="CT20" i="3"/>
  <c r="CS20" i="3"/>
  <c r="CW19" i="3"/>
  <c r="CU19" i="3"/>
  <c r="CT19" i="3"/>
  <c r="CS19" i="3"/>
  <c r="CW18" i="3"/>
  <c r="CV18" i="3"/>
  <c r="CU18" i="3"/>
  <c r="CT18" i="3"/>
  <c r="CW17" i="3"/>
  <c r="CV17" i="3"/>
  <c r="CU17" i="3"/>
  <c r="CS17" i="3"/>
  <c r="CW16" i="3"/>
  <c r="CV16" i="3"/>
  <c r="CU16" i="3"/>
  <c r="CT16" i="3"/>
  <c r="CS16" i="3"/>
  <c r="CW15" i="3"/>
  <c r="CV15" i="3"/>
  <c r="CT15" i="3"/>
  <c r="CW14" i="3"/>
  <c r="CV14" i="3"/>
  <c r="CU14" i="3"/>
  <c r="CT14" i="3"/>
  <c r="CS14" i="3"/>
  <c r="CW13" i="3"/>
  <c r="CV13" i="3"/>
  <c r="CU13" i="3"/>
  <c r="CS13" i="3"/>
  <c r="CW12" i="3"/>
  <c r="CV12" i="3"/>
  <c r="CU12" i="3"/>
  <c r="CT12" i="3"/>
  <c r="CS12" i="3"/>
  <c r="CW11" i="3"/>
  <c r="CU11" i="3"/>
  <c r="CT11" i="3"/>
  <c r="CT10" i="3"/>
  <c r="CS10" i="3"/>
  <c r="CW9" i="3"/>
  <c r="CV9" i="3"/>
  <c r="CU9" i="3"/>
  <c r="CT9" i="3"/>
  <c r="CW8" i="3"/>
  <c r="CV8" i="3"/>
  <c r="CU8" i="3"/>
  <c r="CT8" i="3"/>
  <c r="CS8" i="3"/>
  <c r="CW7" i="3"/>
  <c r="CV7" i="3"/>
  <c r="CT7" i="3"/>
  <c r="CS7" i="3"/>
  <c r="CW6" i="3"/>
  <c r="CV6" i="3"/>
  <c r="CU6" i="3"/>
  <c r="CT6" i="3"/>
  <c r="CS6" i="3"/>
  <c r="CW5" i="3"/>
  <c r="CU5" i="3"/>
  <c r="CT5" i="3"/>
  <c r="CS5" i="3"/>
  <c r="CW4" i="3"/>
  <c r="CV4" i="3"/>
  <c r="CU4" i="3"/>
  <c r="CT4" i="3"/>
  <c r="CS4" i="3"/>
  <c r="CR23" i="3"/>
  <c r="CQ23" i="3"/>
  <c r="CO23" i="3"/>
  <c r="CN23" i="3"/>
  <c r="CQ22" i="3"/>
  <c r="CP22" i="3"/>
  <c r="CN22" i="3"/>
  <c r="CR21" i="3"/>
  <c r="CQ21" i="3"/>
  <c r="CP21" i="3"/>
  <c r="CO21" i="3"/>
  <c r="CN21" i="3"/>
  <c r="CR20" i="3"/>
  <c r="CP20" i="3"/>
  <c r="CO20" i="3"/>
  <c r="CN20" i="3"/>
  <c r="CR19" i="3"/>
  <c r="CQ19" i="3"/>
  <c r="CP19" i="3"/>
  <c r="CO19" i="3"/>
  <c r="CR18" i="3"/>
  <c r="CQ18" i="3"/>
  <c r="CP18" i="3"/>
  <c r="CN18" i="3"/>
  <c r="CR17" i="3"/>
  <c r="CQ17" i="3"/>
  <c r="CP17" i="3"/>
  <c r="CO17" i="3"/>
  <c r="CN17" i="3"/>
  <c r="CR16" i="3"/>
  <c r="CQ16" i="3"/>
  <c r="CO16" i="3"/>
  <c r="CR15" i="3"/>
  <c r="CQ15" i="3"/>
  <c r="CP15" i="3"/>
  <c r="CO15" i="3"/>
  <c r="CN15" i="3"/>
  <c r="CR14" i="3"/>
  <c r="CQ14" i="3"/>
  <c r="CP14" i="3"/>
  <c r="CN14" i="3"/>
  <c r="CR13" i="3"/>
  <c r="CQ13" i="3"/>
  <c r="CP13" i="3"/>
  <c r="CO13" i="3"/>
  <c r="CN13" i="3"/>
  <c r="CR12" i="3"/>
  <c r="CP12" i="3"/>
  <c r="CO12" i="3"/>
  <c r="CO11" i="3"/>
  <c r="CN11" i="3"/>
  <c r="CR10" i="3"/>
  <c r="CQ10" i="3"/>
  <c r="CP10" i="3"/>
  <c r="CO10" i="3"/>
  <c r="CR9" i="3"/>
  <c r="CQ9" i="3"/>
  <c r="CP9" i="3"/>
  <c r="CO9" i="3"/>
  <c r="CN9" i="3"/>
  <c r="CR8" i="3"/>
  <c r="CQ8" i="3"/>
  <c r="CO8" i="3"/>
  <c r="CN8" i="3"/>
  <c r="CR7" i="3"/>
  <c r="CQ7" i="3"/>
  <c r="CP7" i="3"/>
  <c r="CO7" i="3"/>
  <c r="CN7" i="3"/>
  <c r="CR6" i="3"/>
  <c r="CP6" i="3"/>
  <c r="CO6" i="3"/>
  <c r="CN6" i="3"/>
  <c r="CR5" i="3"/>
  <c r="CQ5" i="3"/>
  <c r="CP5" i="3"/>
  <c r="CO5" i="3"/>
  <c r="CN5" i="3"/>
  <c r="CQ4" i="3"/>
  <c r="CO4" i="3"/>
  <c r="CN4" i="3"/>
  <c r="CL23" i="3"/>
  <c r="CK23" i="3"/>
  <c r="CI23" i="3"/>
  <c r="CM22" i="3"/>
  <c r="CL22" i="3"/>
  <c r="CK22" i="3"/>
  <c r="CJ22" i="3"/>
  <c r="CI22" i="3"/>
  <c r="CM21" i="3"/>
  <c r="CK21" i="3"/>
  <c r="CJ21" i="3"/>
  <c r="CI21" i="3"/>
  <c r="CM20" i="3"/>
  <c r="CL20" i="3"/>
  <c r="CK20" i="3"/>
  <c r="CJ20" i="3"/>
  <c r="CM19" i="3"/>
  <c r="CL19" i="3"/>
  <c r="CK19" i="3"/>
  <c r="CI19" i="3"/>
  <c r="CM18" i="3"/>
  <c r="CL18" i="3"/>
  <c r="CK18" i="3"/>
  <c r="CJ18" i="3"/>
  <c r="CI18" i="3"/>
  <c r="CM17" i="3"/>
  <c r="CL17" i="3"/>
  <c r="CJ17" i="3"/>
  <c r="CM16" i="3"/>
  <c r="CL16" i="3"/>
  <c r="CK16" i="3"/>
  <c r="CJ16" i="3"/>
  <c r="CI16" i="3"/>
  <c r="CM15" i="3"/>
  <c r="CL15" i="3"/>
  <c r="CK15" i="3"/>
  <c r="CI15" i="3"/>
  <c r="CM14" i="3"/>
  <c r="CL14" i="3"/>
  <c r="CK14" i="3"/>
  <c r="CJ14" i="3"/>
  <c r="CI14" i="3"/>
  <c r="CM13" i="3"/>
  <c r="CK13" i="3"/>
  <c r="CJ13" i="3"/>
  <c r="CJ12" i="3"/>
  <c r="CI12" i="3"/>
  <c r="CM11" i="3"/>
  <c r="CL11" i="3"/>
  <c r="CK11" i="3"/>
  <c r="CJ11" i="3"/>
  <c r="CM10" i="3"/>
  <c r="CL10" i="3"/>
  <c r="CK10" i="3"/>
  <c r="CJ10" i="3"/>
  <c r="CI10" i="3"/>
  <c r="CM9" i="3"/>
  <c r="CL9" i="3"/>
  <c r="CJ9" i="3"/>
  <c r="CI9" i="3"/>
  <c r="CM8" i="3"/>
  <c r="CL8" i="3"/>
  <c r="CK8" i="3"/>
  <c r="CJ8" i="3"/>
  <c r="CI8" i="3"/>
  <c r="CM7" i="3"/>
  <c r="CK7" i="3"/>
  <c r="CJ7" i="3"/>
  <c r="CI7" i="3"/>
  <c r="CM6" i="3"/>
  <c r="CL6" i="3"/>
  <c r="CK6" i="3"/>
  <c r="CJ6" i="3"/>
  <c r="CI6" i="3"/>
  <c r="CL5" i="3"/>
  <c r="CJ5" i="3"/>
  <c r="CI5" i="3"/>
  <c r="CM4" i="3"/>
  <c r="CL4" i="3"/>
  <c r="CJ4" i="3"/>
  <c r="CI4" i="3"/>
  <c r="CH23" i="3"/>
  <c r="CG23" i="3"/>
  <c r="CF23" i="3"/>
  <c r="CE23" i="3"/>
  <c r="CD23" i="3"/>
  <c r="CH22" i="3"/>
  <c r="CF22" i="3"/>
  <c r="CE22" i="3"/>
  <c r="CD22" i="3"/>
  <c r="CH21" i="3"/>
  <c r="CG21" i="3"/>
  <c r="CF21" i="3"/>
  <c r="CE21" i="3"/>
  <c r="CH20" i="3"/>
  <c r="CG20" i="3"/>
  <c r="CF20" i="3"/>
  <c r="CD20" i="3"/>
  <c r="CH19" i="3"/>
  <c r="CG19" i="3"/>
  <c r="CF19" i="3"/>
  <c r="CE19" i="3"/>
  <c r="CD19" i="3"/>
  <c r="CH18" i="3"/>
  <c r="CG18" i="3"/>
  <c r="CE18" i="3"/>
  <c r="CH17" i="3"/>
  <c r="CG17" i="3"/>
  <c r="CF17" i="3"/>
  <c r="CE17" i="3"/>
  <c r="CD17" i="3"/>
  <c r="CH16" i="3"/>
  <c r="CG16" i="3"/>
  <c r="CF16" i="3"/>
  <c r="CD16" i="3"/>
  <c r="CH15" i="3"/>
  <c r="CG15" i="3"/>
  <c r="CF15" i="3"/>
  <c r="CE15" i="3"/>
  <c r="CD15" i="3"/>
  <c r="CH14" i="3"/>
  <c r="CF14" i="3"/>
  <c r="CE14" i="3"/>
  <c r="CE13" i="3"/>
  <c r="CD13" i="3"/>
  <c r="CH12" i="3"/>
  <c r="CG12" i="3"/>
  <c r="CF12" i="3"/>
  <c r="CE12" i="3"/>
  <c r="CH11" i="3"/>
  <c r="CG11" i="3"/>
  <c r="CF11" i="3"/>
  <c r="CE11" i="3"/>
  <c r="CD11" i="3"/>
  <c r="CH10" i="3"/>
  <c r="CG10" i="3"/>
  <c r="CE10" i="3"/>
  <c r="CD10" i="3"/>
  <c r="CH9" i="3"/>
  <c r="CG9" i="3"/>
  <c r="CF9" i="3"/>
  <c r="CE9" i="3"/>
  <c r="CD9" i="3"/>
  <c r="CH8" i="3"/>
  <c r="CF8" i="3"/>
  <c r="CE8" i="3"/>
  <c r="CD8" i="3"/>
  <c r="CH7" i="3"/>
  <c r="CG7" i="3"/>
  <c r="CF7" i="3"/>
  <c r="CE7" i="3"/>
  <c r="CD7" i="3"/>
  <c r="CG6" i="3"/>
  <c r="CE6" i="3"/>
  <c r="CD6" i="3"/>
  <c r="CH5" i="3"/>
  <c r="CG5" i="3"/>
  <c r="CE5" i="3"/>
  <c r="CD5" i="3"/>
  <c r="CG4" i="3"/>
  <c r="CF4" i="3"/>
  <c r="CD4" i="3"/>
  <c r="CC23" i="3"/>
  <c r="CA23" i="3"/>
  <c r="BZ23" i="3"/>
  <c r="BY23" i="3"/>
  <c r="CC22" i="3"/>
  <c r="CB22" i="3"/>
  <c r="CA22" i="3"/>
  <c r="BZ22" i="3"/>
  <c r="CC21" i="3"/>
  <c r="CB21" i="3"/>
  <c r="CA21" i="3"/>
  <c r="BY21" i="3"/>
  <c r="CC20" i="3"/>
  <c r="CB20" i="3"/>
  <c r="CA20" i="3"/>
  <c r="BZ20" i="3"/>
  <c r="BY20" i="3"/>
  <c r="CC19" i="3"/>
  <c r="CB19" i="3"/>
  <c r="BZ19" i="3"/>
  <c r="CC18" i="3"/>
  <c r="CB18" i="3"/>
  <c r="CA18" i="3"/>
  <c r="BZ18" i="3"/>
  <c r="BY18" i="3"/>
  <c r="CC17" i="3"/>
  <c r="CB17" i="3"/>
  <c r="CA17" i="3"/>
  <c r="BY17" i="3"/>
  <c r="CC16" i="3"/>
  <c r="CB16" i="3"/>
  <c r="CA16" i="3"/>
  <c r="BZ16" i="3"/>
  <c r="BY16" i="3"/>
  <c r="CC15" i="3"/>
  <c r="CA15" i="3"/>
  <c r="BZ15" i="3"/>
  <c r="BZ14" i="3"/>
  <c r="BY14" i="3"/>
  <c r="CC13" i="3"/>
  <c r="CB13" i="3"/>
  <c r="CA13" i="3"/>
  <c r="BZ13" i="3"/>
  <c r="CC12" i="3"/>
  <c r="CB12" i="3"/>
  <c r="CA12" i="3"/>
  <c r="BZ12" i="3"/>
  <c r="BY12" i="3"/>
  <c r="CC11" i="3"/>
  <c r="CB11" i="3"/>
  <c r="BZ11" i="3"/>
  <c r="BY11" i="3"/>
  <c r="CC10" i="3"/>
  <c r="CB10" i="3"/>
  <c r="CA10" i="3"/>
  <c r="BZ10" i="3"/>
  <c r="BY10" i="3"/>
  <c r="CC9" i="3"/>
  <c r="CA9" i="3"/>
  <c r="BZ9" i="3"/>
  <c r="BY9" i="3"/>
  <c r="CC8" i="3"/>
  <c r="CB8" i="3"/>
  <c r="CA8" i="3"/>
  <c r="BZ8" i="3"/>
  <c r="BY8" i="3"/>
  <c r="CB7" i="3"/>
  <c r="BZ7" i="3"/>
  <c r="BY7" i="3"/>
  <c r="CC6" i="3"/>
  <c r="CB6" i="3"/>
  <c r="BZ6" i="3"/>
  <c r="BY6" i="3"/>
  <c r="CB5" i="3"/>
  <c r="CA5" i="3"/>
  <c r="BY5" i="3"/>
  <c r="CC4" i="3"/>
  <c r="CB4" i="3"/>
  <c r="CA4" i="3"/>
  <c r="BZ4" i="3"/>
  <c r="BY4" i="3"/>
  <c r="BX23" i="3"/>
  <c r="BW23" i="3"/>
  <c r="BV23" i="3"/>
  <c r="BU23" i="3"/>
  <c r="BX22" i="3"/>
  <c r="BW22" i="3"/>
  <c r="BV22" i="3"/>
  <c r="BT22" i="3"/>
  <c r="BX21" i="3"/>
  <c r="BW21" i="3"/>
  <c r="BV21" i="3"/>
  <c r="BU21" i="3"/>
  <c r="BT21" i="3"/>
  <c r="BX20" i="3"/>
  <c r="BW20" i="3"/>
  <c r="BU20" i="3"/>
  <c r="BX19" i="3"/>
  <c r="BW19" i="3"/>
  <c r="BV19" i="3"/>
  <c r="BU19" i="3"/>
  <c r="BT19" i="3"/>
  <c r="BX18" i="3"/>
  <c r="BW18" i="3"/>
  <c r="BV18" i="3"/>
  <c r="BT18" i="3"/>
  <c r="BX17" i="3"/>
  <c r="BW17" i="3"/>
  <c r="BV17" i="3"/>
  <c r="BU17" i="3"/>
  <c r="BT17" i="3"/>
  <c r="BX16" i="3"/>
  <c r="BV16" i="3"/>
  <c r="BU16" i="3"/>
  <c r="BU15" i="3"/>
  <c r="BT15" i="3"/>
  <c r="BX14" i="3"/>
  <c r="BW14" i="3"/>
  <c r="BV14" i="3"/>
  <c r="BU14" i="3"/>
  <c r="BX13" i="3"/>
  <c r="BW13" i="3"/>
  <c r="BV13" i="3"/>
  <c r="BU13" i="3"/>
  <c r="BT13" i="3"/>
  <c r="BX12" i="3"/>
  <c r="BW12" i="3"/>
  <c r="BU12" i="3"/>
  <c r="BT12" i="3"/>
  <c r="BX11" i="3"/>
  <c r="BW11" i="3"/>
  <c r="BV11" i="3"/>
  <c r="BU11" i="3"/>
  <c r="BT11" i="3"/>
  <c r="BX10" i="3"/>
  <c r="BV10" i="3"/>
  <c r="BU10" i="3"/>
  <c r="BT10" i="3"/>
  <c r="BX9" i="3"/>
  <c r="BW9" i="3"/>
  <c r="BV9" i="3"/>
  <c r="BU9" i="3"/>
  <c r="BT9" i="3"/>
  <c r="BW8" i="3"/>
  <c r="BU8" i="3"/>
  <c r="BT8" i="3"/>
  <c r="BX7" i="3"/>
  <c r="BW7" i="3"/>
  <c r="BU7" i="3"/>
  <c r="BT7" i="3"/>
  <c r="BW6" i="3"/>
  <c r="BV6" i="3"/>
  <c r="BT6" i="3"/>
  <c r="BX5" i="3"/>
  <c r="BW5" i="3"/>
  <c r="BV5" i="3"/>
  <c r="BU5" i="3"/>
  <c r="BT5" i="3"/>
  <c r="BX4" i="3"/>
  <c r="BV4" i="3"/>
  <c r="BU4" i="3"/>
  <c r="BT4" i="3"/>
  <c r="BS23" i="3"/>
  <c r="BR23" i="3"/>
  <c r="BQ23" i="3"/>
  <c r="BO23" i="3"/>
  <c r="BS22" i="3"/>
  <c r="BR22" i="3"/>
  <c r="BQ22" i="3"/>
  <c r="BP22" i="3"/>
  <c r="BO22" i="3"/>
  <c r="BS21" i="3"/>
  <c r="BR21" i="3"/>
  <c r="BP21" i="3"/>
  <c r="BS20" i="3"/>
  <c r="BR20" i="3"/>
  <c r="BQ20" i="3"/>
  <c r="BP20" i="3"/>
  <c r="BO20" i="3"/>
  <c r="BS19" i="3"/>
  <c r="BR19" i="3"/>
  <c r="BQ19" i="3"/>
  <c r="BO19" i="3"/>
  <c r="BS18" i="3"/>
  <c r="BR18" i="3"/>
  <c r="BQ18" i="3"/>
  <c r="BP18" i="3"/>
  <c r="BO18" i="3"/>
  <c r="BS17" i="3"/>
  <c r="BQ17" i="3"/>
  <c r="BP17" i="3"/>
  <c r="BP16" i="3"/>
  <c r="BO16" i="3"/>
  <c r="BS15" i="3"/>
  <c r="BR15" i="3"/>
  <c r="BQ15" i="3"/>
  <c r="BP15" i="3"/>
  <c r="BS14" i="3"/>
  <c r="BR14" i="3"/>
  <c r="BQ14" i="3"/>
  <c r="BP14" i="3"/>
  <c r="BO14" i="3"/>
  <c r="BS13" i="3"/>
  <c r="BR13" i="3"/>
  <c r="BP13" i="3"/>
  <c r="BO13" i="3"/>
  <c r="BS12" i="3"/>
  <c r="BR12" i="3"/>
  <c r="BQ12" i="3"/>
  <c r="BP12" i="3"/>
  <c r="BO12" i="3"/>
  <c r="BS11" i="3"/>
  <c r="BQ11" i="3"/>
  <c r="BP11" i="3"/>
  <c r="BO11" i="3"/>
  <c r="BS10" i="3"/>
  <c r="BR10" i="3"/>
  <c r="BQ10" i="3"/>
  <c r="BP10" i="3"/>
  <c r="BO10" i="3"/>
  <c r="BR9" i="3"/>
  <c r="BP9" i="3"/>
  <c r="BO9" i="3"/>
  <c r="BS8" i="3"/>
  <c r="BR8" i="3"/>
  <c r="BP8" i="3"/>
  <c r="BO8" i="3"/>
  <c r="BR7" i="3"/>
  <c r="BQ7" i="3"/>
  <c r="BO7" i="3"/>
  <c r="BS6" i="3"/>
  <c r="BR6" i="3"/>
  <c r="BQ6" i="3"/>
  <c r="BP6" i="3"/>
  <c r="BO6" i="3"/>
  <c r="BS5" i="3"/>
  <c r="BQ5" i="3"/>
  <c r="BP5" i="3"/>
  <c r="BO5" i="3"/>
  <c r="BS4" i="3"/>
  <c r="BR4" i="3"/>
  <c r="BQ4" i="3"/>
  <c r="BP4" i="3"/>
  <c r="BN23" i="3"/>
  <c r="BM23" i="3"/>
  <c r="BL23" i="3"/>
  <c r="BK23" i="3"/>
  <c r="BJ23" i="3"/>
  <c r="BN22" i="3"/>
  <c r="BM22" i="3"/>
  <c r="BK22" i="3"/>
  <c r="BN21" i="3"/>
  <c r="BM21" i="3"/>
  <c r="BL21" i="3"/>
  <c r="BK21" i="3"/>
  <c r="BJ21" i="3"/>
  <c r="BN20" i="3"/>
  <c r="BM20" i="3"/>
  <c r="BL20" i="3"/>
  <c r="BJ20" i="3"/>
  <c r="BN19" i="3"/>
  <c r="BM19" i="3"/>
  <c r="BL19" i="3"/>
  <c r="BK19" i="3"/>
  <c r="BJ19" i="3"/>
  <c r="BN18" i="3"/>
  <c r="BL18" i="3"/>
  <c r="BK18" i="3"/>
  <c r="BK17" i="3"/>
  <c r="BJ17" i="3"/>
  <c r="BN16" i="3"/>
  <c r="BM16" i="3"/>
  <c r="BL16" i="3"/>
  <c r="BK16" i="3"/>
  <c r="BN15" i="3"/>
  <c r="BM15" i="3"/>
  <c r="BL15" i="3"/>
  <c r="BK15" i="3"/>
  <c r="BJ15" i="3"/>
  <c r="BN14" i="3"/>
  <c r="BM14" i="3"/>
  <c r="BK14" i="3"/>
  <c r="BJ14" i="3"/>
  <c r="BN13" i="3"/>
  <c r="BM13" i="3"/>
  <c r="BL13" i="3"/>
  <c r="BK13" i="3"/>
  <c r="BJ13" i="3"/>
  <c r="BN12" i="3"/>
  <c r="BL12" i="3"/>
  <c r="BK12" i="3"/>
  <c r="BJ12" i="3"/>
  <c r="BN11" i="3"/>
  <c r="BM11" i="3"/>
  <c r="BL11" i="3"/>
  <c r="BK11" i="3"/>
  <c r="BJ11" i="3"/>
  <c r="BM10" i="3"/>
  <c r="BK10" i="3"/>
  <c r="BJ10" i="3"/>
  <c r="BN9" i="3"/>
  <c r="BM9" i="3"/>
  <c r="BK9" i="3"/>
  <c r="BJ9" i="3"/>
  <c r="BM8" i="3"/>
  <c r="BL8" i="3"/>
  <c r="BJ8" i="3"/>
  <c r="BN7" i="3"/>
  <c r="BM7" i="3"/>
  <c r="BL7" i="3"/>
  <c r="BK7" i="3"/>
  <c r="BJ7" i="3"/>
  <c r="BN6" i="3"/>
  <c r="BL6" i="3"/>
  <c r="BK6" i="3"/>
  <c r="BJ6" i="3"/>
  <c r="BN5" i="3"/>
  <c r="BM5" i="3"/>
  <c r="BL5" i="3"/>
  <c r="BK5" i="3"/>
  <c r="BN4" i="3"/>
  <c r="BM4" i="3"/>
  <c r="BL4" i="3"/>
  <c r="BJ4" i="3"/>
  <c r="BI23" i="3"/>
  <c r="BH23" i="3"/>
  <c r="BF23" i="3"/>
  <c r="BI22" i="3"/>
  <c r="BH22" i="3"/>
  <c r="BG22" i="3"/>
  <c r="BF22" i="3"/>
  <c r="BE22" i="3"/>
  <c r="BI21" i="3"/>
  <c r="BH21" i="3"/>
  <c r="BG21" i="3"/>
  <c r="BE21" i="3"/>
  <c r="BI20" i="3"/>
  <c r="BH20" i="3"/>
  <c r="BG20" i="3"/>
  <c r="BF20" i="3"/>
  <c r="BE20" i="3"/>
  <c r="BI19" i="3"/>
  <c r="BG19" i="3"/>
  <c r="BF19" i="3"/>
  <c r="BF18" i="3"/>
  <c r="BE18" i="3"/>
  <c r="BI17" i="3"/>
  <c r="BH17" i="3"/>
  <c r="BG17" i="3"/>
  <c r="BF17" i="3"/>
  <c r="BI16" i="3"/>
  <c r="BH16" i="3"/>
  <c r="BG16" i="3"/>
  <c r="BF16" i="3"/>
  <c r="BE16" i="3"/>
  <c r="BI15" i="3"/>
  <c r="BH15" i="3"/>
  <c r="BF15" i="3"/>
  <c r="BE15" i="3"/>
  <c r="BI14" i="3"/>
  <c r="BH14" i="3"/>
  <c r="BG14" i="3"/>
  <c r="BF14" i="3"/>
  <c r="BE14" i="3"/>
  <c r="BI13" i="3"/>
  <c r="BG13" i="3"/>
  <c r="BF13" i="3"/>
  <c r="BE13" i="3"/>
  <c r="BI12" i="3"/>
  <c r="BH12" i="3"/>
  <c r="BG12" i="3"/>
  <c r="BF12" i="3"/>
  <c r="BE12" i="3"/>
  <c r="BH11" i="3"/>
  <c r="BF11" i="3"/>
  <c r="BE11" i="3"/>
  <c r="BI10" i="3"/>
  <c r="BH10" i="3"/>
  <c r="BF10" i="3"/>
  <c r="BE10" i="3"/>
  <c r="BH9" i="3"/>
  <c r="BG9" i="3"/>
  <c r="BE9" i="3"/>
  <c r="BI8" i="3"/>
  <c r="BH8" i="3"/>
  <c r="BG8" i="3"/>
  <c r="BF8" i="3"/>
  <c r="BE8" i="3"/>
  <c r="BI7" i="3"/>
  <c r="BG7" i="3"/>
  <c r="BF7" i="3"/>
  <c r="BE7" i="3"/>
  <c r="BI6" i="3"/>
  <c r="BH6" i="3"/>
  <c r="BG6" i="3"/>
  <c r="BF6" i="3"/>
  <c r="BI5" i="3"/>
  <c r="BH5" i="3"/>
  <c r="BG5" i="3"/>
  <c r="BE5" i="3"/>
  <c r="BI4" i="3"/>
  <c r="BH4" i="3"/>
  <c r="BG4" i="3"/>
  <c r="BF4" i="3"/>
  <c r="BE4" i="3"/>
  <c r="BD23" i="3"/>
  <c r="BC23" i="3"/>
  <c r="BB23" i="3"/>
  <c r="BA23" i="3"/>
  <c r="AZ23" i="3"/>
  <c r="BD22" i="3"/>
  <c r="BC22" i="3"/>
  <c r="BB22" i="3"/>
  <c r="AZ22" i="3"/>
  <c r="BD21" i="3"/>
  <c r="BC21" i="3"/>
  <c r="BB21" i="3"/>
  <c r="BA21" i="3"/>
  <c r="AZ21" i="3"/>
  <c r="BD20" i="3"/>
  <c r="BB20" i="3"/>
  <c r="BA20" i="3"/>
  <c r="BA19" i="3"/>
  <c r="AZ19" i="3"/>
  <c r="BD18" i="3"/>
  <c r="BC18" i="3"/>
  <c r="BB18" i="3"/>
  <c r="BA18" i="3"/>
  <c r="BD17" i="3"/>
  <c r="BC17" i="3"/>
  <c r="BB17" i="3"/>
  <c r="BA17" i="3"/>
  <c r="AZ17" i="3"/>
  <c r="BD16" i="3"/>
  <c r="BC16" i="3"/>
  <c r="BA16" i="3"/>
  <c r="AZ16" i="3"/>
  <c r="BD15" i="3"/>
  <c r="BC15" i="3"/>
  <c r="BB15" i="3"/>
  <c r="BA15" i="3"/>
  <c r="AZ15" i="3"/>
  <c r="BD14" i="3"/>
  <c r="BB14" i="3"/>
  <c r="BA14" i="3"/>
  <c r="AZ14" i="3"/>
  <c r="BD13" i="3"/>
  <c r="BC13" i="3"/>
  <c r="BB13" i="3"/>
  <c r="BA13" i="3"/>
  <c r="AZ13" i="3"/>
  <c r="BC12" i="3"/>
  <c r="BA12" i="3"/>
  <c r="AZ12" i="3"/>
  <c r="BD11" i="3"/>
  <c r="BC11" i="3"/>
  <c r="BA11" i="3"/>
  <c r="AZ11" i="3"/>
  <c r="BC10" i="3"/>
  <c r="BB10" i="3"/>
  <c r="AZ10" i="3"/>
  <c r="BD9" i="3"/>
  <c r="BC9" i="3"/>
  <c r="BB9" i="3"/>
  <c r="BA9" i="3"/>
  <c r="AZ9" i="3"/>
  <c r="BD8" i="3"/>
  <c r="BB8" i="3"/>
  <c r="BA8" i="3"/>
  <c r="AZ8" i="3"/>
  <c r="BD7" i="3"/>
  <c r="BC7" i="3"/>
  <c r="BB7" i="3"/>
  <c r="BA7" i="3"/>
  <c r="BD6" i="3"/>
  <c r="BC6" i="3"/>
  <c r="BB6" i="3"/>
  <c r="AZ6" i="3"/>
  <c r="BD5" i="3"/>
  <c r="BC5" i="3"/>
  <c r="BB5" i="3"/>
  <c r="BA5" i="3"/>
  <c r="AZ5" i="3"/>
  <c r="BD4" i="3"/>
  <c r="BC4" i="3"/>
  <c r="BA4" i="3"/>
  <c r="AY23" i="3"/>
  <c r="AX23" i="3"/>
  <c r="AW23" i="3"/>
  <c r="AU23" i="3"/>
  <c r="AY22" i="3"/>
  <c r="AX22" i="3"/>
  <c r="AW22" i="3"/>
  <c r="AV22" i="3"/>
  <c r="AU22" i="3"/>
  <c r="AY21" i="3"/>
  <c r="AW21" i="3"/>
  <c r="AV21" i="3"/>
  <c r="AV20" i="3"/>
  <c r="AU20" i="3"/>
  <c r="AY19" i="3"/>
  <c r="AX19" i="3"/>
  <c r="AW19" i="3"/>
  <c r="AV19" i="3"/>
  <c r="AY18" i="3"/>
  <c r="AX18" i="3"/>
  <c r="AW18" i="3"/>
  <c r="AV18" i="3"/>
  <c r="AU18" i="3"/>
  <c r="AY17" i="3"/>
  <c r="AX17" i="3"/>
  <c r="AV17" i="3"/>
  <c r="AU17" i="3"/>
  <c r="AY16" i="3"/>
  <c r="AX16" i="3"/>
  <c r="AW16" i="3"/>
  <c r="AV16" i="3"/>
  <c r="AU16" i="3"/>
  <c r="AY15" i="3"/>
  <c r="AW15" i="3"/>
  <c r="AV15" i="3"/>
  <c r="AU15" i="3"/>
  <c r="AY14" i="3"/>
  <c r="AX14" i="3"/>
  <c r="AW14" i="3"/>
  <c r="AV14" i="3"/>
  <c r="AU14" i="3"/>
  <c r="AX13" i="3"/>
  <c r="AV13" i="3"/>
  <c r="AU13" i="3"/>
  <c r="AY12" i="3"/>
  <c r="AX12" i="3"/>
  <c r="AV12" i="3"/>
  <c r="AU12" i="3"/>
  <c r="AX11" i="3"/>
  <c r="AW11" i="3"/>
  <c r="AU11" i="3"/>
  <c r="AY10" i="3"/>
  <c r="AX10" i="3"/>
  <c r="AW10" i="3"/>
  <c r="AV10" i="3"/>
  <c r="AU10" i="3"/>
  <c r="AY9" i="3"/>
  <c r="AW9" i="3"/>
  <c r="AV9" i="3"/>
  <c r="AU9" i="3"/>
  <c r="AY8" i="3"/>
  <c r="AX8" i="3"/>
  <c r="AW8" i="3"/>
  <c r="AV8" i="3"/>
  <c r="AY7" i="3"/>
  <c r="AX7" i="3"/>
  <c r="AW7" i="3"/>
  <c r="AU7" i="3"/>
  <c r="AY6" i="3"/>
  <c r="AX6" i="3"/>
  <c r="AW6" i="3"/>
  <c r="AV6" i="3"/>
  <c r="AU6" i="3"/>
  <c r="AY5" i="3"/>
  <c r="AX5" i="3"/>
  <c r="AV5" i="3"/>
  <c r="AY4" i="3"/>
  <c r="AX4" i="3"/>
  <c r="AW4" i="3"/>
  <c r="AV4" i="3"/>
  <c r="AU4" i="3"/>
  <c r="AT23" i="3"/>
  <c r="AS23" i="3"/>
  <c r="AR23" i="3"/>
  <c r="AQ23" i="3"/>
  <c r="AP23" i="3"/>
  <c r="AT22" i="3"/>
  <c r="AR22" i="3"/>
  <c r="AQ22" i="3"/>
  <c r="AQ21" i="3"/>
  <c r="AP21" i="3"/>
  <c r="AT20" i="3"/>
  <c r="AS20" i="3"/>
  <c r="AR20" i="3"/>
  <c r="AQ20" i="3"/>
  <c r="AT19" i="3"/>
  <c r="AS19" i="3"/>
  <c r="AR19" i="3"/>
  <c r="AQ19" i="3"/>
  <c r="AP19" i="3"/>
  <c r="AT18" i="3"/>
  <c r="AS18" i="3"/>
  <c r="AQ18" i="3"/>
  <c r="AP18" i="3"/>
  <c r="AT17" i="3"/>
  <c r="AS17" i="3"/>
  <c r="AR17" i="3"/>
  <c r="AQ17" i="3"/>
  <c r="AP17" i="3"/>
  <c r="AT16" i="3"/>
  <c r="AR16" i="3"/>
  <c r="AQ16" i="3"/>
  <c r="AP16" i="3"/>
  <c r="AT15" i="3"/>
  <c r="AS15" i="3"/>
  <c r="AR15" i="3"/>
  <c r="AQ15" i="3"/>
  <c r="AP15" i="3"/>
  <c r="AS14" i="3"/>
  <c r="AQ14" i="3"/>
  <c r="AP14" i="3"/>
  <c r="AT13" i="3"/>
  <c r="AS13" i="3"/>
  <c r="AQ13" i="3"/>
  <c r="AP13" i="3"/>
  <c r="AS12" i="3"/>
  <c r="AR12" i="3"/>
  <c r="AP12" i="3"/>
  <c r="AT11" i="3"/>
  <c r="AS11" i="3"/>
  <c r="AR11" i="3"/>
  <c r="AQ11" i="3"/>
  <c r="AP11" i="3"/>
  <c r="AT10" i="3"/>
  <c r="AR10" i="3"/>
  <c r="AQ10" i="3"/>
  <c r="AP10" i="3"/>
  <c r="AT9" i="3"/>
  <c r="AS9" i="3"/>
  <c r="AR9" i="3"/>
  <c r="AQ9" i="3"/>
  <c r="AT8" i="3"/>
  <c r="AS8" i="3"/>
  <c r="AR8" i="3"/>
  <c r="AP8" i="3"/>
  <c r="AT7" i="3"/>
  <c r="AS7" i="3"/>
  <c r="AR7" i="3"/>
  <c r="AQ7" i="3"/>
  <c r="AP7" i="3"/>
  <c r="AT6" i="3"/>
  <c r="AS6" i="3"/>
  <c r="AQ6" i="3"/>
  <c r="AT5" i="3"/>
  <c r="AS5" i="3"/>
  <c r="AR5" i="3"/>
  <c r="AQ5" i="3"/>
  <c r="AP5" i="3"/>
  <c r="AT4" i="3"/>
  <c r="AS4" i="3"/>
  <c r="AR4" i="3"/>
  <c r="AP4" i="3"/>
  <c r="AO23" i="3"/>
  <c r="AM23" i="3"/>
  <c r="AL23" i="3"/>
  <c r="AL22" i="3"/>
  <c r="AK22" i="3"/>
  <c r="AO21" i="3"/>
  <c r="AN21" i="3"/>
  <c r="AM21" i="3"/>
  <c r="AL21" i="3"/>
  <c r="AO20" i="3"/>
  <c r="AN20" i="3"/>
  <c r="AM20" i="3"/>
  <c r="AL20" i="3"/>
  <c r="AK20" i="3"/>
  <c r="AO19" i="3"/>
  <c r="AN19" i="3"/>
  <c r="AL19" i="3"/>
  <c r="AK19" i="3"/>
  <c r="AO18" i="3"/>
  <c r="AN18" i="3"/>
  <c r="AM18" i="3"/>
  <c r="AL18" i="3"/>
  <c r="AK18" i="3"/>
  <c r="AO17" i="3"/>
  <c r="AM17" i="3"/>
  <c r="AL17" i="3"/>
  <c r="AK17" i="3"/>
  <c r="AO16" i="3"/>
  <c r="AN16" i="3"/>
  <c r="AM16" i="3"/>
  <c r="AL16" i="3"/>
  <c r="AK16" i="3"/>
  <c r="AN15" i="3"/>
  <c r="AL15" i="3"/>
  <c r="AK15" i="3"/>
  <c r="AO14" i="3"/>
  <c r="AN14" i="3"/>
  <c r="AL14" i="3"/>
  <c r="AK14" i="3"/>
  <c r="AN13" i="3"/>
  <c r="AM13" i="3"/>
  <c r="AK13" i="3"/>
  <c r="AO12" i="3"/>
  <c r="AN12" i="3"/>
  <c r="AM12" i="3"/>
  <c r="AL12" i="3"/>
  <c r="AK12" i="3"/>
  <c r="AO11" i="3"/>
  <c r="AM11" i="3"/>
  <c r="AL11" i="3"/>
  <c r="AK11" i="3"/>
  <c r="AO10" i="3"/>
  <c r="AN10" i="3"/>
  <c r="AM10" i="3"/>
  <c r="AL10" i="3"/>
  <c r="AO9" i="3"/>
  <c r="AN9" i="3"/>
  <c r="AM9" i="3"/>
  <c r="AK9" i="3"/>
  <c r="AO8" i="3"/>
  <c r="AN8" i="3"/>
  <c r="AM8" i="3"/>
  <c r="AL8" i="3"/>
  <c r="AK8" i="3"/>
  <c r="AO7" i="3"/>
  <c r="AN7" i="3"/>
  <c r="AL7" i="3"/>
  <c r="AO6" i="3"/>
  <c r="AN6" i="3"/>
  <c r="AM6" i="3"/>
  <c r="AL6" i="3"/>
  <c r="AK6" i="3"/>
  <c r="AO5" i="3"/>
  <c r="AN5" i="3"/>
  <c r="AM5" i="3"/>
  <c r="AK5" i="3"/>
  <c r="AO4" i="3"/>
  <c r="AN4" i="3"/>
  <c r="AM4" i="3"/>
  <c r="AL4" i="3"/>
  <c r="AK4" i="3"/>
  <c r="AG23" i="3"/>
  <c r="AF23" i="3"/>
  <c r="AJ22" i="3"/>
  <c r="AI22" i="3"/>
  <c r="AH22" i="3"/>
  <c r="AG22" i="3"/>
  <c r="AJ21" i="3"/>
  <c r="AI21" i="3"/>
  <c r="AH21" i="3"/>
  <c r="AG21" i="3"/>
  <c r="AF21" i="3"/>
  <c r="AJ20" i="3"/>
  <c r="AI20" i="3"/>
  <c r="AG20" i="3"/>
  <c r="AF20" i="3"/>
  <c r="AJ19" i="3"/>
  <c r="AI19" i="3"/>
  <c r="AH19" i="3"/>
  <c r="AG19" i="3"/>
  <c r="AF19" i="3"/>
  <c r="AJ18" i="3"/>
  <c r="AH18" i="3"/>
  <c r="AG18" i="3"/>
  <c r="AF18" i="3"/>
  <c r="AJ17" i="3"/>
  <c r="AI17" i="3"/>
  <c r="AH17" i="3"/>
  <c r="AG17" i="3"/>
  <c r="AF17" i="3"/>
  <c r="AI16" i="3"/>
  <c r="AG16" i="3"/>
  <c r="AF16" i="3"/>
  <c r="AJ15" i="3"/>
  <c r="AI15" i="3"/>
  <c r="AG15" i="3"/>
  <c r="AF15" i="3"/>
  <c r="AI14" i="3"/>
  <c r="AH14" i="3"/>
  <c r="AF14" i="3"/>
  <c r="AJ13" i="3"/>
  <c r="AI13" i="3"/>
  <c r="AH13" i="3"/>
  <c r="AG13" i="3"/>
  <c r="AF13" i="3"/>
  <c r="AJ12" i="3"/>
  <c r="AH12" i="3"/>
  <c r="AG12" i="3"/>
  <c r="AF12" i="3"/>
  <c r="AJ11" i="3"/>
  <c r="AI11" i="3"/>
  <c r="AH11" i="3"/>
  <c r="AG11" i="3"/>
  <c r="AJ10" i="3"/>
  <c r="AI10" i="3"/>
  <c r="AH10" i="3"/>
  <c r="AF10" i="3"/>
  <c r="AJ9" i="3"/>
  <c r="AI9" i="3"/>
  <c r="AH9" i="3"/>
  <c r="AG9" i="3"/>
  <c r="AF9" i="3"/>
  <c r="AJ8" i="3"/>
  <c r="AI8" i="3"/>
  <c r="AG8" i="3"/>
  <c r="AJ7" i="3"/>
  <c r="AI7" i="3"/>
  <c r="AH7" i="3"/>
  <c r="AG7" i="3"/>
  <c r="AF7" i="3"/>
  <c r="AJ6" i="3"/>
  <c r="AI6" i="3"/>
  <c r="AH6" i="3"/>
  <c r="AF6" i="3"/>
  <c r="AJ5" i="3"/>
  <c r="AI5" i="3"/>
  <c r="AH5" i="3"/>
  <c r="AG5" i="3"/>
  <c r="AF5" i="3"/>
  <c r="AJ4" i="3"/>
  <c r="AH4" i="3"/>
  <c r="AG4" i="3"/>
  <c r="AE23" i="3"/>
  <c r="AD23" i="3"/>
  <c r="AC23" i="3"/>
  <c r="AB23" i="3"/>
  <c r="AE22" i="3"/>
  <c r="AD22" i="3"/>
  <c r="AC22" i="3"/>
  <c r="AB22" i="3"/>
  <c r="AA22" i="3"/>
  <c r="AE21" i="3"/>
  <c r="AD21" i="3"/>
  <c r="AB21" i="3"/>
  <c r="AA21" i="3"/>
  <c r="AE20" i="3"/>
  <c r="AD20" i="3"/>
  <c r="AC20" i="3"/>
  <c r="AB20" i="3"/>
  <c r="AA20" i="3"/>
  <c r="AE19" i="3"/>
  <c r="AC19" i="3"/>
  <c r="AB19" i="3"/>
  <c r="AA19" i="3"/>
  <c r="AE18" i="3"/>
  <c r="AD18" i="3"/>
  <c r="AC18" i="3"/>
  <c r="AB18" i="3"/>
  <c r="AA18" i="3"/>
  <c r="AD17" i="3"/>
  <c r="AB17" i="3"/>
  <c r="AA17" i="3"/>
  <c r="AE16" i="3"/>
  <c r="AD16" i="3"/>
  <c r="AB16" i="3"/>
  <c r="AA16" i="3"/>
  <c r="AD15" i="3"/>
  <c r="AC15" i="3"/>
  <c r="AA15" i="3"/>
  <c r="AE14" i="3"/>
  <c r="AD14" i="3"/>
  <c r="AC14" i="3"/>
  <c r="AB14" i="3"/>
  <c r="AA14" i="3"/>
  <c r="AE13" i="3"/>
  <c r="AC13" i="3"/>
  <c r="AB13" i="3"/>
  <c r="AA13" i="3"/>
  <c r="AE12" i="3"/>
  <c r="AD12" i="3"/>
  <c r="AC12" i="3"/>
  <c r="AB12" i="3"/>
  <c r="AE11" i="3"/>
  <c r="AD11" i="3"/>
  <c r="AC11" i="3"/>
  <c r="AA11" i="3"/>
  <c r="AE10" i="3"/>
  <c r="AD10" i="3"/>
  <c r="AC10" i="3"/>
  <c r="AB10" i="3"/>
  <c r="AA10" i="3"/>
  <c r="AE9" i="3"/>
  <c r="AD9" i="3"/>
  <c r="AB9" i="3"/>
  <c r="AE8" i="3"/>
  <c r="AD8" i="3"/>
  <c r="AC8" i="3"/>
  <c r="AB8" i="3"/>
  <c r="AA8" i="3"/>
  <c r="AE7" i="3"/>
  <c r="AD7" i="3"/>
  <c r="AC7" i="3"/>
  <c r="AA7" i="3"/>
  <c r="AE6" i="3"/>
  <c r="AD6" i="3"/>
  <c r="AC6" i="3"/>
  <c r="AB6" i="3"/>
  <c r="AA6" i="3"/>
  <c r="AE5" i="3"/>
  <c r="AC5" i="3"/>
  <c r="AB5" i="3"/>
  <c r="AB4" i="3"/>
  <c r="AA4" i="3"/>
  <c r="Z23" i="3"/>
  <c r="Y23" i="3"/>
  <c r="X23" i="3"/>
  <c r="W23" i="3"/>
  <c r="V23" i="3"/>
  <c r="Z22" i="3"/>
  <c r="Y22" i="3"/>
  <c r="W22" i="3"/>
  <c r="V22" i="3"/>
  <c r="Z21" i="3"/>
  <c r="Y21" i="3"/>
  <c r="X21" i="3"/>
  <c r="W21" i="3"/>
  <c r="V21" i="3"/>
  <c r="Z20" i="3"/>
  <c r="X20" i="3"/>
  <c r="W20" i="3"/>
  <c r="V20" i="3"/>
  <c r="Z19" i="3"/>
  <c r="Y19" i="3"/>
  <c r="X19" i="3"/>
  <c r="W19" i="3"/>
  <c r="V19" i="3"/>
  <c r="Y18" i="3"/>
  <c r="W18" i="3"/>
  <c r="V18" i="3"/>
  <c r="Z17" i="3"/>
  <c r="Y17" i="3"/>
  <c r="W17" i="3"/>
  <c r="V17" i="3"/>
  <c r="Y16" i="3"/>
  <c r="X16" i="3"/>
  <c r="V16" i="3"/>
  <c r="Z15" i="3"/>
  <c r="Y15" i="3"/>
  <c r="X15" i="3"/>
  <c r="W15" i="3"/>
  <c r="V15" i="3"/>
  <c r="Z14" i="3"/>
  <c r="X14" i="3"/>
  <c r="W14" i="3"/>
  <c r="V14" i="3"/>
  <c r="Z13" i="3"/>
  <c r="Y13" i="3"/>
  <c r="X13" i="3"/>
  <c r="W13" i="3"/>
  <c r="Z12" i="3"/>
  <c r="Y12" i="3"/>
  <c r="X12" i="3"/>
  <c r="V12" i="3"/>
  <c r="Z11" i="3"/>
  <c r="Y11" i="3"/>
  <c r="X11" i="3"/>
  <c r="W11" i="3"/>
  <c r="V11" i="3"/>
  <c r="Z10" i="3"/>
  <c r="Y10" i="3"/>
  <c r="W10" i="3"/>
  <c r="Z9" i="3"/>
  <c r="Y9" i="3"/>
  <c r="X9" i="3"/>
  <c r="W9" i="3"/>
  <c r="V9" i="3"/>
  <c r="Z8" i="3"/>
  <c r="Y8" i="3"/>
  <c r="X8" i="3"/>
  <c r="V8" i="3"/>
  <c r="Z7" i="3"/>
  <c r="Y7" i="3"/>
  <c r="X7" i="3"/>
  <c r="W7" i="3"/>
  <c r="V7" i="3"/>
  <c r="Z6" i="3"/>
  <c r="X6" i="3"/>
  <c r="W6" i="3"/>
  <c r="W5" i="3"/>
  <c r="V5" i="3"/>
  <c r="Z4" i="3"/>
  <c r="Y4" i="3"/>
  <c r="X4" i="3"/>
  <c r="W4" i="3"/>
  <c r="U23" i="3"/>
  <c r="T23" i="3"/>
  <c r="R23" i="3"/>
  <c r="Q23" i="3"/>
  <c r="U22" i="3"/>
  <c r="T22" i="3"/>
  <c r="S22" i="3"/>
  <c r="R22" i="3"/>
  <c r="Q22" i="3"/>
  <c r="U21" i="3"/>
  <c r="S21" i="3"/>
  <c r="R21" i="3"/>
  <c r="Q21" i="3"/>
  <c r="U20" i="3"/>
  <c r="T20" i="3"/>
  <c r="S20" i="3"/>
  <c r="R20" i="3"/>
  <c r="Q20" i="3"/>
  <c r="T19" i="3"/>
  <c r="R19" i="3"/>
  <c r="Q19" i="3"/>
  <c r="U18" i="3"/>
  <c r="T18" i="3"/>
  <c r="R18" i="3"/>
  <c r="Q18" i="3"/>
  <c r="T17" i="3"/>
  <c r="S17" i="3"/>
  <c r="Q17" i="3"/>
  <c r="U16" i="3"/>
  <c r="T16" i="3"/>
  <c r="S16" i="3"/>
  <c r="R16" i="3"/>
  <c r="Q16" i="3"/>
  <c r="U15" i="3"/>
  <c r="S15" i="3"/>
  <c r="R15" i="3"/>
  <c r="Q15" i="3"/>
  <c r="U14" i="3"/>
  <c r="T14" i="3"/>
  <c r="S14" i="3"/>
  <c r="R14" i="3"/>
  <c r="U13" i="3"/>
  <c r="T13" i="3"/>
  <c r="S13" i="3"/>
  <c r="Q13" i="3"/>
  <c r="U12" i="3"/>
  <c r="T12" i="3"/>
  <c r="S12" i="3"/>
  <c r="R12" i="3"/>
  <c r="Q12" i="3"/>
  <c r="U11" i="3"/>
  <c r="T11" i="3"/>
  <c r="R11" i="3"/>
  <c r="U10" i="3"/>
  <c r="T10" i="3"/>
  <c r="S10" i="3"/>
  <c r="R10" i="3"/>
  <c r="Q10" i="3"/>
  <c r="U9" i="3"/>
  <c r="T9" i="3"/>
  <c r="S9" i="3"/>
  <c r="Q9" i="3"/>
  <c r="U8" i="3"/>
  <c r="T8" i="3"/>
  <c r="S8" i="3"/>
  <c r="R8" i="3"/>
  <c r="Q8" i="3"/>
  <c r="U7" i="3"/>
  <c r="S7" i="3"/>
  <c r="R7" i="3"/>
  <c r="R6" i="3"/>
  <c r="Q6" i="3"/>
  <c r="U5" i="3"/>
  <c r="T5" i="3"/>
  <c r="S5" i="3"/>
  <c r="R5" i="3"/>
  <c r="U4" i="3"/>
  <c r="T4" i="3"/>
  <c r="S4" i="3"/>
  <c r="R4" i="3"/>
  <c r="Q4" i="3"/>
  <c r="P23" i="3"/>
  <c r="O23" i="3"/>
  <c r="N23" i="3"/>
  <c r="M23" i="3"/>
  <c r="L23" i="3"/>
  <c r="P22" i="3"/>
  <c r="N22" i="3"/>
  <c r="M22" i="3"/>
  <c r="L22" i="3"/>
  <c r="P21" i="3"/>
  <c r="O21" i="3"/>
  <c r="N21" i="3"/>
  <c r="M21" i="3"/>
  <c r="L21" i="3"/>
  <c r="O20" i="3"/>
  <c r="M20" i="3"/>
  <c r="L20" i="3"/>
  <c r="P19" i="3"/>
  <c r="O19" i="3"/>
  <c r="M19" i="3"/>
  <c r="L19" i="3"/>
  <c r="O18" i="3"/>
  <c r="N18" i="3"/>
  <c r="L18" i="3"/>
  <c r="P17" i="3"/>
  <c r="O17" i="3"/>
  <c r="N17" i="3"/>
  <c r="M17" i="3"/>
  <c r="L17" i="3"/>
  <c r="P16" i="3"/>
  <c r="N16" i="3"/>
  <c r="M16" i="3"/>
  <c r="L16" i="3"/>
  <c r="P15" i="3"/>
  <c r="O15" i="3"/>
  <c r="N15" i="3"/>
  <c r="M15" i="3"/>
  <c r="P14" i="3"/>
  <c r="O14" i="3"/>
  <c r="N14" i="3"/>
  <c r="L14" i="3"/>
  <c r="P13" i="3"/>
  <c r="O13" i="3"/>
  <c r="N13" i="3"/>
  <c r="M13" i="3"/>
  <c r="L13" i="3"/>
  <c r="P12" i="3"/>
  <c r="O12" i="3"/>
  <c r="M12" i="3"/>
  <c r="P11" i="3"/>
  <c r="O11" i="3"/>
  <c r="N11" i="3"/>
  <c r="M11" i="3"/>
  <c r="L11" i="3"/>
  <c r="P10" i="3"/>
  <c r="O10" i="3"/>
  <c r="N10" i="3"/>
  <c r="L10" i="3"/>
  <c r="P9" i="3"/>
  <c r="O9" i="3"/>
  <c r="N9" i="3"/>
  <c r="M9" i="3"/>
  <c r="L9" i="3"/>
  <c r="P8" i="3"/>
  <c r="N8" i="3"/>
  <c r="M8" i="3"/>
  <c r="M7" i="3"/>
  <c r="L7" i="3"/>
  <c r="P6" i="3"/>
  <c r="O6" i="3"/>
  <c r="N6" i="3"/>
  <c r="M6" i="3"/>
  <c r="P5" i="3"/>
  <c r="O5" i="3"/>
  <c r="N5" i="3"/>
  <c r="M5" i="3"/>
  <c r="L5" i="3"/>
  <c r="P4" i="3"/>
  <c r="O4" i="3"/>
  <c r="M4" i="3"/>
  <c r="L4" i="3"/>
  <c r="K23" i="3"/>
  <c r="I23" i="3"/>
  <c r="H23" i="3"/>
  <c r="G23" i="3"/>
  <c r="K22" i="3"/>
  <c r="J22" i="3"/>
  <c r="I22" i="3"/>
  <c r="H22" i="3"/>
  <c r="G22" i="3"/>
  <c r="J21" i="3"/>
  <c r="H21" i="3"/>
  <c r="G21" i="3"/>
  <c r="K20" i="3"/>
  <c r="J20" i="3"/>
  <c r="H20" i="3"/>
  <c r="G20" i="3"/>
  <c r="J19" i="3"/>
  <c r="I19" i="3"/>
  <c r="G19" i="3"/>
  <c r="K18" i="3"/>
  <c r="J18" i="3"/>
  <c r="I18" i="3"/>
  <c r="H18" i="3"/>
  <c r="G18" i="3"/>
  <c r="K17" i="3"/>
  <c r="I17" i="3"/>
  <c r="H17" i="3"/>
  <c r="G17" i="3"/>
  <c r="K16" i="3"/>
  <c r="J16" i="3"/>
  <c r="I16" i="3"/>
  <c r="H16" i="3"/>
  <c r="K15" i="3"/>
  <c r="J15" i="3"/>
  <c r="I15" i="3"/>
  <c r="G15" i="3"/>
  <c r="K14" i="3"/>
  <c r="J14" i="3"/>
  <c r="I14" i="3"/>
  <c r="H14" i="3"/>
  <c r="G14" i="3"/>
  <c r="K13" i="3"/>
  <c r="J13" i="3"/>
  <c r="H13" i="3"/>
  <c r="K12" i="3"/>
  <c r="J12" i="3"/>
  <c r="I12" i="3"/>
  <c r="H12" i="3"/>
  <c r="G12" i="3"/>
  <c r="K11" i="3"/>
  <c r="J11" i="3"/>
  <c r="I11" i="3"/>
  <c r="G11" i="3"/>
  <c r="K10" i="3"/>
  <c r="J10" i="3"/>
  <c r="I10" i="3"/>
  <c r="H10" i="3"/>
  <c r="G10" i="3"/>
  <c r="K9" i="3"/>
  <c r="I9" i="3"/>
  <c r="H9" i="3"/>
  <c r="H8" i="3"/>
  <c r="G8" i="3"/>
  <c r="K7" i="3"/>
  <c r="J7" i="3"/>
  <c r="I7" i="3"/>
  <c r="H7" i="3"/>
  <c r="K6" i="3"/>
  <c r="J6" i="3"/>
  <c r="I6" i="3"/>
  <c r="H6" i="3"/>
  <c r="G6" i="3"/>
  <c r="K5" i="3"/>
  <c r="J5" i="3"/>
  <c r="H5" i="3"/>
  <c r="G5" i="3"/>
  <c r="K4" i="3"/>
  <c r="J4" i="3"/>
  <c r="I4" i="3"/>
  <c r="H4" i="3"/>
  <c r="G4" i="3"/>
  <c r="D8" i="3"/>
  <c r="D10" i="3"/>
  <c r="D18" i="3"/>
  <c r="D20" i="3"/>
  <c r="C19" i="3"/>
  <c r="C21" i="3"/>
  <c r="EM19" i="3"/>
  <c r="EH20" i="3"/>
  <c r="EC21" i="3"/>
  <c r="DX22" i="3"/>
  <c r="DS23" i="3"/>
  <c r="DN4" i="3"/>
  <c r="DI5" i="3"/>
  <c r="DD6" i="3"/>
  <c r="CY7" i="3"/>
  <c r="C7" i="3"/>
  <c r="K25" i="3"/>
  <c r="J25" i="3"/>
  <c r="H25" i="3"/>
  <c r="G25" i="3"/>
  <c r="F25" i="3"/>
  <c r="E25" i="3"/>
  <c r="D25" i="3"/>
  <c r="B25" i="3"/>
  <c r="F146" i="11"/>
  <c r="K28" i="3"/>
  <c r="D146" i="11"/>
  <c r="S27" i="3"/>
  <c r="F144" i="11"/>
  <c r="K27" i="3"/>
  <c r="E142" i="11"/>
  <c r="J28" i="3"/>
  <c r="C140" i="11"/>
  <c r="W26" i="3"/>
  <c r="D138" i="11"/>
  <c r="N26" i="3"/>
  <c r="B138" i="11"/>
  <c r="L26" i="3"/>
  <c r="C26" i="3"/>
  <c r="B134" i="11"/>
  <c r="AA25" i="3"/>
  <c r="B132" i="11"/>
  <c r="Q25" i="3"/>
  <c r="D130" i="11"/>
  <c r="I25" i="3"/>
  <c r="E128" i="11"/>
  <c r="T28" i="3"/>
  <c r="CW25" i="3"/>
  <c r="CU25" i="3"/>
  <c r="CT25" i="3"/>
  <c r="CS25" i="3"/>
  <c r="CR25" i="3"/>
  <c r="CQ25" i="3"/>
  <c r="CP25" i="3"/>
  <c r="CO25" i="3"/>
  <c r="CN25" i="3"/>
  <c r="CL25" i="3"/>
  <c r="CJ25" i="3"/>
  <c r="CI25" i="3"/>
  <c r="CH25" i="3"/>
  <c r="CG25" i="3"/>
  <c r="CD25" i="3"/>
  <c r="CB25" i="3"/>
  <c r="BY25" i="3"/>
  <c r="BX25" i="3"/>
  <c r="BW25" i="3"/>
  <c r="BV25" i="3"/>
  <c r="BT25" i="3"/>
  <c r="BS25" i="3"/>
  <c r="BP25" i="3"/>
  <c r="BO25" i="3"/>
  <c r="BN25" i="3"/>
  <c r="BM25" i="3"/>
  <c r="BL25" i="3"/>
  <c r="BK25" i="3"/>
  <c r="BI25" i="3"/>
  <c r="BH25" i="3"/>
  <c r="BG25" i="3"/>
  <c r="BE25" i="3"/>
  <c r="BD25" i="3"/>
  <c r="BC25" i="3"/>
  <c r="BB25" i="3"/>
  <c r="BA25" i="3"/>
  <c r="AZ25" i="3"/>
  <c r="AY25" i="3"/>
  <c r="AX25" i="3"/>
  <c r="AV25" i="3"/>
  <c r="AT25" i="3"/>
  <c r="AS25" i="3"/>
  <c r="AR25" i="3"/>
  <c r="AQ25" i="3"/>
  <c r="AP25" i="3"/>
  <c r="AO25" i="3"/>
  <c r="AN25" i="3"/>
  <c r="AM25" i="3"/>
  <c r="AK25" i="3"/>
  <c r="AJ25" i="3"/>
  <c r="AI25" i="3"/>
  <c r="AH25" i="3"/>
  <c r="AG25" i="3"/>
  <c r="AF25" i="3"/>
  <c r="AE25" i="3"/>
  <c r="OP56" i="3"/>
  <c r="OO56" i="3"/>
  <c r="OL56" i="3"/>
  <c r="OB56" i="3"/>
  <c r="NZ56" i="3"/>
  <c r="NW56" i="3"/>
  <c r="NV56" i="3"/>
  <c r="NU56" i="3"/>
  <c r="NT56" i="3"/>
  <c r="NS56" i="3"/>
  <c r="NR56" i="3"/>
  <c r="NO56" i="3"/>
  <c r="NN56" i="3"/>
  <c r="NM56" i="3"/>
  <c r="NL56" i="3"/>
  <c r="NJ56" i="3"/>
  <c r="NI56" i="3"/>
  <c r="NH56" i="3"/>
  <c r="NF56" i="3"/>
  <c r="NE56" i="3"/>
  <c r="ND56" i="3"/>
  <c r="NC56" i="3"/>
  <c r="NB56" i="3"/>
  <c r="NA56" i="3"/>
  <c r="MY56" i="3"/>
  <c r="MX56" i="3"/>
  <c r="MW56" i="3"/>
  <c r="MS56" i="3"/>
  <c r="MQ56" i="3"/>
  <c r="MP56" i="3"/>
  <c r="MO56" i="3"/>
  <c r="MM56" i="3"/>
  <c r="ML56" i="3"/>
  <c r="MK56" i="3"/>
  <c r="MI56" i="3"/>
  <c r="MG56" i="3"/>
  <c r="MF56" i="3"/>
  <c r="MD56" i="3"/>
  <c r="MC56" i="3"/>
  <c r="MB56" i="3"/>
  <c r="MA56" i="3"/>
  <c r="LY56" i="3"/>
  <c r="LX56" i="3"/>
  <c r="LV56" i="3"/>
  <c r="LU56" i="3"/>
  <c r="LT56" i="3"/>
  <c r="LS56" i="3"/>
  <c r="LR56" i="3"/>
  <c r="LP56" i="3"/>
  <c r="LO56" i="3"/>
  <c r="LM56" i="3"/>
  <c r="LL56" i="3"/>
  <c r="LI56" i="3"/>
  <c r="LH56" i="3"/>
  <c r="LG56" i="3"/>
  <c r="LF56" i="3"/>
  <c r="LD56" i="3"/>
  <c r="LC56" i="3"/>
  <c r="LB56" i="3"/>
  <c r="KZ56" i="3"/>
  <c r="KY56" i="3"/>
  <c r="KX56" i="3"/>
  <c r="KW56" i="3"/>
  <c r="KU56" i="3"/>
  <c r="KT56" i="3"/>
  <c r="KS56" i="3"/>
  <c r="KR56" i="3"/>
  <c r="KP56" i="3"/>
  <c r="KO56" i="3"/>
  <c r="KM56" i="3"/>
  <c r="KL56" i="3"/>
  <c r="KJ56" i="3"/>
  <c r="KI56" i="3"/>
  <c r="KH56" i="3"/>
  <c r="KE56" i="3"/>
  <c r="KD56" i="3"/>
  <c r="KB56" i="3"/>
  <c r="KA56" i="3"/>
  <c r="JZ56" i="3"/>
  <c r="JY56" i="3"/>
  <c r="JX56" i="3"/>
  <c r="JW56" i="3"/>
  <c r="JT56" i="3"/>
  <c r="JS56" i="3"/>
  <c r="JR56" i="3"/>
  <c r="JQ56" i="3"/>
  <c r="JP56" i="3"/>
  <c r="JO56" i="3"/>
  <c r="JM56" i="3"/>
  <c r="JL56" i="3"/>
  <c r="OG55" i="3"/>
  <c r="OE55" i="3"/>
  <c r="OB55" i="3"/>
  <c r="OA55" i="3"/>
  <c r="NZ55" i="3"/>
  <c r="NY55" i="3"/>
  <c r="NX55" i="3"/>
  <c r="NW55" i="3"/>
  <c r="NT55" i="3"/>
  <c r="NS55" i="3"/>
  <c r="NR55" i="3"/>
  <c r="NQ55" i="3"/>
  <c r="NO55" i="3"/>
  <c r="NN55" i="3"/>
  <c r="NM55" i="3"/>
  <c r="NK55" i="3"/>
  <c r="NJ55" i="3"/>
  <c r="NI55" i="3"/>
  <c r="NH55" i="3"/>
  <c r="NG55" i="3"/>
  <c r="NF55" i="3"/>
  <c r="ND55" i="3"/>
  <c r="NC55" i="3"/>
  <c r="NB55" i="3"/>
  <c r="MX55" i="3"/>
  <c r="MV55" i="3"/>
  <c r="MU55" i="3"/>
  <c r="MT55" i="3"/>
  <c r="MR55" i="3"/>
  <c r="MQ55" i="3"/>
  <c r="MP55" i="3"/>
  <c r="MN55" i="3"/>
  <c r="ML55" i="3"/>
  <c r="MK55" i="3"/>
  <c r="MI55" i="3"/>
  <c r="MH55" i="3"/>
  <c r="MG55" i="3"/>
  <c r="MF55" i="3"/>
  <c r="MD55" i="3"/>
  <c r="MC55" i="3"/>
  <c r="MA55" i="3"/>
  <c r="LZ55" i="3"/>
  <c r="LY55" i="3"/>
  <c r="LX55" i="3"/>
  <c r="LW55" i="3"/>
  <c r="LU55" i="3"/>
  <c r="LT55" i="3"/>
  <c r="LR55" i="3"/>
  <c r="LQ55" i="3"/>
  <c r="LN55" i="3"/>
  <c r="LM55" i="3"/>
  <c r="LL55" i="3"/>
  <c r="LK55" i="3"/>
  <c r="LI55" i="3"/>
  <c r="LH55" i="3"/>
  <c r="LG55" i="3"/>
  <c r="LE55" i="3"/>
  <c r="LD55" i="3"/>
  <c r="LC55" i="3"/>
  <c r="LB55" i="3"/>
  <c r="KZ55" i="3"/>
  <c r="KY55" i="3"/>
  <c r="KX55" i="3"/>
  <c r="KW55" i="3"/>
  <c r="KU55" i="3"/>
  <c r="KT55" i="3"/>
  <c r="KR55" i="3"/>
  <c r="KQ55" i="3"/>
  <c r="KO55" i="3"/>
  <c r="KN55" i="3"/>
  <c r="KM55" i="3"/>
  <c r="KJ55" i="3"/>
  <c r="KI55" i="3"/>
  <c r="KG55" i="3"/>
  <c r="KF55" i="3"/>
  <c r="KE55" i="3"/>
  <c r="KD55" i="3"/>
  <c r="KC55" i="3"/>
  <c r="KB55" i="3"/>
  <c r="JY55" i="3"/>
  <c r="JX55" i="3"/>
  <c r="JW55" i="3"/>
  <c r="JV55" i="3"/>
  <c r="JU55" i="3"/>
  <c r="JT55" i="3"/>
  <c r="JR55" i="3"/>
  <c r="JQ55" i="3"/>
  <c r="JP55" i="3"/>
  <c r="JO55" i="3"/>
  <c r="JL55" i="3"/>
  <c r="OL54" i="3"/>
  <c r="OJ54" i="3"/>
  <c r="OG54" i="3"/>
  <c r="OF54" i="3"/>
  <c r="OE54" i="3"/>
  <c r="OD54" i="3"/>
  <c r="OC54" i="3"/>
  <c r="OB54" i="3"/>
  <c r="NY54" i="3"/>
  <c r="NX54" i="3"/>
  <c r="NW54" i="3"/>
  <c r="NV54" i="3"/>
  <c r="NT54" i="3"/>
  <c r="NS54" i="3"/>
  <c r="NR54" i="3"/>
  <c r="NP54" i="3"/>
  <c r="NO54" i="3"/>
  <c r="NN54" i="3"/>
  <c r="NM54" i="3"/>
  <c r="NL54" i="3"/>
  <c r="NK54" i="3"/>
  <c r="NI54" i="3"/>
  <c r="NH54" i="3"/>
  <c r="NG54" i="3"/>
  <c r="NC54" i="3"/>
  <c r="NA54" i="3"/>
  <c r="MZ54" i="3"/>
  <c r="MY54" i="3"/>
  <c r="MW54" i="3"/>
  <c r="MV54" i="3"/>
  <c r="MU54" i="3"/>
  <c r="MS54" i="3"/>
  <c r="MQ54" i="3"/>
  <c r="MP54" i="3"/>
  <c r="MN54" i="3"/>
  <c r="MM54" i="3"/>
  <c r="ML54" i="3"/>
  <c r="MK54" i="3"/>
  <c r="MI54" i="3"/>
  <c r="MH54" i="3"/>
  <c r="MF54" i="3"/>
  <c r="ME54" i="3"/>
  <c r="MD54" i="3"/>
  <c r="MC54" i="3"/>
  <c r="MB54" i="3"/>
  <c r="LZ54" i="3"/>
  <c r="LY54" i="3"/>
  <c r="LW54" i="3"/>
  <c r="LV54" i="3"/>
  <c r="LS54" i="3"/>
  <c r="LR54" i="3"/>
  <c r="LQ54" i="3"/>
  <c r="LP54" i="3"/>
  <c r="LN54" i="3"/>
  <c r="LM54" i="3"/>
  <c r="LL54" i="3"/>
  <c r="LJ54" i="3"/>
  <c r="LI54" i="3"/>
  <c r="LH54" i="3"/>
  <c r="LG54" i="3"/>
  <c r="LE54" i="3"/>
  <c r="LD54" i="3"/>
  <c r="LC54" i="3"/>
  <c r="LB54" i="3"/>
  <c r="KZ54" i="3"/>
  <c r="KY54" i="3"/>
  <c r="KW54" i="3"/>
  <c r="KV54" i="3"/>
  <c r="KT54" i="3"/>
  <c r="KS54" i="3"/>
  <c r="KR54" i="3"/>
  <c r="KO54" i="3"/>
  <c r="KN54" i="3"/>
  <c r="KL54" i="3"/>
  <c r="KK54" i="3"/>
  <c r="KJ54" i="3"/>
  <c r="KI54" i="3"/>
  <c r="KH54" i="3"/>
  <c r="KG54" i="3"/>
  <c r="KD54" i="3"/>
  <c r="KC54" i="3"/>
  <c r="KB54" i="3"/>
  <c r="KA54" i="3"/>
  <c r="JZ54" i="3"/>
  <c r="JY54" i="3"/>
  <c r="JW54" i="3"/>
  <c r="JV54" i="3"/>
  <c r="JU54" i="3"/>
  <c r="JT54" i="3"/>
  <c r="JQ54" i="3"/>
  <c r="OO53" i="3"/>
  <c r="OL53" i="3"/>
  <c r="OK53" i="3"/>
  <c r="OJ53" i="3"/>
  <c r="OI53" i="3"/>
  <c r="OH53" i="3"/>
  <c r="OG53" i="3"/>
  <c r="OD53" i="3"/>
  <c r="OC53" i="3"/>
  <c r="OB53" i="3"/>
  <c r="OA53" i="3"/>
  <c r="NY53" i="3"/>
  <c r="NX53" i="3"/>
  <c r="NW53" i="3"/>
  <c r="NU53" i="3"/>
  <c r="NT53" i="3"/>
  <c r="NS53" i="3"/>
  <c r="NR53" i="3"/>
  <c r="NQ53" i="3"/>
  <c r="NP53" i="3"/>
  <c r="NN53" i="3"/>
  <c r="NM53" i="3"/>
  <c r="NL53" i="3"/>
  <c r="NH53" i="3"/>
  <c r="NF53" i="3"/>
  <c r="NE53" i="3"/>
  <c r="ND53" i="3"/>
  <c r="NB53" i="3"/>
  <c r="NA53" i="3"/>
  <c r="MZ53" i="3"/>
  <c r="MX53" i="3"/>
  <c r="MV53" i="3"/>
  <c r="MU53" i="3"/>
  <c r="MS53" i="3"/>
  <c r="MR53" i="3"/>
  <c r="MQ53" i="3"/>
  <c r="MP53" i="3"/>
  <c r="MN53" i="3"/>
  <c r="MM53" i="3"/>
  <c r="MK53" i="3"/>
  <c r="MJ53" i="3"/>
  <c r="MI53" i="3"/>
  <c r="MH53" i="3"/>
  <c r="MG53" i="3"/>
  <c r="ME53" i="3"/>
  <c r="MD53" i="3"/>
  <c r="MB53" i="3"/>
  <c r="MA53" i="3"/>
  <c r="LX53" i="3"/>
  <c r="LW53" i="3"/>
  <c r="LV53" i="3"/>
  <c r="LU53" i="3"/>
  <c r="LS53" i="3"/>
  <c r="LR53" i="3"/>
  <c r="LQ53" i="3"/>
  <c r="LO53" i="3"/>
  <c r="LN53" i="3"/>
  <c r="LM53" i="3"/>
  <c r="LL53" i="3"/>
  <c r="LJ53" i="3"/>
  <c r="LI53" i="3"/>
  <c r="LH53" i="3"/>
  <c r="LG53" i="3"/>
  <c r="LE53" i="3"/>
  <c r="LD53" i="3"/>
  <c r="LB53" i="3"/>
  <c r="LA53" i="3"/>
  <c r="KY53" i="3"/>
  <c r="KX53" i="3"/>
  <c r="KW53" i="3"/>
  <c r="KT53" i="3"/>
  <c r="KS53" i="3"/>
  <c r="KQ53" i="3"/>
  <c r="KP53" i="3"/>
  <c r="KO53" i="3"/>
  <c r="KN53" i="3"/>
  <c r="KM53" i="3"/>
  <c r="KL53" i="3"/>
  <c r="KI53" i="3"/>
  <c r="KH53" i="3"/>
  <c r="KG53" i="3"/>
  <c r="KF53" i="3"/>
  <c r="KE53" i="3"/>
  <c r="KD53" i="3"/>
  <c r="KB53" i="3"/>
  <c r="KA53" i="3"/>
  <c r="JZ53" i="3"/>
  <c r="JY53" i="3"/>
  <c r="JV53" i="3"/>
  <c r="JL53" i="3"/>
  <c r="OP52" i="3"/>
  <c r="OO52" i="3"/>
  <c r="ON52" i="3"/>
  <c r="OM52" i="3"/>
  <c r="OL52" i="3"/>
  <c r="OI52" i="3"/>
  <c r="OH52" i="3"/>
  <c r="OG52" i="3"/>
  <c r="OF52" i="3"/>
  <c r="OD52" i="3"/>
  <c r="OC52" i="3"/>
  <c r="OB52" i="3"/>
  <c r="NZ52" i="3"/>
  <c r="NY52" i="3"/>
  <c r="NX52" i="3"/>
  <c r="NW52" i="3"/>
  <c r="NV52" i="3"/>
  <c r="NU52" i="3"/>
  <c r="NS52" i="3"/>
  <c r="NR52" i="3"/>
  <c r="NQ52" i="3"/>
  <c r="NM52" i="3"/>
  <c r="NK52" i="3"/>
  <c r="NJ52" i="3"/>
  <c r="NI52" i="3"/>
  <c r="NG52" i="3"/>
  <c r="NF52" i="3"/>
  <c r="NE52" i="3"/>
  <c r="NC52" i="3"/>
  <c r="NA52" i="3"/>
  <c r="MZ52" i="3"/>
  <c r="MX52" i="3"/>
  <c r="MW52" i="3"/>
  <c r="MV52" i="3"/>
  <c r="MU52" i="3"/>
  <c r="MS52" i="3"/>
  <c r="MR52" i="3"/>
  <c r="MP52" i="3"/>
  <c r="MO52" i="3"/>
  <c r="MN52" i="3"/>
  <c r="MM52" i="3"/>
  <c r="ML52" i="3"/>
  <c r="MJ52" i="3"/>
  <c r="MI52" i="3"/>
  <c r="MG52" i="3"/>
  <c r="MF52" i="3"/>
  <c r="MC52" i="3"/>
  <c r="MB52" i="3"/>
  <c r="MA52" i="3"/>
  <c r="LZ52" i="3"/>
  <c r="LX52" i="3"/>
  <c r="LW52" i="3"/>
  <c r="LV52" i="3"/>
  <c r="LT52" i="3"/>
  <c r="LS52" i="3"/>
  <c r="LR52" i="3"/>
  <c r="LQ52" i="3"/>
  <c r="LO52" i="3"/>
  <c r="LN52" i="3"/>
  <c r="LM52" i="3"/>
  <c r="LL52" i="3"/>
  <c r="LJ52" i="3"/>
  <c r="LI52" i="3"/>
  <c r="LG52" i="3"/>
  <c r="LF52" i="3"/>
  <c r="LD52" i="3"/>
  <c r="LC52" i="3"/>
  <c r="LB52" i="3"/>
  <c r="KY52" i="3"/>
  <c r="KX52" i="3"/>
  <c r="KV52" i="3"/>
  <c r="KU52" i="3"/>
  <c r="KT52" i="3"/>
  <c r="KS52" i="3"/>
  <c r="KR52" i="3"/>
  <c r="KQ52" i="3"/>
  <c r="KN52" i="3"/>
  <c r="KM52" i="3"/>
  <c r="KL52" i="3"/>
  <c r="KK52" i="3"/>
  <c r="KJ52" i="3"/>
  <c r="KI52" i="3"/>
  <c r="KG52" i="3"/>
  <c r="KF52" i="3"/>
  <c r="KE52" i="3"/>
  <c r="KD52" i="3"/>
  <c r="KA52" i="3"/>
  <c r="JQ52" i="3"/>
  <c r="JO52" i="3"/>
  <c r="JL52" i="3"/>
  <c r="ON51" i="3"/>
  <c r="OM51" i="3"/>
  <c r="OL51" i="3"/>
  <c r="OK51" i="3"/>
  <c r="OI51" i="3"/>
  <c r="OH51" i="3"/>
  <c r="OG51" i="3"/>
  <c r="OE51" i="3"/>
  <c r="OD51" i="3"/>
  <c r="OC51" i="3"/>
  <c r="OB51" i="3"/>
  <c r="OA51" i="3"/>
  <c r="NZ51" i="3"/>
  <c r="NX51" i="3"/>
  <c r="NW51" i="3"/>
  <c r="NV51" i="3"/>
  <c r="NR51" i="3"/>
  <c r="NP51" i="3"/>
  <c r="NO51" i="3"/>
  <c r="NN51" i="3"/>
  <c r="NL51" i="3"/>
  <c r="NK51" i="3"/>
  <c r="NJ51" i="3"/>
  <c r="NH51" i="3"/>
  <c r="NF51" i="3"/>
  <c r="NE51" i="3"/>
  <c r="NC51" i="3"/>
  <c r="NB51" i="3"/>
  <c r="NA51" i="3"/>
  <c r="MZ51" i="3"/>
  <c r="MX51" i="3"/>
  <c r="MW51" i="3"/>
  <c r="MU51" i="3"/>
  <c r="MT51" i="3"/>
  <c r="MS51" i="3"/>
  <c r="MR51" i="3"/>
  <c r="MQ51" i="3"/>
  <c r="MO51" i="3"/>
  <c r="MN51" i="3"/>
  <c r="ML51" i="3"/>
  <c r="MK51" i="3"/>
  <c r="MH51" i="3"/>
  <c r="MG51" i="3"/>
  <c r="MF51" i="3"/>
  <c r="ME51" i="3"/>
  <c r="MC51" i="3"/>
  <c r="MB51" i="3"/>
  <c r="MA51" i="3"/>
  <c r="LY51" i="3"/>
  <c r="LX51" i="3"/>
  <c r="LW51" i="3"/>
  <c r="LV51" i="3"/>
  <c r="LT51" i="3"/>
  <c r="LS51" i="3"/>
  <c r="LR51" i="3"/>
  <c r="LQ51" i="3"/>
  <c r="LO51" i="3"/>
  <c r="LN51" i="3"/>
  <c r="LL51" i="3"/>
  <c r="LK51" i="3"/>
  <c r="LI51" i="3"/>
  <c r="LH51" i="3"/>
  <c r="LG51" i="3"/>
  <c r="LD51" i="3"/>
  <c r="LC51" i="3"/>
  <c r="LA51" i="3"/>
  <c r="KZ51" i="3"/>
  <c r="KY51" i="3"/>
  <c r="KX51" i="3"/>
  <c r="KW51" i="3"/>
  <c r="KV51" i="3"/>
  <c r="KS51" i="3"/>
  <c r="KR51" i="3"/>
  <c r="KQ51" i="3"/>
  <c r="KP51" i="3"/>
  <c r="KO51" i="3"/>
  <c r="KN51" i="3"/>
  <c r="KL51" i="3"/>
  <c r="KK51" i="3"/>
  <c r="KJ51" i="3"/>
  <c r="KI51" i="3"/>
  <c r="KF51" i="3"/>
  <c r="JV51" i="3"/>
  <c r="JT51" i="3"/>
  <c r="JQ51" i="3"/>
  <c r="JP51" i="3"/>
  <c r="JO51" i="3"/>
  <c r="JN51" i="3"/>
  <c r="JM51" i="3"/>
  <c r="JL51" i="3"/>
  <c r="OP50" i="3"/>
  <c r="ON50" i="3"/>
  <c r="OM50" i="3"/>
  <c r="OL50" i="3"/>
  <c r="OJ50" i="3"/>
  <c r="OI50" i="3"/>
  <c r="OH50" i="3"/>
  <c r="OG50" i="3"/>
  <c r="OF50" i="3"/>
  <c r="OE50" i="3"/>
  <c r="OC50" i="3"/>
  <c r="OB50" i="3"/>
  <c r="OA50" i="3"/>
  <c r="NW50" i="3"/>
  <c r="NU50" i="3"/>
  <c r="NT50" i="3"/>
  <c r="NS50" i="3"/>
  <c r="NQ50" i="3"/>
  <c r="NP50" i="3"/>
  <c r="NO50" i="3"/>
  <c r="NM50" i="3"/>
  <c r="NK50" i="3"/>
  <c r="NJ50" i="3"/>
  <c r="NH50" i="3"/>
  <c r="NG50" i="3"/>
  <c r="NF50" i="3"/>
  <c r="NE50" i="3"/>
  <c r="NC50" i="3"/>
  <c r="NB50" i="3"/>
  <c r="MZ50" i="3"/>
  <c r="MY50" i="3"/>
  <c r="MX50" i="3"/>
  <c r="MW50" i="3"/>
  <c r="MV50" i="3"/>
  <c r="MT50" i="3"/>
  <c r="MS50" i="3"/>
  <c r="MQ50" i="3"/>
  <c r="MP50" i="3"/>
  <c r="MM50" i="3"/>
  <c r="ML50" i="3"/>
  <c r="MK50" i="3"/>
  <c r="MJ50" i="3"/>
  <c r="MH50" i="3"/>
  <c r="MG50" i="3"/>
  <c r="MF50" i="3"/>
  <c r="MD50" i="3"/>
  <c r="MC50" i="3"/>
  <c r="MB50" i="3"/>
  <c r="MA50" i="3"/>
  <c r="LY50" i="3"/>
  <c r="LX50" i="3"/>
  <c r="LW50" i="3"/>
  <c r="LV50" i="3"/>
  <c r="LT50" i="3"/>
  <c r="LS50" i="3"/>
  <c r="LQ50" i="3"/>
  <c r="LP50" i="3"/>
  <c r="LN50" i="3"/>
  <c r="LM50" i="3"/>
  <c r="LL50" i="3"/>
  <c r="LI50" i="3"/>
  <c r="LH50" i="3"/>
  <c r="LF50" i="3"/>
  <c r="LE50" i="3"/>
  <c r="LD50" i="3"/>
  <c r="LC50" i="3"/>
  <c r="LB50" i="3"/>
  <c r="LA50" i="3"/>
  <c r="KX50" i="3"/>
  <c r="KW50" i="3"/>
  <c r="KV50" i="3"/>
  <c r="KU50" i="3"/>
  <c r="KT50" i="3"/>
  <c r="KS50" i="3"/>
  <c r="KQ50" i="3"/>
  <c r="KP50" i="3"/>
  <c r="KO50" i="3"/>
  <c r="KN50" i="3"/>
  <c r="KK50" i="3"/>
  <c r="KA50" i="3"/>
  <c r="JY50" i="3"/>
  <c r="JV50" i="3"/>
  <c r="JU50" i="3"/>
  <c r="JT50" i="3"/>
  <c r="JS50" i="3"/>
  <c r="JR50" i="3"/>
  <c r="JQ50" i="3"/>
  <c r="JN50" i="3"/>
  <c r="JM50" i="3"/>
  <c r="JL50" i="3"/>
  <c r="OO49" i="3"/>
  <c r="ON49" i="3"/>
  <c r="OM49" i="3"/>
  <c r="OL49" i="3"/>
  <c r="OK49" i="3"/>
  <c r="OJ49" i="3"/>
  <c r="OH49" i="3"/>
  <c r="OG49" i="3"/>
  <c r="OF49" i="3"/>
  <c r="OB49" i="3"/>
  <c r="NZ49" i="3"/>
  <c r="NY49" i="3"/>
  <c r="NX49" i="3"/>
  <c r="NV49" i="3"/>
  <c r="NU49" i="3"/>
  <c r="NT49" i="3"/>
  <c r="NR49" i="3"/>
  <c r="NP49" i="3"/>
  <c r="NO49" i="3"/>
  <c r="NM49" i="3"/>
  <c r="NL49" i="3"/>
  <c r="NK49" i="3"/>
  <c r="NJ49" i="3"/>
  <c r="NH49" i="3"/>
  <c r="NG49" i="3"/>
  <c r="NE49" i="3"/>
  <c r="ND49" i="3"/>
  <c r="NC49" i="3"/>
  <c r="NB49" i="3"/>
  <c r="NA49" i="3"/>
  <c r="MY49" i="3"/>
  <c r="MX49" i="3"/>
  <c r="MV49" i="3"/>
  <c r="MU49" i="3"/>
  <c r="MR49" i="3"/>
  <c r="MQ49" i="3"/>
  <c r="MP49" i="3"/>
  <c r="MO49" i="3"/>
  <c r="MM49" i="3"/>
  <c r="ML49" i="3"/>
  <c r="MK49" i="3"/>
  <c r="MI49" i="3"/>
  <c r="MH49" i="3"/>
  <c r="MG49" i="3"/>
  <c r="MF49" i="3"/>
  <c r="MD49" i="3"/>
  <c r="MC49" i="3"/>
  <c r="MB49" i="3"/>
  <c r="MA49" i="3"/>
  <c r="LY49" i="3"/>
  <c r="LX49" i="3"/>
  <c r="LV49" i="3"/>
  <c r="LU49" i="3"/>
  <c r="LS49" i="3"/>
  <c r="LR49" i="3"/>
  <c r="LQ49" i="3"/>
  <c r="LN49" i="3"/>
  <c r="LM49" i="3"/>
  <c r="LK49" i="3"/>
  <c r="LJ49" i="3"/>
  <c r="LI49" i="3"/>
  <c r="LH49" i="3"/>
  <c r="LG49" i="3"/>
  <c r="LF49" i="3"/>
  <c r="LC49" i="3"/>
  <c r="LB49" i="3"/>
  <c r="LA49" i="3"/>
  <c r="KZ49" i="3"/>
  <c r="KY49" i="3"/>
  <c r="KX49" i="3"/>
  <c r="KV49" i="3"/>
  <c r="KU49" i="3"/>
  <c r="KT49" i="3"/>
  <c r="KS49" i="3"/>
  <c r="KP49" i="3"/>
  <c r="KF49" i="3"/>
  <c r="KD49" i="3"/>
  <c r="KA49" i="3"/>
  <c r="JZ49" i="3"/>
  <c r="JY49" i="3"/>
  <c r="JX49" i="3"/>
  <c r="JW49" i="3"/>
  <c r="JV49" i="3"/>
  <c r="JS49" i="3"/>
  <c r="JR49" i="3"/>
  <c r="JQ49" i="3"/>
  <c r="JP49" i="3"/>
  <c r="JN49" i="3"/>
  <c r="JM49" i="3"/>
  <c r="JL49" i="3"/>
  <c r="OP48" i="3"/>
  <c r="OO48" i="3"/>
  <c r="OM48" i="3"/>
  <c r="OL48" i="3"/>
  <c r="OK48" i="3"/>
  <c r="OG48" i="3"/>
  <c r="OE48" i="3"/>
  <c r="OD48" i="3"/>
  <c r="OC48" i="3"/>
  <c r="OA48" i="3"/>
  <c r="NZ48" i="3"/>
  <c r="NY48" i="3"/>
  <c r="NW48" i="3"/>
  <c r="NU48" i="3"/>
  <c r="NT48" i="3"/>
  <c r="NR48" i="3"/>
  <c r="NQ48" i="3"/>
  <c r="NP48" i="3"/>
  <c r="NO48" i="3"/>
  <c r="NM48" i="3"/>
  <c r="NL48" i="3"/>
  <c r="NJ48" i="3"/>
  <c r="NI48" i="3"/>
  <c r="NH48" i="3"/>
  <c r="NG48" i="3"/>
  <c r="NF48" i="3"/>
  <c r="ND48" i="3"/>
  <c r="NC48" i="3"/>
  <c r="NA48" i="3"/>
  <c r="MZ48" i="3"/>
  <c r="MW48" i="3"/>
  <c r="MV48" i="3"/>
  <c r="MU48" i="3"/>
  <c r="MT48" i="3"/>
  <c r="MR48" i="3"/>
  <c r="MQ48" i="3"/>
  <c r="MP48" i="3"/>
  <c r="MN48" i="3"/>
  <c r="MM48" i="3"/>
  <c r="ML48" i="3"/>
  <c r="MK48" i="3"/>
  <c r="MI48" i="3"/>
  <c r="MH48" i="3"/>
  <c r="MG48" i="3"/>
  <c r="MF48" i="3"/>
  <c r="MD48" i="3"/>
  <c r="MC48" i="3"/>
  <c r="MA48" i="3"/>
  <c r="LZ48" i="3"/>
  <c r="LX48" i="3"/>
  <c r="LW48" i="3"/>
  <c r="LV48" i="3"/>
  <c r="LS48" i="3"/>
  <c r="LR48" i="3"/>
  <c r="LP48" i="3"/>
  <c r="LO48" i="3"/>
  <c r="LN48" i="3"/>
  <c r="LM48" i="3"/>
  <c r="LL48" i="3"/>
  <c r="LK48" i="3"/>
  <c r="LH48" i="3"/>
  <c r="LG48" i="3"/>
  <c r="LF48" i="3"/>
  <c r="LE48" i="3"/>
  <c r="LD48" i="3"/>
  <c r="LC48" i="3"/>
  <c r="LA48" i="3"/>
  <c r="KZ48" i="3"/>
  <c r="KY48" i="3"/>
  <c r="KX48" i="3"/>
  <c r="KU48" i="3"/>
  <c r="KK48" i="3"/>
  <c r="KI48" i="3"/>
  <c r="KF48" i="3"/>
  <c r="KE48" i="3"/>
  <c r="KD48" i="3"/>
  <c r="KC48" i="3"/>
  <c r="KB48" i="3"/>
  <c r="KA48" i="3"/>
  <c r="JX48" i="3"/>
  <c r="JW48" i="3"/>
  <c r="JV48" i="3"/>
  <c r="JU48" i="3"/>
  <c r="JS48" i="3"/>
  <c r="JR48" i="3"/>
  <c r="JQ48" i="3"/>
  <c r="JO48" i="3"/>
  <c r="JN48" i="3"/>
  <c r="JM48" i="3"/>
  <c r="JL48" i="3"/>
  <c r="OP47" i="3"/>
  <c r="OL47" i="3"/>
  <c r="OJ47" i="3"/>
  <c r="OI47" i="3"/>
  <c r="OH47" i="3"/>
  <c r="OF47" i="3"/>
  <c r="OE47" i="3"/>
  <c r="OD47" i="3"/>
  <c r="OB47" i="3"/>
  <c r="NZ47" i="3"/>
  <c r="NY47" i="3"/>
  <c r="NW47" i="3"/>
  <c r="NV47" i="3"/>
  <c r="NU47" i="3"/>
  <c r="NT47" i="3"/>
  <c r="NR47" i="3"/>
  <c r="NQ47" i="3"/>
  <c r="NO47" i="3"/>
  <c r="NN47" i="3"/>
  <c r="NM47" i="3"/>
  <c r="NL47" i="3"/>
  <c r="NK47" i="3"/>
  <c r="NI47" i="3"/>
  <c r="NH47" i="3"/>
  <c r="NF47" i="3"/>
  <c r="NE47" i="3"/>
  <c r="NB47" i="3"/>
  <c r="NA47" i="3"/>
  <c r="MZ47" i="3"/>
  <c r="MY47" i="3"/>
  <c r="MW47" i="3"/>
  <c r="MV47" i="3"/>
  <c r="MU47" i="3"/>
  <c r="MS47" i="3"/>
  <c r="MR47" i="3"/>
  <c r="MQ47" i="3"/>
  <c r="MP47" i="3"/>
  <c r="MN47" i="3"/>
  <c r="MM47" i="3"/>
  <c r="ML47" i="3"/>
  <c r="MK47" i="3"/>
  <c r="MI47" i="3"/>
  <c r="MH47" i="3"/>
  <c r="MF47" i="3"/>
  <c r="ME47" i="3"/>
  <c r="MC47" i="3"/>
  <c r="MB47" i="3"/>
  <c r="MA47" i="3"/>
  <c r="LX47" i="3"/>
  <c r="LW47" i="3"/>
  <c r="LU47" i="3"/>
  <c r="LT47" i="3"/>
  <c r="LS47" i="3"/>
  <c r="LR47" i="3"/>
  <c r="LQ47" i="3"/>
  <c r="LP47" i="3"/>
  <c r="LM47" i="3"/>
  <c r="LL47" i="3"/>
  <c r="LK47" i="3"/>
  <c r="LJ47" i="3"/>
  <c r="LI47" i="3"/>
  <c r="LH47" i="3"/>
  <c r="LF47" i="3"/>
  <c r="LE47" i="3"/>
  <c r="LD47" i="3"/>
  <c r="LC47" i="3"/>
  <c r="KZ47" i="3"/>
  <c r="KP47" i="3"/>
  <c r="KN47" i="3"/>
  <c r="KK47" i="3"/>
  <c r="KJ47" i="3"/>
  <c r="KI47" i="3"/>
  <c r="KH47" i="3"/>
  <c r="KG47" i="3"/>
  <c r="KF47" i="3"/>
  <c r="KC47" i="3"/>
  <c r="KB47" i="3"/>
  <c r="KA47" i="3"/>
  <c r="JZ47" i="3"/>
  <c r="JX47" i="3"/>
  <c r="JW47" i="3"/>
  <c r="JV47" i="3"/>
  <c r="JT47" i="3"/>
  <c r="JS47" i="3"/>
  <c r="JR47" i="3"/>
  <c r="JQ47" i="3"/>
  <c r="JP47" i="3"/>
  <c r="JO47" i="3"/>
  <c r="JM47" i="3"/>
  <c r="JL47" i="3"/>
  <c r="OO46" i="3"/>
  <c r="ON46" i="3"/>
  <c r="OM46" i="3"/>
  <c r="OK46" i="3"/>
  <c r="OJ46" i="3"/>
  <c r="OI46" i="3"/>
  <c r="OG46" i="3"/>
  <c r="OE46" i="3"/>
  <c r="OD46" i="3"/>
  <c r="OB46" i="3"/>
  <c r="OA46" i="3"/>
  <c r="NZ46" i="3"/>
  <c r="NY46" i="3"/>
  <c r="NW46" i="3"/>
  <c r="NV46" i="3"/>
  <c r="NT46" i="3"/>
  <c r="NS46" i="3"/>
  <c r="NR46" i="3"/>
  <c r="NQ46" i="3"/>
  <c r="NP46" i="3"/>
  <c r="NN46" i="3"/>
  <c r="NM46" i="3"/>
  <c r="NK46" i="3"/>
  <c r="NJ46" i="3"/>
  <c r="NG46" i="3"/>
  <c r="NF46" i="3"/>
  <c r="NE46" i="3"/>
  <c r="ND46" i="3"/>
  <c r="NB46" i="3"/>
  <c r="NA46" i="3"/>
  <c r="MZ46" i="3"/>
  <c r="MX46" i="3"/>
  <c r="MW46" i="3"/>
  <c r="MV46" i="3"/>
  <c r="MU46" i="3"/>
  <c r="MS46" i="3"/>
  <c r="MR46" i="3"/>
  <c r="MQ46" i="3"/>
  <c r="MP46" i="3"/>
  <c r="MN46" i="3"/>
  <c r="MM46" i="3"/>
  <c r="MK46" i="3"/>
  <c r="MJ46" i="3"/>
  <c r="MH46" i="3"/>
  <c r="MG46" i="3"/>
  <c r="MF46" i="3"/>
  <c r="MC46" i="3"/>
  <c r="MB46" i="3"/>
  <c r="LZ46" i="3"/>
  <c r="LY46" i="3"/>
  <c r="LX46" i="3"/>
  <c r="LW46" i="3"/>
  <c r="LV46" i="3"/>
  <c r="LU46" i="3"/>
  <c r="LR46" i="3"/>
  <c r="LQ46" i="3"/>
  <c r="LP46" i="3"/>
  <c r="LO46" i="3"/>
  <c r="LN46" i="3"/>
  <c r="LM46" i="3"/>
  <c r="LK46" i="3"/>
  <c r="LJ46" i="3"/>
  <c r="LI46" i="3"/>
  <c r="LH46" i="3"/>
  <c r="LE46" i="3"/>
  <c r="KU46" i="3"/>
  <c r="KS46" i="3"/>
  <c r="KP46" i="3"/>
  <c r="KO46" i="3"/>
  <c r="KN46" i="3"/>
  <c r="KM46" i="3"/>
  <c r="KL46" i="3"/>
  <c r="KK46" i="3"/>
  <c r="KH46" i="3"/>
  <c r="KG46" i="3"/>
  <c r="KF46" i="3"/>
  <c r="KE46" i="3"/>
  <c r="KC46" i="3"/>
  <c r="KB46" i="3"/>
  <c r="KA46" i="3"/>
  <c r="JY46" i="3"/>
  <c r="JX46" i="3"/>
  <c r="JW46" i="3"/>
  <c r="JV46" i="3"/>
  <c r="JU46" i="3"/>
  <c r="JT46" i="3"/>
  <c r="JR46" i="3"/>
  <c r="JQ46" i="3"/>
  <c r="JP46" i="3"/>
  <c r="JL46" i="3"/>
  <c r="OP45" i="3"/>
  <c r="OO45" i="3"/>
  <c r="ON45" i="3"/>
  <c r="OL45" i="3"/>
  <c r="OJ45" i="3"/>
  <c r="OI45" i="3"/>
  <c r="OG45" i="3"/>
  <c r="OF45" i="3"/>
  <c r="OE45" i="3"/>
  <c r="OD45" i="3"/>
  <c r="OB45" i="3"/>
  <c r="OA45" i="3"/>
  <c r="NY45" i="3"/>
  <c r="NX45" i="3"/>
  <c r="NW45" i="3"/>
  <c r="NV45" i="3"/>
  <c r="NU45" i="3"/>
  <c r="NS45" i="3"/>
  <c r="NR45" i="3"/>
  <c r="NP45" i="3"/>
  <c r="NO45" i="3"/>
  <c r="NL45" i="3"/>
  <c r="NK45" i="3"/>
  <c r="NJ45" i="3"/>
  <c r="NI45" i="3"/>
  <c r="NG45" i="3"/>
  <c r="NF45" i="3"/>
  <c r="NE45" i="3"/>
  <c r="NC45" i="3"/>
  <c r="NB45" i="3"/>
  <c r="NA45" i="3"/>
  <c r="MZ45" i="3"/>
  <c r="MX45" i="3"/>
  <c r="MW45" i="3"/>
  <c r="MV45" i="3"/>
  <c r="MU45" i="3"/>
  <c r="MS45" i="3"/>
  <c r="MR45" i="3"/>
  <c r="MP45" i="3"/>
  <c r="MO45" i="3"/>
  <c r="MM45" i="3"/>
  <c r="ML45" i="3"/>
  <c r="MK45" i="3"/>
  <c r="MH45" i="3"/>
  <c r="MG45" i="3"/>
  <c r="ME45" i="3"/>
  <c r="MD45" i="3"/>
  <c r="MC45" i="3"/>
  <c r="MB45" i="3"/>
  <c r="MA45" i="3"/>
  <c r="LZ45" i="3"/>
  <c r="LW45" i="3"/>
  <c r="LV45" i="3"/>
  <c r="LU45" i="3"/>
  <c r="LT45" i="3"/>
  <c r="LS45" i="3"/>
  <c r="LR45" i="3"/>
  <c r="LP45" i="3"/>
  <c r="LO45" i="3"/>
  <c r="LN45" i="3"/>
  <c r="LM45" i="3"/>
  <c r="LJ45" i="3"/>
  <c r="KZ45" i="3"/>
  <c r="KX45" i="3"/>
  <c r="KU45" i="3"/>
  <c r="KT45" i="3"/>
  <c r="KS45" i="3"/>
  <c r="KR45" i="3"/>
  <c r="KQ45" i="3"/>
  <c r="KP45" i="3"/>
  <c r="KM45" i="3"/>
  <c r="KL45" i="3"/>
  <c r="KK45" i="3"/>
  <c r="KJ45" i="3"/>
  <c r="KH45" i="3"/>
  <c r="KG45" i="3"/>
  <c r="KF45" i="3"/>
  <c r="KD45" i="3"/>
  <c r="KC45" i="3"/>
  <c r="KB45" i="3"/>
  <c r="KA45" i="3"/>
  <c r="JZ45" i="3"/>
  <c r="JY45" i="3"/>
  <c r="JW45" i="3"/>
  <c r="JV45" i="3"/>
  <c r="JU45" i="3"/>
  <c r="JQ45" i="3"/>
  <c r="JO45" i="3"/>
  <c r="JN45" i="3"/>
  <c r="JM45" i="3"/>
  <c r="OO44" i="3"/>
  <c r="ON44" i="3"/>
  <c r="OL44" i="3"/>
  <c r="OK44" i="3"/>
  <c r="OJ44" i="3"/>
  <c r="OI44" i="3"/>
  <c r="OG44" i="3"/>
  <c r="OF44" i="3"/>
  <c r="OD44" i="3"/>
  <c r="OC44" i="3"/>
  <c r="OB44" i="3"/>
  <c r="OA44" i="3"/>
  <c r="NZ44" i="3"/>
  <c r="NX44" i="3"/>
  <c r="NW44" i="3"/>
  <c r="NU44" i="3"/>
  <c r="NT44" i="3"/>
  <c r="NQ44" i="3"/>
  <c r="NP44" i="3"/>
  <c r="NO44" i="3"/>
  <c r="NN44" i="3"/>
  <c r="NL44" i="3"/>
  <c r="NK44" i="3"/>
  <c r="NJ44" i="3"/>
  <c r="NH44" i="3"/>
  <c r="NG44" i="3"/>
  <c r="NF44" i="3"/>
  <c r="NE44" i="3"/>
  <c r="NC44" i="3"/>
  <c r="NB44" i="3"/>
  <c r="NA44" i="3"/>
  <c r="MZ44" i="3"/>
  <c r="MX44" i="3"/>
  <c r="MW44" i="3"/>
  <c r="MU44" i="3"/>
  <c r="MT44" i="3"/>
  <c r="MR44" i="3"/>
  <c r="MQ44" i="3"/>
  <c r="MP44" i="3"/>
  <c r="MM44" i="3"/>
  <c r="ML44" i="3"/>
  <c r="MJ44" i="3"/>
  <c r="MI44" i="3"/>
  <c r="MH44" i="3"/>
  <c r="MG44" i="3"/>
  <c r="MF44" i="3"/>
  <c r="ME44" i="3"/>
  <c r="MB44" i="3"/>
  <c r="MA44" i="3"/>
  <c r="LZ44" i="3"/>
  <c r="LY44" i="3"/>
  <c r="LX44" i="3"/>
  <c r="LW44" i="3"/>
  <c r="LU44" i="3"/>
  <c r="LT44" i="3"/>
  <c r="LS44" i="3"/>
  <c r="LR44" i="3"/>
  <c r="LO44" i="3"/>
  <c r="LE44" i="3"/>
  <c r="LC44" i="3"/>
  <c r="KZ44" i="3"/>
  <c r="KY44" i="3"/>
  <c r="KX44" i="3"/>
  <c r="KW44" i="3"/>
  <c r="KV44" i="3"/>
  <c r="KU44" i="3"/>
  <c r="KR44" i="3"/>
  <c r="KQ44" i="3"/>
  <c r="KP44" i="3"/>
  <c r="KO44" i="3"/>
  <c r="KM44" i="3"/>
  <c r="KL44" i="3"/>
  <c r="KK44" i="3"/>
  <c r="KI44" i="3"/>
  <c r="KH44" i="3"/>
  <c r="KG44" i="3"/>
  <c r="KF44" i="3"/>
  <c r="KE44" i="3"/>
  <c r="KD44" i="3"/>
  <c r="KB44" i="3"/>
  <c r="KA44" i="3"/>
  <c r="JZ44" i="3"/>
  <c r="JV44" i="3"/>
  <c r="JT44" i="3"/>
  <c r="JS44" i="3"/>
  <c r="JR44" i="3"/>
  <c r="JP44" i="3"/>
  <c r="JO44" i="3"/>
  <c r="JN44" i="3"/>
  <c r="JL44" i="3"/>
  <c r="OP43" i="3"/>
  <c r="OO43" i="3"/>
  <c r="ON43" i="3"/>
  <c r="OL43" i="3"/>
  <c r="OK43" i="3"/>
  <c r="OI43" i="3"/>
  <c r="OH43" i="3"/>
  <c r="OG43" i="3"/>
  <c r="OF43" i="3"/>
  <c r="OE43" i="3"/>
  <c r="OC43" i="3"/>
  <c r="OB43" i="3"/>
  <c r="NZ43" i="3"/>
  <c r="NY43" i="3"/>
  <c r="NV43" i="3"/>
  <c r="NU43" i="3"/>
  <c r="NT43" i="3"/>
  <c r="NS43" i="3"/>
  <c r="NQ43" i="3"/>
  <c r="NP43" i="3"/>
  <c r="NO43" i="3"/>
  <c r="NM43" i="3"/>
  <c r="NL43" i="3"/>
  <c r="NK43" i="3"/>
  <c r="NJ43" i="3"/>
  <c r="NH43" i="3"/>
  <c r="NG43" i="3"/>
  <c r="NF43" i="3"/>
  <c r="NE43" i="3"/>
  <c r="NC43" i="3"/>
  <c r="NB43" i="3"/>
  <c r="MZ43" i="3"/>
  <c r="MY43" i="3"/>
  <c r="MW43" i="3"/>
  <c r="MV43" i="3"/>
  <c r="MU43" i="3"/>
  <c r="MR43" i="3"/>
  <c r="MQ43" i="3"/>
  <c r="MO43" i="3"/>
  <c r="MN43" i="3"/>
  <c r="MM43" i="3"/>
  <c r="ML43" i="3"/>
  <c r="MK43" i="3"/>
  <c r="MJ43" i="3"/>
  <c r="MG43" i="3"/>
  <c r="MF43" i="3"/>
  <c r="ME43" i="3"/>
  <c r="MD43" i="3"/>
  <c r="MC43" i="3"/>
  <c r="MB43" i="3"/>
  <c r="LZ43" i="3"/>
  <c r="LY43" i="3"/>
  <c r="LX43" i="3"/>
  <c r="LW43" i="3"/>
  <c r="LT43" i="3"/>
  <c r="LJ43" i="3"/>
  <c r="LH43" i="3"/>
  <c r="LE43" i="3"/>
  <c r="LD43" i="3"/>
  <c r="LC43" i="3"/>
  <c r="LB43" i="3"/>
  <c r="LA43" i="3"/>
  <c r="KZ43" i="3"/>
  <c r="KW43" i="3"/>
  <c r="KV43" i="3"/>
  <c r="KU43" i="3"/>
  <c r="KT43" i="3"/>
  <c r="KR43" i="3"/>
  <c r="KQ43" i="3"/>
  <c r="KP43" i="3"/>
  <c r="KN43" i="3"/>
  <c r="KM43" i="3"/>
  <c r="KL43" i="3"/>
  <c r="KK43" i="3"/>
  <c r="KJ43" i="3"/>
  <c r="KI43" i="3"/>
  <c r="KG43" i="3"/>
  <c r="KF43" i="3"/>
  <c r="KE43" i="3"/>
  <c r="KA43" i="3"/>
  <c r="JY43" i="3"/>
  <c r="JX43" i="3"/>
  <c r="JW43" i="3"/>
  <c r="JU43" i="3"/>
  <c r="JT43" i="3"/>
  <c r="JS43" i="3"/>
  <c r="JQ43" i="3"/>
  <c r="JO43" i="3"/>
  <c r="JN43" i="3"/>
  <c r="JL43" i="3"/>
  <c r="OP42" i="3"/>
  <c r="ON42" i="3"/>
  <c r="OM42" i="3"/>
  <c r="OL42" i="3"/>
  <c r="OK42" i="3"/>
  <c r="OJ42" i="3"/>
  <c r="OH42" i="3"/>
  <c r="OG42" i="3"/>
  <c r="OE42" i="3"/>
  <c r="OD42" i="3"/>
  <c r="OA42" i="3"/>
  <c r="NZ42" i="3"/>
  <c r="NY42" i="3"/>
  <c r="NX42" i="3"/>
  <c r="NV42" i="3"/>
  <c r="NU42" i="3"/>
  <c r="NT42" i="3"/>
  <c r="NR42" i="3"/>
  <c r="NQ42" i="3"/>
  <c r="NP42" i="3"/>
  <c r="NO42" i="3"/>
  <c r="NM42" i="3"/>
  <c r="NL42" i="3"/>
  <c r="NK42" i="3"/>
  <c r="NJ42" i="3"/>
  <c r="NH42" i="3"/>
  <c r="NG42" i="3"/>
  <c r="NE42" i="3"/>
  <c r="ND42" i="3"/>
  <c r="NB42" i="3"/>
  <c r="NA42" i="3"/>
  <c r="MZ42" i="3"/>
  <c r="MW42" i="3"/>
  <c r="MV42" i="3"/>
  <c r="MT42" i="3"/>
  <c r="MS42" i="3"/>
  <c r="MR42" i="3"/>
  <c r="MQ42" i="3"/>
  <c r="MP42" i="3"/>
  <c r="MO42" i="3"/>
  <c r="ML42" i="3"/>
  <c r="MK42" i="3"/>
  <c r="MJ42" i="3"/>
  <c r="MI42" i="3"/>
  <c r="MH42" i="3"/>
  <c r="MG42" i="3"/>
  <c r="ME42" i="3"/>
  <c r="MD42" i="3"/>
  <c r="MC42" i="3"/>
  <c r="MB42" i="3"/>
  <c r="LY42" i="3"/>
  <c r="LO42" i="3"/>
  <c r="LM42" i="3"/>
  <c r="LJ42" i="3"/>
  <c r="LI42" i="3"/>
  <c r="LH42" i="3"/>
  <c r="LG42" i="3"/>
  <c r="LF42" i="3"/>
  <c r="LE42" i="3"/>
  <c r="LB42" i="3"/>
  <c r="LA42" i="3"/>
  <c r="KZ42" i="3"/>
  <c r="KY42" i="3"/>
  <c r="KW42" i="3"/>
  <c r="KV42" i="3"/>
  <c r="KU42" i="3"/>
  <c r="KS42" i="3"/>
  <c r="KR42" i="3"/>
  <c r="KQ42" i="3"/>
  <c r="KP42" i="3"/>
  <c r="KO42" i="3"/>
  <c r="KN42" i="3"/>
  <c r="KL42" i="3"/>
  <c r="KK42" i="3"/>
  <c r="KJ42" i="3"/>
  <c r="KF42" i="3"/>
  <c r="KD42" i="3"/>
  <c r="KC42" i="3"/>
  <c r="KB42" i="3"/>
  <c r="JZ42" i="3"/>
  <c r="JY42" i="3"/>
  <c r="JX42" i="3"/>
  <c r="JV42" i="3"/>
  <c r="JT42" i="3"/>
  <c r="JS42" i="3"/>
  <c r="JQ42" i="3"/>
  <c r="JP42" i="3"/>
  <c r="JO42" i="3"/>
  <c r="JN42" i="3"/>
  <c r="JL42" i="3"/>
  <c r="OP41" i="3"/>
  <c r="OO41" i="3"/>
  <c r="OM41" i="3"/>
  <c r="OL41" i="3"/>
  <c r="OJ41" i="3"/>
  <c r="OI41" i="3"/>
  <c r="OF41" i="3"/>
  <c r="OE41" i="3"/>
  <c r="OD41" i="3"/>
  <c r="OC41" i="3"/>
  <c r="OA41" i="3"/>
  <c r="NZ41" i="3"/>
  <c r="NY41" i="3"/>
  <c r="NW41" i="3"/>
  <c r="NV41" i="3"/>
  <c r="NU41" i="3"/>
  <c r="NT41" i="3"/>
  <c r="NR41" i="3"/>
  <c r="NQ41" i="3"/>
  <c r="NP41" i="3"/>
  <c r="NO41" i="3"/>
  <c r="NM41" i="3"/>
  <c r="NL41" i="3"/>
  <c r="NJ41" i="3"/>
  <c r="NI41" i="3"/>
  <c r="NG41" i="3"/>
  <c r="NF41" i="3"/>
  <c r="NE41" i="3"/>
  <c r="NB41" i="3"/>
  <c r="NA41" i="3"/>
  <c r="MY41" i="3"/>
  <c r="MX41" i="3"/>
  <c r="MW41" i="3"/>
  <c r="MV41" i="3"/>
  <c r="MU41" i="3"/>
  <c r="MT41" i="3"/>
  <c r="MQ41" i="3"/>
  <c r="MP41" i="3"/>
  <c r="MO41" i="3"/>
  <c r="MN41" i="3"/>
  <c r="MM41" i="3"/>
  <c r="ML41" i="3"/>
  <c r="MJ41" i="3"/>
  <c r="MI41" i="3"/>
  <c r="MH41" i="3"/>
  <c r="MG41" i="3"/>
  <c r="MD41" i="3"/>
  <c r="LT41" i="3"/>
  <c r="LR41" i="3"/>
  <c r="LO41" i="3"/>
  <c r="LN41" i="3"/>
  <c r="LM41" i="3"/>
  <c r="LL41" i="3"/>
  <c r="LK41" i="3"/>
  <c r="LJ41" i="3"/>
  <c r="LG41" i="3"/>
  <c r="LF41" i="3"/>
  <c r="LE41" i="3"/>
  <c r="LD41" i="3"/>
  <c r="LB41" i="3"/>
  <c r="LA41" i="3"/>
  <c r="KZ41" i="3"/>
  <c r="KX41" i="3"/>
  <c r="KW41" i="3"/>
  <c r="KV41" i="3"/>
  <c r="KU41" i="3"/>
  <c r="KT41" i="3"/>
  <c r="KS41" i="3"/>
  <c r="KQ41" i="3"/>
  <c r="KP41" i="3"/>
  <c r="KO41" i="3"/>
  <c r="KK41" i="3"/>
  <c r="KI41" i="3"/>
  <c r="KH41" i="3"/>
  <c r="KG41" i="3"/>
  <c r="KE41" i="3"/>
  <c r="KD41" i="3"/>
  <c r="KC41" i="3"/>
  <c r="KA41" i="3"/>
  <c r="JY41" i="3"/>
  <c r="JX41" i="3"/>
  <c r="JV41" i="3"/>
  <c r="JU41" i="3"/>
  <c r="JT41" i="3"/>
  <c r="JS41" i="3"/>
  <c r="JQ41" i="3"/>
  <c r="JP41" i="3"/>
  <c r="JN41" i="3"/>
  <c r="JM41" i="3"/>
  <c r="JL41" i="3"/>
  <c r="OO40" i="3"/>
  <c r="ON40" i="3"/>
  <c r="OK40" i="3"/>
  <c r="OJ40" i="3"/>
  <c r="OI40" i="3"/>
  <c r="OH40" i="3"/>
  <c r="OF40" i="3"/>
  <c r="OE40" i="3"/>
  <c r="OD40" i="3"/>
  <c r="OB40" i="3"/>
  <c r="OA40" i="3"/>
  <c r="NZ40" i="3"/>
  <c r="NY40" i="3"/>
  <c r="NW40" i="3"/>
  <c r="NV40" i="3"/>
  <c r="NU40" i="3"/>
  <c r="NT40" i="3"/>
  <c r="NR40" i="3"/>
  <c r="NQ40" i="3"/>
  <c r="NO40" i="3"/>
  <c r="NN40" i="3"/>
  <c r="NL40" i="3"/>
  <c r="NK40" i="3"/>
  <c r="NJ40" i="3"/>
  <c r="NG40" i="3"/>
  <c r="NF40" i="3"/>
  <c r="ND40" i="3"/>
  <c r="NC40" i="3"/>
  <c r="NB40" i="3"/>
  <c r="NA40" i="3"/>
  <c r="MZ40" i="3"/>
  <c r="MY40" i="3"/>
  <c r="MV40" i="3"/>
  <c r="MU40" i="3"/>
  <c r="MT40" i="3"/>
  <c r="MS40" i="3"/>
  <c r="MR40" i="3"/>
  <c r="MQ40" i="3"/>
  <c r="MO40" i="3"/>
  <c r="MN40" i="3"/>
  <c r="MM40" i="3"/>
  <c r="ML40" i="3"/>
  <c r="MI40" i="3"/>
  <c r="LY40" i="3"/>
  <c r="LW40" i="3"/>
  <c r="LT40" i="3"/>
  <c r="LS40" i="3"/>
  <c r="LR40" i="3"/>
  <c r="LQ40" i="3"/>
  <c r="LP40" i="3"/>
  <c r="LO40" i="3"/>
  <c r="LL40" i="3"/>
  <c r="LK40" i="3"/>
  <c r="LJ40" i="3"/>
  <c r="LI40" i="3"/>
  <c r="LG40" i="3"/>
  <c r="LF40" i="3"/>
  <c r="LE40" i="3"/>
  <c r="LC40" i="3"/>
  <c r="LB40" i="3"/>
  <c r="LA40" i="3"/>
  <c r="KZ40" i="3"/>
  <c r="KY40" i="3"/>
  <c r="KX40" i="3"/>
  <c r="KV40" i="3"/>
  <c r="KU40" i="3"/>
  <c r="KT40" i="3"/>
  <c r="KP40" i="3"/>
  <c r="KN40" i="3"/>
  <c r="KM40" i="3"/>
  <c r="KL40" i="3"/>
  <c r="KJ40" i="3"/>
  <c r="KI40" i="3"/>
  <c r="KH40" i="3"/>
  <c r="KF40" i="3"/>
  <c r="KD40" i="3"/>
  <c r="KC40" i="3"/>
  <c r="KA40" i="3"/>
  <c r="JZ40" i="3"/>
  <c r="JY40" i="3"/>
  <c r="JX40" i="3"/>
  <c r="JV40" i="3"/>
  <c r="JU40" i="3"/>
  <c r="JS40" i="3"/>
  <c r="JR40" i="3"/>
  <c r="JQ40" i="3"/>
  <c r="JP40" i="3"/>
  <c r="JO40" i="3"/>
  <c r="JM40" i="3"/>
  <c r="JL40" i="3"/>
  <c r="OP39" i="3"/>
  <c r="OO39" i="3"/>
  <c r="ON39" i="3"/>
  <c r="OM39" i="3"/>
  <c r="OK39" i="3"/>
  <c r="OJ39" i="3"/>
  <c r="OI39" i="3"/>
  <c r="OG39" i="3"/>
  <c r="OF39" i="3"/>
  <c r="OE39" i="3"/>
  <c r="OD39" i="3"/>
  <c r="OB39" i="3"/>
  <c r="OA39" i="3"/>
  <c r="NZ39" i="3"/>
  <c r="NY39" i="3"/>
  <c r="NW39" i="3"/>
  <c r="NV39" i="3"/>
  <c r="NT39" i="3"/>
  <c r="NS39" i="3"/>
  <c r="NQ39" i="3"/>
  <c r="NP39" i="3"/>
  <c r="NO39" i="3"/>
  <c r="NL39" i="3"/>
  <c r="NK39" i="3"/>
  <c r="NI39" i="3"/>
  <c r="NH39" i="3"/>
  <c r="NG39" i="3"/>
  <c r="NF39" i="3"/>
  <c r="NE39" i="3"/>
  <c r="ND39" i="3"/>
  <c r="NA39" i="3"/>
  <c r="MZ39" i="3"/>
  <c r="MY39" i="3"/>
  <c r="MX39" i="3"/>
  <c r="MW39" i="3"/>
  <c r="MV39" i="3"/>
  <c r="MT39" i="3"/>
  <c r="MS39" i="3"/>
  <c r="MR39" i="3"/>
  <c r="MQ39" i="3"/>
  <c r="MN39" i="3"/>
  <c r="MD39" i="3"/>
  <c r="MB39" i="3"/>
  <c r="LY39" i="3"/>
  <c r="LX39" i="3"/>
  <c r="LW39" i="3"/>
  <c r="LV39" i="3"/>
  <c r="LU39" i="3"/>
  <c r="LT39" i="3"/>
  <c r="LQ39" i="3"/>
  <c r="LP39" i="3"/>
  <c r="LO39" i="3"/>
  <c r="LN39" i="3"/>
  <c r="LL39" i="3"/>
  <c r="LK39" i="3"/>
  <c r="LJ39" i="3"/>
  <c r="LH39" i="3"/>
  <c r="LG39" i="3"/>
  <c r="LF39" i="3"/>
  <c r="LE39" i="3"/>
  <c r="LD39" i="3"/>
  <c r="LC39" i="3"/>
  <c r="LA39" i="3"/>
  <c r="KZ39" i="3"/>
  <c r="KY39" i="3"/>
  <c r="KU39" i="3"/>
  <c r="KS39" i="3"/>
  <c r="KR39" i="3"/>
  <c r="KQ39" i="3"/>
  <c r="KO39" i="3"/>
  <c r="KN39" i="3"/>
  <c r="KM39" i="3"/>
  <c r="KK39" i="3"/>
  <c r="KI39" i="3"/>
  <c r="KH39" i="3"/>
  <c r="KF39" i="3"/>
  <c r="KE39" i="3"/>
  <c r="KD39" i="3"/>
  <c r="KC39" i="3"/>
  <c r="KA39" i="3"/>
  <c r="JZ39" i="3"/>
  <c r="JX39" i="3"/>
  <c r="JW39" i="3"/>
  <c r="JV39" i="3"/>
  <c r="JU39" i="3"/>
  <c r="JT39" i="3"/>
  <c r="JR39" i="3"/>
  <c r="JQ39" i="3"/>
  <c r="JO39" i="3"/>
  <c r="JN39" i="3"/>
  <c r="OP38" i="3"/>
  <c r="OO38" i="3"/>
  <c r="ON38" i="3"/>
  <c r="OL38" i="3"/>
  <c r="OK38" i="3"/>
  <c r="OJ38" i="3"/>
  <c r="OI38" i="3"/>
  <c r="OG38" i="3"/>
  <c r="OF38" i="3"/>
  <c r="OE38" i="3"/>
  <c r="OD38" i="3"/>
  <c r="OB38" i="3"/>
  <c r="OA38" i="3"/>
  <c r="NY38" i="3"/>
  <c r="NX38" i="3"/>
  <c r="NV38" i="3"/>
  <c r="NU38" i="3"/>
  <c r="NT38" i="3"/>
  <c r="NQ38" i="3"/>
  <c r="NP38" i="3"/>
  <c r="NN38" i="3"/>
  <c r="NM38" i="3"/>
  <c r="NL38" i="3"/>
  <c r="NK38" i="3"/>
  <c r="NJ38" i="3"/>
  <c r="NI38" i="3"/>
  <c r="NF38" i="3"/>
  <c r="NE38" i="3"/>
  <c r="ND38" i="3"/>
  <c r="NC38" i="3"/>
  <c r="NB38" i="3"/>
  <c r="NA38" i="3"/>
  <c r="MY38" i="3"/>
  <c r="MX38" i="3"/>
  <c r="MW38" i="3"/>
  <c r="MV38" i="3"/>
  <c r="MS38" i="3"/>
  <c r="MI38" i="3"/>
  <c r="MG38" i="3"/>
  <c r="MD38" i="3"/>
  <c r="MC38" i="3"/>
  <c r="MB38" i="3"/>
  <c r="MA38" i="3"/>
  <c r="LZ38" i="3"/>
  <c r="LY38" i="3"/>
  <c r="LV38" i="3"/>
  <c r="LU38" i="3"/>
  <c r="LT38" i="3"/>
  <c r="LS38" i="3"/>
  <c r="LQ38" i="3"/>
  <c r="LP38" i="3"/>
  <c r="LO38" i="3"/>
  <c r="LM38" i="3"/>
  <c r="LL38" i="3"/>
  <c r="LK38" i="3"/>
  <c r="LJ38" i="3"/>
  <c r="LI38" i="3"/>
  <c r="LH38" i="3"/>
  <c r="LF38" i="3"/>
  <c r="LE38" i="3"/>
  <c r="LD38" i="3"/>
  <c r="KZ38" i="3"/>
  <c r="KX38" i="3"/>
  <c r="KW38" i="3"/>
  <c r="KV38" i="3"/>
  <c r="KT38" i="3"/>
  <c r="KS38" i="3"/>
  <c r="KR38" i="3"/>
  <c r="KP38" i="3"/>
  <c r="KN38" i="3"/>
  <c r="KM38" i="3"/>
  <c r="KK38" i="3"/>
  <c r="KJ38" i="3"/>
  <c r="KI38" i="3"/>
  <c r="KH38" i="3"/>
  <c r="KF38" i="3"/>
  <c r="KE38" i="3"/>
  <c r="KC38" i="3"/>
  <c r="KB38" i="3"/>
  <c r="KA38" i="3"/>
  <c r="JZ38" i="3"/>
  <c r="JY38" i="3"/>
  <c r="JW38" i="3"/>
  <c r="JV38" i="3"/>
  <c r="JT38" i="3"/>
  <c r="JS38" i="3"/>
  <c r="JP38" i="3"/>
  <c r="JO38" i="3"/>
  <c r="JN38" i="3"/>
  <c r="JM38" i="3"/>
  <c r="OP37" i="3"/>
  <c r="OO37" i="3"/>
  <c r="ON37" i="3"/>
  <c r="OL37" i="3"/>
  <c r="OK37" i="3"/>
  <c r="OJ37" i="3"/>
  <c r="OI37" i="3"/>
  <c r="OG37" i="3"/>
  <c r="OF37" i="3"/>
  <c r="OD37" i="3"/>
  <c r="OC37" i="3"/>
  <c r="OA37" i="3"/>
  <c r="NZ37" i="3"/>
  <c r="NY37" i="3"/>
  <c r="NV37" i="3"/>
  <c r="NU37" i="3"/>
  <c r="NS37" i="3"/>
  <c r="NR37" i="3"/>
  <c r="NQ37" i="3"/>
  <c r="NP37" i="3"/>
  <c r="NO37" i="3"/>
  <c r="NN37" i="3"/>
  <c r="NK37" i="3"/>
  <c r="NJ37" i="3"/>
  <c r="NI37" i="3"/>
  <c r="NH37" i="3"/>
  <c r="NG37" i="3"/>
  <c r="NF37" i="3"/>
  <c r="ND37" i="3"/>
  <c r="NC37" i="3"/>
  <c r="NB37" i="3"/>
  <c r="NA37" i="3"/>
  <c r="MX37" i="3"/>
  <c r="MN37" i="3"/>
  <c r="ML37" i="3"/>
  <c r="MI37" i="3"/>
  <c r="MH37" i="3"/>
  <c r="MG37" i="3"/>
  <c r="MF37" i="3"/>
  <c r="ME37" i="3"/>
  <c r="MD37" i="3"/>
  <c r="MA37" i="3"/>
  <c r="LZ37" i="3"/>
  <c r="LY37" i="3"/>
  <c r="LX37" i="3"/>
  <c r="LV37" i="3"/>
  <c r="LU37" i="3"/>
  <c r="LT37" i="3"/>
  <c r="LR37" i="3"/>
  <c r="LQ37" i="3"/>
  <c r="LP37" i="3"/>
  <c r="LO37" i="3"/>
  <c r="LN37" i="3"/>
  <c r="LM37" i="3"/>
  <c r="LK37" i="3"/>
  <c r="LJ37" i="3"/>
  <c r="LI37" i="3"/>
  <c r="LE37" i="3"/>
  <c r="LC37" i="3"/>
  <c r="LB37" i="3"/>
  <c r="LA37" i="3"/>
  <c r="KY37" i="3"/>
  <c r="KX37" i="3"/>
  <c r="KW37" i="3"/>
  <c r="KU37" i="3"/>
  <c r="KS37" i="3"/>
  <c r="KR37" i="3"/>
  <c r="KP37" i="3"/>
  <c r="KO37" i="3"/>
  <c r="KN37" i="3"/>
  <c r="KM37" i="3"/>
  <c r="KK37" i="3"/>
  <c r="KJ37" i="3"/>
  <c r="KH37" i="3"/>
  <c r="KG37" i="3"/>
  <c r="KF37" i="3"/>
  <c r="KE37" i="3"/>
  <c r="KD37" i="3"/>
  <c r="KB37" i="3"/>
  <c r="KA37" i="3"/>
  <c r="JY37" i="3"/>
  <c r="JX37" i="3"/>
  <c r="JU37" i="3"/>
  <c r="JT37" i="3"/>
  <c r="JS37" i="3"/>
  <c r="JR37" i="3"/>
  <c r="JP37" i="3"/>
  <c r="JO37" i="3"/>
  <c r="JN37" i="3"/>
  <c r="JL37" i="3"/>
  <c r="OP36" i="3"/>
  <c r="OO36" i="3"/>
  <c r="ON36" i="3"/>
  <c r="OL36" i="3"/>
  <c r="OK36" i="3"/>
  <c r="OI36" i="3"/>
  <c r="OH36" i="3"/>
  <c r="OF36" i="3"/>
  <c r="OE36" i="3"/>
  <c r="OD36" i="3"/>
  <c r="OA36" i="3"/>
  <c r="NZ36" i="3"/>
  <c r="NX36" i="3"/>
  <c r="NW36" i="3"/>
  <c r="NV36" i="3"/>
  <c r="NU36" i="3"/>
  <c r="NT36" i="3"/>
  <c r="NS36" i="3"/>
  <c r="NP36" i="3"/>
  <c r="NO36" i="3"/>
  <c r="NN36" i="3"/>
  <c r="NM36" i="3"/>
  <c r="NL36" i="3"/>
  <c r="NK36" i="3"/>
  <c r="NI36" i="3"/>
  <c r="NH36" i="3"/>
  <c r="NG36" i="3"/>
  <c r="NF36" i="3"/>
  <c r="NC36" i="3"/>
  <c r="MS36" i="3"/>
  <c r="MQ36" i="3"/>
  <c r="MN36" i="3"/>
  <c r="MM36" i="3"/>
  <c r="ML36" i="3"/>
  <c r="MK36" i="3"/>
  <c r="MJ36" i="3"/>
  <c r="MI36" i="3"/>
  <c r="MF36" i="3"/>
  <c r="ME36" i="3"/>
  <c r="MD36" i="3"/>
  <c r="MC36" i="3"/>
  <c r="MA36" i="3"/>
  <c r="LZ36" i="3"/>
  <c r="LY36" i="3"/>
  <c r="LW36" i="3"/>
  <c r="LV36" i="3"/>
  <c r="LU36" i="3"/>
  <c r="LT36" i="3"/>
  <c r="LS36" i="3"/>
  <c r="LR36" i="3"/>
  <c r="LP36" i="3"/>
  <c r="LO36" i="3"/>
  <c r="LN36" i="3"/>
  <c r="LJ36" i="3"/>
  <c r="LH36" i="3"/>
  <c r="LG36" i="3"/>
  <c r="LF36" i="3"/>
  <c r="LD36" i="3"/>
  <c r="LC36" i="3"/>
  <c r="LB36" i="3"/>
  <c r="KZ36" i="3"/>
  <c r="KX36" i="3"/>
  <c r="KW36" i="3"/>
  <c r="KU36" i="3"/>
  <c r="KT36" i="3"/>
  <c r="KS36" i="3"/>
  <c r="KR36" i="3"/>
  <c r="KP36" i="3"/>
  <c r="KO36" i="3"/>
  <c r="KM36" i="3"/>
  <c r="KL36" i="3"/>
  <c r="KK36" i="3"/>
  <c r="KJ36" i="3"/>
  <c r="KI36" i="3"/>
  <c r="KG36" i="3"/>
  <c r="KF36" i="3"/>
  <c r="KD36" i="3"/>
  <c r="KC36" i="3"/>
  <c r="JZ36" i="3"/>
  <c r="JY36" i="3"/>
  <c r="JX36" i="3"/>
  <c r="JW36" i="3"/>
  <c r="JU36" i="3"/>
  <c r="JT36" i="3"/>
  <c r="JS36" i="3"/>
  <c r="JQ36" i="3"/>
  <c r="JP36" i="3"/>
  <c r="JO36" i="3"/>
  <c r="JN36" i="3"/>
  <c r="JL36" i="3"/>
  <c r="OP35" i="3"/>
  <c r="ON35" i="3"/>
  <c r="OM35" i="3"/>
  <c r="OK35" i="3"/>
  <c r="OJ35" i="3"/>
  <c r="OI35" i="3"/>
  <c r="OF35" i="3"/>
  <c r="OE35" i="3"/>
  <c r="OC35" i="3"/>
  <c r="OB35" i="3"/>
  <c r="OA35" i="3"/>
  <c r="NZ35" i="3"/>
  <c r="NY35" i="3"/>
  <c r="NX35" i="3"/>
  <c r="NU35" i="3"/>
  <c r="NT35" i="3"/>
  <c r="NS35" i="3"/>
  <c r="NR35" i="3"/>
  <c r="NQ35" i="3"/>
  <c r="NP35" i="3"/>
  <c r="NN35" i="3"/>
  <c r="NM35" i="3"/>
  <c r="NL35" i="3"/>
  <c r="NK35" i="3"/>
  <c r="NH35" i="3"/>
  <c r="MX35" i="3"/>
  <c r="MV35" i="3"/>
  <c r="MS35" i="3"/>
  <c r="MR35" i="3"/>
  <c r="MQ35" i="3"/>
  <c r="MP35" i="3"/>
  <c r="MO35" i="3"/>
  <c r="MN35" i="3"/>
  <c r="MK35" i="3"/>
  <c r="MJ35" i="3"/>
  <c r="MI35" i="3"/>
  <c r="MH35" i="3"/>
  <c r="MF35" i="3"/>
  <c r="ME35" i="3"/>
  <c r="MD35" i="3"/>
  <c r="MB35" i="3"/>
  <c r="MA35" i="3"/>
  <c r="LZ35" i="3"/>
  <c r="LY35" i="3"/>
  <c r="LX35" i="3"/>
  <c r="LW35" i="3"/>
  <c r="LU35" i="3"/>
  <c r="LT35" i="3"/>
  <c r="LS35" i="3"/>
  <c r="LO35" i="3"/>
  <c r="LM35" i="3"/>
  <c r="LL35" i="3"/>
  <c r="LK35" i="3"/>
  <c r="LI35" i="3"/>
  <c r="LH35" i="3"/>
  <c r="LG35" i="3"/>
  <c r="LE35" i="3"/>
  <c r="LC35" i="3"/>
  <c r="LB35" i="3"/>
  <c r="KZ35" i="3"/>
  <c r="KY35" i="3"/>
  <c r="KX35" i="3"/>
  <c r="KW35" i="3"/>
  <c r="KU35" i="3"/>
  <c r="KT35" i="3"/>
  <c r="KR35" i="3"/>
  <c r="KQ35" i="3"/>
  <c r="KP35" i="3"/>
  <c r="KO35" i="3"/>
  <c r="KN35" i="3"/>
  <c r="KL35" i="3"/>
  <c r="KK35" i="3"/>
  <c r="KI35" i="3"/>
  <c r="KH35" i="3"/>
  <c r="KE35" i="3"/>
  <c r="KD35" i="3"/>
  <c r="KC35" i="3"/>
  <c r="KB35" i="3"/>
  <c r="JZ35" i="3"/>
  <c r="JY35" i="3"/>
  <c r="JX35" i="3"/>
  <c r="JV35" i="3"/>
  <c r="JU35" i="3"/>
  <c r="JT35" i="3"/>
  <c r="JS35" i="3"/>
  <c r="JQ35" i="3"/>
  <c r="JP35" i="3"/>
  <c r="JO35" i="3"/>
  <c r="JN35" i="3"/>
  <c r="JL35" i="3"/>
  <c r="OP34" i="3"/>
  <c r="OO34" i="3"/>
  <c r="ON34" i="3"/>
  <c r="OK34" i="3"/>
  <c r="OJ34" i="3"/>
  <c r="OH34" i="3"/>
  <c r="OG34" i="3"/>
  <c r="OF34" i="3"/>
  <c r="OE34" i="3"/>
  <c r="OD34" i="3"/>
  <c r="OC34" i="3"/>
  <c r="NZ34" i="3"/>
  <c r="NY34" i="3"/>
  <c r="NX34" i="3"/>
  <c r="NW34" i="3"/>
  <c r="NV34" i="3"/>
  <c r="NU34" i="3"/>
  <c r="NS34" i="3"/>
  <c r="NR34" i="3"/>
  <c r="NQ34" i="3"/>
  <c r="NP34" i="3"/>
  <c r="NM34" i="3"/>
  <c r="NC34" i="3"/>
  <c r="NA34" i="3"/>
  <c r="MX34" i="3"/>
  <c r="MW34" i="3"/>
  <c r="MV34" i="3"/>
  <c r="MU34" i="3"/>
  <c r="MT34" i="3"/>
  <c r="MS34" i="3"/>
  <c r="MP34" i="3"/>
  <c r="MO34" i="3"/>
  <c r="MN34" i="3"/>
  <c r="MM34" i="3"/>
  <c r="MK34" i="3"/>
  <c r="MJ34" i="3"/>
  <c r="MI34" i="3"/>
  <c r="MG34" i="3"/>
  <c r="MF34" i="3"/>
  <c r="ME34" i="3"/>
  <c r="MD34" i="3"/>
  <c r="MC34" i="3"/>
  <c r="MB34" i="3"/>
  <c r="LZ34" i="3"/>
  <c r="LY34" i="3"/>
  <c r="LX34" i="3"/>
  <c r="LT34" i="3"/>
  <c r="LR34" i="3"/>
  <c r="LQ34" i="3"/>
  <c r="LP34" i="3"/>
  <c r="LN34" i="3"/>
  <c r="LM34" i="3"/>
  <c r="LL34" i="3"/>
  <c r="LJ34" i="3"/>
  <c r="LH34" i="3"/>
  <c r="LG34" i="3"/>
  <c r="LE34" i="3"/>
  <c r="LD34" i="3"/>
  <c r="LC34" i="3"/>
  <c r="LB34" i="3"/>
  <c r="KZ34" i="3"/>
  <c r="KY34" i="3"/>
  <c r="KW34" i="3"/>
  <c r="KV34" i="3"/>
  <c r="KU34" i="3"/>
  <c r="KT34" i="3"/>
  <c r="KS34" i="3"/>
  <c r="KQ34" i="3"/>
  <c r="KP34" i="3"/>
  <c r="KN34" i="3"/>
  <c r="KM34" i="3"/>
  <c r="KJ34" i="3"/>
  <c r="KI34" i="3"/>
  <c r="KH34" i="3"/>
  <c r="KG34" i="3"/>
  <c r="KE34" i="3"/>
  <c r="KD34" i="3"/>
  <c r="KC34" i="3"/>
  <c r="KA34" i="3"/>
  <c r="JZ34" i="3"/>
  <c r="JY34" i="3"/>
  <c r="JX34" i="3"/>
  <c r="JV34" i="3"/>
  <c r="JU34" i="3"/>
  <c r="JT34" i="3"/>
  <c r="JS34" i="3"/>
  <c r="JQ34" i="3"/>
  <c r="JP34" i="3"/>
  <c r="JN34" i="3"/>
  <c r="JM34" i="3"/>
  <c r="OP33" i="3"/>
  <c r="OO33" i="3"/>
  <c r="OM33" i="3"/>
  <c r="OL33" i="3"/>
  <c r="OK33" i="3"/>
  <c r="OJ33" i="3"/>
  <c r="OI33" i="3"/>
  <c r="OH33" i="3"/>
  <c r="OE33" i="3"/>
  <c r="OD33" i="3"/>
  <c r="OC33" i="3"/>
  <c r="OB33" i="3"/>
  <c r="OA33" i="3"/>
  <c r="NZ33" i="3"/>
  <c r="NX33" i="3"/>
  <c r="NW33" i="3"/>
  <c r="NV33" i="3"/>
  <c r="NU33" i="3"/>
  <c r="NR33" i="3"/>
  <c r="NH33" i="3"/>
  <c r="NF33" i="3"/>
  <c r="NC33" i="3"/>
  <c r="NB33" i="3"/>
  <c r="NA33" i="3"/>
  <c r="MZ33" i="3"/>
  <c r="MY33" i="3"/>
  <c r="MX33" i="3"/>
  <c r="MU33" i="3"/>
  <c r="MT33" i="3"/>
  <c r="MS33" i="3"/>
  <c r="MR33" i="3"/>
  <c r="MP33" i="3"/>
  <c r="MO33" i="3"/>
  <c r="MN33" i="3"/>
  <c r="ML33" i="3"/>
  <c r="MK33" i="3"/>
  <c r="MJ33" i="3"/>
  <c r="MI33" i="3"/>
  <c r="MH33" i="3"/>
  <c r="MG33" i="3"/>
  <c r="ME33" i="3"/>
  <c r="MD33" i="3"/>
  <c r="MC33" i="3"/>
  <c r="LY33" i="3"/>
  <c r="LW33" i="3"/>
  <c r="LV33" i="3"/>
  <c r="LU33" i="3"/>
  <c r="LS33" i="3"/>
  <c r="LR33" i="3"/>
  <c r="LQ33" i="3"/>
  <c r="LO33" i="3"/>
  <c r="LM33" i="3"/>
  <c r="LL33" i="3"/>
  <c r="LJ33" i="3"/>
  <c r="LI33" i="3"/>
  <c r="LH33" i="3"/>
  <c r="LG33" i="3"/>
  <c r="LE33" i="3"/>
  <c r="LD33" i="3"/>
  <c r="LB33" i="3"/>
  <c r="LA33" i="3"/>
  <c r="KZ33" i="3"/>
  <c r="KY33" i="3"/>
  <c r="KX33" i="3"/>
  <c r="KV33" i="3"/>
  <c r="KU33" i="3"/>
  <c r="KS33" i="3"/>
  <c r="KR33" i="3"/>
  <c r="KO33" i="3"/>
  <c r="KN33" i="3"/>
  <c r="KM33" i="3"/>
  <c r="KL33" i="3"/>
  <c r="KJ33" i="3"/>
  <c r="KI33" i="3"/>
  <c r="KH33" i="3"/>
  <c r="KF33" i="3"/>
  <c r="KE33" i="3"/>
  <c r="KD33" i="3"/>
  <c r="KC33" i="3"/>
  <c r="KA33" i="3"/>
  <c r="JZ33" i="3"/>
  <c r="JY33" i="3"/>
  <c r="JX33" i="3"/>
  <c r="JV33" i="3"/>
  <c r="JU33" i="3"/>
  <c r="JS33" i="3"/>
  <c r="JR33" i="3"/>
  <c r="JP33" i="3"/>
  <c r="JO33" i="3"/>
  <c r="JN33" i="3"/>
  <c r="OP32" i="3"/>
  <c r="OO32" i="3"/>
  <c r="ON32" i="3"/>
  <c r="OM32" i="3"/>
  <c r="OJ32" i="3"/>
  <c r="OI32" i="3"/>
  <c r="OH32" i="3"/>
  <c r="OG32" i="3"/>
  <c r="OF32" i="3"/>
  <c r="OE32" i="3"/>
  <c r="OC32" i="3"/>
  <c r="OB32" i="3"/>
  <c r="OA32" i="3"/>
  <c r="NZ32" i="3"/>
  <c r="NW32" i="3"/>
  <c r="NM32" i="3"/>
  <c r="NK32" i="3"/>
  <c r="NH32" i="3"/>
  <c r="NG32" i="3"/>
  <c r="NF32" i="3"/>
  <c r="NE32" i="3"/>
  <c r="ND32" i="3"/>
  <c r="NC32" i="3"/>
  <c r="MZ32" i="3"/>
  <c r="MY32" i="3"/>
  <c r="MX32" i="3"/>
  <c r="MW32" i="3"/>
  <c r="MU32" i="3"/>
  <c r="MT32" i="3"/>
  <c r="MS32" i="3"/>
  <c r="MQ32" i="3"/>
  <c r="MP32" i="3"/>
  <c r="MO32" i="3"/>
  <c r="MN32" i="3"/>
  <c r="MM32" i="3"/>
  <c r="ML32" i="3"/>
  <c r="MJ32" i="3"/>
  <c r="MI32" i="3"/>
  <c r="MH32" i="3"/>
  <c r="MD32" i="3"/>
  <c r="MB32" i="3"/>
  <c r="MA32" i="3"/>
  <c r="LZ32" i="3"/>
  <c r="LX32" i="3"/>
  <c r="LW32" i="3"/>
  <c r="LV32" i="3"/>
  <c r="LT32" i="3"/>
  <c r="LR32" i="3"/>
  <c r="LQ32" i="3"/>
  <c r="LO32" i="3"/>
  <c r="LN32" i="3"/>
  <c r="LM32" i="3"/>
  <c r="LL32" i="3"/>
  <c r="LJ32" i="3"/>
  <c r="LI32" i="3"/>
  <c r="LG32" i="3"/>
  <c r="LF32" i="3"/>
  <c r="LE32" i="3"/>
  <c r="LD32" i="3"/>
  <c r="LC32" i="3"/>
  <c r="LA32" i="3"/>
  <c r="KZ32" i="3"/>
  <c r="KX32" i="3"/>
  <c r="KW32" i="3"/>
  <c r="KT32" i="3"/>
  <c r="KS32" i="3"/>
  <c r="KR32" i="3"/>
  <c r="KQ32" i="3"/>
  <c r="KO32" i="3"/>
  <c r="KN32" i="3"/>
  <c r="KM32" i="3"/>
  <c r="KK32" i="3"/>
  <c r="KJ32" i="3"/>
  <c r="KI32" i="3"/>
  <c r="KH32" i="3"/>
  <c r="KF32" i="3"/>
  <c r="KE32" i="3"/>
  <c r="KD32" i="3"/>
  <c r="KC32" i="3"/>
  <c r="KA32" i="3"/>
  <c r="JZ32" i="3"/>
  <c r="JX32" i="3"/>
  <c r="JW32" i="3"/>
  <c r="JU32" i="3"/>
  <c r="JT32" i="3"/>
  <c r="JS32" i="3"/>
  <c r="JP32" i="3"/>
  <c r="JO32" i="3"/>
  <c r="JM32" i="3"/>
  <c r="JL32" i="3"/>
  <c r="OO31" i="3"/>
  <c r="ON31" i="3"/>
  <c r="OM31" i="3"/>
  <c r="OL31" i="3"/>
  <c r="OK31" i="3"/>
  <c r="OJ31" i="3"/>
  <c r="OH31" i="3"/>
  <c r="OG31" i="3"/>
  <c r="OF31" i="3"/>
  <c r="OE31" i="3"/>
  <c r="OB31" i="3"/>
  <c r="NR31" i="3"/>
  <c r="NP31" i="3"/>
  <c r="NM31" i="3"/>
  <c r="NL31" i="3"/>
  <c r="NK31" i="3"/>
  <c r="NJ31" i="3"/>
  <c r="NI31" i="3"/>
  <c r="NH31" i="3"/>
  <c r="NE31" i="3"/>
  <c r="ND31" i="3"/>
  <c r="NC31" i="3"/>
  <c r="NB31" i="3"/>
  <c r="MZ31" i="3"/>
  <c r="MY31" i="3"/>
  <c r="MX31" i="3"/>
  <c r="MV31" i="3"/>
  <c r="MU31" i="3"/>
  <c r="MT31" i="3"/>
  <c r="MS31" i="3"/>
  <c r="MR31" i="3"/>
  <c r="MQ31" i="3"/>
  <c r="MO31" i="3"/>
  <c r="MN31" i="3"/>
  <c r="MM31" i="3"/>
  <c r="MI31" i="3"/>
  <c r="MG31" i="3"/>
  <c r="MF31" i="3"/>
  <c r="ME31" i="3"/>
  <c r="MC31" i="3"/>
  <c r="MB31" i="3"/>
  <c r="MA31" i="3"/>
  <c r="LY31" i="3"/>
  <c r="LW31" i="3"/>
  <c r="LV31" i="3"/>
  <c r="LT31" i="3"/>
  <c r="LS31" i="3"/>
  <c r="LR31" i="3"/>
  <c r="LQ31" i="3"/>
  <c r="LO31" i="3"/>
  <c r="LN31" i="3"/>
  <c r="LL31" i="3"/>
  <c r="LK31" i="3"/>
  <c r="LJ31" i="3"/>
  <c r="LI31" i="3"/>
  <c r="LH31" i="3"/>
  <c r="LF31" i="3"/>
  <c r="LE31" i="3"/>
  <c r="LC31" i="3"/>
  <c r="LB31" i="3"/>
  <c r="KY31" i="3"/>
  <c r="KX31" i="3"/>
  <c r="KW31" i="3"/>
  <c r="KV31" i="3"/>
  <c r="KT31" i="3"/>
  <c r="KS31" i="3"/>
  <c r="KR31" i="3"/>
  <c r="KP31" i="3"/>
  <c r="KO31" i="3"/>
  <c r="KN31" i="3"/>
  <c r="KM31" i="3"/>
  <c r="KK31" i="3"/>
  <c r="KJ31" i="3"/>
  <c r="KI31" i="3"/>
  <c r="KH31" i="3"/>
  <c r="KF31" i="3"/>
  <c r="KE31" i="3"/>
  <c r="KC31" i="3"/>
  <c r="KB31" i="3"/>
  <c r="JZ31" i="3"/>
  <c r="JY31" i="3"/>
  <c r="JX31" i="3"/>
  <c r="JU31" i="3"/>
  <c r="JT31" i="3"/>
  <c r="JR31" i="3"/>
  <c r="JQ31" i="3"/>
  <c r="JP31" i="3"/>
  <c r="JO31" i="3"/>
  <c r="JN31" i="3"/>
  <c r="JM31" i="3"/>
  <c r="OP30" i="3"/>
  <c r="OO30" i="3"/>
  <c r="OM30" i="3"/>
  <c r="OL30" i="3"/>
  <c r="OK30" i="3"/>
  <c r="OJ30" i="3"/>
  <c r="OG30" i="3"/>
  <c r="NW30" i="3"/>
  <c r="NU30" i="3"/>
  <c r="NR30" i="3"/>
  <c r="NQ30" i="3"/>
  <c r="NP30" i="3"/>
  <c r="NO30" i="3"/>
  <c r="NN30" i="3"/>
  <c r="NM30" i="3"/>
  <c r="NJ30" i="3"/>
  <c r="NI30" i="3"/>
  <c r="NH30" i="3"/>
  <c r="NG30" i="3"/>
  <c r="NE30" i="3"/>
  <c r="ND30" i="3"/>
  <c r="NC30" i="3"/>
  <c r="NA30" i="3"/>
  <c r="MZ30" i="3"/>
  <c r="MY30" i="3"/>
  <c r="MX30" i="3"/>
  <c r="MW30" i="3"/>
  <c r="MV30" i="3"/>
  <c r="MT30" i="3"/>
  <c r="MS30" i="3"/>
  <c r="MR30" i="3"/>
  <c r="MN30" i="3"/>
  <c r="ML30" i="3"/>
  <c r="MK30" i="3"/>
  <c r="MJ30" i="3"/>
  <c r="MH30" i="3"/>
  <c r="MG30" i="3"/>
  <c r="MF30" i="3"/>
  <c r="MD30" i="3"/>
  <c r="MB30" i="3"/>
  <c r="MA30" i="3"/>
  <c r="LY30" i="3"/>
  <c r="LX30" i="3"/>
  <c r="LW30" i="3"/>
  <c r="LV30" i="3"/>
  <c r="LT30" i="3"/>
  <c r="LS30" i="3"/>
  <c r="LQ30" i="3"/>
  <c r="LP30" i="3"/>
  <c r="LO30" i="3"/>
  <c r="LN30" i="3"/>
  <c r="LM30" i="3"/>
  <c r="LK30" i="3"/>
  <c r="LJ30" i="3"/>
  <c r="LH30" i="3"/>
  <c r="LG30" i="3"/>
  <c r="LD30" i="3"/>
  <c r="LC30" i="3"/>
  <c r="LB30" i="3"/>
  <c r="LA30" i="3"/>
  <c r="KY30" i="3"/>
  <c r="KX30" i="3"/>
  <c r="KW30" i="3"/>
  <c r="KU30" i="3"/>
  <c r="KT30" i="3"/>
  <c r="KS30" i="3"/>
  <c r="KR30" i="3"/>
  <c r="KP30" i="3"/>
  <c r="KO30" i="3"/>
  <c r="KN30" i="3"/>
  <c r="KM30" i="3"/>
  <c r="KK30" i="3"/>
  <c r="KJ30" i="3"/>
  <c r="KH30" i="3"/>
  <c r="KG30" i="3"/>
  <c r="KE30" i="3"/>
  <c r="KD30" i="3"/>
  <c r="KC30" i="3"/>
  <c r="JZ30" i="3"/>
  <c r="JY30" i="3"/>
  <c r="JW30" i="3"/>
  <c r="JV30" i="3"/>
  <c r="JU30" i="3"/>
  <c r="JT30" i="3"/>
  <c r="JS30" i="3"/>
  <c r="JR30" i="3"/>
  <c r="JO30" i="3"/>
  <c r="JN30" i="3"/>
  <c r="JM30" i="3"/>
  <c r="JL30" i="3"/>
  <c r="JK56" i="3"/>
  <c r="JJ56" i="3"/>
  <c r="JG56" i="3"/>
  <c r="IW56" i="3"/>
  <c r="IU56" i="3"/>
  <c r="IR56" i="3"/>
  <c r="IQ56" i="3"/>
  <c r="IP56" i="3"/>
  <c r="IO56" i="3"/>
  <c r="IN56" i="3"/>
  <c r="IM56" i="3"/>
  <c r="IJ56" i="3"/>
  <c r="II56" i="3"/>
  <c r="IH56" i="3"/>
  <c r="IG56" i="3"/>
  <c r="IE56" i="3"/>
  <c r="ID56" i="3"/>
  <c r="IC56" i="3"/>
  <c r="IA56" i="3"/>
  <c r="HZ56" i="3"/>
  <c r="HY56" i="3"/>
  <c r="HX56" i="3"/>
  <c r="HW56" i="3"/>
  <c r="HV56" i="3"/>
  <c r="HT56" i="3"/>
  <c r="HS56" i="3"/>
  <c r="HR56" i="3"/>
  <c r="HN56" i="3"/>
  <c r="HL56" i="3"/>
  <c r="HK56" i="3"/>
  <c r="HJ56" i="3"/>
  <c r="HH56" i="3"/>
  <c r="HG56" i="3"/>
  <c r="HF56" i="3"/>
  <c r="HD56" i="3"/>
  <c r="HB56" i="3"/>
  <c r="HA56" i="3"/>
  <c r="GY56" i="3"/>
  <c r="GX56" i="3"/>
  <c r="GW56" i="3"/>
  <c r="GV56" i="3"/>
  <c r="GT56" i="3"/>
  <c r="GS56" i="3"/>
  <c r="GQ56" i="3"/>
  <c r="GP56" i="3"/>
  <c r="GO56" i="3"/>
  <c r="GN56" i="3"/>
  <c r="GM56" i="3"/>
  <c r="GK56" i="3"/>
  <c r="GJ56" i="3"/>
  <c r="GH56" i="3"/>
  <c r="GG56" i="3"/>
  <c r="GD56" i="3"/>
  <c r="GC56" i="3"/>
  <c r="GB56" i="3"/>
  <c r="GA56" i="3"/>
  <c r="FY56" i="3"/>
  <c r="FX56" i="3"/>
  <c r="FW56" i="3"/>
  <c r="FU56" i="3"/>
  <c r="FT56" i="3"/>
  <c r="FS56" i="3"/>
  <c r="FR56" i="3"/>
  <c r="FP56" i="3"/>
  <c r="FO56" i="3"/>
  <c r="FN56" i="3"/>
  <c r="FM56" i="3"/>
  <c r="FK56" i="3"/>
  <c r="FJ56" i="3"/>
  <c r="FH56" i="3"/>
  <c r="FG56" i="3"/>
  <c r="FE56" i="3"/>
  <c r="FD56" i="3"/>
  <c r="FC56" i="3"/>
  <c r="EZ56" i="3"/>
  <c r="EY56" i="3"/>
  <c r="EW56" i="3"/>
  <c r="EV56" i="3"/>
  <c r="EU56" i="3"/>
  <c r="ET56" i="3"/>
  <c r="ES56" i="3"/>
  <c r="ER56" i="3"/>
  <c r="EO56" i="3"/>
  <c r="EN56" i="3"/>
  <c r="EM56" i="3"/>
  <c r="EL56" i="3"/>
  <c r="EK56" i="3"/>
  <c r="EJ56" i="3"/>
  <c r="EH56" i="3"/>
  <c r="EG56" i="3"/>
  <c r="JB55" i="3"/>
  <c r="IZ55" i="3"/>
  <c r="IW55" i="3"/>
  <c r="IV55" i="3"/>
  <c r="IU55" i="3"/>
  <c r="IT55" i="3"/>
  <c r="IS55" i="3"/>
  <c r="IR55" i="3"/>
  <c r="IO55" i="3"/>
  <c r="IN55" i="3"/>
  <c r="IM55" i="3"/>
  <c r="IL55" i="3"/>
  <c r="IJ55" i="3"/>
  <c r="II55" i="3"/>
  <c r="IH55" i="3"/>
  <c r="IF55" i="3"/>
  <c r="IE55" i="3"/>
  <c r="ID55" i="3"/>
  <c r="IC55" i="3"/>
  <c r="IB55" i="3"/>
  <c r="IA55" i="3"/>
  <c r="HY55" i="3"/>
  <c r="HX55" i="3"/>
  <c r="HW55" i="3"/>
  <c r="HS55" i="3"/>
  <c r="HQ55" i="3"/>
  <c r="HP55" i="3"/>
  <c r="HO55" i="3"/>
  <c r="HM55" i="3"/>
  <c r="HL55" i="3"/>
  <c r="HK55" i="3"/>
  <c r="HI55" i="3"/>
  <c r="HG55" i="3"/>
  <c r="HF55" i="3"/>
  <c r="HD55" i="3"/>
  <c r="HC55" i="3"/>
  <c r="HB55" i="3"/>
  <c r="HA55" i="3"/>
  <c r="GY55" i="3"/>
  <c r="GX55" i="3"/>
  <c r="GV55" i="3"/>
  <c r="GU55" i="3"/>
  <c r="GT55" i="3"/>
  <c r="GS55" i="3"/>
  <c r="GR55" i="3"/>
  <c r="GP55" i="3"/>
  <c r="GO55" i="3"/>
  <c r="GM55" i="3"/>
  <c r="GL55" i="3"/>
  <c r="GI55" i="3"/>
  <c r="GH55" i="3"/>
  <c r="GG55" i="3"/>
  <c r="GF55" i="3"/>
  <c r="GD55" i="3"/>
  <c r="GC55" i="3"/>
  <c r="GB55" i="3"/>
  <c r="FZ55" i="3"/>
  <c r="FY55" i="3"/>
  <c r="FX55" i="3"/>
  <c r="FW55" i="3"/>
  <c r="FU55" i="3"/>
  <c r="FT55" i="3"/>
  <c r="FS55" i="3"/>
  <c r="FR55" i="3"/>
  <c r="FP55" i="3"/>
  <c r="FO55" i="3"/>
  <c r="FM55" i="3"/>
  <c r="FL55" i="3"/>
  <c r="FJ55" i="3"/>
  <c r="FI55" i="3"/>
  <c r="FH55" i="3"/>
  <c r="FE55" i="3"/>
  <c r="FD55" i="3"/>
  <c r="FB55" i="3"/>
  <c r="FA55" i="3"/>
  <c r="EZ55" i="3"/>
  <c r="EY55" i="3"/>
  <c r="EX55" i="3"/>
  <c r="EW55" i="3"/>
  <c r="ET55" i="3"/>
  <c r="ES55" i="3"/>
  <c r="ER55" i="3"/>
  <c r="EQ55" i="3"/>
  <c r="EP55" i="3"/>
  <c r="EO55" i="3"/>
  <c r="EM55" i="3"/>
  <c r="EL55" i="3"/>
  <c r="EK55" i="3"/>
  <c r="EJ55" i="3"/>
  <c r="EG55" i="3"/>
  <c r="JG54" i="3"/>
  <c r="JE54" i="3"/>
  <c r="JB54" i="3"/>
  <c r="JA54" i="3"/>
  <c r="IZ54" i="3"/>
  <c r="IY54" i="3"/>
  <c r="IX54" i="3"/>
  <c r="IW54" i="3"/>
  <c r="IT54" i="3"/>
  <c r="IS54" i="3"/>
  <c r="IR54" i="3"/>
  <c r="IQ54" i="3"/>
  <c r="IO54" i="3"/>
  <c r="IN54" i="3"/>
  <c r="IM54" i="3"/>
  <c r="IK54" i="3"/>
  <c r="IJ54" i="3"/>
  <c r="II54" i="3"/>
  <c r="IH54" i="3"/>
  <c r="IG54" i="3"/>
  <c r="IF54" i="3"/>
  <c r="ID54" i="3"/>
  <c r="IC54" i="3"/>
  <c r="IB54" i="3"/>
  <c r="HX54" i="3"/>
  <c r="HV54" i="3"/>
  <c r="HU54" i="3"/>
  <c r="HT54" i="3"/>
  <c r="HR54" i="3"/>
  <c r="HQ54" i="3"/>
  <c r="HP54" i="3"/>
  <c r="HN54" i="3"/>
  <c r="HL54" i="3"/>
  <c r="HK54" i="3"/>
  <c r="HI54" i="3"/>
  <c r="HH54" i="3"/>
  <c r="HG54" i="3"/>
  <c r="HF54" i="3"/>
  <c r="HD54" i="3"/>
  <c r="HC54" i="3"/>
  <c r="HA54" i="3"/>
  <c r="GZ54" i="3"/>
  <c r="GY54" i="3"/>
  <c r="GX54" i="3"/>
  <c r="GW54" i="3"/>
  <c r="GU54" i="3"/>
  <c r="GT54" i="3"/>
  <c r="GR54" i="3"/>
  <c r="GQ54" i="3"/>
  <c r="GN54" i="3"/>
  <c r="GM54" i="3"/>
  <c r="GL54" i="3"/>
  <c r="GK54" i="3"/>
  <c r="GI54" i="3"/>
  <c r="GH54" i="3"/>
  <c r="GG54" i="3"/>
  <c r="GE54" i="3"/>
  <c r="GD54" i="3"/>
  <c r="GC54" i="3"/>
  <c r="GB54" i="3"/>
  <c r="FZ54" i="3"/>
  <c r="FY54" i="3"/>
  <c r="FX54" i="3"/>
  <c r="FW54" i="3"/>
  <c r="FU54" i="3"/>
  <c r="FT54" i="3"/>
  <c r="FR54" i="3"/>
  <c r="FQ54" i="3"/>
  <c r="FO54" i="3"/>
  <c r="FN54" i="3"/>
  <c r="FM54" i="3"/>
  <c r="FJ54" i="3"/>
  <c r="FI54" i="3"/>
  <c r="FG54" i="3"/>
  <c r="FF54" i="3"/>
  <c r="FE54" i="3"/>
  <c r="FD54" i="3"/>
  <c r="FC54" i="3"/>
  <c r="FB54" i="3"/>
  <c r="EY54" i="3"/>
  <c r="EX54" i="3"/>
  <c r="EW54" i="3"/>
  <c r="EV54" i="3"/>
  <c r="EU54" i="3"/>
  <c r="ET54" i="3"/>
  <c r="ER54" i="3"/>
  <c r="EQ54" i="3"/>
  <c r="EP54" i="3"/>
  <c r="EO54" i="3"/>
  <c r="EL54" i="3"/>
  <c r="JJ53" i="3"/>
  <c r="JG53" i="3"/>
  <c r="JF53" i="3"/>
  <c r="JE53" i="3"/>
  <c r="JD53" i="3"/>
  <c r="JC53" i="3"/>
  <c r="JB53" i="3"/>
  <c r="IY53" i="3"/>
  <c r="IX53" i="3"/>
  <c r="IW53" i="3"/>
  <c r="IV53" i="3"/>
  <c r="IT53" i="3"/>
  <c r="IS53" i="3"/>
  <c r="IR53" i="3"/>
  <c r="IP53" i="3"/>
  <c r="IO53" i="3"/>
  <c r="IN53" i="3"/>
  <c r="IM53" i="3"/>
  <c r="IL53" i="3"/>
  <c r="IK53" i="3"/>
  <c r="II53" i="3"/>
  <c r="IH53" i="3"/>
  <c r="IG53" i="3"/>
  <c r="IC53" i="3"/>
  <c r="IA53" i="3"/>
  <c r="HZ53" i="3"/>
  <c r="HY53" i="3"/>
  <c r="HW53" i="3"/>
  <c r="HV53" i="3"/>
  <c r="HU53" i="3"/>
  <c r="HS53" i="3"/>
  <c r="HQ53" i="3"/>
  <c r="HP53" i="3"/>
  <c r="HN53" i="3"/>
  <c r="HM53" i="3"/>
  <c r="HL53" i="3"/>
  <c r="HK53" i="3"/>
  <c r="HI53" i="3"/>
  <c r="HH53" i="3"/>
  <c r="HF53" i="3"/>
  <c r="HE53" i="3"/>
  <c r="HD53" i="3"/>
  <c r="HC53" i="3"/>
  <c r="HB53" i="3"/>
  <c r="GZ53" i="3"/>
  <c r="GY53" i="3"/>
  <c r="GW53" i="3"/>
  <c r="GV53" i="3"/>
  <c r="GS53" i="3"/>
  <c r="GR53" i="3"/>
  <c r="GQ53" i="3"/>
  <c r="GP53" i="3"/>
  <c r="GN53" i="3"/>
  <c r="GM53" i="3"/>
  <c r="GL53" i="3"/>
  <c r="GJ53" i="3"/>
  <c r="GI53" i="3"/>
  <c r="GH53" i="3"/>
  <c r="GG53" i="3"/>
  <c r="GE53" i="3"/>
  <c r="GD53" i="3"/>
  <c r="GC53" i="3"/>
  <c r="GB53" i="3"/>
  <c r="FZ53" i="3"/>
  <c r="FY53" i="3"/>
  <c r="FW53" i="3"/>
  <c r="FV53" i="3"/>
  <c r="FT53" i="3"/>
  <c r="FS53" i="3"/>
  <c r="FR53" i="3"/>
  <c r="FO53" i="3"/>
  <c r="FN53" i="3"/>
  <c r="FL53" i="3"/>
  <c r="FK53" i="3"/>
  <c r="FJ53" i="3"/>
  <c r="FI53" i="3"/>
  <c r="FH53" i="3"/>
  <c r="FG53" i="3"/>
  <c r="FD53" i="3"/>
  <c r="FC53" i="3"/>
  <c r="FB53" i="3"/>
  <c r="FA53" i="3"/>
  <c r="EZ53" i="3"/>
  <c r="EY53" i="3"/>
  <c r="EW53" i="3"/>
  <c r="EV53" i="3"/>
  <c r="EU53" i="3"/>
  <c r="ET53" i="3"/>
  <c r="EQ53" i="3"/>
  <c r="EG53" i="3"/>
  <c r="JK52" i="3"/>
  <c r="JJ52" i="3"/>
  <c r="JI52" i="3"/>
  <c r="JH52" i="3"/>
  <c r="JG52" i="3"/>
  <c r="JD52" i="3"/>
  <c r="JC52" i="3"/>
  <c r="JB52" i="3"/>
  <c r="JA52" i="3"/>
  <c r="IY52" i="3"/>
  <c r="IX52" i="3"/>
  <c r="IW52" i="3"/>
  <c r="IU52" i="3"/>
  <c r="IT52" i="3"/>
  <c r="IS52" i="3"/>
  <c r="IR52" i="3"/>
  <c r="IQ52" i="3"/>
  <c r="IP52" i="3"/>
  <c r="IN52" i="3"/>
  <c r="IM52" i="3"/>
  <c r="IL52" i="3"/>
  <c r="IH52" i="3"/>
  <c r="IF52" i="3"/>
  <c r="IE52" i="3"/>
  <c r="ID52" i="3"/>
  <c r="IB52" i="3"/>
  <c r="IA52" i="3"/>
  <c r="HZ52" i="3"/>
  <c r="HX52" i="3"/>
  <c r="HV52" i="3"/>
  <c r="HU52" i="3"/>
  <c r="HS52" i="3"/>
  <c r="HR52" i="3"/>
  <c r="HQ52" i="3"/>
  <c r="HP52" i="3"/>
  <c r="HN52" i="3"/>
  <c r="HM52" i="3"/>
  <c r="HK52" i="3"/>
  <c r="HJ52" i="3"/>
  <c r="HI52" i="3"/>
  <c r="HH52" i="3"/>
  <c r="HG52" i="3"/>
  <c r="HE52" i="3"/>
  <c r="HD52" i="3"/>
  <c r="HB52" i="3"/>
  <c r="HA52" i="3"/>
  <c r="GX52" i="3"/>
  <c r="GW52" i="3"/>
  <c r="GV52" i="3"/>
  <c r="GU52" i="3"/>
  <c r="GS52" i="3"/>
  <c r="GR52" i="3"/>
  <c r="GQ52" i="3"/>
  <c r="GO52" i="3"/>
  <c r="GN52" i="3"/>
  <c r="GM52" i="3"/>
  <c r="GL52" i="3"/>
  <c r="GJ52" i="3"/>
  <c r="GI52" i="3"/>
  <c r="GH52" i="3"/>
  <c r="GG52" i="3"/>
  <c r="GE52" i="3"/>
  <c r="GD52" i="3"/>
  <c r="GB52" i="3"/>
  <c r="GA52" i="3"/>
  <c r="FY52" i="3"/>
  <c r="FX52" i="3"/>
  <c r="FW52" i="3"/>
  <c r="FT52" i="3"/>
  <c r="FS52" i="3"/>
  <c r="FQ52" i="3"/>
  <c r="FP52" i="3"/>
  <c r="FO52" i="3"/>
  <c r="FN52" i="3"/>
  <c r="FM52" i="3"/>
  <c r="FL52" i="3"/>
  <c r="FI52" i="3"/>
  <c r="FH52" i="3"/>
  <c r="FG52" i="3"/>
  <c r="FF52" i="3"/>
  <c r="FE52" i="3"/>
  <c r="FD52" i="3"/>
  <c r="FB52" i="3"/>
  <c r="FA52" i="3"/>
  <c r="EZ52" i="3"/>
  <c r="EY52" i="3"/>
  <c r="EV52" i="3"/>
  <c r="EL52" i="3"/>
  <c r="EJ52" i="3"/>
  <c r="EG52" i="3"/>
  <c r="JI51" i="3"/>
  <c r="JH51" i="3"/>
  <c r="JG51" i="3"/>
  <c r="JF51" i="3"/>
  <c r="JD51" i="3"/>
  <c r="JC51" i="3"/>
  <c r="JB51" i="3"/>
  <c r="IZ51" i="3"/>
  <c r="IY51" i="3"/>
  <c r="IX51" i="3"/>
  <c r="IW51" i="3"/>
  <c r="IV51" i="3"/>
  <c r="IU51" i="3"/>
  <c r="IS51" i="3"/>
  <c r="IR51" i="3"/>
  <c r="IQ51" i="3"/>
  <c r="IM51" i="3"/>
  <c r="IK51" i="3"/>
  <c r="IJ51" i="3"/>
  <c r="II51" i="3"/>
  <c r="IG51" i="3"/>
  <c r="IF51" i="3"/>
  <c r="IE51" i="3"/>
  <c r="IC51" i="3"/>
  <c r="IA51" i="3"/>
  <c r="HZ51" i="3"/>
  <c r="HX51" i="3"/>
  <c r="HW51" i="3"/>
  <c r="HV51" i="3"/>
  <c r="HU51" i="3"/>
  <c r="HS51" i="3"/>
  <c r="HR51" i="3"/>
  <c r="HP51" i="3"/>
  <c r="HO51" i="3"/>
  <c r="HN51" i="3"/>
  <c r="HM51" i="3"/>
  <c r="HL51" i="3"/>
  <c r="HJ51" i="3"/>
  <c r="HI51" i="3"/>
  <c r="HG51" i="3"/>
  <c r="HF51" i="3"/>
  <c r="HC51" i="3"/>
  <c r="HB51" i="3"/>
  <c r="HA51" i="3"/>
  <c r="GZ51" i="3"/>
  <c r="GX51" i="3"/>
  <c r="GW51" i="3"/>
  <c r="GV51" i="3"/>
  <c r="GT51" i="3"/>
  <c r="GS51" i="3"/>
  <c r="GR51" i="3"/>
  <c r="GQ51" i="3"/>
  <c r="GO51" i="3"/>
  <c r="GN51" i="3"/>
  <c r="GM51" i="3"/>
  <c r="GL51" i="3"/>
  <c r="GJ51" i="3"/>
  <c r="GI51" i="3"/>
  <c r="GG51" i="3"/>
  <c r="GF51" i="3"/>
  <c r="GD51" i="3"/>
  <c r="GC51" i="3"/>
  <c r="GB51" i="3"/>
  <c r="FY51" i="3"/>
  <c r="FX51" i="3"/>
  <c r="FV51" i="3"/>
  <c r="FU51" i="3"/>
  <c r="FT51" i="3"/>
  <c r="FS51" i="3"/>
  <c r="FR51" i="3"/>
  <c r="FQ51" i="3"/>
  <c r="FN51" i="3"/>
  <c r="FM51" i="3"/>
  <c r="FL51" i="3"/>
  <c r="FK51" i="3"/>
  <c r="FJ51" i="3"/>
  <c r="FI51" i="3"/>
  <c r="FG51" i="3"/>
  <c r="FF51" i="3"/>
  <c r="FE51" i="3"/>
  <c r="FD51" i="3"/>
  <c r="FA51" i="3"/>
  <c r="EQ51" i="3"/>
  <c r="EO51" i="3"/>
  <c r="EL51" i="3"/>
  <c r="EK51" i="3"/>
  <c r="EJ51" i="3"/>
  <c r="EI51" i="3"/>
  <c r="EH51" i="3"/>
  <c r="EG51" i="3"/>
  <c r="JK50" i="3"/>
  <c r="JI50" i="3"/>
  <c r="JH50" i="3"/>
  <c r="JG50" i="3"/>
  <c r="JE50" i="3"/>
  <c r="JD50" i="3"/>
  <c r="JC50" i="3"/>
  <c r="JB50" i="3"/>
  <c r="JA50" i="3"/>
  <c r="IZ50" i="3"/>
  <c r="IX50" i="3"/>
  <c r="IW50" i="3"/>
  <c r="IV50" i="3"/>
  <c r="IR50" i="3"/>
  <c r="IP50" i="3"/>
  <c r="IO50" i="3"/>
  <c r="IN50" i="3"/>
  <c r="IL50" i="3"/>
  <c r="IK50" i="3"/>
  <c r="IJ50" i="3"/>
  <c r="IH50" i="3"/>
  <c r="IF50" i="3"/>
  <c r="IE50" i="3"/>
  <c r="IC50" i="3"/>
  <c r="IB50" i="3"/>
  <c r="IA50" i="3"/>
  <c r="HZ50" i="3"/>
  <c r="HX50" i="3"/>
  <c r="HW50" i="3"/>
  <c r="HU50" i="3"/>
  <c r="HT50" i="3"/>
  <c r="HS50" i="3"/>
  <c r="HR50" i="3"/>
  <c r="HQ50" i="3"/>
  <c r="HO50" i="3"/>
  <c r="HN50" i="3"/>
  <c r="HL50" i="3"/>
  <c r="HK50" i="3"/>
  <c r="HH50" i="3"/>
  <c r="HG50" i="3"/>
  <c r="HF50" i="3"/>
  <c r="HE50" i="3"/>
  <c r="HC50" i="3"/>
  <c r="HB50" i="3"/>
  <c r="HA50" i="3"/>
  <c r="GY50" i="3"/>
  <c r="GX50" i="3"/>
  <c r="GW50" i="3"/>
  <c r="GV50" i="3"/>
  <c r="GT50" i="3"/>
  <c r="GS50" i="3"/>
  <c r="GR50" i="3"/>
  <c r="GQ50" i="3"/>
  <c r="GO50" i="3"/>
  <c r="GN50" i="3"/>
  <c r="GL50" i="3"/>
  <c r="GK50" i="3"/>
  <c r="GI50" i="3"/>
  <c r="GH50" i="3"/>
  <c r="GG50" i="3"/>
  <c r="GD50" i="3"/>
  <c r="GC50" i="3"/>
  <c r="GA50" i="3"/>
  <c r="FZ50" i="3"/>
  <c r="FY50" i="3"/>
  <c r="FX50" i="3"/>
  <c r="FW50" i="3"/>
  <c r="FV50" i="3"/>
  <c r="FS50" i="3"/>
  <c r="FR50" i="3"/>
  <c r="FQ50" i="3"/>
  <c r="FP50" i="3"/>
  <c r="FO50" i="3"/>
  <c r="FN50" i="3"/>
  <c r="FL50" i="3"/>
  <c r="FK50" i="3"/>
  <c r="FJ50" i="3"/>
  <c r="FI50" i="3"/>
  <c r="FF50" i="3"/>
  <c r="EV50" i="3"/>
  <c r="ET50" i="3"/>
  <c r="EQ50" i="3"/>
  <c r="EP50" i="3"/>
  <c r="EO50" i="3"/>
  <c r="EN50" i="3"/>
  <c r="EM50" i="3"/>
  <c r="EL50" i="3"/>
  <c r="EI50" i="3"/>
  <c r="EH50" i="3"/>
  <c r="EG50" i="3"/>
  <c r="JJ49" i="3"/>
  <c r="JI49" i="3"/>
  <c r="JH49" i="3"/>
  <c r="JG49" i="3"/>
  <c r="JF49" i="3"/>
  <c r="JE49" i="3"/>
  <c r="JC49" i="3"/>
  <c r="JB49" i="3"/>
  <c r="JA49" i="3"/>
  <c r="IW49" i="3"/>
  <c r="IU49" i="3"/>
  <c r="IT49" i="3"/>
  <c r="IS49" i="3"/>
  <c r="IQ49" i="3"/>
  <c r="IP49" i="3"/>
  <c r="IO49" i="3"/>
  <c r="IM49" i="3"/>
  <c r="IK49" i="3"/>
  <c r="IJ49" i="3"/>
  <c r="IH49" i="3"/>
  <c r="IG49" i="3"/>
  <c r="IF49" i="3"/>
  <c r="IE49" i="3"/>
  <c r="IC49" i="3"/>
  <c r="IB49" i="3"/>
  <c r="HZ49" i="3"/>
  <c r="HY49" i="3"/>
  <c r="HX49" i="3"/>
  <c r="HW49" i="3"/>
  <c r="HV49" i="3"/>
  <c r="HT49" i="3"/>
  <c r="HS49" i="3"/>
  <c r="HQ49" i="3"/>
  <c r="HP49" i="3"/>
  <c r="HM49" i="3"/>
  <c r="HL49" i="3"/>
  <c r="HK49" i="3"/>
  <c r="HJ49" i="3"/>
  <c r="HH49" i="3"/>
  <c r="HG49" i="3"/>
  <c r="HF49" i="3"/>
  <c r="HD49" i="3"/>
  <c r="HC49" i="3"/>
  <c r="HB49" i="3"/>
  <c r="HA49" i="3"/>
  <c r="GY49" i="3"/>
  <c r="GX49" i="3"/>
  <c r="GW49" i="3"/>
  <c r="GV49" i="3"/>
  <c r="GT49" i="3"/>
  <c r="GS49" i="3"/>
  <c r="GQ49" i="3"/>
  <c r="GP49" i="3"/>
  <c r="GN49" i="3"/>
  <c r="GM49" i="3"/>
  <c r="GL49" i="3"/>
  <c r="GI49" i="3"/>
  <c r="GH49" i="3"/>
  <c r="GF49" i="3"/>
  <c r="GE49" i="3"/>
  <c r="GD49" i="3"/>
  <c r="GC49" i="3"/>
  <c r="GB49" i="3"/>
  <c r="GA49" i="3"/>
  <c r="FX49" i="3"/>
  <c r="FW49" i="3"/>
  <c r="FV49" i="3"/>
  <c r="FU49" i="3"/>
  <c r="FT49" i="3"/>
  <c r="FS49" i="3"/>
  <c r="FQ49" i="3"/>
  <c r="FP49" i="3"/>
  <c r="FO49" i="3"/>
  <c r="FN49" i="3"/>
  <c r="FK49" i="3"/>
  <c r="FA49" i="3"/>
  <c r="EY49" i="3"/>
  <c r="EV49" i="3"/>
  <c r="EU49" i="3"/>
  <c r="ET49" i="3"/>
  <c r="ES49" i="3"/>
  <c r="ER49" i="3"/>
  <c r="EQ49" i="3"/>
  <c r="EN49" i="3"/>
  <c r="EM49" i="3"/>
  <c r="EL49" i="3"/>
  <c r="EK49" i="3"/>
  <c r="EI49" i="3"/>
  <c r="EH49" i="3"/>
  <c r="EG49" i="3"/>
  <c r="JK48" i="3"/>
  <c r="JJ48" i="3"/>
  <c r="JH48" i="3"/>
  <c r="JG48" i="3"/>
  <c r="JF48" i="3"/>
  <c r="JB48" i="3"/>
  <c r="IZ48" i="3"/>
  <c r="IY48" i="3"/>
  <c r="IX48" i="3"/>
  <c r="IV48" i="3"/>
  <c r="IU48" i="3"/>
  <c r="IT48" i="3"/>
  <c r="IR48" i="3"/>
  <c r="IP48" i="3"/>
  <c r="IO48" i="3"/>
  <c r="IM48" i="3"/>
  <c r="IL48" i="3"/>
  <c r="IK48" i="3"/>
  <c r="IJ48" i="3"/>
  <c r="IH48" i="3"/>
  <c r="IG48" i="3"/>
  <c r="IE48" i="3"/>
  <c r="ID48" i="3"/>
  <c r="IC48" i="3"/>
  <c r="IB48" i="3"/>
  <c r="IA48" i="3"/>
  <c r="HY48" i="3"/>
  <c r="HX48" i="3"/>
  <c r="HV48" i="3"/>
  <c r="HU48" i="3"/>
  <c r="HR48" i="3"/>
  <c r="HQ48" i="3"/>
  <c r="HP48" i="3"/>
  <c r="HO48" i="3"/>
  <c r="HM48" i="3"/>
  <c r="HL48" i="3"/>
  <c r="HK48" i="3"/>
  <c r="HI48" i="3"/>
  <c r="HH48" i="3"/>
  <c r="HG48" i="3"/>
  <c r="HF48" i="3"/>
  <c r="HD48" i="3"/>
  <c r="HC48" i="3"/>
  <c r="HB48" i="3"/>
  <c r="HA48" i="3"/>
  <c r="GY48" i="3"/>
  <c r="GX48" i="3"/>
  <c r="GV48" i="3"/>
  <c r="GU48" i="3"/>
  <c r="GS48" i="3"/>
  <c r="GR48" i="3"/>
  <c r="GQ48" i="3"/>
  <c r="GN48" i="3"/>
  <c r="GM48" i="3"/>
  <c r="GK48" i="3"/>
  <c r="GJ48" i="3"/>
  <c r="GI48" i="3"/>
  <c r="GH48" i="3"/>
  <c r="GG48" i="3"/>
  <c r="GF48" i="3"/>
  <c r="GC48" i="3"/>
  <c r="GB48" i="3"/>
  <c r="GA48" i="3"/>
  <c r="FZ48" i="3"/>
  <c r="FY48" i="3"/>
  <c r="FX48" i="3"/>
  <c r="FV48" i="3"/>
  <c r="FU48" i="3"/>
  <c r="FT48" i="3"/>
  <c r="FS48" i="3"/>
  <c r="FP48" i="3"/>
  <c r="FF48" i="3"/>
  <c r="FD48" i="3"/>
  <c r="FA48" i="3"/>
  <c r="EZ48" i="3"/>
  <c r="EY48" i="3"/>
  <c r="EX48" i="3"/>
  <c r="EW48" i="3"/>
  <c r="EV48" i="3"/>
  <c r="ES48" i="3"/>
  <c r="ER48" i="3"/>
  <c r="EQ48" i="3"/>
  <c r="EP48" i="3"/>
  <c r="EN48" i="3"/>
  <c r="EM48" i="3"/>
  <c r="EL48" i="3"/>
  <c r="EJ48" i="3"/>
  <c r="EI48" i="3"/>
  <c r="EH48" i="3"/>
  <c r="EG48" i="3"/>
  <c r="JK47" i="3"/>
  <c r="JG47" i="3"/>
  <c r="JE47" i="3"/>
  <c r="JD47" i="3"/>
  <c r="JC47" i="3"/>
  <c r="JA47" i="3"/>
  <c r="IZ47" i="3"/>
  <c r="IY47" i="3"/>
  <c r="IW47" i="3"/>
  <c r="IU47" i="3"/>
  <c r="IT47" i="3"/>
  <c r="IR47" i="3"/>
  <c r="IQ47" i="3"/>
  <c r="IP47" i="3"/>
  <c r="IO47" i="3"/>
  <c r="IM47" i="3"/>
  <c r="IL47" i="3"/>
  <c r="IJ47" i="3"/>
  <c r="II47" i="3"/>
  <c r="IH47" i="3"/>
  <c r="IG47" i="3"/>
  <c r="IF47" i="3"/>
  <c r="ID47" i="3"/>
  <c r="IC47" i="3"/>
  <c r="IA47" i="3"/>
  <c r="HZ47" i="3"/>
  <c r="HW47" i="3"/>
  <c r="HV47" i="3"/>
  <c r="HU47" i="3"/>
  <c r="HT47" i="3"/>
  <c r="HR47" i="3"/>
  <c r="HQ47" i="3"/>
  <c r="HP47" i="3"/>
  <c r="HN47" i="3"/>
  <c r="HM47" i="3"/>
  <c r="HL47" i="3"/>
  <c r="HK47" i="3"/>
  <c r="HI47" i="3"/>
  <c r="HH47" i="3"/>
  <c r="HG47" i="3"/>
  <c r="HF47" i="3"/>
  <c r="HD47" i="3"/>
  <c r="HC47" i="3"/>
  <c r="HA47" i="3"/>
  <c r="GZ47" i="3"/>
  <c r="GX47" i="3"/>
  <c r="GW47" i="3"/>
  <c r="GV47" i="3"/>
  <c r="GS47" i="3"/>
  <c r="GR47" i="3"/>
  <c r="GP47" i="3"/>
  <c r="GO47" i="3"/>
  <c r="GN47" i="3"/>
  <c r="GM47" i="3"/>
  <c r="GL47" i="3"/>
  <c r="GK47" i="3"/>
  <c r="GH47" i="3"/>
  <c r="GG47" i="3"/>
  <c r="GF47" i="3"/>
  <c r="GE47" i="3"/>
  <c r="GD47" i="3"/>
  <c r="GC47" i="3"/>
  <c r="GA47" i="3"/>
  <c r="FZ47" i="3"/>
  <c r="FY47" i="3"/>
  <c r="FX47" i="3"/>
  <c r="FU47" i="3"/>
  <c r="FK47" i="3"/>
  <c r="FI47" i="3"/>
  <c r="FF47" i="3"/>
  <c r="FE47" i="3"/>
  <c r="FD47" i="3"/>
  <c r="FC47" i="3"/>
  <c r="FB47" i="3"/>
  <c r="FA47" i="3"/>
  <c r="EX47" i="3"/>
  <c r="EW47" i="3"/>
  <c r="EV47" i="3"/>
  <c r="EU47" i="3"/>
  <c r="ES47" i="3"/>
  <c r="ER47" i="3"/>
  <c r="EQ47" i="3"/>
  <c r="EO47" i="3"/>
  <c r="EN47" i="3"/>
  <c r="EM47" i="3"/>
  <c r="EL47" i="3"/>
  <c r="EK47" i="3"/>
  <c r="EJ47" i="3"/>
  <c r="EH47" i="3"/>
  <c r="EG47" i="3"/>
  <c r="JJ46" i="3"/>
  <c r="JI46" i="3"/>
  <c r="JH46" i="3"/>
  <c r="JF46" i="3"/>
  <c r="JE46" i="3"/>
  <c r="JD46" i="3"/>
  <c r="JB46" i="3"/>
  <c r="IZ46" i="3"/>
  <c r="IY46" i="3"/>
  <c r="IW46" i="3"/>
  <c r="IV46" i="3"/>
  <c r="IU46" i="3"/>
  <c r="IT46" i="3"/>
  <c r="IR46" i="3"/>
  <c r="IQ46" i="3"/>
  <c r="IO46" i="3"/>
  <c r="IN46" i="3"/>
  <c r="IM46" i="3"/>
  <c r="IL46" i="3"/>
  <c r="IK46" i="3"/>
  <c r="II46" i="3"/>
  <c r="IH46" i="3"/>
  <c r="IF46" i="3"/>
  <c r="IE46" i="3"/>
  <c r="IB46" i="3"/>
  <c r="IA46" i="3"/>
  <c r="HZ46" i="3"/>
  <c r="HY46" i="3"/>
  <c r="HW46" i="3"/>
  <c r="HV46" i="3"/>
  <c r="HU46" i="3"/>
  <c r="HS46" i="3"/>
  <c r="HR46" i="3"/>
  <c r="HQ46" i="3"/>
  <c r="HP46" i="3"/>
  <c r="HN46" i="3"/>
  <c r="HM46" i="3"/>
  <c r="HL46" i="3"/>
  <c r="HK46" i="3"/>
  <c r="HI46" i="3"/>
  <c r="HH46" i="3"/>
  <c r="HF46" i="3"/>
  <c r="HE46" i="3"/>
  <c r="HC46" i="3"/>
  <c r="HB46" i="3"/>
  <c r="HA46" i="3"/>
  <c r="GX46" i="3"/>
  <c r="GW46" i="3"/>
  <c r="GU46" i="3"/>
  <c r="GT46" i="3"/>
  <c r="GS46" i="3"/>
  <c r="GR46" i="3"/>
  <c r="GQ46" i="3"/>
  <c r="GP46" i="3"/>
  <c r="GM46" i="3"/>
  <c r="GL46" i="3"/>
  <c r="GK46" i="3"/>
  <c r="GJ46" i="3"/>
  <c r="GI46" i="3"/>
  <c r="GH46" i="3"/>
  <c r="GF46" i="3"/>
  <c r="GE46" i="3"/>
  <c r="GD46" i="3"/>
  <c r="GC46" i="3"/>
  <c r="FZ46" i="3"/>
  <c r="FP46" i="3"/>
  <c r="FN46" i="3"/>
  <c r="FK46" i="3"/>
  <c r="FJ46" i="3"/>
  <c r="FI46" i="3"/>
  <c r="FH46" i="3"/>
  <c r="FG46" i="3"/>
  <c r="FF46" i="3"/>
  <c r="FC46" i="3"/>
  <c r="FB46" i="3"/>
  <c r="FA46" i="3"/>
  <c r="EZ46" i="3"/>
  <c r="EX46" i="3"/>
  <c r="EW46" i="3"/>
  <c r="EV46" i="3"/>
  <c r="ET46" i="3"/>
  <c r="ES46" i="3"/>
  <c r="ER46" i="3"/>
  <c r="EQ46" i="3"/>
  <c r="EP46" i="3"/>
  <c r="EO46" i="3"/>
  <c r="EM46" i="3"/>
  <c r="EL46" i="3"/>
  <c r="EK46" i="3"/>
  <c r="EG46" i="3"/>
  <c r="JK45" i="3"/>
  <c r="JJ45" i="3"/>
  <c r="JI45" i="3"/>
  <c r="JG45" i="3"/>
  <c r="JE45" i="3"/>
  <c r="JD45" i="3"/>
  <c r="JB45" i="3"/>
  <c r="JA45" i="3"/>
  <c r="IZ45" i="3"/>
  <c r="IY45" i="3"/>
  <c r="IW45" i="3"/>
  <c r="IV45" i="3"/>
  <c r="IT45" i="3"/>
  <c r="IS45" i="3"/>
  <c r="IR45" i="3"/>
  <c r="IQ45" i="3"/>
  <c r="IP45" i="3"/>
  <c r="IN45" i="3"/>
  <c r="IM45" i="3"/>
  <c r="IK45" i="3"/>
  <c r="IJ45" i="3"/>
  <c r="IG45" i="3"/>
  <c r="IF45" i="3"/>
  <c r="IE45" i="3"/>
  <c r="ID45" i="3"/>
  <c r="IB45" i="3"/>
  <c r="IA45" i="3"/>
  <c r="HZ45" i="3"/>
  <c r="HX45" i="3"/>
  <c r="HW45" i="3"/>
  <c r="HV45" i="3"/>
  <c r="HU45" i="3"/>
  <c r="HS45" i="3"/>
  <c r="HR45" i="3"/>
  <c r="HQ45" i="3"/>
  <c r="HP45" i="3"/>
  <c r="HN45" i="3"/>
  <c r="HM45" i="3"/>
  <c r="HK45" i="3"/>
  <c r="HJ45" i="3"/>
  <c r="HH45" i="3"/>
  <c r="HG45" i="3"/>
  <c r="HF45" i="3"/>
  <c r="HC45" i="3"/>
  <c r="HB45" i="3"/>
  <c r="GZ45" i="3"/>
  <c r="GY45" i="3"/>
  <c r="GX45" i="3"/>
  <c r="GW45" i="3"/>
  <c r="GV45" i="3"/>
  <c r="GU45" i="3"/>
  <c r="GR45" i="3"/>
  <c r="GQ45" i="3"/>
  <c r="GP45" i="3"/>
  <c r="GO45" i="3"/>
  <c r="GN45" i="3"/>
  <c r="GM45" i="3"/>
  <c r="GK45" i="3"/>
  <c r="GJ45" i="3"/>
  <c r="GI45" i="3"/>
  <c r="GH45" i="3"/>
  <c r="GE45" i="3"/>
  <c r="FU45" i="3"/>
  <c r="FS45" i="3"/>
  <c r="FP45" i="3"/>
  <c r="FO45" i="3"/>
  <c r="FN45" i="3"/>
  <c r="FM45" i="3"/>
  <c r="FL45" i="3"/>
  <c r="FK45" i="3"/>
  <c r="FH45" i="3"/>
  <c r="FG45" i="3"/>
  <c r="FF45" i="3"/>
  <c r="FE45" i="3"/>
  <c r="FC45" i="3"/>
  <c r="FB45" i="3"/>
  <c r="FA45" i="3"/>
  <c r="EY45" i="3"/>
  <c r="EX45" i="3"/>
  <c r="EW45" i="3"/>
  <c r="EV45" i="3"/>
  <c r="EU45" i="3"/>
  <c r="ET45" i="3"/>
  <c r="ER45" i="3"/>
  <c r="EQ45" i="3"/>
  <c r="EP45" i="3"/>
  <c r="EL45" i="3"/>
  <c r="EJ45" i="3"/>
  <c r="EI45" i="3"/>
  <c r="EH45" i="3"/>
  <c r="JJ44" i="3"/>
  <c r="JI44" i="3"/>
  <c r="JG44" i="3"/>
  <c r="JF44" i="3"/>
  <c r="JE44" i="3"/>
  <c r="JD44" i="3"/>
  <c r="JB44" i="3"/>
  <c r="JA44" i="3"/>
  <c r="IY44" i="3"/>
  <c r="IX44" i="3"/>
  <c r="IW44" i="3"/>
  <c r="IV44" i="3"/>
  <c r="IU44" i="3"/>
  <c r="IS44" i="3"/>
  <c r="IR44" i="3"/>
  <c r="IP44" i="3"/>
  <c r="IO44" i="3"/>
  <c r="IL44" i="3"/>
  <c r="IK44" i="3"/>
  <c r="IJ44" i="3"/>
  <c r="II44" i="3"/>
  <c r="IG44" i="3"/>
  <c r="IF44" i="3"/>
  <c r="IE44" i="3"/>
  <c r="IC44" i="3"/>
  <c r="IB44" i="3"/>
  <c r="IA44" i="3"/>
  <c r="HZ44" i="3"/>
  <c r="HX44" i="3"/>
  <c r="HW44" i="3"/>
  <c r="HV44" i="3"/>
  <c r="HU44" i="3"/>
  <c r="HS44" i="3"/>
  <c r="HR44" i="3"/>
  <c r="HP44" i="3"/>
  <c r="HO44" i="3"/>
  <c r="HM44" i="3"/>
  <c r="HL44" i="3"/>
  <c r="HK44" i="3"/>
  <c r="HH44" i="3"/>
  <c r="HG44" i="3"/>
  <c r="HE44" i="3"/>
  <c r="HD44" i="3"/>
  <c r="HC44" i="3"/>
  <c r="HB44" i="3"/>
  <c r="HA44" i="3"/>
  <c r="GZ44" i="3"/>
  <c r="GW44" i="3"/>
  <c r="GV44" i="3"/>
  <c r="GU44" i="3"/>
  <c r="GT44" i="3"/>
  <c r="GS44" i="3"/>
  <c r="GR44" i="3"/>
  <c r="GP44" i="3"/>
  <c r="GO44" i="3"/>
  <c r="GN44" i="3"/>
  <c r="GM44" i="3"/>
  <c r="GJ44" i="3"/>
  <c r="FZ44" i="3"/>
  <c r="FX44" i="3"/>
  <c r="FU44" i="3"/>
  <c r="FT44" i="3"/>
  <c r="FS44" i="3"/>
  <c r="FR44" i="3"/>
  <c r="FQ44" i="3"/>
  <c r="FP44" i="3"/>
  <c r="FM44" i="3"/>
  <c r="FL44" i="3"/>
  <c r="FK44" i="3"/>
  <c r="FJ44" i="3"/>
  <c r="FH44" i="3"/>
  <c r="FG44" i="3"/>
  <c r="FF44" i="3"/>
  <c r="FD44" i="3"/>
  <c r="FC44" i="3"/>
  <c r="FB44" i="3"/>
  <c r="FA44" i="3"/>
  <c r="EZ44" i="3"/>
  <c r="EY44" i="3"/>
  <c r="EW44" i="3"/>
  <c r="EV44" i="3"/>
  <c r="EU44" i="3"/>
  <c r="EQ44" i="3"/>
  <c r="EO44" i="3"/>
  <c r="EN44" i="3"/>
  <c r="EM44" i="3"/>
  <c r="EK44" i="3"/>
  <c r="EJ44" i="3"/>
  <c r="EI44" i="3"/>
  <c r="EG44" i="3"/>
  <c r="JK43" i="3"/>
  <c r="JJ43" i="3"/>
  <c r="JI43" i="3"/>
  <c r="JG43" i="3"/>
  <c r="JF43" i="3"/>
  <c r="JD43" i="3"/>
  <c r="JC43" i="3"/>
  <c r="JB43" i="3"/>
  <c r="JA43" i="3"/>
  <c r="IZ43" i="3"/>
  <c r="IX43" i="3"/>
  <c r="IW43" i="3"/>
  <c r="IU43" i="3"/>
  <c r="IT43" i="3"/>
  <c r="IQ43" i="3"/>
  <c r="IP43" i="3"/>
  <c r="IO43" i="3"/>
  <c r="IN43" i="3"/>
  <c r="IL43" i="3"/>
  <c r="IK43" i="3"/>
  <c r="IJ43" i="3"/>
  <c r="IH43" i="3"/>
  <c r="IG43" i="3"/>
  <c r="IF43" i="3"/>
  <c r="IE43" i="3"/>
  <c r="IC43" i="3"/>
  <c r="IB43" i="3"/>
  <c r="IA43" i="3"/>
  <c r="HZ43" i="3"/>
  <c r="HX43" i="3"/>
  <c r="HW43" i="3"/>
  <c r="HU43" i="3"/>
  <c r="HT43" i="3"/>
  <c r="HR43" i="3"/>
  <c r="HQ43" i="3"/>
  <c r="HP43" i="3"/>
  <c r="HM43" i="3"/>
  <c r="HL43" i="3"/>
  <c r="HJ43" i="3"/>
  <c r="HI43" i="3"/>
  <c r="HH43" i="3"/>
  <c r="HG43" i="3"/>
  <c r="HF43" i="3"/>
  <c r="HE43" i="3"/>
  <c r="HB43" i="3"/>
  <c r="HA43" i="3"/>
  <c r="GZ43" i="3"/>
  <c r="GY43" i="3"/>
  <c r="GX43" i="3"/>
  <c r="GW43" i="3"/>
  <c r="GU43" i="3"/>
  <c r="GT43" i="3"/>
  <c r="GS43" i="3"/>
  <c r="GR43" i="3"/>
  <c r="GO43" i="3"/>
  <c r="GE43" i="3"/>
  <c r="GC43" i="3"/>
  <c r="FZ43" i="3"/>
  <c r="FY43" i="3"/>
  <c r="FX43" i="3"/>
  <c r="FW43" i="3"/>
  <c r="FV43" i="3"/>
  <c r="FU43" i="3"/>
  <c r="FR43" i="3"/>
  <c r="FQ43" i="3"/>
  <c r="FP43" i="3"/>
  <c r="FO43" i="3"/>
  <c r="FM43" i="3"/>
  <c r="FL43" i="3"/>
  <c r="FK43" i="3"/>
  <c r="FI43" i="3"/>
  <c r="FH43" i="3"/>
  <c r="FG43" i="3"/>
  <c r="FF43" i="3"/>
  <c r="FE43" i="3"/>
  <c r="FD43" i="3"/>
  <c r="FB43" i="3"/>
  <c r="FA43" i="3"/>
  <c r="EZ43" i="3"/>
  <c r="EV43" i="3"/>
  <c r="ET43" i="3"/>
  <c r="ES43" i="3"/>
  <c r="ER43" i="3"/>
  <c r="EP43" i="3"/>
  <c r="EO43" i="3"/>
  <c r="EN43" i="3"/>
  <c r="EL43" i="3"/>
  <c r="EJ43" i="3"/>
  <c r="EI43" i="3"/>
  <c r="EG43" i="3"/>
  <c r="JK42" i="3"/>
  <c r="JI42" i="3"/>
  <c r="JH42" i="3"/>
  <c r="JG42" i="3"/>
  <c r="JF42" i="3"/>
  <c r="JE42" i="3"/>
  <c r="JC42" i="3"/>
  <c r="JB42" i="3"/>
  <c r="IZ42" i="3"/>
  <c r="IY42" i="3"/>
  <c r="IV42" i="3"/>
  <c r="IU42" i="3"/>
  <c r="IT42" i="3"/>
  <c r="IS42" i="3"/>
  <c r="IQ42" i="3"/>
  <c r="IP42" i="3"/>
  <c r="IO42" i="3"/>
  <c r="IM42" i="3"/>
  <c r="IL42" i="3"/>
  <c r="IK42" i="3"/>
  <c r="IJ42" i="3"/>
  <c r="IH42" i="3"/>
  <c r="IG42" i="3"/>
  <c r="IF42" i="3"/>
  <c r="IE42" i="3"/>
  <c r="IC42" i="3"/>
  <c r="IB42" i="3"/>
  <c r="HZ42" i="3"/>
  <c r="HY42" i="3"/>
  <c r="HW42" i="3"/>
  <c r="HV42" i="3"/>
  <c r="HU42" i="3"/>
  <c r="HR42" i="3"/>
  <c r="HQ42" i="3"/>
  <c r="HO42" i="3"/>
  <c r="HN42" i="3"/>
  <c r="HM42" i="3"/>
  <c r="HL42" i="3"/>
  <c r="HK42" i="3"/>
  <c r="HJ42" i="3"/>
  <c r="HG42" i="3"/>
  <c r="HF42" i="3"/>
  <c r="HE42" i="3"/>
  <c r="HD42" i="3"/>
  <c r="HC42" i="3"/>
  <c r="HB42" i="3"/>
  <c r="GZ42" i="3"/>
  <c r="GY42" i="3"/>
  <c r="GX42" i="3"/>
  <c r="GW42" i="3"/>
  <c r="GT42" i="3"/>
  <c r="GJ42" i="3"/>
  <c r="GH42" i="3"/>
  <c r="GE42" i="3"/>
  <c r="GD42" i="3"/>
  <c r="GC42" i="3"/>
  <c r="GB42" i="3"/>
  <c r="GA42" i="3"/>
  <c r="FZ42" i="3"/>
  <c r="FW42" i="3"/>
  <c r="FV42" i="3"/>
  <c r="FU42" i="3"/>
  <c r="FT42" i="3"/>
  <c r="FR42" i="3"/>
  <c r="FQ42" i="3"/>
  <c r="FP42" i="3"/>
  <c r="FN42" i="3"/>
  <c r="FM42" i="3"/>
  <c r="FL42" i="3"/>
  <c r="FK42" i="3"/>
  <c r="FJ42" i="3"/>
  <c r="FI42" i="3"/>
  <c r="FG42" i="3"/>
  <c r="FF42" i="3"/>
  <c r="FE42" i="3"/>
  <c r="FA42" i="3"/>
  <c r="EY42" i="3"/>
  <c r="EX42" i="3"/>
  <c r="EW42" i="3"/>
  <c r="EU42" i="3"/>
  <c r="ET42" i="3"/>
  <c r="ES42" i="3"/>
  <c r="EQ42" i="3"/>
  <c r="EO42" i="3"/>
  <c r="EN42" i="3"/>
  <c r="EL42" i="3"/>
  <c r="EK42" i="3"/>
  <c r="EJ42" i="3"/>
  <c r="EI42" i="3"/>
  <c r="EG42" i="3"/>
  <c r="JK41" i="3"/>
  <c r="JJ41" i="3"/>
  <c r="JH41" i="3"/>
  <c r="JG41" i="3"/>
  <c r="JE41" i="3"/>
  <c r="JD41" i="3"/>
  <c r="JA41" i="3"/>
  <c r="IZ41" i="3"/>
  <c r="IY41" i="3"/>
  <c r="IX41" i="3"/>
  <c r="IV41" i="3"/>
  <c r="IU41" i="3"/>
  <c r="IT41" i="3"/>
  <c r="IR41" i="3"/>
  <c r="IQ41" i="3"/>
  <c r="IP41" i="3"/>
  <c r="IO41" i="3"/>
  <c r="IM41" i="3"/>
  <c r="IL41" i="3"/>
  <c r="IK41" i="3"/>
  <c r="IJ41" i="3"/>
  <c r="IH41" i="3"/>
  <c r="IG41" i="3"/>
  <c r="IE41" i="3"/>
  <c r="ID41" i="3"/>
  <c r="IB41" i="3"/>
  <c r="IA41" i="3"/>
  <c r="HZ41" i="3"/>
  <c r="HW41" i="3"/>
  <c r="HV41" i="3"/>
  <c r="HT41" i="3"/>
  <c r="HS41" i="3"/>
  <c r="HR41" i="3"/>
  <c r="HQ41" i="3"/>
  <c r="HP41" i="3"/>
  <c r="HO41" i="3"/>
  <c r="HL41" i="3"/>
  <c r="HK41" i="3"/>
  <c r="HJ41" i="3"/>
  <c r="HI41" i="3"/>
  <c r="HH41" i="3"/>
  <c r="HG41" i="3"/>
  <c r="HE41" i="3"/>
  <c r="HD41" i="3"/>
  <c r="HC41" i="3"/>
  <c r="HB41" i="3"/>
  <c r="GY41" i="3"/>
  <c r="GO41" i="3"/>
  <c r="GM41" i="3"/>
  <c r="GJ41" i="3"/>
  <c r="GI41" i="3"/>
  <c r="GH41" i="3"/>
  <c r="GG41" i="3"/>
  <c r="GF41" i="3"/>
  <c r="GE41" i="3"/>
  <c r="GB41" i="3"/>
  <c r="GA41" i="3"/>
  <c r="FZ41" i="3"/>
  <c r="FY41" i="3"/>
  <c r="FW41" i="3"/>
  <c r="FV41" i="3"/>
  <c r="FU41" i="3"/>
  <c r="FS41" i="3"/>
  <c r="FR41" i="3"/>
  <c r="FQ41" i="3"/>
  <c r="FP41" i="3"/>
  <c r="FO41" i="3"/>
  <c r="FN41" i="3"/>
  <c r="FL41" i="3"/>
  <c r="FK41" i="3"/>
  <c r="FJ41" i="3"/>
  <c r="FF41" i="3"/>
  <c r="FD41" i="3"/>
  <c r="FC41" i="3"/>
  <c r="FB41" i="3"/>
  <c r="EZ41" i="3"/>
  <c r="EY41" i="3"/>
  <c r="EX41" i="3"/>
  <c r="EV41" i="3"/>
  <c r="ET41" i="3"/>
  <c r="ES41" i="3"/>
  <c r="EQ41" i="3"/>
  <c r="EP41" i="3"/>
  <c r="EO41" i="3"/>
  <c r="EN41" i="3"/>
  <c r="EL41" i="3"/>
  <c r="EK41" i="3"/>
  <c r="EI41" i="3"/>
  <c r="EH41" i="3"/>
  <c r="EG41" i="3"/>
  <c r="JJ40" i="3"/>
  <c r="JI40" i="3"/>
  <c r="JF40" i="3"/>
  <c r="JE40" i="3"/>
  <c r="JD40" i="3"/>
  <c r="JC40" i="3"/>
  <c r="JA40" i="3"/>
  <c r="IZ40" i="3"/>
  <c r="IY40" i="3"/>
  <c r="IW40" i="3"/>
  <c r="IV40" i="3"/>
  <c r="IU40" i="3"/>
  <c r="IT40" i="3"/>
  <c r="IR40" i="3"/>
  <c r="IQ40" i="3"/>
  <c r="IP40" i="3"/>
  <c r="IO40" i="3"/>
  <c r="IM40" i="3"/>
  <c r="IL40" i="3"/>
  <c r="IJ40" i="3"/>
  <c r="II40" i="3"/>
  <c r="IG40" i="3"/>
  <c r="IF40" i="3"/>
  <c r="IE40" i="3"/>
  <c r="IB40" i="3"/>
  <c r="IA40" i="3"/>
  <c r="HY40" i="3"/>
  <c r="HX40" i="3"/>
  <c r="HW40" i="3"/>
  <c r="HV40" i="3"/>
  <c r="HU40" i="3"/>
  <c r="HT40" i="3"/>
  <c r="HQ40" i="3"/>
  <c r="HP40" i="3"/>
  <c r="HO40" i="3"/>
  <c r="HN40" i="3"/>
  <c r="HM40" i="3"/>
  <c r="HL40" i="3"/>
  <c r="HJ40" i="3"/>
  <c r="HI40" i="3"/>
  <c r="HH40" i="3"/>
  <c r="HG40" i="3"/>
  <c r="HD40" i="3"/>
  <c r="GT40" i="3"/>
  <c r="GR40" i="3"/>
  <c r="GO40" i="3"/>
  <c r="GN40" i="3"/>
  <c r="GM40" i="3"/>
  <c r="GL40" i="3"/>
  <c r="GK40" i="3"/>
  <c r="GJ40" i="3"/>
  <c r="GG40" i="3"/>
  <c r="GF40" i="3"/>
  <c r="GE40" i="3"/>
  <c r="GD40" i="3"/>
  <c r="GB40" i="3"/>
  <c r="GA40" i="3"/>
  <c r="FZ40" i="3"/>
  <c r="FX40" i="3"/>
  <c r="FW40" i="3"/>
  <c r="FV40" i="3"/>
  <c r="FU40" i="3"/>
  <c r="FT40" i="3"/>
  <c r="FS40" i="3"/>
  <c r="FQ40" i="3"/>
  <c r="FP40" i="3"/>
  <c r="FO40" i="3"/>
  <c r="FK40" i="3"/>
  <c r="FI40" i="3"/>
  <c r="FH40" i="3"/>
  <c r="FG40" i="3"/>
  <c r="FE40" i="3"/>
  <c r="FD40" i="3"/>
  <c r="FC40" i="3"/>
  <c r="FA40" i="3"/>
  <c r="EY40" i="3"/>
  <c r="EX40" i="3"/>
  <c r="EV40" i="3"/>
  <c r="EU40" i="3"/>
  <c r="ET40" i="3"/>
  <c r="ES40" i="3"/>
  <c r="EQ40" i="3"/>
  <c r="EP40" i="3"/>
  <c r="EN40" i="3"/>
  <c r="EM40" i="3"/>
  <c r="EL40" i="3"/>
  <c r="EK40" i="3"/>
  <c r="EJ40" i="3"/>
  <c r="EH40" i="3"/>
  <c r="EG40" i="3"/>
  <c r="JK39" i="3"/>
  <c r="JJ39" i="3"/>
  <c r="JI39" i="3"/>
  <c r="JH39" i="3"/>
  <c r="JF39" i="3"/>
  <c r="JE39" i="3"/>
  <c r="JD39" i="3"/>
  <c r="JB39" i="3"/>
  <c r="JA39" i="3"/>
  <c r="IZ39" i="3"/>
  <c r="IY39" i="3"/>
  <c r="IW39" i="3"/>
  <c r="IV39" i="3"/>
  <c r="IU39" i="3"/>
  <c r="IT39" i="3"/>
  <c r="IR39" i="3"/>
  <c r="IQ39" i="3"/>
  <c r="IO39" i="3"/>
  <c r="IN39" i="3"/>
  <c r="IL39" i="3"/>
  <c r="IK39" i="3"/>
  <c r="IJ39" i="3"/>
  <c r="IG39" i="3"/>
  <c r="IF39" i="3"/>
  <c r="ID39" i="3"/>
  <c r="IC39" i="3"/>
  <c r="IB39" i="3"/>
  <c r="IA39" i="3"/>
  <c r="HZ39" i="3"/>
  <c r="HY39" i="3"/>
  <c r="HV39" i="3"/>
  <c r="HU39" i="3"/>
  <c r="HT39" i="3"/>
  <c r="HS39" i="3"/>
  <c r="HR39" i="3"/>
  <c r="HQ39" i="3"/>
  <c r="HO39" i="3"/>
  <c r="HN39" i="3"/>
  <c r="HM39" i="3"/>
  <c r="HL39" i="3"/>
  <c r="HI39" i="3"/>
  <c r="GY39" i="3"/>
  <c r="GW39" i="3"/>
  <c r="GT39" i="3"/>
  <c r="GS39" i="3"/>
  <c r="GR39" i="3"/>
  <c r="GQ39" i="3"/>
  <c r="GP39" i="3"/>
  <c r="GO39" i="3"/>
  <c r="GL39" i="3"/>
  <c r="GK39" i="3"/>
  <c r="GJ39" i="3"/>
  <c r="GI39" i="3"/>
  <c r="GG39" i="3"/>
  <c r="GF39" i="3"/>
  <c r="GE39" i="3"/>
  <c r="GC39" i="3"/>
  <c r="GB39" i="3"/>
  <c r="GA39" i="3"/>
  <c r="FZ39" i="3"/>
  <c r="FY39" i="3"/>
  <c r="FX39" i="3"/>
  <c r="FV39" i="3"/>
  <c r="FU39" i="3"/>
  <c r="FT39" i="3"/>
  <c r="FP39" i="3"/>
  <c r="FN39" i="3"/>
  <c r="FM39" i="3"/>
  <c r="FL39" i="3"/>
  <c r="FJ39" i="3"/>
  <c r="FI39" i="3"/>
  <c r="FH39" i="3"/>
  <c r="FF39" i="3"/>
  <c r="FD39" i="3"/>
  <c r="FC39" i="3"/>
  <c r="FA39" i="3"/>
  <c r="EZ39" i="3"/>
  <c r="EY39" i="3"/>
  <c r="EX39" i="3"/>
  <c r="EV39" i="3"/>
  <c r="EU39" i="3"/>
  <c r="ES39" i="3"/>
  <c r="ER39" i="3"/>
  <c r="EQ39" i="3"/>
  <c r="EP39" i="3"/>
  <c r="EO39" i="3"/>
  <c r="EM39" i="3"/>
  <c r="EL39" i="3"/>
  <c r="EJ39" i="3"/>
  <c r="EI39" i="3"/>
  <c r="JK38" i="3"/>
  <c r="JJ38" i="3"/>
  <c r="JI38" i="3"/>
  <c r="JG38" i="3"/>
  <c r="JF38" i="3"/>
  <c r="JE38" i="3"/>
  <c r="JD38" i="3"/>
  <c r="JB38" i="3"/>
  <c r="JA38" i="3"/>
  <c r="IZ38" i="3"/>
  <c r="IY38" i="3"/>
  <c r="IW38" i="3"/>
  <c r="IV38" i="3"/>
  <c r="IT38" i="3"/>
  <c r="IS38" i="3"/>
  <c r="IQ38" i="3"/>
  <c r="IP38" i="3"/>
  <c r="IO38" i="3"/>
  <c r="IL38" i="3"/>
  <c r="IK38" i="3"/>
  <c r="II38" i="3"/>
  <c r="IH38" i="3"/>
  <c r="IG38" i="3"/>
  <c r="IF38" i="3"/>
  <c r="IE38" i="3"/>
  <c r="ID38" i="3"/>
  <c r="IA38" i="3"/>
  <c r="HZ38" i="3"/>
  <c r="HY38" i="3"/>
  <c r="HX38" i="3"/>
  <c r="HW38" i="3"/>
  <c r="HV38" i="3"/>
  <c r="HT38" i="3"/>
  <c r="HS38" i="3"/>
  <c r="HR38" i="3"/>
  <c r="HQ38" i="3"/>
  <c r="HN38" i="3"/>
  <c r="HD38" i="3"/>
  <c r="HB38" i="3"/>
  <c r="GY38" i="3"/>
  <c r="GX38" i="3"/>
  <c r="GW38" i="3"/>
  <c r="GV38" i="3"/>
  <c r="GU38" i="3"/>
  <c r="GT38" i="3"/>
  <c r="GQ38" i="3"/>
  <c r="GP38" i="3"/>
  <c r="GO38" i="3"/>
  <c r="GN38" i="3"/>
  <c r="GL38" i="3"/>
  <c r="GK38" i="3"/>
  <c r="GJ38" i="3"/>
  <c r="GH38" i="3"/>
  <c r="GG38" i="3"/>
  <c r="GF38" i="3"/>
  <c r="GE38" i="3"/>
  <c r="GD38" i="3"/>
  <c r="GC38" i="3"/>
  <c r="GA38" i="3"/>
  <c r="FZ38" i="3"/>
  <c r="FY38" i="3"/>
  <c r="FU38" i="3"/>
  <c r="FS38" i="3"/>
  <c r="FR38" i="3"/>
  <c r="FQ38" i="3"/>
  <c r="FO38" i="3"/>
  <c r="FN38" i="3"/>
  <c r="FM38" i="3"/>
  <c r="FK38" i="3"/>
  <c r="FI38" i="3"/>
  <c r="FH38" i="3"/>
  <c r="FF38" i="3"/>
  <c r="FE38" i="3"/>
  <c r="FD38" i="3"/>
  <c r="FC38" i="3"/>
  <c r="FA38" i="3"/>
  <c r="EZ38" i="3"/>
  <c r="EX38" i="3"/>
  <c r="EW38" i="3"/>
  <c r="EV38" i="3"/>
  <c r="EU38" i="3"/>
  <c r="ET38" i="3"/>
  <c r="ER38" i="3"/>
  <c r="EQ38" i="3"/>
  <c r="EO38" i="3"/>
  <c r="EN38" i="3"/>
  <c r="EK38" i="3"/>
  <c r="EJ38" i="3"/>
  <c r="EI38" i="3"/>
  <c r="EH38" i="3"/>
  <c r="JK37" i="3"/>
  <c r="JJ37" i="3"/>
  <c r="JI37" i="3"/>
  <c r="JG37" i="3"/>
  <c r="JF37" i="3"/>
  <c r="JE37" i="3"/>
  <c r="JD37" i="3"/>
  <c r="JB37" i="3"/>
  <c r="JA37" i="3"/>
  <c r="IY37" i="3"/>
  <c r="IX37" i="3"/>
  <c r="IV37" i="3"/>
  <c r="IU37" i="3"/>
  <c r="IT37" i="3"/>
  <c r="IQ37" i="3"/>
  <c r="IP37" i="3"/>
  <c r="IN37" i="3"/>
  <c r="IM37" i="3"/>
  <c r="IL37" i="3"/>
  <c r="IK37" i="3"/>
  <c r="IJ37" i="3"/>
  <c r="II37" i="3"/>
  <c r="IF37" i="3"/>
  <c r="IE37" i="3"/>
  <c r="ID37" i="3"/>
  <c r="IC37" i="3"/>
  <c r="IB37" i="3"/>
  <c r="IA37" i="3"/>
  <c r="HY37" i="3"/>
  <c r="HX37" i="3"/>
  <c r="HW37" i="3"/>
  <c r="HV37" i="3"/>
  <c r="HS37" i="3"/>
  <c r="HI37" i="3"/>
  <c r="HG37" i="3"/>
  <c r="HD37" i="3"/>
  <c r="HC37" i="3"/>
  <c r="HB37" i="3"/>
  <c r="HA37" i="3"/>
  <c r="GZ37" i="3"/>
  <c r="GY37" i="3"/>
  <c r="GV37" i="3"/>
  <c r="GU37" i="3"/>
  <c r="GT37" i="3"/>
  <c r="GS37" i="3"/>
  <c r="GQ37" i="3"/>
  <c r="GP37" i="3"/>
  <c r="GO37" i="3"/>
  <c r="GM37" i="3"/>
  <c r="GL37" i="3"/>
  <c r="GK37" i="3"/>
  <c r="GJ37" i="3"/>
  <c r="GI37" i="3"/>
  <c r="GH37" i="3"/>
  <c r="GF37" i="3"/>
  <c r="GE37" i="3"/>
  <c r="GD37" i="3"/>
  <c r="FZ37" i="3"/>
  <c r="FX37" i="3"/>
  <c r="FW37" i="3"/>
  <c r="FV37" i="3"/>
  <c r="FT37" i="3"/>
  <c r="FS37" i="3"/>
  <c r="FR37" i="3"/>
  <c r="FP37" i="3"/>
  <c r="FN37" i="3"/>
  <c r="FM37" i="3"/>
  <c r="FK37" i="3"/>
  <c r="FJ37" i="3"/>
  <c r="FI37" i="3"/>
  <c r="FH37" i="3"/>
  <c r="FF37" i="3"/>
  <c r="FE37" i="3"/>
  <c r="FC37" i="3"/>
  <c r="FB37" i="3"/>
  <c r="FA37" i="3"/>
  <c r="EZ37" i="3"/>
  <c r="EY37" i="3"/>
  <c r="EW37" i="3"/>
  <c r="EV37" i="3"/>
  <c r="ET37" i="3"/>
  <c r="ES37" i="3"/>
  <c r="EP37" i="3"/>
  <c r="EO37" i="3"/>
  <c r="EN37" i="3"/>
  <c r="EM37" i="3"/>
  <c r="EK37" i="3"/>
  <c r="EJ37" i="3"/>
  <c r="EI37" i="3"/>
  <c r="EG37" i="3"/>
  <c r="JK36" i="3"/>
  <c r="JJ36" i="3"/>
  <c r="JI36" i="3"/>
  <c r="JG36" i="3"/>
  <c r="JF36" i="3"/>
  <c r="JD36" i="3"/>
  <c r="JC36" i="3"/>
  <c r="JA36" i="3"/>
  <c r="IZ36" i="3"/>
  <c r="IY36" i="3"/>
  <c r="IV36" i="3"/>
  <c r="IU36" i="3"/>
  <c r="IS36" i="3"/>
  <c r="IR36" i="3"/>
  <c r="IQ36" i="3"/>
  <c r="IP36" i="3"/>
  <c r="IO36" i="3"/>
  <c r="IN36" i="3"/>
  <c r="IK36" i="3"/>
  <c r="IJ36" i="3"/>
  <c r="II36" i="3"/>
  <c r="IH36" i="3"/>
  <c r="IG36" i="3"/>
  <c r="IF36" i="3"/>
  <c r="ID36" i="3"/>
  <c r="IC36" i="3"/>
  <c r="IB36" i="3"/>
  <c r="IA36" i="3"/>
  <c r="HX36" i="3"/>
  <c r="HN36" i="3"/>
  <c r="HL36" i="3"/>
  <c r="HI36" i="3"/>
  <c r="HH36" i="3"/>
  <c r="HG36" i="3"/>
  <c r="HF36" i="3"/>
  <c r="HE36" i="3"/>
  <c r="HD36" i="3"/>
  <c r="HA36" i="3"/>
  <c r="GZ36" i="3"/>
  <c r="GY36" i="3"/>
  <c r="GX36" i="3"/>
  <c r="GV36" i="3"/>
  <c r="GU36" i="3"/>
  <c r="GT36" i="3"/>
  <c r="GR36" i="3"/>
  <c r="GQ36" i="3"/>
  <c r="GP36" i="3"/>
  <c r="GO36" i="3"/>
  <c r="GN36" i="3"/>
  <c r="GM36" i="3"/>
  <c r="GK36" i="3"/>
  <c r="GJ36" i="3"/>
  <c r="GI36" i="3"/>
  <c r="GE36" i="3"/>
  <c r="GC36" i="3"/>
  <c r="GB36" i="3"/>
  <c r="GA36" i="3"/>
  <c r="FY36" i="3"/>
  <c r="FX36" i="3"/>
  <c r="FW36" i="3"/>
  <c r="FU36" i="3"/>
  <c r="FS36" i="3"/>
  <c r="FR36" i="3"/>
  <c r="FP36" i="3"/>
  <c r="FO36" i="3"/>
  <c r="FN36" i="3"/>
  <c r="FM36" i="3"/>
  <c r="FK36" i="3"/>
  <c r="FJ36" i="3"/>
  <c r="FH36" i="3"/>
  <c r="FG36" i="3"/>
  <c r="FF36" i="3"/>
  <c r="FE36" i="3"/>
  <c r="FD36" i="3"/>
  <c r="FB36" i="3"/>
  <c r="FA36" i="3"/>
  <c r="EY36" i="3"/>
  <c r="EX36" i="3"/>
  <c r="EU36" i="3"/>
  <c r="ET36" i="3"/>
  <c r="ES36" i="3"/>
  <c r="ER36" i="3"/>
  <c r="EP36" i="3"/>
  <c r="EO36" i="3"/>
  <c r="EN36" i="3"/>
  <c r="EL36" i="3"/>
  <c r="EK36" i="3"/>
  <c r="EJ36" i="3"/>
  <c r="EI36" i="3"/>
  <c r="EG36" i="3"/>
  <c r="JK35" i="3"/>
  <c r="JI35" i="3"/>
  <c r="JH35" i="3"/>
  <c r="JF35" i="3"/>
  <c r="JE35" i="3"/>
  <c r="JD35" i="3"/>
  <c r="JA35" i="3"/>
  <c r="IZ35" i="3"/>
  <c r="IX35" i="3"/>
  <c r="IW35" i="3"/>
  <c r="IV35" i="3"/>
  <c r="IU35" i="3"/>
  <c r="IT35" i="3"/>
  <c r="IS35" i="3"/>
  <c r="IP35" i="3"/>
  <c r="IO35" i="3"/>
  <c r="IN35" i="3"/>
  <c r="IM35" i="3"/>
  <c r="IL35" i="3"/>
  <c r="IK35" i="3"/>
  <c r="II35" i="3"/>
  <c r="IH35" i="3"/>
  <c r="IG35" i="3"/>
  <c r="IF35" i="3"/>
  <c r="IC35" i="3"/>
  <c r="HS35" i="3"/>
  <c r="HQ35" i="3"/>
  <c r="HN35" i="3"/>
  <c r="HM35" i="3"/>
  <c r="HL35" i="3"/>
  <c r="HK35" i="3"/>
  <c r="HJ35" i="3"/>
  <c r="HI35" i="3"/>
  <c r="HF35" i="3"/>
  <c r="HE35" i="3"/>
  <c r="HD35" i="3"/>
  <c r="HC35" i="3"/>
  <c r="HA35" i="3"/>
  <c r="GZ35" i="3"/>
  <c r="GY35" i="3"/>
  <c r="GW35" i="3"/>
  <c r="GV35" i="3"/>
  <c r="GU35" i="3"/>
  <c r="GT35" i="3"/>
  <c r="GS35" i="3"/>
  <c r="GR35" i="3"/>
  <c r="GP35" i="3"/>
  <c r="GO35" i="3"/>
  <c r="GN35" i="3"/>
  <c r="GJ35" i="3"/>
  <c r="GH35" i="3"/>
  <c r="GG35" i="3"/>
  <c r="GF35" i="3"/>
  <c r="GD35" i="3"/>
  <c r="GC35" i="3"/>
  <c r="GB35" i="3"/>
  <c r="FZ35" i="3"/>
  <c r="FX35" i="3"/>
  <c r="FW35" i="3"/>
  <c r="FU35" i="3"/>
  <c r="FT35" i="3"/>
  <c r="FS35" i="3"/>
  <c r="FR35" i="3"/>
  <c r="FP35" i="3"/>
  <c r="FO35" i="3"/>
  <c r="FM35" i="3"/>
  <c r="FL35" i="3"/>
  <c r="FK35" i="3"/>
  <c r="FJ35" i="3"/>
  <c r="FI35" i="3"/>
  <c r="FG35" i="3"/>
  <c r="FF35" i="3"/>
  <c r="FD35" i="3"/>
  <c r="FC35" i="3"/>
  <c r="EZ35" i="3"/>
  <c r="EY35" i="3"/>
  <c r="EX35" i="3"/>
  <c r="EW35" i="3"/>
  <c r="EU35" i="3"/>
  <c r="ET35" i="3"/>
  <c r="ES35" i="3"/>
  <c r="EQ35" i="3"/>
  <c r="EP35" i="3"/>
  <c r="EO35" i="3"/>
  <c r="EN35" i="3"/>
  <c r="EL35" i="3"/>
  <c r="EK35" i="3"/>
  <c r="EJ35" i="3"/>
  <c r="EI35" i="3"/>
  <c r="EG35" i="3"/>
  <c r="JK34" i="3"/>
  <c r="JJ34" i="3"/>
  <c r="JI34" i="3"/>
  <c r="JF34" i="3"/>
  <c r="JE34" i="3"/>
  <c r="JC34" i="3"/>
  <c r="JB34" i="3"/>
  <c r="JA34" i="3"/>
  <c r="IZ34" i="3"/>
  <c r="IY34" i="3"/>
  <c r="IX34" i="3"/>
  <c r="IU34" i="3"/>
  <c r="IT34" i="3"/>
  <c r="IS34" i="3"/>
  <c r="IR34" i="3"/>
  <c r="IQ34" i="3"/>
  <c r="IP34" i="3"/>
  <c r="IN34" i="3"/>
  <c r="IM34" i="3"/>
  <c r="IL34" i="3"/>
  <c r="IK34" i="3"/>
  <c r="IH34" i="3"/>
  <c r="HX34" i="3"/>
  <c r="HV34" i="3"/>
  <c r="HS34" i="3"/>
  <c r="HR34" i="3"/>
  <c r="HQ34" i="3"/>
  <c r="HP34" i="3"/>
  <c r="HO34" i="3"/>
  <c r="HN34" i="3"/>
  <c r="HK34" i="3"/>
  <c r="HJ34" i="3"/>
  <c r="HI34" i="3"/>
  <c r="HH34" i="3"/>
  <c r="HF34" i="3"/>
  <c r="HE34" i="3"/>
  <c r="HD34" i="3"/>
  <c r="HB34" i="3"/>
  <c r="HA34" i="3"/>
  <c r="GZ34" i="3"/>
  <c r="GY34" i="3"/>
  <c r="GX34" i="3"/>
  <c r="GW34" i="3"/>
  <c r="GU34" i="3"/>
  <c r="GT34" i="3"/>
  <c r="GS34" i="3"/>
  <c r="GO34" i="3"/>
  <c r="GM34" i="3"/>
  <c r="GL34" i="3"/>
  <c r="GK34" i="3"/>
  <c r="GI34" i="3"/>
  <c r="GH34" i="3"/>
  <c r="GG34" i="3"/>
  <c r="GE34" i="3"/>
  <c r="GC34" i="3"/>
  <c r="GB34" i="3"/>
  <c r="FZ34" i="3"/>
  <c r="FY34" i="3"/>
  <c r="FX34" i="3"/>
  <c r="FW34" i="3"/>
  <c r="FU34" i="3"/>
  <c r="FT34" i="3"/>
  <c r="FR34" i="3"/>
  <c r="FQ34" i="3"/>
  <c r="FP34" i="3"/>
  <c r="FO34" i="3"/>
  <c r="FN34" i="3"/>
  <c r="FL34" i="3"/>
  <c r="FK34" i="3"/>
  <c r="FI34" i="3"/>
  <c r="FH34" i="3"/>
  <c r="FE34" i="3"/>
  <c r="FD34" i="3"/>
  <c r="FC34" i="3"/>
  <c r="FB34" i="3"/>
  <c r="EZ34" i="3"/>
  <c r="EY34" i="3"/>
  <c r="EX34" i="3"/>
  <c r="EV34" i="3"/>
  <c r="EU34" i="3"/>
  <c r="ET34" i="3"/>
  <c r="ES34" i="3"/>
  <c r="EQ34" i="3"/>
  <c r="EP34" i="3"/>
  <c r="EO34" i="3"/>
  <c r="EN34" i="3"/>
  <c r="EL34" i="3"/>
  <c r="EK34" i="3"/>
  <c r="EI34" i="3"/>
  <c r="EH34" i="3"/>
  <c r="JK33" i="3"/>
  <c r="JJ33" i="3"/>
  <c r="JH33" i="3"/>
  <c r="JG33" i="3"/>
  <c r="JF33" i="3"/>
  <c r="JE33" i="3"/>
  <c r="JD33" i="3"/>
  <c r="JC33" i="3"/>
  <c r="IZ33" i="3"/>
  <c r="IY33" i="3"/>
  <c r="IX33" i="3"/>
  <c r="IW33" i="3"/>
  <c r="IV33" i="3"/>
  <c r="IU33" i="3"/>
  <c r="IS33" i="3"/>
  <c r="IR33" i="3"/>
  <c r="IQ33" i="3"/>
  <c r="IP33" i="3"/>
  <c r="IM33" i="3"/>
  <c r="IC33" i="3"/>
  <c r="IA33" i="3"/>
  <c r="HX33" i="3"/>
  <c r="HW33" i="3"/>
  <c r="HV33" i="3"/>
  <c r="HU33" i="3"/>
  <c r="HT33" i="3"/>
  <c r="HS33" i="3"/>
  <c r="HP33" i="3"/>
  <c r="HO33" i="3"/>
  <c r="HN33" i="3"/>
  <c r="HM33" i="3"/>
  <c r="HK33" i="3"/>
  <c r="HJ33" i="3"/>
  <c r="HI33" i="3"/>
  <c r="HG33" i="3"/>
  <c r="HF33" i="3"/>
  <c r="HE33" i="3"/>
  <c r="HD33" i="3"/>
  <c r="HC33" i="3"/>
  <c r="HB33" i="3"/>
  <c r="GZ33" i="3"/>
  <c r="GY33" i="3"/>
  <c r="GX33" i="3"/>
  <c r="GT33" i="3"/>
  <c r="GR33" i="3"/>
  <c r="GQ33" i="3"/>
  <c r="GP33" i="3"/>
  <c r="GN33" i="3"/>
  <c r="GM33" i="3"/>
  <c r="GL33" i="3"/>
  <c r="GJ33" i="3"/>
  <c r="GH33" i="3"/>
  <c r="GG33" i="3"/>
  <c r="GE33" i="3"/>
  <c r="GD33" i="3"/>
  <c r="GC33" i="3"/>
  <c r="GB33" i="3"/>
  <c r="FZ33" i="3"/>
  <c r="FY33" i="3"/>
  <c r="FW33" i="3"/>
  <c r="FV33" i="3"/>
  <c r="FU33" i="3"/>
  <c r="FT33" i="3"/>
  <c r="FS33" i="3"/>
  <c r="FQ33" i="3"/>
  <c r="FP33" i="3"/>
  <c r="FN33" i="3"/>
  <c r="FM33" i="3"/>
  <c r="FJ33" i="3"/>
  <c r="FI33" i="3"/>
  <c r="FH33" i="3"/>
  <c r="FG33" i="3"/>
  <c r="FE33" i="3"/>
  <c r="FD33" i="3"/>
  <c r="FC33" i="3"/>
  <c r="FA33" i="3"/>
  <c r="EZ33" i="3"/>
  <c r="EY33" i="3"/>
  <c r="EX33" i="3"/>
  <c r="EV33" i="3"/>
  <c r="EU33" i="3"/>
  <c r="ET33" i="3"/>
  <c r="ES33" i="3"/>
  <c r="EQ33" i="3"/>
  <c r="EP33" i="3"/>
  <c r="EN33" i="3"/>
  <c r="EM33" i="3"/>
  <c r="EK33" i="3"/>
  <c r="EJ33" i="3"/>
  <c r="EI33" i="3"/>
  <c r="JK32" i="3"/>
  <c r="JJ32" i="3"/>
  <c r="JI32" i="3"/>
  <c r="JH32" i="3"/>
  <c r="JE32" i="3"/>
  <c r="JD32" i="3"/>
  <c r="JC32" i="3"/>
  <c r="JB32" i="3"/>
  <c r="JA32" i="3"/>
  <c r="IZ32" i="3"/>
  <c r="IX32" i="3"/>
  <c r="IW32" i="3"/>
  <c r="IV32" i="3"/>
  <c r="IU32" i="3"/>
  <c r="IR32" i="3"/>
  <c r="IH32" i="3"/>
  <c r="IF32" i="3"/>
  <c r="IC32" i="3"/>
  <c r="IB32" i="3"/>
  <c r="IA32" i="3"/>
  <c r="HZ32" i="3"/>
  <c r="HY32" i="3"/>
  <c r="HX32" i="3"/>
  <c r="HU32" i="3"/>
  <c r="HT32" i="3"/>
  <c r="HS32" i="3"/>
  <c r="HR32" i="3"/>
  <c r="HP32" i="3"/>
  <c r="HO32" i="3"/>
  <c r="HN32" i="3"/>
  <c r="HL32" i="3"/>
  <c r="HK32" i="3"/>
  <c r="HJ32" i="3"/>
  <c r="HI32" i="3"/>
  <c r="HH32" i="3"/>
  <c r="HG32" i="3"/>
  <c r="HE32" i="3"/>
  <c r="HD32" i="3"/>
  <c r="HC32" i="3"/>
  <c r="GY32" i="3"/>
  <c r="GW32" i="3"/>
  <c r="GV32" i="3"/>
  <c r="GU32" i="3"/>
  <c r="GS32" i="3"/>
  <c r="GR32" i="3"/>
  <c r="GQ32" i="3"/>
  <c r="GO32" i="3"/>
  <c r="GM32" i="3"/>
  <c r="GL32" i="3"/>
  <c r="GJ32" i="3"/>
  <c r="GI32" i="3"/>
  <c r="GH32" i="3"/>
  <c r="GG32" i="3"/>
  <c r="GE32" i="3"/>
  <c r="GD32" i="3"/>
  <c r="GB32" i="3"/>
  <c r="GA32" i="3"/>
  <c r="FZ32" i="3"/>
  <c r="FY32" i="3"/>
  <c r="FX32" i="3"/>
  <c r="FV32" i="3"/>
  <c r="FU32" i="3"/>
  <c r="FS32" i="3"/>
  <c r="FR32" i="3"/>
  <c r="FO32" i="3"/>
  <c r="FN32" i="3"/>
  <c r="FM32" i="3"/>
  <c r="FL32" i="3"/>
  <c r="FJ32" i="3"/>
  <c r="FI32" i="3"/>
  <c r="FH32" i="3"/>
  <c r="FF32" i="3"/>
  <c r="FE32" i="3"/>
  <c r="FD32" i="3"/>
  <c r="FC32" i="3"/>
  <c r="FA32" i="3"/>
  <c r="EZ32" i="3"/>
  <c r="EY32" i="3"/>
  <c r="EX32" i="3"/>
  <c r="EV32" i="3"/>
  <c r="EU32" i="3"/>
  <c r="ES32" i="3"/>
  <c r="ER32" i="3"/>
  <c r="EP32" i="3"/>
  <c r="EO32" i="3"/>
  <c r="EN32" i="3"/>
  <c r="EK32" i="3"/>
  <c r="EJ32" i="3"/>
  <c r="EH32" i="3"/>
  <c r="EG32" i="3"/>
  <c r="JJ31" i="3"/>
  <c r="JI31" i="3"/>
  <c r="JH31" i="3"/>
  <c r="JG31" i="3"/>
  <c r="JF31" i="3"/>
  <c r="JE31" i="3"/>
  <c r="JC31" i="3"/>
  <c r="JB31" i="3"/>
  <c r="JA31" i="3"/>
  <c r="IZ31" i="3"/>
  <c r="IW31" i="3"/>
  <c r="IM31" i="3"/>
  <c r="IK31" i="3"/>
  <c r="IH31" i="3"/>
  <c r="IG31" i="3"/>
  <c r="IF31" i="3"/>
  <c r="IE31" i="3"/>
  <c r="ID31" i="3"/>
  <c r="IC31" i="3"/>
  <c r="HZ31" i="3"/>
  <c r="HY31" i="3"/>
  <c r="HX31" i="3"/>
  <c r="HW31" i="3"/>
  <c r="HU31" i="3"/>
  <c r="HT31" i="3"/>
  <c r="HS31" i="3"/>
  <c r="HQ31" i="3"/>
  <c r="HP31" i="3"/>
  <c r="HO31" i="3"/>
  <c r="HN31" i="3"/>
  <c r="HM31" i="3"/>
  <c r="HL31" i="3"/>
  <c r="HJ31" i="3"/>
  <c r="HI31" i="3"/>
  <c r="HH31" i="3"/>
  <c r="HD31" i="3"/>
  <c r="HB31" i="3"/>
  <c r="HA31" i="3"/>
  <c r="GZ31" i="3"/>
  <c r="GX31" i="3"/>
  <c r="GW31" i="3"/>
  <c r="GV31" i="3"/>
  <c r="GT31" i="3"/>
  <c r="GR31" i="3"/>
  <c r="GQ31" i="3"/>
  <c r="GO31" i="3"/>
  <c r="GN31" i="3"/>
  <c r="GM31" i="3"/>
  <c r="GL31" i="3"/>
  <c r="GJ31" i="3"/>
  <c r="GI31" i="3"/>
  <c r="GG31" i="3"/>
  <c r="GF31" i="3"/>
  <c r="GE31" i="3"/>
  <c r="GD31" i="3"/>
  <c r="GC31" i="3"/>
  <c r="GA31" i="3"/>
  <c r="FZ31" i="3"/>
  <c r="FX31" i="3"/>
  <c r="FW31" i="3"/>
  <c r="FT31" i="3"/>
  <c r="FS31" i="3"/>
  <c r="FR31" i="3"/>
  <c r="FQ31" i="3"/>
  <c r="FO31" i="3"/>
  <c r="FN31" i="3"/>
  <c r="FM31" i="3"/>
  <c r="FK31" i="3"/>
  <c r="FJ31" i="3"/>
  <c r="FI31" i="3"/>
  <c r="FH31" i="3"/>
  <c r="FF31" i="3"/>
  <c r="FE31" i="3"/>
  <c r="FD31" i="3"/>
  <c r="FC31" i="3"/>
  <c r="FA31" i="3"/>
  <c r="EZ31" i="3"/>
  <c r="EX31" i="3"/>
  <c r="EW31" i="3"/>
  <c r="EU31" i="3"/>
  <c r="ET31" i="3"/>
  <c r="ES31" i="3"/>
  <c r="EP31" i="3"/>
  <c r="EO31" i="3"/>
  <c r="EM31" i="3"/>
  <c r="EL31" i="3"/>
  <c r="EK31" i="3"/>
  <c r="EJ31" i="3"/>
  <c r="EI31" i="3"/>
  <c r="EH31" i="3"/>
  <c r="JK30" i="3"/>
  <c r="JJ30" i="3"/>
  <c r="JH30" i="3"/>
  <c r="JG30" i="3"/>
  <c r="JF30" i="3"/>
  <c r="JE30" i="3"/>
  <c r="JB30" i="3"/>
  <c r="IR30" i="3"/>
  <c r="IP30" i="3"/>
  <c r="IM30" i="3"/>
  <c r="IL30" i="3"/>
  <c r="IK30" i="3"/>
  <c r="IJ30" i="3"/>
  <c r="II30" i="3"/>
  <c r="IH30" i="3"/>
  <c r="IE30" i="3"/>
  <c r="ID30" i="3"/>
  <c r="IC30" i="3"/>
  <c r="IB30" i="3"/>
  <c r="HZ30" i="3"/>
  <c r="HY30" i="3"/>
  <c r="HX30" i="3"/>
  <c r="HV30" i="3"/>
  <c r="HU30" i="3"/>
  <c r="HT30" i="3"/>
  <c r="HS30" i="3"/>
  <c r="HR30" i="3"/>
  <c r="HQ30" i="3"/>
  <c r="HO30" i="3"/>
  <c r="HN30" i="3"/>
  <c r="HM30" i="3"/>
  <c r="HI30" i="3"/>
  <c r="HG30" i="3"/>
  <c r="HF30" i="3"/>
  <c r="HE30" i="3"/>
  <c r="HC30" i="3"/>
  <c r="HB30" i="3"/>
  <c r="HA30" i="3"/>
  <c r="GY30" i="3"/>
  <c r="GW30" i="3"/>
  <c r="GV30" i="3"/>
  <c r="GT30" i="3"/>
  <c r="GS30" i="3"/>
  <c r="GR30" i="3"/>
  <c r="GQ30" i="3"/>
  <c r="GO30" i="3"/>
  <c r="GN30" i="3"/>
  <c r="GL30" i="3"/>
  <c r="GK30" i="3"/>
  <c r="GJ30" i="3"/>
  <c r="GI30" i="3"/>
  <c r="GH30" i="3"/>
  <c r="GF30" i="3"/>
  <c r="GE30" i="3"/>
  <c r="GC30" i="3"/>
  <c r="GB30" i="3"/>
  <c r="FY30" i="3"/>
  <c r="FX30" i="3"/>
  <c r="FW30" i="3"/>
  <c r="FV30" i="3"/>
  <c r="FT30" i="3"/>
  <c r="FS30" i="3"/>
  <c r="FR30" i="3"/>
  <c r="FP30" i="3"/>
  <c r="FO30" i="3"/>
  <c r="FN30" i="3"/>
  <c r="FM30" i="3"/>
  <c r="FK30" i="3"/>
  <c r="FJ30" i="3"/>
  <c r="FI30" i="3"/>
  <c r="FH30" i="3"/>
  <c r="FF30" i="3"/>
  <c r="FE30" i="3"/>
  <c r="FC30" i="3"/>
  <c r="FB30" i="3"/>
  <c r="EZ30" i="3"/>
  <c r="EY30" i="3"/>
  <c r="EX30" i="3"/>
  <c r="EU30" i="3"/>
  <c r="ET30" i="3"/>
  <c r="ER30" i="3"/>
  <c r="EQ30" i="3"/>
  <c r="EP30" i="3"/>
  <c r="EO30" i="3"/>
  <c r="EN30" i="3"/>
  <c r="EM30" i="3"/>
  <c r="EJ30" i="3"/>
  <c r="EI30" i="3"/>
  <c r="EH30" i="3"/>
  <c r="EG30" i="3"/>
  <c r="EF56" i="3"/>
  <c r="EE56" i="3"/>
  <c r="EB56" i="3"/>
  <c r="EB54" i="3"/>
  <c r="EE53" i="3"/>
  <c r="EB53" i="3"/>
  <c r="EF52" i="3"/>
  <c r="EE52" i="3"/>
  <c r="ED52" i="3"/>
  <c r="EC52" i="3"/>
  <c r="EB52" i="3"/>
  <c r="ED51" i="3"/>
  <c r="EC51" i="3"/>
  <c r="EB51" i="3"/>
  <c r="EF50" i="3"/>
  <c r="ED50" i="3"/>
  <c r="EC50" i="3"/>
  <c r="EB50" i="3"/>
  <c r="EE49" i="3"/>
  <c r="ED49" i="3"/>
  <c r="EC49" i="3"/>
  <c r="EB49" i="3"/>
  <c r="EF48" i="3"/>
  <c r="EE48" i="3"/>
  <c r="EC48" i="3"/>
  <c r="EB48" i="3"/>
  <c r="EF47" i="3"/>
  <c r="EB47" i="3"/>
  <c r="EE46" i="3"/>
  <c r="ED46" i="3"/>
  <c r="EC46" i="3"/>
  <c r="EF45" i="3"/>
  <c r="EE45" i="3"/>
  <c r="ED45" i="3"/>
  <c r="EB45" i="3"/>
  <c r="EE44" i="3"/>
  <c r="ED44" i="3"/>
  <c r="EB44" i="3"/>
  <c r="EF43" i="3"/>
  <c r="EE43" i="3"/>
  <c r="ED43" i="3"/>
  <c r="EB43" i="3"/>
  <c r="EF42" i="3"/>
  <c r="ED42" i="3"/>
  <c r="EC42" i="3"/>
  <c r="EB42" i="3"/>
  <c r="EF41" i="3"/>
  <c r="EE41" i="3"/>
  <c r="EC41" i="3"/>
  <c r="EB41" i="3"/>
  <c r="EE40" i="3"/>
  <c r="ED40" i="3"/>
  <c r="EF39" i="3"/>
  <c r="EE39" i="3"/>
  <c r="ED39" i="3"/>
  <c r="EC39" i="3"/>
  <c r="EF38" i="3"/>
  <c r="EE38" i="3"/>
  <c r="ED38" i="3"/>
  <c r="EB38" i="3"/>
  <c r="EF37" i="3"/>
  <c r="EE37" i="3"/>
  <c r="ED37" i="3"/>
  <c r="EB37" i="3"/>
  <c r="EF36" i="3"/>
  <c r="EE36" i="3"/>
  <c r="ED36" i="3"/>
  <c r="EB36" i="3"/>
  <c r="EF35" i="3"/>
  <c r="ED35" i="3"/>
  <c r="EC35" i="3"/>
  <c r="EF34" i="3"/>
  <c r="EE34" i="3"/>
  <c r="ED34" i="3"/>
  <c r="EF33" i="3"/>
  <c r="EE33" i="3"/>
  <c r="EC33" i="3"/>
  <c r="EB33" i="3"/>
  <c r="EF32" i="3"/>
  <c r="EE32" i="3"/>
  <c r="ED32" i="3"/>
  <c r="EC32" i="3"/>
  <c r="EE31" i="3"/>
  <c r="ED31" i="3"/>
  <c r="EC31" i="3"/>
  <c r="EB31" i="3"/>
  <c r="EF30" i="3"/>
  <c r="EE30" i="3"/>
  <c r="EC30" i="3"/>
  <c r="EB30" i="3"/>
  <c r="DW55" i="3"/>
  <c r="DZ54" i="3"/>
  <c r="DW54" i="3"/>
  <c r="EA53" i="3"/>
  <c r="DZ53" i="3"/>
  <c r="DY53" i="3"/>
  <c r="DX53" i="3"/>
  <c r="DW53" i="3"/>
  <c r="DY52" i="3"/>
  <c r="DX52" i="3"/>
  <c r="DW52" i="3"/>
  <c r="EA51" i="3"/>
  <c r="DY51" i="3"/>
  <c r="DX51" i="3"/>
  <c r="DW51" i="3"/>
  <c r="DZ50" i="3"/>
  <c r="DY50" i="3"/>
  <c r="DX50" i="3"/>
  <c r="DW50" i="3"/>
  <c r="EA49" i="3"/>
  <c r="DZ49" i="3"/>
  <c r="DX49" i="3"/>
  <c r="DW49" i="3"/>
  <c r="EA48" i="3"/>
  <c r="DW48" i="3"/>
  <c r="DZ47" i="3"/>
  <c r="DY47" i="3"/>
  <c r="DX47" i="3"/>
  <c r="EA46" i="3"/>
  <c r="DZ46" i="3"/>
  <c r="DY46" i="3"/>
  <c r="DW46" i="3"/>
  <c r="DZ45" i="3"/>
  <c r="DY45" i="3"/>
  <c r="DW45" i="3"/>
  <c r="EA44" i="3"/>
  <c r="DZ44" i="3"/>
  <c r="DY44" i="3"/>
  <c r="DW44" i="3"/>
  <c r="EA43" i="3"/>
  <c r="DY43" i="3"/>
  <c r="DX43" i="3"/>
  <c r="DW43" i="3"/>
  <c r="EA42" i="3"/>
  <c r="DZ42" i="3"/>
  <c r="DX42" i="3"/>
  <c r="DW42" i="3"/>
  <c r="DZ41" i="3"/>
  <c r="DY41" i="3"/>
  <c r="EA40" i="3"/>
  <c r="DZ40" i="3"/>
  <c r="DY40" i="3"/>
  <c r="DX40" i="3"/>
  <c r="EA39" i="3"/>
  <c r="DZ39" i="3"/>
  <c r="DY39" i="3"/>
  <c r="DW39" i="3"/>
  <c r="EA38" i="3"/>
  <c r="DZ38" i="3"/>
  <c r="DY38" i="3"/>
  <c r="DW38" i="3"/>
  <c r="EA37" i="3"/>
  <c r="DZ37" i="3"/>
  <c r="DY37" i="3"/>
  <c r="DW37" i="3"/>
  <c r="EA36" i="3"/>
  <c r="DY36" i="3"/>
  <c r="DX36" i="3"/>
  <c r="EA35" i="3"/>
  <c r="DZ35" i="3"/>
  <c r="DY35" i="3"/>
  <c r="EA34" i="3"/>
  <c r="DZ34" i="3"/>
  <c r="DX34" i="3"/>
  <c r="DW34" i="3"/>
  <c r="EA33" i="3"/>
  <c r="DZ33" i="3"/>
  <c r="DY33" i="3"/>
  <c r="DX33" i="3"/>
  <c r="DZ32" i="3"/>
  <c r="DY32" i="3"/>
  <c r="DX32" i="3"/>
  <c r="DW32" i="3"/>
  <c r="EA31" i="3"/>
  <c r="DZ31" i="3"/>
  <c r="DX31" i="3"/>
  <c r="DW31" i="3"/>
  <c r="EA30" i="3"/>
  <c r="DZ30" i="3"/>
  <c r="DW30" i="3"/>
  <c r="DR56" i="3"/>
  <c r="DU55" i="3"/>
  <c r="DR55" i="3"/>
  <c r="DV54" i="3"/>
  <c r="DU54" i="3"/>
  <c r="DT54" i="3"/>
  <c r="DS54" i="3"/>
  <c r="DR54" i="3"/>
  <c r="DT53" i="3"/>
  <c r="DS53" i="3"/>
  <c r="DR53" i="3"/>
  <c r="DV52" i="3"/>
  <c r="DT52" i="3"/>
  <c r="DS52" i="3"/>
  <c r="DR52" i="3"/>
  <c r="DU51" i="3"/>
  <c r="DT51" i="3"/>
  <c r="DS51" i="3"/>
  <c r="DR51" i="3"/>
  <c r="DV50" i="3"/>
  <c r="DU50" i="3"/>
  <c r="DS50" i="3"/>
  <c r="DR50" i="3"/>
  <c r="DV49" i="3"/>
  <c r="DR49" i="3"/>
  <c r="DU48" i="3"/>
  <c r="DT48" i="3"/>
  <c r="DS48" i="3"/>
  <c r="DV47" i="3"/>
  <c r="DU47" i="3"/>
  <c r="DT47" i="3"/>
  <c r="DR47" i="3"/>
  <c r="DU46" i="3"/>
  <c r="DT46" i="3"/>
  <c r="DR46" i="3"/>
  <c r="DV45" i="3"/>
  <c r="DU45" i="3"/>
  <c r="DT45" i="3"/>
  <c r="DR45" i="3"/>
  <c r="DV44" i="3"/>
  <c r="DT44" i="3"/>
  <c r="DS44" i="3"/>
  <c r="DR44" i="3"/>
  <c r="DV43" i="3"/>
  <c r="DU43" i="3"/>
  <c r="DS43" i="3"/>
  <c r="DR43" i="3"/>
  <c r="DU42" i="3"/>
  <c r="DT42" i="3"/>
  <c r="DV41" i="3"/>
  <c r="DU41" i="3"/>
  <c r="DT41" i="3"/>
  <c r="DS41" i="3"/>
  <c r="DV40" i="3"/>
  <c r="DU40" i="3"/>
  <c r="DT40" i="3"/>
  <c r="DR40" i="3"/>
  <c r="DV39" i="3"/>
  <c r="DU39" i="3"/>
  <c r="DT39" i="3"/>
  <c r="DR39" i="3"/>
  <c r="DV38" i="3"/>
  <c r="DU38" i="3"/>
  <c r="DT38" i="3"/>
  <c r="DR38" i="3"/>
  <c r="DV37" i="3"/>
  <c r="DT37" i="3"/>
  <c r="DS37" i="3"/>
  <c r="DV36" i="3"/>
  <c r="DU36" i="3"/>
  <c r="DT36" i="3"/>
  <c r="DV35" i="3"/>
  <c r="DU35" i="3"/>
  <c r="DS35" i="3"/>
  <c r="DR35" i="3"/>
  <c r="DV34" i="3"/>
  <c r="DU34" i="3"/>
  <c r="DT34" i="3"/>
  <c r="DS34" i="3"/>
  <c r="DU33" i="3"/>
  <c r="DT33" i="3"/>
  <c r="DS33" i="3"/>
  <c r="DR33" i="3"/>
  <c r="DV32" i="3"/>
  <c r="DU32" i="3"/>
  <c r="DS32" i="3"/>
  <c r="DR32" i="3"/>
  <c r="DV31" i="3"/>
  <c r="DU31" i="3"/>
  <c r="DR31" i="3"/>
  <c r="DP56" i="3"/>
  <c r="DM56" i="3"/>
  <c r="DQ55" i="3"/>
  <c r="DP55" i="3"/>
  <c r="DO55" i="3"/>
  <c r="DN55" i="3"/>
  <c r="DM55" i="3"/>
  <c r="DO54" i="3"/>
  <c r="DN54" i="3"/>
  <c r="DM54" i="3"/>
  <c r="DQ53" i="3"/>
  <c r="DO53" i="3"/>
  <c r="DN53" i="3"/>
  <c r="DM53" i="3"/>
  <c r="DP52" i="3"/>
  <c r="DO52" i="3"/>
  <c r="DN52" i="3"/>
  <c r="DM52" i="3"/>
  <c r="DQ51" i="3"/>
  <c r="DP51" i="3"/>
  <c r="DN51" i="3"/>
  <c r="DM51" i="3"/>
  <c r="DQ50" i="3"/>
  <c r="DM50" i="3"/>
  <c r="DP49" i="3"/>
  <c r="DO49" i="3"/>
  <c r="DN49" i="3"/>
  <c r="DQ48" i="3"/>
  <c r="DP48" i="3"/>
  <c r="DO48" i="3"/>
  <c r="DM48" i="3"/>
  <c r="DP47" i="3"/>
  <c r="DO47" i="3"/>
  <c r="DM47" i="3"/>
  <c r="DQ46" i="3"/>
  <c r="DP46" i="3"/>
  <c r="DO46" i="3"/>
  <c r="DM46" i="3"/>
  <c r="DQ45" i="3"/>
  <c r="DO45" i="3"/>
  <c r="DN45" i="3"/>
  <c r="DM45" i="3"/>
  <c r="DQ44" i="3"/>
  <c r="DP44" i="3"/>
  <c r="DN44" i="3"/>
  <c r="DM44" i="3"/>
  <c r="DP43" i="3"/>
  <c r="DO43" i="3"/>
  <c r="DQ42" i="3"/>
  <c r="DP42" i="3"/>
  <c r="DO42" i="3"/>
  <c r="DN42" i="3"/>
  <c r="DQ41" i="3"/>
  <c r="DP41" i="3"/>
  <c r="DO41" i="3"/>
  <c r="DM41" i="3"/>
  <c r="DQ40" i="3"/>
  <c r="DP40" i="3"/>
  <c r="DO40" i="3"/>
  <c r="DM40" i="3"/>
  <c r="DQ39" i="3"/>
  <c r="DP39" i="3"/>
  <c r="DO39" i="3"/>
  <c r="DM39" i="3"/>
  <c r="DQ38" i="3"/>
  <c r="DO38" i="3"/>
  <c r="DN38" i="3"/>
  <c r="DQ37" i="3"/>
  <c r="DP37" i="3"/>
  <c r="DO37" i="3"/>
  <c r="DQ36" i="3"/>
  <c r="DP36" i="3"/>
  <c r="DN36" i="3"/>
  <c r="DM36" i="3"/>
  <c r="DQ35" i="3"/>
  <c r="DP35" i="3"/>
  <c r="DO35" i="3"/>
  <c r="DN35" i="3"/>
  <c r="DP34" i="3"/>
  <c r="DO34" i="3"/>
  <c r="DN34" i="3"/>
  <c r="DM34" i="3"/>
  <c r="DQ33" i="3"/>
  <c r="DP33" i="3"/>
  <c r="DN33" i="3"/>
  <c r="DM33" i="3"/>
  <c r="DQ32" i="3"/>
  <c r="DP32" i="3"/>
  <c r="DM32" i="3"/>
  <c r="DM30" i="3"/>
  <c r="DL56" i="3"/>
  <c r="DK56" i="3"/>
  <c r="DJ56" i="3"/>
  <c r="DI56" i="3"/>
  <c r="DH56" i="3"/>
  <c r="DJ55" i="3"/>
  <c r="DI55" i="3"/>
  <c r="DH55" i="3"/>
  <c r="DL54" i="3"/>
  <c r="DJ54" i="3"/>
  <c r="DI54" i="3"/>
  <c r="DH54" i="3"/>
  <c r="DK53" i="3"/>
  <c r="DJ53" i="3"/>
  <c r="DI53" i="3"/>
  <c r="DH53" i="3"/>
  <c r="DL52" i="3"/>
  <c r="DK52" i="3"/>
  <c r="DI52" i="3"/>
  <c r="DH52" i="3"/>
  <c r="DL51" i="3"/>
  <c r="DH51" i="3"/>
  <c r="DK50" i="3"/>
  <c r="DJ50" i="3"/>
  <c r="DI50" i="3"/>
  <c r="DL49" i="3"/>
  <c r="DK49" i="3"/>
  <c r="DJ49" i="3"/>
  <c r="DH49" i="3"/>
  <c r="DK48" i="3"/>
  <c r="DJ48" i="3"/>
  <c r="DH48" i="3"/>
  <c r="DL47" i="3"/>
  <c r="DK47" i="3"/>
  <c r="DJ47" i="3"/>
  <c r="DH47" i="3"/>
  <c r="DL46" i="3"/>
  <c r="DJ46" i="3"/>
  <c r="DI46" i="3"/>
  <c r="DH46" i="3"/>
  <c r="DL45" i="3"/>
  <c r="DK45" i="3"/>
  <c r="DI45" i="3"/>
  <c r="DH45" i="3"/>
  <c r="DK44" i="3"/>
  <c r="DJ44" i="3"/>
  <c r="DL43" i="3"/>
  <c r="DK43" i="3"/>
  <c r="DJ43" i="3"/>
  <c r="DI43" i="3"/>
  <c r="DL42" i="3"/>
  <c r="DK42" i="3"/>
  <c r="DJ42" i="3"/>
  <c r="DH42" i="3"/>
  <c r="DL41" i="3"/>
  <c r="DK41" i="3"/>
  <c r="DJ41" i="3"/>
  <c r="DH41" i="3"/>
  <c r="DL40" i="3"/>
  <c r="DK40" i="3"/>
  <c r="DJ40" i="3"/>
  <c r="DH40" i="3"/>
  <c r="DL39" i="3"/>
  <c r="DJ39" i="3"/>
  <c r="DI39" i="3"/>
  <c r="DL38" i="3"/>
  <c r="DK38" i="3"/>
  <c r="DJ38" i="3"/>
  <c r="DL37" i="3"/>
  <c r="DK37" i="3"/>
  <c r="DI37" i="3"/>
  <c r="DH37" i="3"/>
  <c r="DL36" i="3"/>
  <c r="DK36" i="3"/>
  <c r="DJ36" i="3"/>
  <c r="DI36" i="3"/>
  <c r="DK35" i="3"/>
  <c r="DJ35" i="3"/>
  <c r="DI35" i="3"/>
  <c r="DH35" i="3"/>
  <c r="DL34" i="3"/>
  <c r="DK34" i="3"/>
  <c r="DI34" i="3"/>
  <c r="DH34" i="3"/>
  <c r="DL33" i="3"/>
  <c r="DK33" i="3"/>
  <c r="DH33" i="3"/>
  <c r="DH31" i="3"/>
  <c r="DK30" i="3"/>
  <c r="DH30" i="3"/>
  <c r="DE56" i="3"/>
  <c r="DD56" i="3"/>
  <c r="DC56" i="3"/>
  <c r="DG55" i="3"/>
  <c r="DE55" i="3"/>
  <c r="DD55" i="3"/>
  <c r="DC55" i="3"/>
  <c r="DF54" i="3"/>
  <c r="DE54" i="3"/>
  <c r="DD54" i="3"/>
  <c r="DC54" i="3"/>
  <c r="DG53" i="3"/>
  <c r="DF53" i="3"/>
  <c r="DD53" i="3"/>
  <c r="DC53" i="3"/>
  <c r="DG52" i="3"/>
  <c r="DC52" i="3"/>
  <c r="DF51" i="3"/>
  <c r="DE51" i="3"/>
  <c r="DD51" i="3"/>
  <c r="DG50" i="3"/>
  <c r="DF50" i="3"/>
  <c r="DE50" i="3"/>
  <c r="DC50" i="3"/>
  <c r="DF49" i="3"/>
  <c r="DE49" i="3"/>
  <c r="DC49" i="3"/>
  <c r="DG48" i="3"/>
  <c r="DF48" i="3"/>
  <c r="DE48" i="3"/>
  <c r="DC48" i="3"/>
  <c r="DG47" i="3"/>
  <c r="DE47" i="3"/>
  <c r="DD47" i="3"/>
  <c r="DC47" i="3"/>
  <c r="DG46" i="3"/>
  <c r="DF46" i="3"/>
  <c r="DD46" i="3"/>
  <c r="DC46" i="3"/>
  <c r="DF45" i="3"/>
  <c r="DE45" i="3"/>
  <c r="DG44" i="3"/>
  <c r="DF44" i="3"/>
  <c r="DE44" i="3"/>
  <c r="DD44" i="3"/>
  <c r="DG43" i="3"/>
  <c r="DF43" i="3"/>
  <c r="DE43" i="3"/>
  <c r="DC43" i="3"/>
  <c r="DG42" i="3"/>
  <c r="DF42" i="3"/>
  <c r="DE42" i="3"/>
  <c r="DC42" i="3"/>
  <c r="DG41" i="3"/>
  <c r="DF41" i="3"/>
  <c r="DE41" i="3"/>
  <c r="DC41" i="3"/>
  <c r="DG40" i="3"/>
  <c r="DE40" i="3"/>
  <c r="DD40" i="3"/>
  <c r="DG39" i="3"/>
  <c r="DF39" i="3"/>
  <c r="DE39" i="3"/>
  <c r="DG38" i="3"/>
  <c r="DF38" i="3"/>
  <c r="DD38" i="3"/>
  <c r="DC38" i="3"/>
  <c r="DG37" i="3"/>
  <c r="DF37" i="3"/>
  <c r="DE37" i="3"/>
  <c r="DD37" i="3"/>
  <c r="DF36" i="3"/>
  <c r="DE36" i="3"/>
  <c r="DD36" i="3"/>
  <c r="DC36" i="3"/>
  <c r="DG35" i="3"/>
  <c r="DF35" i="3"/>
  <c r="DD35" i="3"/>
  <c r="DC35" i="3"/>
  <c r="DG34" i="3"/>
  <c r="DF34" i="3"/>
  <c r="DC34" i="3"/>
  <c r="DC32" i="3"/>
  <c r="DF31" i="3"/>
  <c r="DC31" i="3"/>
  <c r="DG30" i="3"/>
  <c r="DF30" i="3"/>
  <c r="DE30" i="3"/>
  <c r="DD30" i="3"/>
  <c r="DC30" i="3"/>
  <c r="DB56" i="3"/>
  <c r="CZ56" i="3"/>
  <c r="CY56" i="3"/>
  <c r="CX56" i="3"/>
  <c r="DA55" i="3"/>
  <c r="CZ55" i="3"/>
  <c r="CY55" i="3"/>
  <c r="CX55" i="3"/>
  <c r="DB54" i="3"/>
  <c r="DA54" i="3"/>
  <c r="CY54" i="3"/>
  <c r="CX54" i="3"/>
  <c r="DB53" i="3"/>
  <c r="CX53" i="3"/>
  <c r="DA52" i="3"/>
  <c r="CZ52" i="3"/>
  <c r="CY52" i="3"/>
  <c r="DB51" i="3"/>
  <c r="DA51" i="3"/>
  <c r="CZ51" i="3"/>
  <c r="CX51" i="3"/>
  <c r="DA50" i="3"/>
  <c r="CZ50" i="3"/>
  <c r="CX50" i="3"/>
  <c r="DB49" i="3"/>
  <c r="DA49" i="3"/>
  <c r="CZ49" i="3"/>
  <c r="CX49" i="3"/>
  <c r="DB48" i="3"/>
  <c r="CZ48" i="3"/>
  <c r="CY48" i="3"/>
  <c r="CX48" i="3"/>
  <c r="DB47" i="3"/>
  <c r="DA47" i="3"/>
  <c r="CY47" i="3"/>
  <c r="CX47" i="3"/>
  <c r="DA46" i="3"/>
  <c r="CZ46" i="3"/>
  <c r="DB45" i="3"/>
  <c r="DA45" i="3"/>
  <c r="CZ45" i="3"/>
  <c r="CY45" i="3"/>
  <c r="DB44" i="3"/>
  <c r="DA44" i="3"/>
  <c r="CZ44" i="3"/>
  <c r="CX44" i="3"/>
  <c r="DB43" i="3"/>
  <c r="DA43" i="3"/>
  <c r="CZ43" i="3"/>
  <c r="CX43" i="3"/>
  <c r="DB42" i="3"/>
  <c r="DA42" i="3"/>
  <c r="CZ42" i="3"/>
  <c r="CX42" i="3"/>
  <c r="DB41" i="3"/>
  <c r="CZ41" i="3"/>
  <c r="CY41" i="3"/>
  <c r="DB40" i="3"/>
  <c r="DA40" i="3"/>
  <c r="CZ40" i="3"/>
  <c r="DB39" i="3"/>
  <c r="DA39" i="3"/>
  <c r="CY39" i="3"/>
  <c r="CX39" i="3"/>
  <c r="DB38" i="3"/>
  <c r="DA38" i="3"/>
  <c r="CZ38" i="3"/>
  <c r="CY38" i="3"/>
  <c r="DA37" i="3"/>
  <c r="CZ37" i="3"/>
  <c r="CY37" i="3"/>
  <c r="CX37" i="3"/>
  <c r="DB36" i="3"/>
  <c r="DA36" i="3"/>
  <c r="CY36" i="3"/>
  <c r="CX36" i="3"/>
  <c r="DB35" i="3"/>
  <c r="DA35" i="3"/>
  <c r="CX35" i="3"/>
  <c r="CX33" i="3"/>
  <c r="DA32" i="3"/>
  <c r="CX32" i="3"/>
  <c r="DB31" i="3"/>
  <c r="DA31" i="3"/>
  <c r="CZ31" i="3"/>
  <c r="CY31" i="3"/>
  <c r="CX31" i="3"/>
  <c r="CZ30" i="3"/>
  <c r="CY30" i="3"/>
  <c r="CX30" i="3"/>
  <c r="CV56" i="3"/>
  <c r="CU56" i="3"/>
  <c r="CT56" i="3"/>
  <c r="CS56" i="3"/>
  <c r="CW55" i="3"/>
  <c r="CV55" i="3"/>
  <c r="CT55" i="3"/>
  <c r="CS55" i="3"/>
  <c r="CW54" i="3"/>
  <c r="CS54" i="3"/>
  <c r="CV53" i="3"/>
  <c r="CU53" i="3"/>
  <c r="CT53" i="3"/>
  <c r="CW52" i="3"/>
  <c r="CV52" i="3"/>
  <c r="CU52" i="3"/>
  <c r="CS52" i="3"/>
  <c r="CV51" i="3"/>
  <c r="CU51" i="3"/>
  <c r="CS51" i="3"/>
  <c r="CW50" i="3"/>
  <c r="CV50" i="3"/>
  <c r="CU50" i="3"/>
  <c r="CS50" i="3"/>
  <c r="CW49" i="3"/>
  <c r="CU49" i="3"/>
  <c r="CT49" i="3"/>
  <c r="CS49" i="3"/>
  <c r="CW48" i="3"/>
  <c r="CV48" i="3"/>
  <c r="CT48" i="3"/>
  <c r="CS48" i="3"/>
  <c r="CV47" i="3"/>
  <c r="CU47" i="3"/>
  <c r="CW46" i="3"/>
  <c r="CV46" i="3"/>
  <c r="CU46" i="3"/>
  <c r="CT46" i="3"/>
  <c r="CW45" i="3"/>
  <c r="CV45" i="3"/>
  <c r="CU45" i="3"/>
  <c r="CS45" i="3"/>
  <c r="CW44" i="3"/>
  <c r="CV44" i="3"/>
  <c r="CU44" i="3"/>
  <c r="CS44" i="3"/>
  <c r="CW43" i="3"/>
  <c r="CV43" i="3"/>
  <c r="CU43" i="3"/>
  <c r="CS43" i="3"/>
  <c r="CW42" i="3"/>
  <c r="CU42" i="3"/>
  <c r="CT42" i="3"/>
  <c r="CW41" i="3"/>
  <c r="CV41" i="3"/>
  <c r="CU41" i="3"/>
  <c r="CW40" i="3"/>
  <c r="CV40" i="3"/>
  <c r="CT40" i="3"/>
  <c r="CS40" i="3"/>
  <c r="CW39" i="3"/>
  <c r="CV39" i="3"/>
  <c r="CU39" i="3"/>
  <c r="CT39" i="3"/>
  <c r="CV38" i="3"/>
  <c r="CU38" i="3"/>
  <c r="CT38" i="3"/>
  <c r="CS38" i="3"/>
  <c r="CW37" i="3"/>
  <c r="CV37" i="3"/>
  <c r="CT37" i="3"/>
  <c r="CS37" i="3"/>
  <c r="CW36" i="3"/>
  <c r="CV36" i="3"/>
  <c r="CS36" i="3"/>
  <c r="CS34" i="3"/>
  <c r="CV33" i="3"/>
  <c r="CS33" i="3"/>
  <c r="CW32" i="3"/>
  <c r="CV32" i="3"/>
  <c r="CU32" i="3"/>
  <c r="CT32" i="3"/>
  <c r="CS32" i="3"/>
  <c r="CU31" i="3"/>
  <c r="CT31" i="3"/>
  <c r="CS31" i="3"/>
  <c r="CW30" i="3"/>
  <c r="CU30" i="3"/>
  <c r="CT30" i="3"/>
  <c r="CS30" i="3"/>
  <c r="CR56" i="3"/>
  <c r="CQ56" i="3"/>
  <c r="CO56" i="3"/>
  <c r="CN56" i="3"/>
  <c r="CR55" i="3"/>
  <c r="CN55" i="3"/>
  <c r="CQ54" i="3"/>
  <c r="CP54" i="3"/>
  <c r="CO54" i="3"/>
  <c r="CR53" i="3"/>
  <c r="CQ53" i="3"/>
  <c r="CP53" i="3"/>
  <c r="CN53" i="3"/>
  <c r="CQ52" i="3"/>
  <c r="CP52" i="3"/>
  <c r="CN52" i="3"/>
  <c r="CR51" i="3"/>
  <c r="CQ51" i="3"/>
  <c r="CP51" i="3"/>
  <c r="CN51" i="3"/>
  <c r="CR50" i="3"/>
  <c r="CP50" i="3"/>
  <c r="CO50" i="3"/>
  <c r="CN50" i="3"/>
  <c r="CR49" i="3"/>
  <c r="CQ49" i="3"/>
  <c r="CO49" i="3"/>
  <c r="CN49" i="3"/>
  <c r="CQ48" i="3"/>
  <c r="CP48" i="3"/>
  <c r="CR47" i="3"/>
  <c r="CQ47" i="3"/>
  <c r="CP47" i="3"/>
  <c r="CO47" i="3"/>
  <c r="CR46" i="3"/>
  <c r="CQ46" i="3"/>
  <c r="CP46" i="3"/>
  <c r="CN46" i="3"/>
  <c r="CR45" i="3"/>
  <c r="CQ45" i="3"/>
  <c r="CP45" i="3"/>
  <c r="CN45" i="3"/>
  <c r="CR44" i="3"/>
  <c r="CQ44" i="3"/>
  <c r="CP44" i="3"/>
  <c r="CN44" i="3"/>
  <c r="CR43" i="3"/>
  <c r="CP43" i="3"/>
  <c r="CO43" i="3"/>
  <c r="CR42" i="3"/>
  <c r="CQ42" i="3"/>
  <c r="CP42" i="3"/>
  <c r="CR41" i="3"/>
  <c r="CQ41" i="3"/>
  <c r="CO41" i="3"/>
  <c r="CN41" i="3"/>
  <c r="CR40" i="3"/>
  <c r="CQ40" i="3"/>
  <c r="CP40" i="3"/>
  <c r="CO40" i="3"/>
  <c r="CQ39" i="3"/>
  <c r="CP39" i="3"/>
  <c r="CO39" i="3"/>
  <c r="CN39" i="3"/>
  <c r="CR38" i="3"/>
  <c r="CQ38" i="3"/>
  <c r="CO38" i="3"/>
  <c r="CN38" i="3"/>
  <c r="CR37" i="3"/>
  <c r="CQ37" i="3"/>
  <c r="CN37" i="3"/>
  <c r="CN35" i="3"/>
  <c r="CQ34" i="3"/>
  <c r="CN34" i="3"/>
  <c r="CR33" i="3"/>
  <c r="CQ33" i="3"/>
  <c r="CP33" i="3"/>
  <c r="CO33" i="3"/>
  <c r="CN33" i="3"/>
  <c r="CP32" i="3"/>
  <c r="CO32" i="3"/>
  <c r="CN32" i="3"/>
  <c r="CR31" i="3"/>
  <c r="CP31" i="3"/>
  <c r="CO31" i="3"/>
  <c r="CN31" i="3"/>
  <c r="CQ30" i="3"/>
  <c r="CP30" i="3"/>
  <c r="CO30" i="3"/>
  <c r="CN30" i="3"/>
  <c r="CM56" i="3"/>
  <c r="CI56" i="3"/>
  <c r="CL55" i="3"/>
  <c r="CK55" i="3"/>
  <c r="CJ55" i="3"/>
  <c r="CM54" i="3"/>
  <c r="CL54" i="3"/>
  <c r="CK54" i="3"/>
  <c r="CI54" i="3"/>
  <c r="CL53" i="3"/>
  <c r="CK53" i="3"/>
  <c r="CI53" i="3"/>
  <c r="CM52" i="3"/>
  <c r="CL52" i="3"/>
  <c r="CK52" i="3"/>
  <c r="CI52" i="3"/>
  <c r="CM51" i="3"/>
  <c r="CK51" i="3"/>
  <c r="CJ51" i="3"/>
  <c r="CI51" i="3"/>
  <c r="CM50" i="3"/>
  <c r="CL50" i="3"/>
  <c r="CJ50" i="3"/>
  <c r="CI50" i="3"/>
  <c r="CL49" i="3"/>
  <c r="CK49" i="3"/>
  <c r="CM48" i="3"/>
  <c r="CL48" i="3"/>
  <c r="CK48" i="3"/>
  <c r="CJ48" i="3"/>
  <c r="CM47" i="3"/>
  <c r="CL47" i="3"/>
  <c r="CK47" i="3"/>
  <c r="CI47" i="3"/>
  <c r="CM46" i="3"/>
  <c r="CL46" i="3"/>
  <c r="CK46" i="3"/>
  <c r="CI46" i="3"/>
  <c r="CM45" i="3"/>
  <c r="CL45" i="3"/>
  <c r="CK45" i="3"/>
  <c r="CI45" i="3"/>
  <c r="CM44" i="3"/>
  <c r="CK44" i="3"/>
  <c r="CJ44" i="3"/>
  <c r="CM43" i="3"/>
  <c r="CL43" i="3"/>
  <c r="CK43" i="3"/>
  <c r="CM42" i="3"/>
  <c r="CL42" i="3"/>
  <c r="CJ42" i="3"/>
  <c r="CI42" i="3"/>
  <c r="CM41" i="3"/>
  <c r="CL41" i="3"/>
  <c r="CK41" i="3"/>
  <c r="CJ41" i="3"/>
  <c r="CL40" i="3"/>
  <c r="CK40" i="3"/>
  <c r="CJ40" i="3"/>
  <c r="CI40" i="3"/>
  <c r="CM39" i="3"/>
  <c r="CL39" i="3"/>
  <c r="CJ39" i="3"/>
  <c r="CI39" i="3"/>
  <c r="CM38" i="3"/>
  <c r="CL38" i="3"/>
  <c r="CI38" i="3"/>
  <c r="CI36" i="3"/>
  <c r="CL35" i="3"/>
  <c r="CI35" i="3"/>
  <c r="CM34" i="3"/>
  <c r="CL34" i="3"/>
  <c r="CK34" i="3"/>
  <c r="CJ34" i="3"/>
  <c r="CI34" i="3"/>
  <c r="CK33" i="3"/>
  <c r="CJ33" i="3"/>
  <c r="CI33" i="3"/>
  <c r="CM32" i="3"/>
  <c r="CK32" i="3"/>
  <c r="CJ32" i="3"/>
  <c r="CI32" i="3"/>
  <c r="CL31" i="3"/>
  <c r="CK31" i="3"/>
  <c r="CJ31" i="3"/>
  <c r="CI31" i="3"/>
  <c r="CM30" i="3"/>
  <c r="CL30" i="3"/>
  <c r="CJ30" i="3"/>
  <c r="CI30" i="3"/>
  <c r="CG56" i="3"/>
  <c r="CF56" i="3"/>
  <c r="CE56" i="3"/>
  <c r="CH55" i="3"/>
  <c r="CG55" i="3"/>
  <c r="CF55" i="3"/>
  <c r="CD55" i="3"/>
  <c r="CG54" i="3"/>
  <c r="CF54" i="3"/>
  <c r="CD54" i="3"/>
  <c r="CH53" i="3"/>
  <c r="CG53" i="3"/>
  <c r="CF53" i="3"/>
  <c r="CD53" i="3"/>
  <c r="CH52" i="3"/>
  <c r="CF52" i="3"/>
  <c r="CE52" i="3"/>
  <c r="CD52" i="3"/>
  <c r="CH51" i="3"/>
  <c r="CG51" i="3"/>
  <c r="CE51" i="3"/>
  <c r="CD51" i="3"/>
  <c r="CG50" i="3"/>
  <c r="CF50" i="3"/>
  <c r="CH49" i="3"/>
  <c r="CG49" i="3"/>
  <c r="CF49" i="3"/>
  <c r="CE49" i="3"/>
  <c r="CH48" i="3"/>
  <c r="CG48" i="3"/>
  <c r="CF48" i="3"/>
  <c r="CD48" i="3"/>
  <c r="CH47" i="3"/>
  <c r="CG47" i="3"/>
  <c r="CF47" i="3"/>
  <c r="CD47" i="3"/>
  <c r="CH46" i="3"/>
  <c r="CG46" i="3"/>
  <c r="CF46" i="3"/>
  <c r="CD46" i="3"/>
  <c r="CH45" i="3"/>
  <c r="CF45" i="3"/>
  <c r="CE45" i="3"/>
  <c r="CH44" i="3"/>
  <c r="CG44" i="3"/>
  <c r="CF44" i="3"/>
  <c r="CH43" i="3"/>
  <c r="CG43" i="3"/>
  <c r="CE43" i="3"/>
  <c r="CD43" i="3"/>
  <c r="CH42" i="3"/>
  <c r="CG42" i="3"/>
  <c r="CF42" i="3"/>
  <c r="CE42" i="3"/>
  <c r="CG41" i="3"/>
  <c r="CF41" i="3"/>
  <c r="CE41" i="3"/>
  <c r="CD41" i="3"/>
  <c r="CH40" i="3"/>
  <c r="CG40" i="3"/>
  <c r="CE40" i="3"/>
  <c r="CD40" i="3"/>
  <c r="CH39" i="3"/>
  <c r="CG39" i="3"/>
  <c r="CD39" i="3"/>
  <c r="CD37" i="3"/>
  <c r="CG36" i="3"/>
  <c r="CD36" i="3"/>
  <c r="CH35" i="3"/>
  <c r="CG35" i="3"/>
  <c r="CF35" i="3"/>
  <c r="CE35" i="3"/>
  <c r="CD35" i="3"/>
  <c r="CF34" i="3"/>
  <c r="CE34" i="3"/>
  <c r="CD34" i="3"/>
  <c r="CH33" i="3"/>
  <c r="CF33" i="3"/>
  <c r="CE33" i="3"/>
  <c r="CD33" i="3"/>
  <c r="CG32" i="3"/>
  <c r="CF32" i="3"/>
  <c r="CE32" i="3"/>
  <c r="CD32" i="3"/>
  <c r="CH31" i="3"/>
  <c r="CG31" i="3"/>
  <c r="CE31" i="3"/>
  <c r="CD31" i="3"/>
  <c r="CH30" i="3"/>
  <c r="CD30" i="3"/>
  <c r="CC56" i="3"/>
  <c r="CB56" i="3"/>
  <c r="CA56" i="3"/>
  <c r="BY56" i="3"/>
  <c r="CB55" i="3"/>
  <c r="CA55" i="3"/>
  <c r="BY55" i="3"/>
  <c r="CC54" i="3"/>
  <c r="CB54" i="3"/>
  <c r="CA54" i="3"/>
  <c r="BY54" i="3"/>
  <c r="CC53" i="3"/>
  <c r="CA53" i="3"/>
  <c r="BZ53" i="3"/>
  <c r="BY53" i="3"/>
  <c r="CC52" i="3"/>
  <c r="CB52" i="3"/>
  <c r="BZ52" i="3"/>
  <c r="BY52" i="3"/>
  <c r="CB51" i="3"/>
  <c r="CA51" i="3"/>
  <c r="CC50" i="3"/>
  <c r="CB50" i="3"/>
  <c r="CA50" i="3"/>
  <c r="BZ50" i="3"/>
  <c r="CC49" i="3"/>
  <c r="CB49" i="3"/>
  <c r="CA49" i="3"/>
  <c r="BY49" i="3"/>
  <c r="CC48" i="3"/>
  <c r="CB48" i="3"/>
  <c r="CA48" i="3"/>
  <c r="BY48" i="3"/>
  <c r="CC47" i="3"/>
  <c r="CB47" i="3"/>
  <c r="CA47" i="3"/>
  <c r="BY47" i="3"/>
  <c r="CC46" i="3"/>
  <c r="CA46" i="3"/>
  <c r="BZ46" i="3"/>
  <c r="CC45" i="3"/>
  <c r="CB45" i="3"/>
  <c r="CA45" i="3"/>
  <c r="CC44" i="3"/>
  <c r="CB44" i="3"/>
  <c r="BZ44" i="3"/>
  <c r="BY44" i="3"/>
  <c r="CC43" i="3"/>
  <c r="CB43" i="3"/>
  <c r="CA43" i="3"/>
  <c r="BZ43" i="3"/>
  <c r="CB42" i="3"/>
  <c r="CA42" i="3"/>
  <c r="BZ42" i="3"/>
  <c r="BY42" i="3"/>
  <c r="CC41" i="3"/>
  <c r="CB41" i="3"/>
  <c r="BZ41" i="3"/>
  <c r="BY41" i="3"/>
  <c r="CC40" i="3"/>
  <c r="CB40" i="3"/>
  <c r="BY40" i="3"/>
  <c r="BY38" i="3"/>
  <c r="CB37" i="3"/>
  <c r="BY37" i="3"/>
  <c r="CC36" i="3"/>
  <c r="CB36" i="3"/>
  <c r="CA36" i="3"/>
  <c r="BZ36" i="3"/>
  <c r="BY36" i="3"/>
  <c r="CA35" i="3"/>
  <c r="BZ35" i="3"/>
  <c r="BY35" i="3"/>
  <c r="CC34" i="3"/>
  <c r="CA34" i="3"/>
  <c r="BZ34" i="3"/>
  <c r="BY34" i="3"/>
  <c r="CB33" i="3"/>
  <c r="CA33" i="3"/>
  <c r="BZ33" i="3"/>
  <c r="BY33" i="3"/>
  <c r="CC32" i="3"/>
  <c r="CB32" i="3"/>
  <c r="BZ32" i="3"/>
  <c r="BY32" i="3"/>
  <c r="CC31" i="3"/>
  <c r="BY31" i="3"/>
  <c r="CB30" i="3"/>
  <c r="CA30" i="3"/>
  <c r="BZ30" i="3"/>
  <c r="BW56" i="3"/>
  <c r="BV56" i="3"/>
  <c r="BT56" i="3"/>
  <c r="BX55" i="3"/>
  <c r="BW55" i="3"/>
  <c r="BV55" i="3"/>
  <c r="BT55" i="3"/>
  <c r="BX54" i="3"/>
  <c r="BV54" i="3"/>
  <c r="BU54" i="3"/>
  <c r="BT54" i="3"/>
  <c r="BX53" i="3"/>
  <c r="BW53" i="3"/>
  <c r="BU53" i="3"/>
  <c r="BT53" i="3"/>
  <c r="BW52" i="3"/>
  <c r="BV52" i="3"/>
  <c r="BX51" i="3"/>
  <c r="BW51" i="3"/>
  <c r="BV51" i="3"/>
  <c r="BU51" i="3"/>
  <c r="BX50" i="3"/>
  <c r="BW50" i="3"/>
  <c r="BV50" i="3"/>
  <c r="BT50" i="3"/>
  <c r="BX49" i="3"/>
  <c r="BW49" i="3"/>
  <c r="BV49" i="3"/>
  <c r="BT49" i="3"/>
  <c r="BX48" i="3"/>
  <c r="BW48" i="3"/>
  <c r="BV48" i="3"/>
  <c r="BT48" i="3"/>
  <c r="BX47" i="3"/>
  <c r="BV47" i="3"/>
  <c r="BU47" i="3"/>
  <c r="BX46" i="3"/>
  <c r="BW46" i="3"/>
  <c r="BV46" i="3"/>
  <c r="BX45" i="3"/>
  <c r="BW45" i="3"/>
  <c r="BU45" i="3"/>
  <c r="BT45" i="3"/>
  <c r="BX44" i="3"/>
  <c r="BW44" i="3"/>
  <c r="BV44" i="3"/>
  <c r="BU44" i="3"/>
  <c r="BW43" i="3"/>
  <c r="BV43" i="3"/>
  <c r="BU43" i="3"/>
  <c r="BT43" i="3"/>
  <c r="BX42" i="3"/>
  <c r="BW42" i="3"/>
  <c r="BU42" i="3"/>
  <c r="BT42" i="3"/>
  <c r="BX41" i="3"/>
  <c r="BW41" i="3"/>
  <c r="BT41" i="3"/>
  <c r="BT39" i="3"/>
  <c r="BW38" i="3"/>
  <c r="BT38" i="3"/>
  <c r="BX37" i="3"/>
  <c r="BW37" i="3"/>
  <c r="BV37" i="3"/>
  <c r="BU37" i="3"/>
  <c r="BT37" i="3"/>
  <c r="BV36" i="3"/>
  <c r="BU36" i="3"/>
  <c r="BT36" i="3"/>
  <c r="BX35" i="3"/>
  <c r="BV35" i="3"/>
  <c r="BU35" i="3"/>
  <c r="BT35" i="3"/>
  <c r="BW34" i="3"/>
  <c r="BV34" i="3"/>
  <c r="BU34" i="3"/>
  <c r="BT34" i="3"/>
  <c r="BX33" i="3"/>
  <c r="BW33" i="3"/>
  <c r="BU33" i="3"/>
  <c r="BT33" i="3"/>
  <c r="BX32" i="3"/>
  <c r="BT32" i="3"/>
  <c r="BW31" i="3"/>
  <c r="BV31" i="3"/>
  <c r="BU31" i="3"/>
  <c r="BX30" i="3"/>
  <c r="BW30" i="3"/>
  <c r="BV30" i="3"/>
  <c r="BT30" i="3"/>
  <c r="BS56" i="3"/>
  <c r="BR56" i="3"/>
  <c r="BQ56" i="3"/>
  <c r="BO56" i="3"/>
  <c r="BS55" i="3"/>
  <c r="BQ55" i="3"/>
  <c r="BP55" i="3"/>
  <c r="BO55" i="3"/>
  <c r="BS54" i="3"/>
  <c r="BR54" i="3"/>
  <c r="BP54" i="3"/>
  <c r="BO54" i="3"/>
  <c r="BR53" i="3"/>
  <c r="BQ53" i="3"/>
  <c r="BS52" i="3"/>
  <c r="BR52" i="3"/>
  <c r="BQ52" i="3"/>
  <c r="BP52" i="3"/>
  <c r="BS51" i="3"/>
  <c r="BR51" i="3"/>
  <c r="BQ51" i="3"/>
  <c r="BO51" i="3"/>
  <c r="BS50" i="3"/>
  <c r="BR50" i="3"/>
  <c r="BQ50" i="3"/>
  <c r="BO50" i="3"/>
  <c r="BS49" i="3"/>
  <c r="BR49" i="3"/>
  <c r="BQ49" i="3"/>
  <c r="BO49" i="3"/>
  <c r="BS48" i="3"/>
  <c r="BQ48" i="3"/>
  <c r="BP48" i="3"/>
  <c r="BS47" i="3"/>
  <c r="BR47" i="3"/>
  <c r="BQ47" i="3"/>
  <c r="BS46" i="3"/>
  <c r="BR46" i="3"/>
  <c r="BP46" i="3"/>
  <c r="BO46" i="3"/>
  <c r="BS45" i="3"/>
  <c r="BR45" i="3"/>
  <c r="BQ45" i="3"/>
  <c r="BP45" i="3"/>
  <c r="BR44" i="3"/>
  <c r="BQ44" i="3"/>
  <c r="BP44" i="3"/>
  <c r="BO44" i="3"/>
  <c r="BS43" i="3"/>
  <c r="BR43" i="3"/>
  <c r="BP43" i="3"/>
  <c r="BO43" i="3"/>
  <c r="BS42" i="3"/>
  <c r="BR42" i="3"/>
  <c r="BO42" i="3"/>
  <c r="BO40" i="3"/>
  <c r="BR39" i="3"/>
  <c r="BO39" i="3"/>
  <c r="BS38" i="3"/>
  <c r="BR38" i="3"/>
  <c r="BQ38" i="3"/>
  <c r="BP38" i="3"/>
  <c r="BO38" i="3"/>
  <c r="BQ37" i="3"/>
  <c r="BP37" i="3"/>
  <c r="BO37" i="3"/>
  <c r="BS36" i="3"/>
  <c r="BQ36" i="3"/>
  <c r="BP36" i="3"/>
  <c r="BO36" i="3"/>
  <c r="BR35" i="3"/>
  <c r="BQ35" i="3"/>
  <c r="BP35" i="3"/>
  <c r="BO35" i="3"/>
  <c r="BS34" i="3"/>
  <c r="BR34" i="3"/>
  <c r="BP34" i="3"/>
  <c r="BO34" i="3"/>
  <c r="BS33" i="3"/>
  <c r="BO33" i="3"/>
  <c r="BR32" i="3"/>
  <c r="BQ32" i="3"/>
  <c r="BP32" i="3"/>
  <c r="BS31" i="3"/>
  <c r="BR31" i="3"/>
  <c r="BQ31" i="3"/>
  <c r="BO31" i="3"/>
  <c r="BR30" i="3"/>
  <c r="BQ30" i="3"/>
  <c r="BO30" i="3"/>
  <c r="BN56" i="3"/>
  <c r="BL56" i="3"/>
  <c r="BK56" i="3"/>
  <c r="BJ56" i="3"/>
  <c r="BN55" i="3"/>
  <c r="BM55" i="3"/>
  <c r="BK55" i="3"/>
  <c r="BJ55" i="3"/>
  <c r="BM54" i="3"/>
  <c r="BL54" i="3"/>
  <c r="BN53" i="3"/>
  <c r="BM53" i="3"/>
  <c r="BL53" i="3"/>
  <c r="BK53" i="3"/>
  <c r="BN52" i="3"/>
  <c r="BM52" i="3"/>
  <c r="BL52" i="3"/>
  <c r="BJ52" i="3"/>
  <c r="BN51" i="3"/>
  <c r="BM51" i="3"/>
  <c r="BL51" i="3"/>
  <c r="BJ51" i="3"/>
  <c r="BN50" i="3"/>
  <c r="BM50" i="3"/>
  <c r="BL50" i="3"/>
  <c r="BJ50" i="3"/>
  <c r="BN49" i="3"/>
  <c r="BL49" i="3"/>
  <c r="BK49" i="3"/>
  <c r="BN48" i="3"/>
  <c r="BM48" i="3"/>
  <c r="BL48" i="3"/>
  <c r="BN47" i="3"/>
  <c r="BM47" i="3"/>
  <c r="BK47" i="3"/>
  <c r="BJ47" i="3"/>
  <c r="BN46" i="3"/>
  <c r="BM46" i="3"/>
  <c r="BL46" i="3"/>
  <c r="BK46" i="3"/>
  <c r="BM45" i="3"/>
  <c r="BL45" i="3"/>
  <c r="BK45" i="3"/>
  <c r="BJ45" i="3"/>
  <c r="BN44" i="3"/>
  <c r="BM44" i="3"/>
  <c r="BK44" i="3"/>
  <c r="BJ44" i="3"/>
  <c r="BN43" i="3"/>
  <c r="BM43" i="3"/>
  <c r="BJ43" i="3"/>
  <c r="BJ41" i="3"/>
  <c r="BM40" i="3"/>
  <c r="BJ40" i="3"/>
  <c r="BN39" i="3"/>
  <c r="BM39" i="3"/>
  <c r="BL39" i="3"/>
  <c r="BK39" i="3"/>
  <c r="BJ39" i="3"/>
  <c r="BL38" i="3"/>
  <c r="BK38" i="3"/>
  <c r="BJ38" i="3"/>
  <c r="BN37" i="3"/>
  <c r="BL37" i="3"/>
  <c r="BK37" i="3"/>
  <c r="BJ37" i="3"/>
  <c r="BM36" i="3"/>
  <c r="BL36" i="3"/>
  <c r="BK36" i="3"/>
  <c r="BJ36" i="3"/>
  <c r="BN35" i="3"/>
  <c r="BM35" i="3"/>
  <c r="BK35" i="3"/>
  <c r="BJ35" i="3"/>
  <c r="BN34" i="3"/>
  <c r="BJ34" i="3"/>
  <c r="BM33" i="3"/>
  <c r="BL33" i="3"/>
  <c r="BK33" i="3"/>
  <c r="BN32" i="3"/>
  <c r="BM32" i="3"/>
  <c r="BL32" i="3"/>
  <c r="BJ32" i="3"/>
  <c r="BM31" i="3"/>
  <c r="BL31" i="3"/>
  <c r="BJ31" i="3"/>
  <c r="BN30" i="3"/>
  <c r="BM30" i="3"/>
  <c r="BL30" i="3"/>
  <c r="BJ30" i="3"/>
  <c r="BI56" i="3"/>
  <c r="BH56" i="3"/>
  <c r="BF56" i="3"/>
  <c r="BE56" i="3"/>
  <c r="BH55" i="3"/>
  <c r="BG55" i="3"/>
  <c r="BI54" i="3"/>
  <c r="BH54" i="3"/>
  <c r="BG54" i="3"/>
  <c r="BF54" i="3"/>
  <c r="BI53" i="3"/>
  <c r="BH53" i="3"/>
  <c r="BG53" i="3"/>
  <c r="BE53" i="3"/>
  <c r="BI52" i="3"/>
  <c r="BH52" i="3"/>
  <c r="BG52" i="3"/>
  <c r="BE52" i="3"/>
  <c r="BI51" i="3"/>
  <c r="BH51" i="3"/>
  <c r="BG51" i="3"/>
  <c r="BE51" i="3"/>
  <c r="BI50" i="3"/>
  <c r="BG50" i="3"/>
  <c r="BF50" i="3"/>
  <c r="BI49" i="3"/>
  <c r="BH49" i="3"/>
  <c r="BG49" i="3"/>
  <c r="BI48" i="3"/>
  <c r="BH48" i="3"/>
  <c r="BF48" i="3"/>
  <c r="BE48" i="3"/>
  <c r="BI47" i="3"/>
  <c r="BH47" i="3"/>
  <c r="BG47" i="3"/>
  <c r="BF47" i="3"/>
  <c r="BH46" i="3"/>
  <c r="BG46" i="3"/>
  <c r="BF46" i="3"/>
  <c r="BE46" i="3"/>
  <c r="BI45" i="3"/>
  <c r="BH45" i="3"/>
  <c r="BF45" i="3"/>
  <c r="BE45" i="3"/>
  <c r="BI44" i="3"/>
  <c r="BH44" i="3"/>
  <c r="BE44" i="3"/>
  <c r="BE42" i="3"/>
  <c r="BH41" i="3"/>
  <c r="BE41" i="3"/>
  <c r="BI40" i="3"/>
  <c r="BH40" i="3"/>
  <c r="BG40" i="3"/>
  <c r="BF40" i="3"/>
  <c r="BE40" i="3"/>
  <c r="BG39" i="3"/>
  <c r="BF39" i="3"/>
  <c r="BE39" i="3"/>
  <c r="BI38" i="3"/>
  <c r="BG38" i="3"/>
  <c r="BF38" i="3"/>
  <c r="BE38" i="3"/>
  <c r="BH37" i="3"/>
  <c r="BG37" i="3"/>
  <c r="BF37" i="3"/>
  <c r="BE37" i="3"/>
  <c r="BI36" i="3"/>
  <c r="BH36" i="3"/>
  <c r="BF36" i="3"/>
  <c r="BE36" i="3"/>
  <c r="BI35" i="3"/>
  <c r="BE35" i="3"/>
  <c r="BH34" i="3"/>
  <c r="BG34" i="3"/>
  <c r="BF34" i="3"/>
  <c r="BI33" i="3"/>
  <c r="BH33" i="3"/>
  <c r="BG33" i="3"/>
  <c r="BE33" i="3"/>
  <c r="BH32" i="3"/>
  <c r="BG32" i="3"/>
  <c r="BE32" i="3"/>
  <c r="BI31" i="3"/>
  <c r="BH31" i="3"/>
  <c r="BG31" i="3"/>
  <c r="BE31" i="3"/>
  <c r="BI30" i="3"/>
  <c r="BG30" i="3"/>
  <c r="BF30" i="3"/>
  <c r="BE30" i="3"/>
  <c r="BC56" i="3"/>
  <c r="BB56" i="3"/>
  <c r="BD55" i="3"/>
  <c r="BC55" i="3"/>
  <c r="BB55" i="3"/>
  <c r="BA55" i="3"/>
  <c r="BD54" i="3"/>
  <c r="BC54" i="3"/>
  <c r="BB54" i="3"/>
  <c r="AZ54" i="3"/>
  <c r="BD53" i="3"/>
  <c r="BC53" i="3"/>
  <c r="BB53" i="3"/>
  <c r="AZ53" i="3"/>
  <c r="BD52" i="3"/>
  <c r="BC52" i="3"/>
  <c r="BB52" i="3"/>
  <c r="AZ52" i="3"/>
  <c r="BD51" i="3"/>
  <c r="BB51" i="3"/>
  <c r="BA51" i="3"/>
  <c r="BD50" i="3"/>
  <c r="BC50" i="3"/>
  <c r="BB50" i="3"/>
  <c r="BD49" i="3"/>
  <c r="BC49" i="3"/>
  <c r="BA49" i="3"/>
  <c r="AZ49" i="3"/>
  <c r="BD48" i="3"/>
  <c r="BC48" i="3"/>
  <c r="BB48" i="3"/>
  <c r="BA48" i="3"/>
  <c r="BC47" i="3"/>
  <c r="BB47" i="3"/>
  <c r="BA47" i="3"/>
  <c r="AZ47" i="3"/>
  <c r="BD46" i="3"/>
  <c r="BC46" i="3"/>
  <c r="BA46" i="3"/>
  <c r="AZ46" i="3"/>
  <c r="BD45" i="3"/>
  <c r="BC45" i="3"/>
  <c r="AZ45" i="3"/>
  <c r="AZ43" i="3"/>
  <c r="BC42" i="3"/>
  <c r="AZ42" i="3"/>
  <c r="BD41" i="3"/>
  <c r="BC41" i="3"/>
  <c r="BB41" i="3"/>
  <c r="BA41" i="3"/>
  <c r="AZ41" i="3"/>
  <c r="BB40" i="3"/>
  <c r="BA40" i="3"/>
  <c r="AZ40" i="3"/>
  <c r="BD39" i="3"/>
  <c r="BB39" i="3"/>
  <c r="BA39" i="3"/>
  <c r="AZ39" i="3"/>
  <c r="BC38" i="3"/>
  <c r="BB38" i="3"/>
  <c r="BA38" i="3"/>
  <c r="AZ38" i="3"/>
  <c r="BD37" i="3"/>
  <c r="BC37" i="3"/>
  <c r="BA37" i="3"/>
  <c r="AZ37" i="3"/>
  <c r="BD36" i="3"/>
  <c r="AZ36" i="3"/>
  <c r="BC35" i="3"/>
  <c r="BB35" i="3"/>
  <c r="BA35" i="3"/>
  <c r="BD34" i="3"/>
  <c r="BC34" i="3"/>
  <c r="BB34" i="3"/>
  <c r="AZ34" i="3"/>
  <c r="BC33" i="3"/>
  <c r="BB33" i="3"/>
  <c r="AZ33" i="3"/>
  <c r="BD32" i="3"/>
  <c r="BC32" i="3"/>
  <c r="BB32" i="3"/>
  <c r="AZ32" i="3"/>
  <c r="BD31" i="3"/>
  <c r="BB31" i="3"/>
  <c r="BA31" i="3"/>
  <c r="AZ31" i="3"/>
  <c r="BD30" i="3"/>
  <c r="BC30" i="3"/>
  <c r="BA30" i="3"/>
  <c r="AZ30" i="3"/>
  <c r="B4" i="3"/>
  <c r="C5" i="9"/>
  <c r="FE53" i="3"/>
  <c r="KD47" i="3"/>
  <c r="LQ48" i="3"/>
  <c r="JM55" i="3"/>
  <c r="MY51" i="3"/>
  <c r="KQ56" i="3"/>
  <c r="B55" i="11"/>
  <c r="B54" i="13"/>
  <c r="AY56" i="3"/>
  <c r="AX56" i="3"/>
  <c r="AW56" i="3"/>
  <c r="AV56" i="3"/>
  <c r="AY55" i="3"/>
  <c r="AX55" i="3"/>
  <c r="AW55" i="3"/>
  <c r="AU55" i="3"/>
  <c r="AY54" i="3"/>
  <c r="AX54" i="3"/>
  <c r="AW54" i="3"/>
  <c r="AU54" i="3"/>
  <c r="AY53" i="3"/>
  <c r="AX53" i="3"/>
  <c r="AW53" i="3"/>
  <c r="AU53" i="3"/>
  <c r="AY52" i="3"/>
  <c r="AW52" i="3"/>
  <c r="AV52" i="3"/>
  <c r="AY51" i="3"/>
  <c r="AX51" i="3"/>
  <c r="AW51" i="3"/>
  <c r="AY50" i="3"/>
  <c r="AX50" i="3"/>
  <c r="AV50" i="3"/>
  <c r="AU50" i="3"/>
  <c r="AY49" i="3"/>
  <c r="AX49" i="3"/>
  <c r="AW49" i="3"/>
  <c r="AV49" i="3"/>
  <c r="AX48" i="3"/>
  <c r="AW48" i="3"/>
  <c r="AV48" i="3"/>
  <c r="AU48" i="3"/>
  <c r="AY47" i="3"/>
  <c r="AX47" i="3"/>
  <c r="AV47" i="3"/>
  <c r="AU47" i="3"/>
  <c r="AY46" i="3"/>
  <c r="AX46" i="3"/>
  <c r="AU46" i="3"/>
  <c r="AU44" i="3"/>
  <c r="AX43" i="3"/>
  <c r="AU43" i="3"/>
  <c r="AY42" i="3"/>
  <c r="AX42" i="3"/>
  <c r="AW42" i="3"/>
  <c r="AV42" i="3"/>
  <c r="AU42" i="3"/>
  <c r="AW41" i="3"/>
  <c r="AV41" i="3"/>
  <c r="AU41" i="3"/>
  <c r="AY40" i="3"/>
  <c r="AW40" i="3"/>
  <c r="AV40" i="3"/>
  <c r="AU40" i="3"/>
  <c r="AX39" i="3"/>
  <c r="AW39" i="3"/>
  <c r="AV39" i="3"/>
  <c r="AU39" i="3"/>
  <c r="AY38" i="3"/>
  <c r="AX38" i="3"/>
  <c r="AV38" i="3"/>
  <c r="AU38" i="3"/>
  <c r="AY37" i="3"/>
  <c r="AU37" i="3"/>
  <c r="AX36" i="3"/>
  <c r="AW36" i="3"/>
  <c r="AV36" i="3"/>
  <c r="AY35" i="3"/>
  <c r="AX35" i="3"/>
  <c r="AW35" i="3"/>
  <c r="AU35" i="3"/>
  <c r="AX34" i="3"/>
  <c r="AW34" i="3"/>
  <c r="AU34" i="3"/>
  <c r="AY33" i="3"/>
  <c r="AX33" i="3"/>
  <c r="AW33" i="3"/>
  <c r="AU33" i="3"/>
  <c r="AY32" i="3"/>
  <c r="AW32" i="3"/>
  <c r="AV32" i="3"/>
  <c r="AU32" i="3"/>
  <c r="AY31" i="3"/>
  <c r="AX31" i="3"/>
  <c r="AV31" i="3"/>
  <c r="AU31" i="3"/>
  <c r="AX30" i="3"/>
  <c r="AW30" i="3"/>
  <c r="AT56" i="3"/>
  <c r="AS56" i="3"/>
  <c r="AR56" i="3"/>
  <c r="AP56" i="3"/>
  <c r="AT55" i="3"/>
  <c r="AS55" i="3"/>
  <c r="AR55" i="3"/>
  <c r="AP55" i="3"/>
  <c r="AT54" i="3"/>
  <c r="AS54" i="3"/>
  <c r="AR54" i="3"/>
  <c r="AP54" i="3"/>
  <c r="AT53" i="3"/>
  <c r="AR53" i="3"/>
  <c r="AQ53" i="3"/>
  <c r="AT52" i="3"/>
  <c r="AS52" i="3"/>
  <c r="AR52" i="3"/>
  <c r="AT51" i="3"/>
  <c r="AS51" i="3"/>
  <c r="AQ51" i="3"/>
  <c r="AP51" i="3"/>
  <c r="AT50" i="3"/>
  <c r="AS50" i="3"/>
  <c r="AR50" i="3"/>
  <c r="AQ50" i="3"/>
  <c r="AS49" i="3"/>
  <c r="AR49" i="3"/>
  <c r="AQ49" i="3"/>
  <c r="AP49" i="3"/>
  <c r="AT48" i="3"/>
  <c r="AS48" i="3"/>
  <c r="AQ48" i="3"/>
  <c r="AP48" i="3"/>
  <c r="AT47" i="3"/>
  <c r="AS47" i="3"/>
  <c r="AP47" i="3"/>
  <c r="AP45" i="3"/>
  <c r="AS44" i="3"/>
  <c r="AP44" i="3"/>
  <c r="AT43" i="3"/>
  <c r="AS43" i="3"/>
  <c r="AR43" i="3"/>
  <c r="AQ43" i="3"/>
  <c r="AP43" i="3"/>
  <c r="AR42" i="3"/>
  <c r="AQ42" i="3"/>
  <c r="AP42" i="3"/>
  <c r="AT41" i="3"/>
  <c r="AR41" i="3"/>
  <c r="AQ41" i="3"/>
  <c r="AP41" i="3"/>
  <c r="AS40" i="3"/>
  <c r="AR40" i="3"/>
  <c r="AQ40" i="3"/>
  <c r="AP40" i="3"/>
  <c r="AT39" i="3"/>
  <c r="AS39" i="3"/>
  <c r="AQ39" i="3"/>
  <c r="AP39" i="3"/>
  <c r="AT38" i="3"/>
  <c r="AP38" i="3"/>
  <c r="AS37" i="3"/>
  <c r="AR37" i="3"/>
  <c r="AQ37" i="3"/>
  <c r="AT36" i="3"/>
  <c r="AS36" i="3"/>
  <c r="AR36" i="3"/>
  <c r="AP36" i="3"/>
  <c r="AS35" i="3"/>
  <c r="AR35" i="3"/>
  <c r="AP35" i="3"/>
  <c r="AT34" i="3"/>
  <c r="AS34" i="3"/>
  <c r="AR34" i="3"/>
  <c r="AP34" i="3"/>
  <c r="AT33" i="3"/>
  <c r="AR33" i="3"/>
  <c r="AQ33" i="3"/>
  <c r="AP33" i="3"/>
  <c r="AT32" i="3"/>
  <c r="AS32" i="3"/>
  <c r="AQ32" i="3"/>
  <c r="AP32" i="3"/>
  <c r="AS31" i="3"/>
  <c r="AR31" i="3"/>
  <c r="AT30" i="3"/>
  <c r="AS30" i="3"/>
  <c r="AR30" i="3"/>
  <c r="AQ30" i="3"/>
  <c r="AO56" i="3"/>
  <c r="AN56" i="3"/>
  <c r="AM56" i="3"/>
  <c r="AK56" i="3"/>
  <c r="AO55" i="3"/>
  <c r="AN55" i="3"/>
  <c r="AM55" i="3"/>
  <c r="AK55" i="3"/>
  <c r="AO54" i="3"/>
  <c r="AM54" i="3"/>
  <c r="AL54" i="3"/>
  <c r="AO53" i="3"/>
  <c r="AN53" i="3"/>
  <c r="AM53" i="3"/>
  <c r="AO52" i="3"/>
  <c r="AN52" i="3"/>
  <c r="AL52" i="3"/>
  <c r="AK52" i="3"/>
  <c r="AO51" i="3"/>
  <c r="AN51" i="3"/>
  <c r="AM51" i="3"/>
  <c r="AL51" i="3"/>
  <c r="AN50" i="3"/>
  <c r="AM50" i="3"/>
  <c r="AL50" i="3"/>
  <c r="AK50" i="3"/>
  <c r="AO49" i="3"/>
  <c r="AN49" i="3"/>
  <c r="AL49" i="3"/>
  <c r="AK49" i="3"/>
  <c r="AO48" i="3"/>
  <c r="AN48" i="3"/>
  <c r="AK48" i="3"/>
  <c r="AK46" i="3"/>
  <c r="AN45" i="3"/>
  <c r="AK45" i="3"/>
  <c r="AO44" i="3"/>
  <c r="AN44" i="3"/>
  <c r="AM44" i="3"/>
  <c r="AL44" i="3"/>
  <c r="AK44" i="3"/>
  <c r="AM43" i="3"/>
  <c r="AL43" i="3"/>
  <c r="AK43" i="3"/>
  <c r="AO42" i="3"/>
  <c r="AM42" i="3"/>
  <c r="AL42" i="3"/>
  <c r="AK42" i="3"/>
  <c r="AN41" i="3"/>
  <c r="AM41" i="3"/>
  <c r="AL41" i="3"/>
  <c r="AK41" i="3"/>
  <c r="AO40" i="3"/>
  <c r="AN40" i="3"/>
  <c r="AL40" i="3"/>
  <c r="AK40" i="3"/>
  <c r="AO39" i="3"/>
  <c r="AK39" i="3"/>
  <c r="AN38" i="3"/>
  <c r="AM38" i="3"/>
  <c r="AL38" i="3"/>
  <c r="AO37" i="3"/>
  <c r="AN37" i="3"/>
  <c r="AM37" i="3"/>
  <c r="AK37" i="3"/>
  <c r="AN36" i="3"/>
  <c r="AM36" i="3"/>
  <c r="AK36" i="3"/>
  <c r="AO35" i="3"/>
  <c r="AN35" i="3"/>
  <c r="AM35" i="3"/>
  <c r="AK35" i="3"/>
  <c r="AO34" i="3"/>
  <c r="AM34" i="3"/>
  <c r="AL34" i="3"/>
  <c r="AK34" i="3"/>
  <c r="AO33" i="3"/>
  <c r="AN33" i="3"/>
  <c r="AL33" i="3"/>
  <c r="AK33" i="3"/>
  <c r="AN32" i="3"/>
  <c r="AM32" i="3"/>
  <c r="AO31" i="3"/>
  <c r="AN31" i="3"/>
  <c r="AM31" i="3"/>
  <c r="AL31" i="3"/>
  <c r="AO30" i="3"/>
  <c r="AN30" i="3"/>
  <c r="AM30" i="3"/>
  <c r="AK30" i="3"/>
  <c r="AJ56" i="3"/>
  <c r="AI56" i="3"/>
  <c r="AH56" i="3"/>
  <c r="AF56" i="3"/>
  <c r="AJ55" i="3"/>
  <c r="AH55" i="3"/>
  <c r="AG55" i="3"/>
  <c r="AJ54" i="3"/>
  <c r="AI54" i="3"/>
  <c r="AH54" i="3"/>
  <c r="AJ53" i="3"/>
  <c r="AI53" i="3"/>
  <c r="AG53" i="3"/>
  <c r="AF53" i="3"/>
  <c r="AJ52" i="3"/>
  <c r="AI52" i="3"/>
  <c r="AH52" i="3"/>
  <c r="AG52" i="3"/>
  <c r="AI51" i="3"/>
  <c r="AH51" i="3"/>
  <c r="AG51" i="3"/>
  <c r="AF51" i="3"/>
  <c r="AJ50" i="3"/>
  <c r="AI50" i="3"/>
  <c r="AG50" i="3"/>
  <c r="AF50" i="3"/>
  <c r="AJ49" i="3"/>
  <c r="AI49" i="3"/>
  <c r="AF49" i="3"/>
  <c r="AF47" i="3"/>
  <c r="AI46" i="3"/>
  <c r="AF46" i="3"/>
  <c r="AJ45" i="3"/>
  <c r="AI45" i="3"/>
  <c r="AH45" i="3"/>
  <c r="AG45" i="3"/>
  <c r="AF45" i="3"/>
  <c r="AH44" i="3"/>
  <c r="AG44" i="3"/>
  <c r="AF44" i="3"/>
  <c r="AJ43" i="3"/>
  <c r="AH43" i="3"/>
  <c r="AG43" i="3"/>
  <c r="AF43" i="3"/>
  <c r="AI42" i="3"/>
  <c r="AH42" i="3"/>
  <c r="AG42" i="3"/>
  <c r="AF42" i="3"/>
  <c r="AJ41" i="3"/>
  <c r="AI41" i="3"/>
  <c r="AG41" i="3"/>
  <c r="AF41" i="3"/>
  <c r="AJ40" i="3"/>
  <c r="AF40" i="3"/>
  <c r="AI39" i="3"/>
  <c r="AH39" i="3"/>
  <c r="AG39" i="3"/>
  <c r="AJ38" i="3"/>
  <c r="AI38" i="3"/>
  <c r="AH38" i="3"/>
  <c r="AF38" i="3"/>
  <c r="AI37" i="3"/>
  <c r="AH37" i="3"/>
  <c r="AF37" i="3"/>
  <c r="AJ36" i="3"/>
  <c r="AI36" i="3"/>
  <c r="AH36" i="3"/>
  <c r="AF36" i="3"/>
  <c r="AJ35" i="3"/>
  <c r="AH35" i="3"/>
  <c r="AG35" i="3"/>
  <c r="AF35" i="3"/>
  <c r="AJ34" i="3"/>
  <c r="AI34" i="3"/>
  <c r="AG34" i="3"/>
  <c r="AF34" i="3"/>
  <c r="AI33" i="3"/>
  <c r="AH33" i="3"/>
  <c r="AJ32" i="3"/>
  <c r="AI32" i="3"/>
  <c r="AH32" i="3"/>
  <c r="AG32" i="3"/>
  <c r="AJ31" i="3"/>
  <c r="AI31" i="3"/>
  <c r="AH31" i="3"/>
  <c r="AF31" i="3"/>
  <c r="AJ30" i="3"/>
  <c r="AI30" i="3"/>
  <c r="AH30" i="3"/>
  <c r="AF30" i="3"/>
  <c r="AE56" i="3"/>
  <c r="AC56" i="3"/>
  <c r="AB56" i="3"/>
  <c r="AE55" i="3"/>
  <c r="AD55" i="3"/>
  <c r="AC55" i="3"/>
  <c r="AE54" i="3"/>
  <c r="AD54" i="3"/>
  <c r="AB54" i="3"/>
  <c r="AA54" i="3"/>
  <c r="AE53" i="3"/>
  <c r="AD53" i="3"/>
  <c r="AC53" i="3"/>
  <c r="AB53" i="3"/>
  <c r="AD52" i="3"/>
  <c r="AC52" i="3"/>
  <c r="AB52" i="3"/>
  <c r="AA52" i="3"/>
  <c r="AE51" i="3"/>
  <c r="AD51" i="3"/>
  <c r="AB51" i="3"/>
  <c r="AA51" i="3"/>
  <c r="AE50" i="3"/>
  <c r="AD50" i="3"/>
  <c r="AA50" i="3"/>
  <c r="AA48" i="3"/>
  <c r="AD47" i="3"/>
  <c r="AA47" i="3"/>
  <c r="AE46" i="3"/>
  <c r="AD46" i="3"/>
  <c r="AC46" i="3"/>
  <c r="AB46" i="3"/>
  <c r="AA46" i="3"/>
  <c r="AC45" i="3"/>
  <c r="AB45" i="3"/>
  <c r="AA45" i="3"/>
  <c r="AE44" i="3"/>
  <c r="AC44" i="3"/>
  <c r="AB44" i="3"/>
  <c r="AA44" i="3"/>
  <c r="AD43" i="3"/>
  <c r="AC43" i="3"/>
  <c r="AB43" i="3"/>
  <c r="AA43" i="3"/>
  <c r="AE42" i="3"/>
  <c r="AD42" i="3"/>
  <c r="AB42" i="3"/>
  <c r="AA42" i="3"/>
  <c r="AE41" i="3"/>
  <c r="AA41" i="3"/>
  <c r="AD40" i="3"/>
  <c r="AC40" i="3"/>
  <c r="AB40" i="3"/>
  <c r="AE39" i="3"/>
  <c r="AD39" i="3"/>
  <c r="AC39" i="3"/>
  <c r="AA39" i="3"/>
  <c r="AD38" i="3"/>
  <c r="AC38" i="3"/>
  <c r="AA38" i="3"/>
  <c r="AE37" i="3"/>
  <c r="AD37" i="3"/>
  <c r="AC37" i="3"/>
  <c r="AA37" i="3"/>
  <c r="AE36" i="3"/>
  <c r="AC36" i="3"/>
  <c r="AB36" i="3"/>
  <c r="AA36" i="3"/>
  <c r="AE35" i="3"/>
  <c r="AD35" i="3"/>
  <c r="AB35" i="3"/>
  <c r="AA35" i="3"/>
  <c r="AD34" i="3"/>
  <c r="AC34" i="3"/>
  <c r="AE33" i="3"/>
  <c r="AD33" i="3"/>
  <c r="AC33" i="3"/>
  <c r="AB33" i="3"/>
  <c r="AE32" i="3"/>
  <c r="AD32" i="3"/>
  <c r="AC32" i="3"/>
  <c r="AA32" i="3"/>
  <c r="AE31" i="3"/>
  <c r="AD31" i="3"/>
  <c r="AC31" i="3"/>
  <c r="AA31" i="3"/>
  <c r="AE30" i="3"/>
  <c r="AD30" i="3"/>
  <c r="AC30" i="3"/>
  <c r="AA30" i="3"/>
  <c r="Z56" i="3"/>
  <c r="Y56" i="3"/>
  <c r="X56" i="3"/>
  <c r="Z55" i="3"/>
  <c r="Y55" i="3"/>
  <c r="W55" i="3"/>
  <c r="V55" i="3"/>
  <c r="Z54" i="3"/>
  <c r="Y54" i="3"/>
  <c r="X54" i="3"/>
  <c r="W54" i="3"/>
  <c r="Y53" i="3"/>
  <c r="X53" i="3"/>
  <c r="W53" i="3"/>
  <c r="V53" i="3"/>
  <c r="Z52" i="3"/>
  <c r="Y52" i="3"/>
  <c r="W52" i="3"/>
  <c r="V52" i="3"/>
  <c r="Z51" i="3"/>
  <c r="Y51" i="3"/>
  <c r="V51" i="3"/>
  <c r="V49" i="3"/>
  <c r="Y48" i="3"/>
  <c r="V48" i="3"/>
  <c r="Z47" i="3"/>
  <c r="Y47" i="3"/>
  <c r="X47" i="3"/>
  <c r="W47" i="3"/>
  <c r="V47" i="3"/>
  <c r="X46" i="3"/>
  <c r="W46" i="3"/>
  <c r="V46" i="3"/>
  <c r="Z45" i="3"/>
  <c r="X45" i="3"/>
  <c r="W45" i="3"/>
  <c r="V45" i="3"/>
  <c r="Y44" i="3"/>
  <c r="X44" i="3"/>
  <c r="W44" i="3"/>
  <c r="V44" i="3"/>
  <c r="Z43" i="3"/>
  <c r="Y43" i="3"/>
  <c r="W43" i="3"/>
  <c r="V43" i="3"/>
  <c r="Z42" i="3"/>
  <c r="V42" i="3"/>
  <c r="Y41" i="3"/>
  <c r="X41" i="3"/>
  <c r="W41" i="3"/>
  <c r="Z40" i="3"/>
  <c r="Y40" i="3"/>
  <c r="X40" i="3"/>
  <c r="V40" i="3"/>
  <c r="Y39" i="3"/>
  <c r="X39" i="3"/>
  <c r="V39" i="3"/>
  <c r="Z38" i="3"/>
  <c r="Y38" i="3"/>
  <c r="X38" i="3"/>
  <c r="V38" i="3"/>
  <c r="Z37" i="3"/>
  <c r="X37" i="3"/>
  <c r="W37" i="3"/>
  <c r="V37" i="3"/>
  <c r="Z36" i="3"/>
  <c r="Y36" i="3"/>
  <c r="W36" i="3"/>
  <c r="V36" i="3"/>
  <c r="Y35" i="3"/>
  <c r="X35" i="3"/>
  <c r="Z34" i="3"/>
  <c r="Y34" i="3"/>
  <c r="X34" i="3"/>
  <c r="W34" i="3"/>
  <c r="Z33" i="3"/>
  <c r="Y33" i="3"/>
  <c r="X33" i="3"/>
  <c r="V33" i="3"/>
  <c r="Z32" i="3"/>
  <c r="Y32" i="3"/>
  <c r="X32" i="3"/>
  <c r="V32" i="3"/>
  <c r="Z31" i="3"/>
  <c r="Y31" i="3"/>
  <c r="X31" i="3"/>
  <c r="V31" i="3"/>
  <c r="Z30" i="3"/>
  <c r="X30" i="3"/>
  <c r="W30" i="3"/>
  <c r="U56" i="3"/>
  <c r="T56" i="3"/>
  <c r="R56" i="3"/>
  <c r="Q56" i="3"/>
  <c r="U55" i="3"/>
  <c r="T55" i="3"/>
  <c r="S55" i="3"/>
  <c r="R55" i="3"/>
  <c r="T54" i="3"/>
  <c r="S54" i="3"/>
  <c r="R54" i="3"/>
  <c r="Q54" i="3"/>
  <c r="U53" i="3"/>
  <c r="T53" i="3"/>
  <c r="R53" i="3"/>
  <c r="Q53" i="3"/>
  <c r="U52" i="3"/>
  <c r="T52" i="3"/>
  <c r="Q52" i="3"/>
  <c r="Q50" i="3"/>
  <c r="T49" i="3"/>
  <c r="Q49" i="3"/>
  <c r="U48" i="3"/>
  <c r="T48" i="3"/>
  <c r="S48" i="3"/>
  <c r="R48" i="3"/>
  <c r="Q48" i="3"/>
  <c r="S47" i="3"/>
  <c r="R47" i="3"/>
  <c r="Q47" i="3"/>
  <c r="U46" i="3"/>
  <c r="S46" i="3"/>
  <c r="R46" i="3"/>
  <c r="Q46" i="3"/>
  <c r="T45" i="3"/>
  <c r="S45" i="3"/>
  <c r="R45" i="3"/>
  <c r="Q45" i="3"/>
  <c r="U44" i="3"/>
  <c r="T44" i="3"/>
  <c r="R44" i="3"/>
  <c r="Q44" i="3"/>
  <c r="U43" i="3"/>
  <c r="Q43" i="3"/>
  <c r="T42" i="3"/>
  <c r="S42" i="3"/>
  <c r="R42" i="3"/>
  <c r="U41" i="3"/>
  <c r="T41" i="3"/>
  <c r="S41" i="3"/>
  <c r="Q41" i="3"/>
  <c r="T40" i="3"/>
  <c r="S40" i="3"/>
  <c r="Q40" i="3"/>
  <c r="U39" i="3"/>
  <c r="T39" i="3"/>
  <c r="S39" i="3"/>
  <c r="Q39" i="3"/>
  <c r="U38" i="3"/>
  <c r="S38" i="3"/>
  <c r="R38" i="3"/>
  <c r="Q38" i="3"/>
  <c r="U37" i="3"/>
  <c r="T37" i="3"/>
  <c r="R37" i="3"/>
  <c r="Q37" i="3"/>
  <c r="T36" i="3"/>
  <c r="S36" i="3"/>
  <c r="U35" i="3"/>
  <c r="T35" i="3"/>
  <c r="S35" i="3"/>
  <c r="R35" i="3"/>
  <c r="U34" i="3"/>
  <c r="T34" i="3"/>
  <c r="S34" i="3"/>
  <c r="Q34" i="3"/>
  <c r="U33" i="3"/>
  <c r="T33" i="3"/>
  <c r="S33" i="3"/>
  <c r="Q33" i="3"/>
  <c r="U32" i="3"/>
  <c r="T32" i="3"/>
  <c r="S32" i="3"/>
  <c r="Q32" i="3"/>
  <c r="U31" i="3"/>
  <c r="S31" i="3"/>
  <c r="R31" i="3"/>
  <c r="U30" i="3"/>
  <c r="T30" i="3"/>
  <c r="S30" i="3"/>
  <c r="P56" i="3"/>
  <c r="O56" i="3"/>
  <c r="N56" i="3"/>
  <c r="M56" i="3"/>
  <c r="O55" i="3"/>
  <c r="N55" i="3"/>
  <c r="M55" i="3"/>
  <c r="L55" i="3"/>
  <c r="P54" i="3"/>
  <c r="O54" i="3"/>
  <c r="M54" i="3"/>
  <c r="L54" i="3"/>
  <c r="P53" i="3"/>
  <c r="O53" i="3"/>
  <c r="L53" i="3"/>
  <c r="L51" i="3"/>
  <c r="O50" i="3"/>
  <c r="L50" i="3"/>
  <c r="P49" i="3"/>
  <c r="O49" i="3"/>
  <c r="N49" i="3"/>
  <c r="M49" i="3"/>
  <c r="L49" i="3"/>
  <c r="N48" i="3"/>
  <c r="M48" i="3"/>
  <c r="L48" i="3"/>
  <c r="P47" i="3"/>
  <c r="N47" i="3"/>
  <c r="M47" i="3"/>
  <c r="L47" i="3"/>
  <c r="O46" i="3"/>
  <c r="N46" i="3"/>
  <c r="M46" i="3"/>
  <c r="L46" i="3"/>
  <c r="P45" i="3"/>
  <c r="O45" i="3"/>
  <c r="M45" i="3"/>
  <c r="L45" i="3"/>
  <c r="P44" i="3"/>
  <c r="L44" i="3"/>
  <c r="O43" i="3"/>
  <c r="N43" i="3"/>
  <c r="M43" i="3"/>
  <c r="P42" i="3"/>
  <c r="O42" i="3"/>
  <c r="N42" i="3"/>
  <c r="L42" i="3"/>
  <c r="O41" i="3"/>
  <c r="N41" i="3"/>
  <c r="L41" i="3"/>
  <c r="P40" i="3"/>
  <c r="O40" i="3"/>
  <c r="N40" i="3"/>
  <c r="L40" i="3"/>
  <c r="P39" i="3"/>
  <c r="N39" i="3"/>
  <c r="M39" i="3"/>
  <c r="L39" i="3"/>
  <c r="P38" i="3"/>
  <c r="O38" i="3"/>
  <c r="M38" i="3"/>
  <c r="L38" i="3"/>
  <c r="O37" i="3"/>
  <c r="N37" i="3"/>
  <c r="P36" i="3"/>
  <c r="O36" i="3"/>
  <c r="N36" i="3"/>
  <c r="M36" i="3"/>
  <c r="P35" i="3"/>
  <c r="O35" i="3"/>
  <c r="N35" i="3"/>
  <c r="L35" i="3"/>
  <c r="P34" i="3"/>
  <c r="O34" i="3"/>
  <c r="N34" i="3"/>
  <c r="L34" i="3"/>
  <c r="P33" i="3"/>
  <c r="O33" i="3"/>
  <c r="N33" i="3"/>
  <c r="L33" i="3"/>
  <c r="P32" i="3"/>
  <c r="N32" i="3"/>
  <c r="M32" i="3"/>
  <c r="P31" i="3"/>
  <c r="O31" i="3"/>
  <c r="N31" i="3"/>
  <c r="P30" i="3"/>
  <c r="O30" i="3"/>
  <c r="M30" i="3"/>
  <c r="L30" i="3"/>
  <c r="J56" i="3"/>
  <c r="I56" i="3"/>
  <c r="H56" i="3"/>
  <c r="G56" i="3"/>
  <c r="K55" i="3"/>
  <c r="K54" i="3"/>
  <c r="K50" i="3"/>
  <c r="K48" i="3"/>
  <c r="K46" i="3"/>
  <c r="K45" i="3"/>
  <c r="K43" i="3"/>
  <c r="K41" i="3"/>
  <c r="K40" i="3"/>
  <c r="K39" i="3"/>
  <c r="K37" i="3"/>
  <c r="K36" i="3"/>
  <c r="K35" i="3"/>
  <c r="K34" i="3"/>
  <c r="K33" i="3"/>
  <c r="K32" i="3"/>
  <c r="K31" i="3"/>
  <c r="K30" i="3"/>
  <c r="F56" i="3"/>
  <c r="F55" i="3"/>
  <c r="F51" i="3"/>
  <c r="F49" i="3"/>
  <c r="F47" i="3"/>
  <c r="F46" i="3"/>
  <c r="F44" i="3"/>
  <c r="F42" i="3"/>
  <c r="F41" i="3"/>
  <c r="F40" i="3"/>
  <c r="F38" i="3"/>
  <c r="F37" i="3"/>
  <c r="F36" i="3"/>
  <c r="F35" i="3"/>
  <c r="F34" i="3"/>
  <c r="F33" i="3"/>
  <c r="F32" i="3"/>
  <c r="F31" i="3"/>
  <c r="J55" i="3"/>
  <c r="H55" i="3"/>
  <c r="G55" i="3"/>
  <c r="J54" i="3"/>
  <c r="G54" i="3"/>
  <c r="G52" i="3"/>
  <c r="J51" i="3"/>
  <c r="G51" i="3"/>
  <c r="J50" i="3"/>
  <c r="I50" i="3"/>
  <c r="H50" i="3"/>
  <c r="G50" i="3"/>
  <c r="I49" i="3"/>
  <c r="H49" i="3"/>
  <c r="G49" i="3"/>
  <c r="I48" i="3"/>
  <c r="H48" i="3"/>
  <c r="G48" i="3"/>
  <c r="J47" i="3"/>
  <c r="I47" i="3"/>
  <c r="H47" i="3"/>
  <c r="G47" i="3"/>
  <c r="J46" i="3"/>
  <c r="H46" i="3"/>
  <c r="G46" i="3"/>
  <c r="G45" i="3"/>
  <c r="J44" i="3"/>
  <c r="I44" i="3"/>
  <c r="H44" i="3"/>
  <c r="J43" i="3"/>
  <c r="I43" i="3"/>
  <c r="G43" i="3"/>
  <c r="J42" i="3"/>
  <c r="I42" i="3"/>
  <c r="G42" i="3"/>
  <c r="J41" i="3"/>
  <c r="I41" i="3"/>
  <c r="G41" i="3"/>
  <c r="I40" i="3"/>
  <c r="H40" i="3"/>
  <c r="G40" i="3"/>
  <c r="J39" i="3"/>
  <c r="H39" i="3"/>
  <c r="G39" i="3"/>
  <c r="J38" i="3"/>
  <c r="I38" i="3"/>
  <c r="J37" i="3"/>
  <c r="I37" i="3"/>
  <c r="H37" i="3"/>
  <c r="J36" i="3"/>
  <c r="I36" i="3"/>
  <c r="G36" i="3"/>
  <c r="J35" i="3"/>
  <c r="I35" i="3"/>
  <c r="G35" i="3"/>
  <c r="J34" i="3"/>
  <c r="I34" i="3"/>
  <c r="G34" i="3"/>
  <c r="I33" i="3"/>
  <c r="H33" i="3"/>
  <c r="J32" i="3"/>
  <c r="I32" i="3"/>
  <c r="J31" i="3"/>
  <c r="H31" i="3"/>
  <c r="G31" i="3"/>
  <c r="J30" i="3"/>
  <c r="I30" i="3"/>
  <c r="H30" i="3"/>
  <c r="E40" i="3"/>
  <c r="E32" i="3"/>
  <c r="E56" i="3"/>
  <c r="E55" i="3"/>
  <c r="E52" i="3"/>
  <c r="E51" i="3"/>
  <c r="E48" i="3"/>
  <c r="E47" i="3"/>
  <c r="E45" i="3"/>
  <c r="E44" i="3"/>
  <c r="E43" i="3"/>
  <c r="E42" i="3"/>
  <c r="E39" i="3"/>
  <c r="E38" i="3"/>
  <c r="E37" i="3"/>
  <c r="E36" i="3"/>
  <c r="E35" i="3"/>
  <c r="E33" i="3"/>
  <c r="E31" i="3"/>
  <c r="E30" i="3"/>
  <c r="D51" i="3"/>
  <c r="D50" i="3"/>
  <c r="D49" i="3"/>
  <c r="D48" i="3"/>
  <c r="D45" i="3"/>
  <c r="D44" i="3"/>
  <c r="D43" i="3"/>
  <c r="D42" i="3"/>
  <c r="D41" i="3"/>
  <c r="D39" i="3"/>
  <c r="D38" i="3"/>
  <c r="D37" i="3"/>
  <c r="D36" i="3"/>
  <c r="D35" i="3"/>
  <c r="D34" i="3"/>
  <c r="D33" i="3"/>
  <c r="D31" i="3"/>
  <c r="D30" i="3"/>
  <c r="C56" i="3"/>
  <c r="C51" i="3"/>
  <c r="C50" i="3"/>
  <c r="C49" i="3"/>
  <c r="C48" i="3"/>
  <c r="C47" i="3"/>
  <c r="C45" i="3"/>
  <c r="C41" i="3"/>
  <c r="C40" i="3"/>
  <c r="C38" i="3"/>
  <c r="C34" i="3"/>
  <c r="C32" i="3"/>
  <c r="C31" i="3"/>
  <c r="C30" i="3"/>
  <c r="B56" i="3"/>
  <c r="B55" i="3"/>
  <c r="B53" i="3"/>
  <c r="B52" i="3"/>
  <c r="D55" i="2"/>
  <c r="B51" i="3"/>
  <c r="B50" i="3"/>
  <c r="B49" i="3"/>
  <c r="B48" i="3"/>
  <c r="B47" i="3"/>
  <c r="B46" i="3"/>
  <c r="B44" i="3"/>
  <c r="B43" i="3"/>
  <c r="B42" i="3"/>
  <c r="B41" i="3"/>
  <c r="B40" i="3"/>
  <c r="B37" i="3"/>
  <c r="B36" i="3"/>
  <c r="B35" i="3"/>
  <c r="B32" i="3"/>
  <c r="B30" i="3"/>
  <c r="F23" i="3"/>
  <c r="F21" i="3"/>
  <c r="F19" i="3"/>
  <c r="F18" i="3"/>
  <c r="F17" i="3"/>
  <c r="F16" i="3"/>
  <c r="F15" i="3"/>
  <c r="F14" i="3"/>
  <c r="F13" i="3"/>
  <c r="F12" i="3"/>
  <c r="F11" i="3"/>
  <c r="F10" i="3"/>
  <c r="F8" i="3"/>
  <c r="F7" i="3"/>
  <c r="F6" i="3"/>
  <c r="F5" i="3"/>
  <c r="F4" i="3"/>
  <c r="E23" i="3"/>
  <c r="E22" i="3"/>
  <c r="E21" i="3"/>
  <c r="E20" i="3"/>
  <c r="E19" i="3"/>
  <c r="E17" i="3"/>
  <c r="E16" i="3"/>
  <c r="E15" i="3"/>
  <c r="E14" i="3"/>
  <c r="E13" i="3"/>
  <c r="E12" i="3"/>
  <c r="E11" i="3"/>
  <c r="E8" i="3"/>
  <c r="E7" i="3"/>
  <c r="E6" i="3"/>
  <c r="E5" i="3"/>
  <c r="D23" i="3"/>
  <c r="D16" i="3"/>
  <c r="D19" i="3"/>
  <c r="D17" i="3"/>
  <c r="D15" i="3"/>
  <c r="D13" i="3"/>
  <c r="D12" i="3"/>
  <c r="D11" i="3"/>
  <c r="D7" i="3"/>
  <c r="D5" i="3"/>
  <c r="D4" i="3"/>
  <c r="C15" i="3"/>
  <c r="C11" i="3"/>
  <c r="C10" i="3"/>
  <c r="C23" i="3"/>
  <c r="C22" i="3"/>
  <c r="C18" i="3"/>
  <c r="C17" i="3"/>
  <c r="C14" i="3"/>
  <c r="C13" i="3"/>
  <c r="C9" i="3"/>
  <c r="C8" i="3"/>
  <c r="C6" i="3"/>
  <c r="C5" i="3"/>
  <c r="C4" i="3"/>
  <c r="B23" i="3"/>
  <c r="B22" i="3"/>
  <c r="B21" i="3"/>
  <c r="B20" i="3"/>
  <c r="B19" i="3"/>
  <c r="B18" i="3"/>
  <c r="B16" i="3"/>
  <c r="B15" i="3"/>
  <c r="B13" i="3"/>
  <c r="B12" i="3"/>
  <c r="B11" i="3"/>
  <c r="B9" i="3"/>
  <c r="B6" i="3"/>
  <c r="B5" i="3"/>
  <c r="PE28" i="2"/>
  <c r="PC28" i="2"/>
  <c r="OP28" i="2"/>
  <c r="OA28" i="2"/>
  <c r="NK28" i="2"/>
  <c r="NH28" i="2"/>
  <c r="NG28" i="2"/>
  <c r="NF28" i="2"/>
  <c r="MZ28" i="2"/>
  <c r="MW28" i="2"/>
  <c r="MJ28" i="2"/>
  <c r="LW28" i="2"/>
  <c r="LU28" i="2"/>
  <c r="LH28" i="2"/>
  <c r="KZ28" i="2"/>
  <c r="KV28" i="2"/>
  <c r="KI28" i="2"/>
  <c r="KF28" i="2"/>
  <c r="JZ28" i="2"/>
  <c r="JU28" i="2"/>
  <c r="JR28" i="2"/>
  <c r="JF28" i="2"/>
  <c r="IV28" i="2"/>
  <c r="IP28" i="2"/>
  <c r="IC28" i="2"/>
  <c r="IA28" i="2"/>
  <c r="HN28" i="2"/>
  <c r="HB28" i="2"/>
  <c r="GY28" i="2"/>
  <c r="GV28" i="2"/>
  <c r="GU28" i="2"/>
  <c r="GT28" i="2"/>
  <c r="GK28" i="2"/>
  <c r="FY28" i="2"/>
  <c r="FL28" i="2"/>
  <c r="EY28" i="2"/>
  <c r="EW28" i="2"/>
  <c r="EP28" i="2"/>
  <c r="EK28" i="2"/>
  <c r="EH28" i="2"/>
  <c r="DV28" i="2"/>
  <c r="DL28" i="2"/>
  <c r="DF28" i="2"/>
  <c r="CS28" i="2"/>
  <c r="CQ28" i="2"/>
  <c r="CD28" i="2"/>
  <c r="BR28" i="2"/>
  <c r="BO28" i="2"/>
  <c r="BL28" i="2"/>
  <c r="BK28" i="2"/>
  <c r="BJ28" i="2"/>
  <c r="BA28" i="2"/>
  <c r="AO28" i="2"/>
  <c r="AB28" i="2"/>
  <c r="O28" i="2"/>
  <c r="M28" i="2"/>
  <c r="D28" i="2"/>
  <c r="PE27" i="2"/>
  <c r="PB27" i="2"/>
  <c r="OV27" i="2"/>
  <c r="OQ27" i="2"/>
  <c r="OO27" i="2"/>
  <c r="OB27" i="2"/>
  <c r="NM27" i="2"/>
  <c r="MW27" i="2"/>
  <c r="MT27" i="2"/>
  <c r="MS27" i="2"/>
  <c r="MR27" i="2"/>
  <c r="ML27" i="2"/>
  <c r="MI27" i="2"/>
  <c r="LV27" i="2"/>
  <c r="LI27" i="2"/>
  <c r="LG27" i="2"/>
  <c r="KT27" i="2"/>
  <c r="KL27" i="2"/>
  <c r="KH27" i="2"/>
  <c r="JT27" i="2"/>
  <c r="JJ27" i="2"/>
  <c r="JD27" i="2"/>
  <c r="IQ27" i="2"/>
  <c r="IO27" i="2"/>
  <c r="IB27" i="2"/>
  <c r="HP27" i="2"/>
  <c r="HM27" i="2"/>
  <c r="HJ27" i="2"/>
  <c r="HI27" i="2"/>
  <c r="HH27" i="2"/>
  <c r="GY27" i="2"/>
  <c r="GM27" i="2"/>
  <c r="FZ27" i="2"/>
  <c r="FM27" i="2"/>
  <c r="FK27" i="2"/>
  <c r="FD27" i="2"/>
  <c r="EY27" i="2"/>
  <c r="EV27" i="2"/>
  <c r="EJ27" i="2"/>
  <c r="DZ27" i="2"/>
  <c r="DT27" i="2"/>
  <c r="DG27" i="2"/>
  <c r="DE27" i="2"/>
  <c r="CR27" i="2"/>
  <c r="CF27" i="2"/>
  <c r="CC27" i="2"/>
  <c r="BZ27" i="2"/>
  <c r="BY27" i="2"/>
  <c r="BX27" i="2"/>
  <c r="BO27" i="2"/>
  <c r="BC27" i="2"/>
  <c r="AP27" i="2"/>
  <c r="AC27" i="2"/>
  <c r="AA27" i="2"/>
  <c r="T27" i="2"/>
  <c r="O27" i="2"/>
  <c r="L27" i="2"/>
  <c r="OV26" i="2"/>
  <c r="OT26" i="2"/>
  <c r="OG26" i="2"/>
  <c r="NY26" i="2"/>
  <c r="NU26" i="2"/>
  <c r="NH26" i="2"/>
  <c r="NE26" i="2"/>
  <c r="MY26" i="2"/>
  <c r="MT26" i="2"/>
  <c r="MR26" i="2"/>
  <c r="ME26" i="2"/>
  <c r="LP26" i="2"/>
  <c r="KZ26" i="2"/>
  <c r="KW26" i="2"/>
  <c r="KV26" i="2"/>
  <c r="KU26" i="2"/>
  <c r="KO26" i="2"/>
  <c r="KL26" i="2"/>
  <c r="JY26" i="2"/>
  <c r="JM26" i="2"/>
  <c r="JJ26" i="2"/>
  <c r="JG26" i="2"/>
  <c r="JF26" i="2"/>
  <c r="JE26" i="2"/>
  <c r="IV26" i="2"/>
  <c r="IJ26" i="2"/>
  <c r="HW26" i="2"/>
  <c r="HJ26" i="2"/>
  <c r="HH26" i="2"/>
  <c r="HA26" i="2"/>
  <c r="GV26" i="2"/>
  <c r="GS26" i="2"/>
  <c r="GG26" i="2"/>
  <c r="FW26" i="2"/>
  <c r="FQ26" i="2"/>
  <c r="FD26" i="2"/>
  <c r="FB26" i="2"/>
  <c r="EO26" i="2"/>
  <c r="EC26" i="2"/>
  <c r="DZ26" i="2"/>
  <c r="DW26" i="2"/>
  <c r="DV26" i="2"/>
  <c r="DU26" i="2"/>
  <c r="DL26" i="2"/>
  <c r="CZ26" i="2"/>
  <c r="CM26" i="2"/>
  <c r="BZ26" i="2"/>
  <c r="BX26" i="2"/>
  <c r="BQ26" i="2"/>
  <c r="BL26" i="2"/>
  <c r="BI26" i="2"/>
  <c r="AW26" i="2"/>
  <c r="AM26" i="2"/>
  <c r="AG26" i="2"/>
  <c r="T26" i="2"/>
  <c r="R26" i="2"/>
  <c r="C26" i="2"/>
  <c r="PC25" i="2"/>
  <c r="OM25" i="2"/>
  <c r="OJ25" i="2"/>
  <c r="OI25" i="2"/>
  <c r="OH25" i="2"/>
  <c r="OB25" i="2"/>
  <c r="NY25" i="2"/>
  <c r="NL25" i="2"/>
  <c r="MY25" i="2"/>
  <c r="MW25" i="2"/>
  <c r="MJ25" i="2"/>
  <c r="MB25" i="2"/>
  <c r="LX25" i="2"/>
  <c r="LK25" i="2"/>
  <c r="LH25" i="2"/>
  <c r="LB25" i="2"/>
  <c r="KW25" i="2"/>
  <c r="KU25" i="2"/>
  <c r="KH25" i="2"/>
  <c r="JT25" i="2"/>
  <c r="JG25" i="2"/>
  <c r="JE25" i="2"/>
  <c r="IX25" i="2"/>
  <c r="IS25" i="2"/>
  <c r="IP25" i="2"/>
  <c r="ID25" i="2"/>
  <c r="HT25" i="2"/>
  <c r="HN25" i="2"/>
  <c r="HA25" i="2"/>
  <c r="GY25" i="2"/>
  <c r="GL25" i="2"/>
  <c r="FZ25" i="2"/>
  <c r="FW25" i="2"/>
  <c r="FT25" i="2"/>
  <c r="FS25" i="2"/>
  <c r="FR25" i="2"/>
  <c r="FI25" i="2"/>
  <c r="EW25" i="2"/>
  <c r="EJ25" i="2"/>
  <c r="DW25" i="2"/>
  <c r="DU25" i="2"/>
  <c r="DN25" i="2"/>
  <c r="DI25" i="2"/>
  <c r="DF25" i="2"/>
  <c r="CT25" i="2"/>
  <c r="CJ25" i="2"/>
  <c r="CD25" i="2"/>
  <c r="BQ25" i="2"/>
  <c r="BO25" i="2"/>
  <c r="BB25" i="2"/>
  <c r="AP25" i="2"/>
  <c r="AM25" i="2"/>
  <c r="AJ25" i="2"/>
  <c r="AI25" i="2"/>
  <c r="AH25" i="2"/>
  <c r="Y25" i="2"/>
  <c r="M25" i="2"/>
  <c r="JU23" i="2"/>
  <c r="JS23" i="2"/>
  <c r="JL23" i="2"/>
  <c r="JG23" i="2"/>
  <c r="JD23" i="2"/>
  <c r="IR23" i="2"/>
  <c r="IH23" i="2"/>
  <c r="IB23" i="2"/>
  <c r="HO23" i="2"/>
  <c r="HM23" i="2"/>
  <c r="GZ23" i="2"/>
  <c r="GN23" i="2"/>
  <c r="GK23" i="2"/>
  <c r="GH23" i="2"/>
  <c r="GG23" i="2"/>
  <c r="GF23" i="2"/>
  <c r="FW23" i="2"/>
  <c r="FK23" i="2"/>
  <c r="EX23" i="2"/>
  <c r="JS22" i="2"/>
  <c r="JN22" i="2"/>
  <c r="JK22" i="2"/>
  <c r="IY22" i="2"/>
  <c r="IO22" i="2"/>
  <c r="II22" i="2"/>
  <c r="HV22" i="2"/>
  <c r="HT22" i="2"/>
  <c r="HG22" i="2"/>
  <c r="GU22" i="2"/>
  <c r="GR22" i="2"/>
  <c r="GO22" i="2"/>
  <c r="GN22" i="2"/>
  <c r="GM22" i="2"/>
  <c r="GD22" i="2"/>
  <c r="FR22" i="2"/>
  <c r="FE22" i="2"/>
  <c r="ER22" i="2"/>
  <c r="EP22" i="2"/>
  <c r="JU21" i="2"/>
  <c r="JR21" i="2"/>
  <c r="JF21" i="2"/>
  <c r="IV21" i="2"/>
  <c r="IP21" i="2"/>
  <c r="IC21" i="2"/>
  <c r="IA21" i="2"/>
  <c r="HN21" i="2"/>
  <c r="HB21" i="2"/>
  <c r="GY21" i="2"/>
  <c r="GV21" i="2"/>
  <c r="GU21" i="2"/>
  <c r="GT21" i="2"/>
  <c r="GK21" i="2"/>
  <c r="FY21" i="2"/>
  <c r="FL21" i="2"/>
  <c r="EY21" i="2"/>
  <c r="EW21" i="2"/>
  <c r="EP21" i="2"/>
  <c r="JM20" i="2"/>
  <c r="JC20" i="2"/>
  <c r="IW20" i="2"/>
  <c r="IJ20" i="2"/>
  <c r="IH20" i="2"/>
  <c r="HU20" i="2"/>
  <c r="HI20" i="2"/>
  <c r="HF20" i="2"/>
  <c r="HC20" i="2"/>
  <c r="HB20" i="2"/>
  <c r="HA20" i="2"/>
  <c r="GR20" i="2"/>
  <c r="GF20" i="2"/>
  <c r="FS20" i="2"/>
  <c r="FF20" i="2"/>
  <c r="FD20" i="2"/>
  <c r="EW20" i="2"/>
  <c r="ER20" i="2"/>
  <c r="EO20" i="2"/>
  <c r="JT19" i="2"/>
  <c r="JJ19" i="2"/>
  <c r="JD19" i="2"/>
  <c r="IQ19" i="2"/>
  <c r="IO19" i="2"/>
  <c r="IB19" i="2"/>
  <c r="HP19" i="2"/>
  <c r="HM19" i="2"/>
  <c r="HJ19" i="2"/>
  <c r="HI19" i="2"/>
  <c r="HH19" i="2"/>
  <c r="GY19" i="2"/>
  <c r="GM19" i="2"/>
  <c r="FZ19" i="2"/>
  <c r="FM19" i="2"/>
  <c r="FK19" i="2"/>
  <c r="FD19" i="2"/>
  <c r="EY19" i="2"/>
  <c r="EV19" i="2"/>
  <c r="JQ18" i="2"/>
  <c r="JK18" i="2"/>
  <c r="IX18" i="2"/>
  <c r="IV18" i="2"/>
  <c r="II18" i="2"/>
  <c r="HW18" i="2"/>
  <c r="HT18" i="2"/>
  <c r="HQ18" i="2"/>
  <c r="HP18" i="2"/>
  <c r="HO18" i="2"/>
  <c r="HF18" i="2"/>
  <c r="GT18" i="2"/>
  <c r="GG18" i="2"/>
  <c r="FT18" i="2"/>
  <c r="FR18" i="2"/>
  <c r="FK18" i="2"/>
  <c r="FF18" i="2"/>
  <c r="FC18" i="2"/>
  <c r="EQ18" i="2"/>
  <c r="JR17" i="2"/>
  <c r="JE17" i="2"/>
  <c r="JC17" i="2"/>
  <c r="IP17" i="2"/>
  <c r="ID17" i="2"/>
  <c r="IA17" i="2"/>
  <c r="HX17" i="2"/>
  <c r="HW17" i="2"/>
  <c r="HV17" i="2"/>
  <c r="HM17" i="2"/>
  <c r="HA17" i="2"/>
  <c r="GN17" i="2"/>
  <c r="GA17" i="2"/>
  <c r="FY17" i="2"/>
  <c r="FR17" i="2"/>
  <c r="FM17" i="2"/>
  <c r="FJ17" i="2"/>
  <c r="EX17" i="2"/>
  <c r="EN17" i="2"/>
  <c r="JL16" i="2"/>
  <c r="JJ16" i="2"/>
  <c r="IW16" i="2"/>
  <c r="IK16" i="2"/>
  <c r="IH16" i="2"/>
  <c r="IE16" i="2"/>
  <c r="ID16" i="2"/>
  <c r="IC16" i="2"/>
  <c r="HT16" i="2"/>
  <c r="HH16" i="2"/>
  <c r="GU16" i="2"/>
  <c r="GH16" i="2"/>
  <c r="GF16" i="2"/>
  <c r="FY16" i="2"/>
  <c r="FT16" i="2"/>
  <c r="FQ16" i="2"/>
  <c r="FE16" i="2"/>
  <c r="EU16" i="2"/>
  <c r="EO16" i="2"/>
  <c r="JS15" i="2"/>
  <c r="JQ15" i="2"/>
  <c r="JD15" i="2"/>
  <c r="IR15" i="2"/>
  <c r="IO15" i="2"/>
  <c r="IL15" i="2"/>
  <c r="IK15" i="2"/>
  <c r="IJ15" i="2"/>
  <c r="IA15" i="2"/>
  <c r="HO15" i="2"/>
  <c r="HB15" i="2"/>
  <c r="GO15" i="2"/>
  <c r="GM15" i="2"/>
  <c r="GF15" i="2"/>
  <c r="GA15" i="2"/>
  <c r="FX15" i="2"/>
  <c r="FL15" i="2"/>
  <c r="FB15" i="2"/>
  <c r="EV15" i="2"/>
  <c r="JK14" i="2"/>
  <c r="IY14" i="2"/>
  <c r="IV14" i="2"/>
  <c r="IS14" i="2"/>
  <c r="IR14" i="2"/>
  <c r="IQ14" i="2"/>
  <c r="IH14" i="2"/>
  <c r="HV14" i="2"/>
  <c r="HI14" i="2"/>
  <c r="GV14" i="2"/>
  <c r="GT14" i="2"/>
  <c r="GM14" i="2"/>
  <c r="GH14" i="2"/>
  <c r="GE14" i="2"/>
  <c r="FS14" i="2"/>
  <c r="FI14" i="2"/>
  <c r="FC14" i="2"/>
  <c r="EP14" i="2"/>
  <c r="EN14" i="2"/>
  <c r="JR13" i="2"/>
  <c r="JF13" i="2"/>
  <c r="JC13" i="2"/>
  <c r="IZ13" i="2"/>
  <c r="IY13" i="2"/>
  <c r="IX13" i="2"/>
  <c r="IO13" i="2"/>
  <c r="IC13" i="2"/>
  <c r="HP13" i="2"/>
  <c r="HC13" i="2"/>
  <c r="HA13" i="2"/>
  <c r="GT13" i="2"/>
  <c r="GO13" i="2"/>
  <c r="GL13" i="2"/>
  <c r="FZ13" i="2"/>
  <c r="FP13" i="2"/>
  <c r="FJ13" i="2"/>
  <c r="EW13" i="2"/>
  <c r="EU13" i="2"/>
  <c r="JM12" i="2"/>
  <c r="JJ12" i="2"/>
  <c r="JG12" i="2"/>
  <c r="JF12" i="2"/>
  <c r="JE12" i="2"/>
  <c r="IV12" i="2"/>
  <c r="IJ12" i="2"/>
  <c r="HW12" i="2"/>
  <c r="HJ12" i="2"/>
  <c r="HH12" i="2"/>
  <c r="HA12" i="2"/>
  <c r="GV12" i="2"/>
  <c r="GS12" i="2"/>
  <c r="GG12" i="2"/>
  <c r="FW12" i="2"/>
  <c r="FQ12" i="2"/>
  <c r="FD12" i="2"/>
  <c r="FB12" i="2"/>
  <c r="EO12" i="2"/>
  <c r="JT11" i="2"/>
  <c r="JQ11" i="2"/>
  <c r="JN11" i="2"/>
  <c r="JM11" i="2"/>
  <c r="JL11" i="2"/>
  <c r="JC11" i="2"/>
  <c r="IQ11" i="2"/>
  <c r="ID11" i="2"/>
  <c r="HQ11" i="2"/>
  <c r="HO11" i="2"/>
  <c r="HH11" i="2"/>
  <c r="HC11" i="2"/>
  <c r="GZ11" i="2"/>
  <c r="GN11" i="2"/>
  <c r="GD11" i="2"/>
  <c r="FX11" i="2"/>
  <c r="FK11" i="2"/>
  <c r="FI11" i="2"/>
  <c r="EV11" i="2"/>
  <c r="JU10" i="2"/>
  <c r="JT10" i="2"/>
  <c r="JS10" i="2"/>
  <c r="JJ10" i="2"/>
  <c r="IX10" i="2"/>
  <c r="IK10" i="2"/>
  <c r="HX10" i="2"/>
  <c r="HV10" i="2"/>
  <c r="HO10" i="2"/>
  <c r="HJ10" i="2"/>
  <c r="HG10" i="2"/>
  <c r="GU10" i="2"/>
  <c r="GK10" i="2"/>
  <c r="GE10" i="2"/>
  <c r="FR10" i="2"/>
  <c r="FP10" i="2"/>
  <c r="FC10" i="2"/>
  <c r="EQ10" i="2"/>
  <c r="EN10" i="2"/>
  <c r="JQ9" i="2"/>
  <c r="JE9" i="2"/>
  <c r="IR9" i="2"/>
  <c r="IE9" i="2"/>
  <c r="IC9" i="2"/>
  <c r="HV9" i="2"/>
  <c r="HQ9" i="2"/>
  <c r="HN9" i="2"/>
  <c r="HB9" i="2"/>
  <c r="GR9" i="2"/>
  <c r="GL9" i="2"/>
  <c r="FY9" i="2"/>
  <c r="FW9" i="2"/>
  <c r="FJ9" i="2"/>
  <c r="EX9" i="2"/>
  <c r="EU9" i="2"/>
  <c r="ER9" i="2"/>
  <c r="EQ9" i="2"/>
  <c r="EP9" i="2"/>
  <c r="JL8" i="2"/>
  <c r="IY8" i="2"/>
  <c r="IL8" i="2"/>
  <c r="IJ8" i="2"/>
  <c r="IC8" i="2"/>
  <c r="HX8" i="2"/>
  <c r="HU8" i="2"/>
  <c r="HI8" i="2"/>
  <c r="GY8" i="2"/>
  <c r="GS8" i="2"/>
  <c r="GF8" i="2"/>
  <c r="GD8" i="2"/>
  <c r="FQ8" i="2"/>
  <c r="FE8" i="2"/>
  <c r="FB8" i="2"/>
  <c r="EY8" i="2"/>
  <c r="EX8" i="2"/>
  <c r="EW8" i="2"/>
  <c r="EN8" i="2"/>
  <c r="JS7" i="2"/>
  <c r="JF7" i="2"/>
  <c r="IS7" i="2"/>
  <c r="IQ7" i="2"/>
  <c r="IJ7" i="2"/>
  <c r="IE7" i="2"/>
  <c r="IB7" i="2"/>
  <c r="HP7" i="2"/>
  <c r="HF7" i="2"/>
  <c r="GZ7" i="2"/>
  <c r="GM7" i="2"/>
  <c r="GK7" i="2"/>
  <c r="FX7" i="2"/>
  <c r="FL7" i="2"/>
  <c r="FI7" i="2"/>
  <c r="FF7" i="2"/>
  <c r="FE7" i="2"/>
  <c r="FD7" i="2"/>
  <c r="EU7" i="2"/>
  <c r="JM6" i="2"/>
  <c r="IZ6" i="2"/>
  <c r="IX6" i="2"/>
  <c r="IQ6" i="2"/>
  <c r="IL6" i="2"/>
  <c r="II6" i="2"/>
  <c r="HW6" i="2"/>
  <c r="HM6" i="2"/>
  <c r="HG6" i="2"/>
  <c r="GT6" i="2"/>
  <c r="GR6" i="2"/>
  <c r="GE6" i="2"/>
  <c r="FS6" i="2"/>
  <c r="FP6" i="2"/>
  <c r="FM6" i="2"/>
  <c r="FL6" i="2"/>
  <c r="FK6" i="2"/>
  <c r="FB6" i="2"/>
  <c r="EP6" i="2"/>
  <c r="JT5" i="2"/>
  <c r="JG5" i="2"/>
  <c r="JE5" i="2"/>
  <c r="IX5" i="2"/>
  <c r="IS5" i="2"/>
  <c r="IP5" i="2"/>
  <c r="ID5" i="2"/>
  <c r="HT5" i="2"/>
  <c r="HN5" i="2"/>
  <c r="HA5" i="2"/>
  <c r="GY5" i="2"/>
  <c r="GL5" i="2"/>
  <c r="FZ5" i="2"/>
  <c r="FW5" i="2"/>
  <c r="FT5" i="2"/>
  <c r="FS5" i="2"/>
  <c r="FR5" i="2"/>
  <c r="FI5" i="2"/>
  <c r="EW5" i="2"/>
  <c r="JN4" i="2"/>
  <c r="JL4" i="2"/>
  <c r="JE4" i="2"/>
  <c r="IZ4" i="2"/>
  <c r="IW4" i="2"/>
  <c r="IK4" i="2"/>
  <c r="IA4" i="2"/>
  <c r="HU4" i="2"/>
  <c r="HH4" i="2"/>
  <c r="HF4" i="2"/>
  <c r="GS4" i="2"/>
  <c r="GG4" i="2"/>
  <c r="GD4" i="2"/>
  <c r="GA4" i="2"/>
  <c r="FZ4" i="2"/>
  <c r="FY4" i="2"/>
  <c r="FP4" i="2"/>
  <c r="FD4" i="2"/>
  <c r="EQ4" i="2"/>
  <c r="EK23" i="2"/>
  <c r="EI23" i="2"/>
  <c r="EI22" i="2"/>
  <c r="EK21" i="2"/>
  <c r="EH21" i="2"/>
  <c r="EJ19" i="2"/>
  <c r="EG18" i="2"/>
  <c r="EH17" i="2"/>
  <c r="EI15" i="2"/>
  <c r="EG15" i="2"/>
  <c r="EH13" i="2"/>
  <c r="EJ11" i="2"/>
  <c r="EG11" i="2"/>
  <c r="EK10" i="2"/>
  <c r="EJ10" i="2"/>
  <c r="EI10" i="2"/>
  <c r="EG9" i="2"/>
  <c r="EI7" i="2"/>
  <c r="EJ5" i="2"/>
  <c r="EB23" i="2"/>
  <c r="ED22" i="2"/>
  <c r="EA22" i="2"/>
  <c r="EC20" i="2"/>
  <c r="DZ19" i="2"/>
  <c r="EA18" i="2"/>
  <c r="EB16" i="2"/>
  <c r="DZ16" i="2"/>
  <c r="EA14" i="2"/>
  <c r="EC12" i="2"/>
  <c r="DZ12" i="2"/>
  <c r="ED11" i="2"/>
  <c r="EC11" i="2"/>
  <c r="EB11" i="2"/>
  <c r="DZ10" i="2"/>
  <c r="EB8" i="2"/>
  <c r="EC6" i="2"/>
  <c r="ED4" i="2"/>
  <c r="EB4" i="2"/>
  <c r="DW23" i="2"/>
  <c r="DT23" i="2"/>
  <c r="DV21" i="2"/>
  <c r="DS20" i="2"/>
  <c r="DT19" i="2"/>
  <c r="DU17" i="2"/>
  <c r="DS17" i="2"/>
  <c r="DT15" i="2"/>
  <c r="DV13" i="2"/>
  <c r="DS13" i="2"/>
  <c r="DW12" i="2"/>
  <c r="DV12" i="2"/>
  <c r="DU12" i="2"/>
  <c r="DS11" i="2"/>
  <c r="DU9" i="2"/>
  <c r="DV7" i="2"/>
  <c r="DW5" i="2"/>
  <c r="DU5" i="2"/>
  <c r="DU4" i="2"/>
  <c r="DO22" i="2"/>
  <c r="DL21" i="2"/>
  <c r="DM20" i="2"/>
  <c r="DN18" i="2"/>
  <c r="DL18" i="2"/>
  <c r="DM16" i="2"/>
  <c r="DO14" i="2"/>
  <c r="DL14" i="2"/>
  <c r="DP13" i="2"/>
  <c r="DO13" i="2"/>
  <c r="DN13" i="2"/>
  <c r="DL12" i="2"/>
  <c r="DN10" i="2"/>
  <c r="DO8" i="2"/>
  <c r="DP6" i="2"/>
  <c r="DN6" i="2"/>
  <c r="DN5" i="2"/>
  <c r="DP4" i="2"/>
  <c r="DM4" i="2"/>
  <c r="DH23" i="2"/>
  <c r="DE22" i="2"/>
  <c r="DF21" i="2"/>
  <c r="DG19" i="2"/>
  <c r="DE19" i="2"/>
  <c r="DF17" i="2"/>
  <c r="DH15" i="2"/>
  <c r="DE15" i="2"/>
  <c r="DI14" i="2"/>
  <c r="DH14" i="2"/>
  <c r="DG14" i="2"/>
  <c r="DE13" i="2"/>
  <c r="DG11" i="2"/>
  <c r="DH9" i="2"/>
  <c r="DI7" i="2"/>
  <c r="DG7" i="2"/>
  <c r="DG6" i="2"/>
  <c r="DI5" i="2"/>
  <c r="DF5" i="2"/>
  <c r="CX23" i="2"/>
  <c r="CY22" i="2"/>
  <c r="CZ20" i="2"/>
  <c r="CX20" i="2"/>
  <c r="CY18" i="2"/>
  <c r="DA16" i="2"/>
  <c r="CX16" i="2"/>
  <c r="DB15" i="2"/>
  <c r="DA15" i="2"/>
  <c r="CZ15" i="2"/>
  <c r="CX14" i="2"/>
  <c r="CZ12" i="2"/>
  <c r="DA10" i="2"/>
  <c r="DB8" i="2"/>
  <c r="CZ8" i="2"/>
  <c r="CZ7" i="2"/>
  <c r="DB6" i="2"/>
  <c r="CY6" i="2"/>
  <c r="DA4" i="2"/>
  <c r="CR23" i="2"/>
  <c r="CS21" i="2"/>
  <c r="CQ21" i="2"/>
  <c r="CR19" i="2"/>
  <c r="CT17" i="2"/>
  <c r="CQ17" i="2"/>
  <c r="CU16" i="2"/>
  <c r="CT16" i="2"/>
  <c r="CS16" i="2"/>
  <c r="CQ15" i="2"/>
  <c r="CS13" i="2"/>
  <c r="CT11" i="2"/>
  <c r="CU9" i="2"/>
  <c r="CS9" i="2"/>
  <c r="CS8" i="2"/>
  <c r="CU7" i="2"/>
  <c r="CR7" i="2"/>
  <c r="CT5" i="2"/>
  <c r="CQ4" i="2"/>
  <c r="CL22" i="2"/>
  <c r="CJ22" i="2"/>
  <c r="CK20" i="2"/>
  <c r="CM18" i="2"/>
  <c r="CJ18" i="2"/>
  <c r="CN17" i="2"/>
  <c r="CM17" i="2"/>
  <c r="CL17" i="2"/>
  <c r="CJ16" i="2"/>
  <c r="CL14" i="2"/>
  <c r="CM12" i="2"/>
  <c r="CN10" i="2"/>
  <c r="CL10" i="2"/>
  <c r="CL9" i="2"/>
  <c r="CN8" i="2"/>
  <c r="CK8" i="2"/>
  <c r="CM6" i="2"/>
  <c r="CJ5" i="2"/>
  <c r="CK4" i="2"/>
  <c r="CE23" i="2"/>
  <c r="CC23" i="2"/>
  <c r="CD21" i="2"/>
  <c r="CF19" i="2"/>
  <c r="CC19" i="2"/>
  <c r="CG18" i="2"/>
  <c r="CF18" i="2"/>
  <c r="CE18" i="2"/>
  <c r="CC17" i="2"/>
  <c r="CE15" i="2"/>
  <c r="CF13" i="2"/>
  <c r="CG11" i="2"/>
  <c r="CE11" i="2"/>
  <c r="CE10" i="2"/>
  <c r="CG9" i="2"/>
  <c r="CD9" i="2"/>
  <c r="CF7" i="2"/>
  <c r="CC6" i="2"/>
  <c r="CD5" i="2"/>
  <c r="BW22" i="2"/>
  <c r="BY20" i="2"/>
  <c r="BV20" i="2"/>
  <c r="BZ19" i="2"/>
  <c r="BY19" i="2"/>
  <c r="BX19" i="2"/>
  <c r="BV18" i="2"/>
  <c r="BX16" i="2"/>
  <c r="BY14" i="2"/>
  <c r="BZ12" i="2"/>
  <c r="BX12" i="2"/>
  <c r="BX11" i="2"/>
  <c r="BZ10" i="2"/>
  <c r="BW10" i="2"/>
  <c r="BY8" i="2"/>
  <c r="BV7" i="2"/>
  <c r="BW6" i="2"/>
  <c r="BX4" i="2"/>
  <c r="BV4" i="2"/>
  <c r="BP23" i="2"/>
  <c r="BR21" i="2"/>
  <c r="BO21" i="2"/>
  <c r="BS20" i="2"/>
  <c r="BR20" i="2"/>
  <c r="BQ20" i="2"/>
  <c r="BO19" i="2"/>
  <c r="BQ17" i="2"/>
  <c r="BR15" i="2"/>
  <c r="BS13" i="2"/>
  <c r="BQ13" i="2"/>
  <c r="BQ12" i="2"/>
  <c r="BS11" i="2"/>
  <c r="BP11" i="2"/>
  <c r="BR9" i="2"/>
  <c r="BO8" i="2"/>
  <c r="BP7" i="2"/>
  <c r="BQ5" i="2"/>
  <c r="BO5" i="2"/>
  <c r="BK22" i="2"/>
  <c r="BH22" i="2"/>
  <c r="BL21" i="2"/>
  <c r="BK21" i="2"/>
  <c r="BJ21" i="2"/>
  <c r="BH20" i="2"/>
  <c r="BJ18" i="2"/>
  <c r="BK16" i="2"/>
  <c r="BL14" i="2"/>
  <c r="BJ14" i="2"/>
  <c r="BJ13" i="2"/>
  <c r="BL12" i="2"/>
  <c r="BI12" i="2"/>
  <c r="BK10" i="2"/>
  <c r="BH9" i="2"/>
  <c r="BI8" i="2"/>
  <c r="BJ6" i="2"/>
  <c r="BH6" i="2"/>
  <c r="BI4" i="2"/>
  <c r="BD23" i="2"/>
  <c r="BA23" i="2"/>
  <c r="BE22" i="2"/>
  <c r="BD22" i="2"/>
  <c r="BC22" i="2"/>
  <c r="BA21" i="2"/>
  <c r="BC19" i="2"/>
  <c r="BD17" i="2"/>
  <c r="BE15" i="2"/>
  <c r="BC15" i="2"/>
  <c r="BC14" i="2"/>
  <c r="BE13" i="2"/>
  <c r="BB13" i="2"/>
  <c r="BD11" i="2"/>
  <c r="BA10" i="2"/>
  <c r="BB9" i="2"/>
  <c r="BC7" i="2"/>
  <c r="BA7" i="2"/>
  <c r="BB5" i="2"/>
  <c r="AX23" i="2"/>
  <c r="AW23" i="2"/>
  <c r="AV23" i="2"/>
  <c r="AT22" i="2"/>
  <c r="AV20" i="2"/>
  <c r="AW18" i="2"/>
  <c r="AX16" i="2"/>
  <c r="AV16" i="2"/>
  <c r="AV15" i="2"/>
  <c r="AX14" i="2"/>
  <c r="AU14" i="2"/>
  <c r="AW12" i="2"/>
  <c r="AT11" i="2"/>
  <c r="AU10" i="2"/>
  <c r="AV8" i="2"/>
  <c r="AT8" i="2"/>
  <c r="AU6" i="2"/>
  <c r="AW4" i="2"/>
  <c r="AT4" i="2"/>
  <c r="AM23" i="2"/>
  <c r="AO21" i="2"/>
  <c r="AP19" i="2"/>
  <c r="AQ17" i="2"/>
  <c r="AO17" i="2"/>
  <c r="AO16" i="2"/>
  <c r="AQ15" i="2"/>
  <c r="AN15" i="2"/>
  <c r="AP13" i="2"/>
  <c r="AM12" i="2"/>
  <c r="AN11" i="2"/>
  <c r="AO9" i="2"/>
  <c r="AM9" i="2"/>
  <c r="AN7" i="2"/>
  <c r="AP5" i="2"/>
  <c r="AM5" i="2"/>
  <c r="AQ4" i="2"/>
  <c r="AP4" i="2"/>
  <c r="AO4" i="2"/>
  <c r="AH22" i="2"/>
  <c r="AI20" i="2"/>
  <c r="AJ18" i="2"/>
  <c r="AH18" i="2"/>
  <c r="AH17" i="2"/>
  <c r="AJ16" i="2"/>
  <c r="AG16" i="2"/>
  <c r="AI14" i="2"/>
  <c r="AF13" i="2"/>
  <c r="AG12" i="2"/>
  <c r="AH10" i="2"/>
  <c r="AF10" i="2"/>
  <c r="AG8" i="2"/>
  <c r="AI6" i="2"/>
  <c r="AF6" i="2"/>
  <c r="AJ5" i="2"/>
  <c r="AI5" i="2"/>
  <c r="AH5" i="2"/>
  <c r="AF4" i="2"/>
  <c r="AA23" i="2"/>
  <c r="AB21" i="2"/>
  <c r="AC19" i="2"/>
  <c r="AA19" i="2"/>
  <c r="AA18" i="2"/>
  <c r="AC17" i="2"/>
  <c r="Z17" i="2"/>
  <c r="AB15" i="2"/>
  <c r="Y14" i="2"/>
  <c r="Z13" i="2"/>
  <c r="AA11" i="2"/>
  <c r="Y11" i="2"/>
  <c r="Z9" i="2"/>
  <c r="AB7" i="2"/>
  <c r="Y7" i="2"/>
  <c r="AC6" i="2"/>
  <c r="AB6" i="2"/>
  <c r="AA6" i="2"/>
  <c r="Y5" i="2"/>
  <c r="U22" i="2"/>
  <c r="V20" i="2"/>
  <c r="T20" i="2"/>
  <c r="T19" i="2"/>
  <c r="V18" i="2"/>
  <c r="S18" i="2"/>
  <c r="U16" i="2"/>
  <c r="R15" i="2"/>
  <c r="S14" i="2"/>
  <c r="T12" i="2"/>
  <c r="R12" i="2"/>
  <c r="S10" i="2"/>
  <c r="U8" i="2"/>
  <c r="R8" i="2"/>
  <c r="V7" i="2"/>
  <c r="U7" i="2"/>
  <c r="T7" i="2"/>
  <c r="R6" i="2"/>
  <c r="T4" i="2"/>
  <c r="N23" i="2"/>
  <c r="O21" i="2"/>
  <c r="M21" i="2"/>
  <c r="M20" i="2"/>
  <c r="O19" i="2"/>
  <c r="L19" i="2"/>
  <c r="N17" i="2"/>
  <c r="K16" i="2"/>
  <c r="L15" i="2"/>
  <c r="M13" i="2"/>
  <c r="K13" i="2"/>
  <c r="L11" i="2"/>
  <c r="N9" i="2"/>
  <c r="K9" i="2"/>
  <c r="O8" i="2"/>
  <c r="N8" i="2"/>
  <c r="M8" i="2"/>
  <c r="K7" i="2"/>
  <c r="M5" i="2"/>
  <c r="PD23" i="2"/>
  <c r="OO23" i="2"/>
  <c r="NY23" i="2"/>
  <c r="NV23" i="2"/>
  <c r="NU23" i="2"/>
  <c r="NT23" i="2"/>
  <c r="NN23" i="2"/>
  <c r="NK23" i="2"/>
  <c r="MX23" i="2"/>
  <c r="MK23" i="2"/>
  <c r="MI23" i="2"/>
  <c r="LV23" i="2"/>
  <c r="LN23" i="2"/>
  <c r="LJ23" i="2"/>
  <c r="KW23" i="2"/>
  <c r="KT23" i="2"/>
  <c r="KN23" i="2"/>
  <c r="KI23" i="2"/>
  <c r="KG23" i="2"/>
  <c r="OW22" i="2"/>
  <c r="OH22" i="2"/>
  <c r="NR22" i="2"/>
  <c r="NO22" i="2"/>
  <c r="NN22" i="2"/>
  <c r="NM22" i="2"/>
  <c r="NG22" i="2"/>
  <c r="ND22" i="2"/>
  <c r="MQ22" i="2"/>
  <c r="MD22" i="2"/>
  <c r="MB22" i="2"/>
  <c r="LO22" i="2"/>
  <c r="LG22" i="2"/>
  <c r="LC22" i="2"/>
  <c r="KP22" i="2"/>
  <c r="KM22" i="2"/>
  <c r="KG22" i="2"/>
  <c r="KB22" i="2"/>
  <c r="JZ22" i="2"/>
  <c r="PE21" i="2"/>
  <c r="PC21" i="2"/>
  <c r="OP21" i="2"/>
  <c r="OA21" i="2"/>
  <c r="NK21" i="2"/>
  <c r="NH21" i="2"/>
  <c r="NG21" i="2"/>
  <c r="NF21" i="2"/>
  <c r="MZ21" i="2"/>
  <c r="MW21" i="2"/>
  <c r="MJ21" i="2"/>
  <c r="LW21" i="2"/>
  <c r="LU21" i="2"/>
  <c r="LH21" i="2"/>
  <c r="KZ21" i="2"/>
  <c r="KV21" i="2"/>
  <c r="KI21" i="2"/>
  <c r="KF21" i="2"/>
  <c r="JZ21" i="2"/>
  <c r="PC20" i="2"/>
  <c r="OX20" i="2"/>
  <c r="OV20" i="2"/>
  <c r="OI20" i="2"/>
  <c r="NT20" i="2"/>
  <c r="ND20" i="2"/>
  <c r="NA20" i="2"/>
  <c r="MZ20" i="2"/>
  <c r="MY20" i="2"/>
  <c r="MS20" i="2"/>
  <c r="MP20" i="2"/>
  <c r="MC20" i="2"/>
  <c r="LP20" i="2"/>
  <c r="LN20" i="2"/>
  <c r="LA20" i="2"/>
  <c r="KS20" i="2"/>
  <c r="KO20" i="2"/>
  <c r="KB20" i="2"/>
  <c r="JY20" i="2"/>
  <c r="PE19" i="2"/>
  <c r="PB19" i="2"/>
  <c r="OV19" i="2"/>
  <c r="OQ19" i="2"/>
  <c r="OO19" i="2"/>
  <c r="OB19" i="2"/>
  <c r="NM19" i="2"/>
  <c r="MW19" i="2"/>
  <c r="MT19" i="2"/>
  <c r="MS19" i="2"/>
  <c r="MR19" i="2"/>
  <c r="ML19" i="2"/>
  <c r="MI19" i="2"/>
  <c r="LV19" i="2"/>
  <c r="LI19" i="2"/>
  <c r="LG19" i="2"/>
  <c r="KT19" i="2"/>
  <c r="KL19" i="2"/>
  <c r="KH19" i="2"/>
  <c r="OX18" i="2"/>
  <c r="OU18" i="2"/>
  <c r="OO18" i="2"/>
  <c r="OJ18" i="2"/>
  <c r="OH18" i="2"/>
  <c r="NU18" i="2"/>
  <c r="NF18" i="2"/>
  <c r="MP18" i="2"/>
  <c r="MM18" i="2"/>
  <c r="ML18" i="2"/>
  <c r="MK18" i="2"/>
  <c r="ME18" i="2"/>
  <c r="MB18" i="2"/>
  <c r="LO18" i="2"/>
  <c r="LB18" i="2"/>
  <c r="KZ18" i="2"/>
  <c r="KM18" i="2"/>
  <c r="KE18" i="2"/>
  <c r="KA18" i="2"/>
  <c r="PD17" i="2"/>
  <c r="OQ17" i="2"/>
  <c r="ON17" i="2"/>
  <c r="OH17" i="2"/>
  <c r="OC17" i="2"/>
  <c r="OA17" i="2"/>
  <c r="NN17" i="2"/>
  <c r="MY17" i="2"/>
  <c r="MI17" i="2"/>
  <c r="MF17" i="2"/>
  <c r="ME17" i="2"/>
  <c r="MD17" i="2"/>
  <c r="LX17" i="2"/>
  <c r="LU17" i="2"/>
  <c r="LH17" i="2"/>
  <c r="KU17" i="2"/>
  <c r="KS17" i="2"/>
  <c r="KF17" i="2"/>
  <c r="JX17" i="2"/>
  <c r="PA16" i="2"/>
  <c r="OW16" i="2"/>
  <c r="OJ16" i="2"/>
  <c r="OG16" i="2"/>
  <c r="OA16" i="2"/>
  <c r="NV16" i="2"/>
  <c r="NT16" i="2"/>
  <c r="NG16" i="2"/>
  <c r="MR16" i="2"/>
  <c r="MB16" i="2"/>
  <c r="LY16" i="2"/>
  <c r="LX16" i="2"/>
  <c r="LW16" i="2"/>
  <c r="LQ16" i="2"/>
  <c r="LN16" i="2"/>
  <c r="LA16" i="2"/>
  <c r="KN16" i="2"/>
  <c r="KL16" i="2"/>
  <c r="JY16" i="2"/>
  <c r="PB15" i="2"/>
  <c r="OT15" i="2"/>
  <c r="OP15" i="2"/>
  <c r="OC15" i="2"/>
  <c r="NZ15" i="2"/>
  <c r="NT15" i="2"/>
  <c r="NO15" i="2"/>
  <c r="NM15" i="2"/>
  <c r="MZ15" i="2"/>
  <c r="MK15" i="2"/>
  <c r="LU15" i="2"/>
  <c r="LR15" i="2"/>
  <c r="LQ15" i="2"/>
  <c r="LP15" i="2"/>
  <c r="LJ15" i="2"/>
  <c r="LG15" i="2"/>
  <c r="KT15" i="2"/>
  <c r="KG15" i="2"/>
  <c r="KE15" i="2"/>
  <c r="OU14" i="2"/>
  <c r="OM14" i="2"/>
  <c r="OI14" i="2"/>
  <c r="NV14" i="2"/>
  <c r="NS14" i="2"/>
  <c r="NM14" i="2"/>
  <c r="NH14" i="2"/>
  <c r="NF14" i="2"/>
  <c r="MS14" i="2"/>
  <c r="MD14" i="2"/>
  <c r="LN14" i="2"/>
  <c r="LK14" i="2"/>
  <c r="LJ14" i="2"/>
  <c r="LI14" i="2"/>
  <c r="LC14" i="2"/>
  <c r="KZ14" i="2"/>
  <c r="KM14" i="2"/>
  <c r="JZ14" i="2"/>
  <c r="JX14" i="2"/>
  <c r="PC13" i="2"/>
  <c r="PA13" i="2"/>
  <c r="ON13" i="2"/>
  <c r="OF13" i="2"/>
  <c r="OB13" i="2"/>
  <c r="NO13" i="2"/>
  <c r="NL13" i="2"/>
  <c r="NF13" i="2"/>
  <c r="NA13" i="2"/>
  <c r="MY13" i="2"/>
  <c r="ML13" i="2"/>
  <c r="LW13" i="2"/>
  <c r="LG13" i="2"/>
  <c r="LD13" i="2"/>
  <c r="LC13" i="2"/>
  <c r="LB13" i="2"/>
  <c r="KV13" i="2"/>
  <c r="KS13" i="2"/>
  <c r="KF13" i="2"/>
  <c r="OV12" i="2"/>
  <c r="OT12" i="2"/>
  <c r="OG12" i="2"/>
  <c r="NY12" i="2"/>
  <c r="NU12" i="2"/>
  <c r="NH12" i="2"/>
  <c r="NE12" i="2"/>
  <c r="MY12" i="2"/>
  <c r="MT12" i="2"/>
  <c r="MR12" i="2"/>
  <c r="ME12" i="2"/>
  <c r="LP12" i="2"/>
  <c r="KZ12" i="2"/>
  <c r="KW12" i="2"/>
  <c r="KV12" i="2"/>
  <c r="KU12" i="2"/>
  <c r="KO12" i="2"/>
  <c r="KL12" i="2"/>
  <c r="JY12" i="2"/>
  <c r="PB11" i="2"/>
  <c r="OO11" i="2"/>
  <c r="OM11" i="2"/>
  <c r="NZ11" i="2"/>
  <c r="NR11" i="2"/>
  <c r="NN11" i="2"/>
  <c r="NA11" i="2"/>
  <c r="MX11" i="2"/>
  <c r="MR11" i="2"/>
  <c r="MM11" i="2"/>
  <c r="MK11" i="2"/>
  <c r="LX11" i="2"/>
  <c r="LI11" i="2"/>
  <c r="KS11" i="2"/>
  <c r="KP11" i="2"/>
  <c r="KO11" i="2"/>
  <c r="KN11" i="2"/>
  <c r="KH11" i="2"/>
  <c r="KE11" i="2"/>
  <c r="OU10" i="2"/>
  <c r="OH10" i="2"/>
  <c r="OF10" i="2"/>
  <c r="NS10" i="2"/>
  <c r="NK10" i="2"/>
  <c r="NG10" i="2"/>
  <c r="MT10" i="2"/>
  <c r="MQ10" i="2"/>
  <c r="MK10" i="2"/>
  <c r="MF10" i="2"/>
  <c r="MD10" i="2"/>
  <c r="LQ10" i="2"/>
  <c r="LB10" i="2"/>
  <c r="KL10" i="2"/>
  <c r="KI10" i="2"/>
  <c r="KH10" i="2"/>
  <c r="KG10" i="2"/>
  <c r="KA10" i="2"/>
  <c r="JX10" i="2"/>
  <c r="PD9" i="2"/>
  <c r="PA9" i="2"/>
  <c r="ON9" i="2"/>
  <c r="OA9" i="2"/>
  <c r="NY9" i="2"/>
  <c r="NL9" i="2"/>
  <c r="ND9" i="2"/>
  <c r="MZ9" i="2"/>
  <c r="MM9" i="2"/>
  <c r="MJ9" i="2"/>
  <c r="MD9" i="2"/>
  <c r="LY9" i="2"/>
  <c r="LW9" i="2"/>
  <c r="LJ9" i="2"/>
  <c r="KU9" i="2"/>
  <c r="KE9" i="2"/>
  <c r="KB9" i="2"/>
  <c r="KA9" i="2"/>
  <c r="JZ9" i="2"/>
  <c r="PE8" i="2"/>
  <c r="PD8" i="2"/>
  <c r="PC8" i="2"/>
  <c r="OW8" i="2"/>
  <c r="OT8" i="2"/>
  <c r="OG8" i="2"/>
  <c r="NT8" i="2"/>
  <c r="NR8" i="2"/>
  <c r="NE8" i="2"/>
  <c r="MW8" i="2"/>
  <c r="MS8" i="2"/>
  <c r="MF8" i="2"/>
  <c r="MC8" i="2"/>
  <c r="LW8" i="2"/>
  <c r="LR8" i="2"/>
  <c r="LP8" i="2"/>
  <c r="LC8" i="2"/>
  <c r="KN8" i="2"/>
  <c r="JX8" i="2"/>
  <c r="PA7" i="2"/>
  <c r="OX7" i="2"/>
  <c r="OW7" i="2"/>
  <c r="OV7" i="2"/>
  <c r="OP7" i="2"/>
  <c r="OM7" i="2"/>
  <c r="NZ7" i="2"/>
  <c r="NM7" i="2"/>
  <c r="NK7" i="2"/>
  <c r="MX7" i="2"/>
  <c r="MP7" i="2"/>
  <c r="ML7" i="2"/>
  <c r="LY7" i="2"/>
  <c r="LV7" i="2"/>
  <c r="LP7" i="2"/>
  <c r="LK7" i="2"/>
  <c r="LI7" i="2"/>
  <c r="KV7" i="2"/>
  <c r="KG7" i="2"/>
  <c r="OT6" i="2"/>
  <c r="OQ6" i="2"/>
  <c r="OP6" i="2"/>
  <c r="OO6" i="2"/>
  <c r="OI6" i="2"/>
  <c r="OF6" i="2"/>
  <c r="NS6" i="2"/>
  <c r="NF6" i="2"/>
  <c r="ND6" i="2"/>
  <c r="MQ6" i="2"/>
  <c r="MI6" i="2"/>
  <c r="ME6" i="2"/>
  <c r="LR6" i="2"/>
  <c r="LO6" i="2"/>
  <c r="LI6" i="2"/>
  <c r="LD6" i="2"/>
  <c r="LB6" i="2"/>
  <c r="KO6" i="2"/>
  <c r="JZ6" i="2"/>
  <c r="PC5" i="2"/>
  <c r="OM5" i="2"/>
  <c r="OJ5" i="2"/>
  <c r="OI5" i="2"/>
  <c r="OH5" i="2"/>
  <c r="OB5" i="2"/>
  <c r="NY5" i="2"/>
  <c r="NL5" i="2"/>
  <c r="MY5" i="2"/>
  <c r="MW5" i="2"/>
  <c r="MJ5" i="2"/>
  <c r="MB5" i="2"/>
  <c r="LX5" i="2"/>
  <c r="LK5" i="2"/>
  <c r="LH5" i="2"/>
  <c r="LB5" i="2"/>
  <c r="KW5" i="2"/>
  <c r="KU5" i="2"/>
  <c r="KH5" i="2"/>
  <c r="OV4" i="2"/>
  <c r="OF4" i="2"/>
  <c r="OC4" i="2"/>
  <c r="OB4" i="2"/>
  <c r="OA4" i="2"/>
  <c r="NU4" i="2"/>
  <c r="NR4" i="2"/>
  <c r="NE4" i="2"/>
  <c r="MR4" i="2"/>
  <c r="MP4" i="2"/>
  <c r="MC4" i="2"/>
  <c r="LU4" i="2"/>
  <c r="LQ4" i="2"/>
  <c r="LD4" i="2"/>
  <c r="LA4" i="2"/>
  <c r="KU4" i="2"/>
  <c r="KP4" i="2"/>
  <c r="KN4" i="2"/>
  <c r="KA4" i="2"/>
  <c r="F22" i="2"/>
  <c r="D22" i="2"/>
  <c r="D21" i="2"/>
  <c r="F20" i="2"/>
  <c r="C20" i="2"/>
  <c r="E18" i="2"/>
  <c r="B17" i="2"/>
  <c r="C16" i="2"/>
  <c r="D14" i="2"/>
  <c r="B14" i="2"/>
  <c r="C12" i="2"/>
  <c r="E10" i="2"/>
  <c r="B10" i="2"/>
  <c r="F9" i="2"/>
  <c r="E9" i="2"/>
  <c r="D9" i="2"/>
  <c r="B8" i="2"/>
  <c r="D6" i="2"/>
  <c r="E4" i="2"/>
  <c r="D59" i="2"/>
  <c r="C58" i="2"/>
  <c r="F57" i="2"/>
  <c r="E57" i="2"/>
  <c r="D58" i="2"/>
  <c r="D57" i="2"/>
  <c r="B57" i="2"/>
  <c r="E56" i="2"/>
  <c r="D56" i="2"/>
  <c r="C39" i="2"/>
  <c r="B37" i="2"/>
  <c r="C56" i="2"/>
  <c r="F55" i="2"/>
  <c r="C55" i="2"/>
  <c r="F53" i="2"/>
  <c r="E53" i="2"/>
  <c r="E52" i="2"/>
  <c r="D49" i="2"/>
  <c r="F51" i="2"/>
  <c r="F56" i="2"/>
  <c r="D50" i="2"/>
  <c r="E49" i="2"/>
  <c r="F48" i="2"/>
  <c r="B48" i="2"/>
  <c r="C47" i="2"/>
  <c r="F46" i="2"/>
  <c r="C46" i="2"/>
  <c r="B42" i="2"/>
  <c r="C45" i="2"/>
  <c r="E44" i="2"/>
  <c r="D43" i="2"/>
  <c r="C57" i="2"/>
  <c r="F42" i="2"/>
  <c r="C42" i="2"/>
  <c r="B41" i="2"/>
  <c r="C40" i="2"/>
  <c r="C38" i="2"/>
  <c r="E37" i="2"/>
  <c r="C36" i="2"/>
  <c r="B36" i="2"/>
  <c r="D35" i="2"/>
  <c r="B34" i="2"/>
  <c r="F33" i="2"/>
  <c r="B9" i="1"/>
  <c r="B16" i="1"/>
  <c r="C38" i="1"/>
  <c r="C50" i="1"/>
  <c r="F26" i="1"/>
  <c r="F41" i="1"/>
  <c r="F35" i="1"/>
  <c r="F48" i="1"/>
  <c r="F44" i="1"/>
  <c r="F49" i="1"/>
  <c r="F46" i="1"/>
  <c r="F50" i="1"/>
  <c r="E45" i="1"/>
  <c r="D42" i="1"/>
  <c r="E30" i="1"/>
  <c r="E50" i="1"/>
  <c r="D28" i="1"/>
  <c r="E42" i="1"/>
  <c r="D36" i="1"/>
  <c r="D49" i="1"/>
  <c r="D43" i="1"/>
  <c r="D50" i="1"/>
  <c r="D52" i="1"/>
  <c r="D51" i="1"/>
  <c r="C51" i="1"/>
  <c r="C32" i="1"/>
  <c r="C33" i="1"/>
  <c r="C49" i="1"/>
  <c r="C31" i="1"/>
  <c r="C48" i="1"/>
  <c r="C29" i="1"/>
  <c r="C35" i="1"/>
  <c r="B41" i="1"/>
  <c r="B35" i="1"/>
  <c r="B34" i="1"/>
  <c r="B30" i="1"/>
  <c r="B27" i="1"/>
  <c r="B29" i="1"/>
  <c r="E37" i="1"/>
  <c r="E49" i="1"/>
  <c r="D48" i="1"/>
  <c r="B50" i="1"/>
  <c r="B7" i="1"/>
  <c r="B13" i="1"/>
  <c r="C19" i="1"/>
  <c r="D21" i="1"/>
  <c r="F21" i="1"/>
  <c r="F39" i="1"/>
  <c r="E46" i="1"/>
  <c r="D5" i="1"/>
  <c r="D8" i="1"/>
  <c r="E3" i="1"/>
  <c r="E9" i="1"/>
  <c r="E17" i="1"/>
  <c r="F8" i="1"/>
  <c r="F19" i="1"/>
  <c r="E8" i="1"/>
  <c r="D13" i="1"/>
  <c r="D20" i="1"/>
  <c r="C11" i="1"/>
  <c r="C39" i="1"/>
  <c r="C15" i="1"/>
  <c r="C40" i="1"/>
  <c r="B8" i="3"/>
  <c r="B141" i="11"/>
  <c r="AA26" i="3"/>
  <c r="CD26" i="3"/>
  <c r="D28" i="11"/>
  <c r="BH13" i="3"/>
  <c r="W16" i="3"/>
  <c r="AL9" i="3"/>
  <c r="AV23" i="3"/>
  <c r="BP19" i="3"/>
  <c r="CK17" i="3"/>
  <c r="CR4" i="3"/>
  <c r="K19" i="3"/>
  <c r="R13" i="3"/>
  <c r="AJ14" i="3"/>
  <c r="AN17" i="3"/>
  <c r="AR6" i="3"/>
  <c r="BB16" i="3"/>
  <c r="AZ18" i="3"/>
  <c r="BT16" i="3"/>
  <c r="BZ5" i="3"/>
  <c r="CH4" i="3"/>
  <c r="CE20" i="3"/>
  <c r="CK9" i="3"/>
  <c r="CI11" i="3"/>
  <c r="CT17" i="3"/>
  <c r="BP27" i="3"/>
  <c r="T21" i="3"/>
  <c r="X10" i="3"/>
  <c r="Z18" i="3"/>
  <c r="AE15" i="3"/>
  <c r="AL5" i="3"/>
  <c r="AY11" i="3"/>
  <c r="BS7" i="3"/>
  <c r="BP23" i="3"/>
  <c r="CJ23" i="3"/>
  <c r="R9" i="3"/>
  <c r="V4" i="3"/>
  <c r="AQ12" i="3"/>
  <c r="BF5" i="3"/>
  <c r="BK8" i="3"/>
  <c r="BW10" i="3"/>
  <c r="CE16" i="3"/>
  <c r="CT13" i="3"/>
  <c r="BM26" i="3"/>
  <c r="CJ27" i="3"/>
  <c r="L12" i="3"/>
  <c r="AS10" i="3"/>
  <c r="BO28" i="3"/>
  <c r="U27" i="3"/>
  <c r="G13" i="3"/>
  <c r="I21" i="3"/>
  <c r="M10" i="3"/>
  <c r="M14" i="3"/>
  <c r="O22" i="3"/>
  <c r="Q5" i="3"/>
  <c r="S11" i="3"/>
  <c r="T15" i="3"/>
  <c r="R17" i="3"/>
  <c r="Z16" i="3"/>
  <c r="AA9" i="3"/>
  <c r="AC17" i="3"/>
  <c r="AC21" i="3"/>
  <c r="AA23" i="3"/>
  <c r="AF8" i="3"/>
  <c r="AH16" i="3"/>
  <c r="AH20" i="3"/>
  <c r="AF22" i="3"/>
  <c r="AM7" i="3"/>
  <c r="AN11" i="3"/>
  <c r="AL13" i="3"/>
  <c r="AO15" i="3"/>
  <c r="AT12" i="3"/>
  <c r="AU5" i="3"/>
  <c r="AW13" i="3"/>
  <c r="AW17" i="3"/>
  <c r="AU19" i="3"/>
  <c r="BA6" i="3"/>
  <c r="BC14" i="3"/>
  <c r="AZ20" i="3"/>
  <c r="BH7" i="3"/>
  <c r="BF9" i="3"/>
  <c r="BE23" i="3"/>
  <c r="BN8" i="3"/>
  <c r="BK20" i="3"/>
  <c r="BQ9" i="3"/>
  <c r="BQ13" i="3"/>
  <c r="BO15" i="3"/>
  <c r="BQ21" i="3"/>
  <c r="BW4" i="3"/>
  <c r="BU6" i="3"/>
  <c r="BT20" i="3"/>
  <c r="CC5" i="3"/>
  <c r="BZ17" i="3"/>
  <c r="BZ21" i="3"/>
  <c r="CF6" i="3"/>
  <c r="CF10" i="3"/>
  <c r="CD12" i="3"/>
  <c r="CF18" i="3"/>
  <c r="CG22" i="3"/>
  <c r="CL7" i="3"/>
  <c r="CI13" i="3"/>
  <c r="CM23" i="3"/>
  <c r="CO14" i="3"/>
  <c r="CO18" i="3"/>
  <c r="CU7" i="3"/>
  <c r="CS9" i="3"/>
  <c r="CU15" i="3"/>
  <c r="CV19" i="3"/>
  <c r="CT21" i="3"/>
  <c r="AI26" i="3"/>
  <c r="AQ26" i="3"/>
  <c r="BD26" i="3"/>
  <c r="AM27" i="3"/>
  <c r="AU27" i="3"/>
  <c r="CA27" i="3"/>
  <c r="CV27" i="3"/>
  <c r="BF28" i="3"/>
  <c r="BZ28" i="3"/>
  <c r="N20" i="3"/>
  <c r="Y14" i="3"/>
  <c r="AZ4" i="3"/>
  <c r="BB12" i="3"/>
  <c r="BM6" i="3"/>
  <c r="BJ22" i="3"/>
  <c r="BY19" i="3"/>
  <c r="CK5" i="3"/>
  <c r="CL21" i="3"/>
  <c r="CN16" i="3"/>
  <c r="J23" i="3"/>
  <c r="N4" i="3"/>
  <c r="L6" i="3"/>
  <c r="N12" i="3"/>
  <c r="O16" i="3"/>
  <c r="M18" i="3"/>
  <c r="U17" i="3"/>
  <c r="V10" i="3"/>
  <c r="X18" i="3"/>
  <c r="X22" i="3"/>
  <c r="AB7" i="3"/>
  <c r="AB11" i="3"/>
  <c r="AD19" i="3"/>
  <c r="AG6" i="3"/>
  <c r="AG10" i="3"/>
  <c r="AI18" i="3"/>
  <c r="AO13" i="3"/>
  <c r="AP6" i="3"/>
  <c r="AR14" i="3"/>
  <c r="AR18" i="3"/>
  <c r="AP20" i="3"/>
  <c r="AV7" i="3"/>
  <c r="AX15" i="3"/>
  <c r="AU21" i="3"/>
  <c r="BB4" i="3"/>
  <c r="BC8" i="3"/>
  <c r="BA10" i="3"/>
  <c r="BI9" i="3"/>
  <c r="BF21" i="3"/>
  <c r="BL10" i="3"/>
  <c r="BL14" i="3"/>
  <c r="BJ16" i="3"/>
  <c r="BL22" i="3"/>
  <c r="BR11" i="3"/>
  <c r="BO17" i="3"/>
  <c r="BX6" i="3"/>
  <c r="BU18" i="3"/>
  <c r="BU22" i="3"/>
  <c r="CA7" i="3"/>
  <c r="CA11" i="3"/>
  <c r="BY13" i="3"/>
  <c r="CA19" i="3"/>
  <c r="CB23" i="3"/>
  <c r="CG8" i="3"/>
  <c r="CI17" i="3"/>
  <c r="CP4" i="3"/>
  <c r="CP8" i="3"/>
  <c r="CN10" i="3"/>
  <c r="CP16" i="3"/>
  <c r="CQ20" i="3"/>
  <c r="CO22" i="3"/>
  <c r="CV5" i="3"/>
  <c r="CS11" i="3"/>
  <c r="CW21" i="3"/>
  <c r="AT26" i="3"/>
  <c r="AD27" i="3"/>
  <c r="BE27" i="3"/>
  <c r="AC28" i="3"/>
  <c r="AK28" i="3"/>
  <c r="BQ28" i="3"/>
  <c r="CL28" i="3"/>
  <c r="CT28" i="3"/>
  <c r="I5" i="3"/>
  <c r="G7" i="3"/>
  <c r="I13" i="3"/>
  <c r="J17" i="3"/>
  <c r="L8" i="3"/>
  <c r="P18" i="3"/>
  <c r="Q11" i="3"/>
  <c r="S19" i="3"/>
  <c r="S23" i="3"/>
  <c r="W8" i="3"/>
  <c r="W12" i="3"/>
  <c r="Y20" i="3"/>
  <c r="AC9" i="3"/>
  <c r="AD13" i="3"/>
  <c r="AB15" i="3"/>
  <c r="AH8" i="3"/>
  <c r="AI12" i="3"/>
  <c r="AG14" i="3"/>
  <c r="AK7" i="3"/>
  <c r="AM15" i="3"/>
  <c r="AM19" i="3"/>
  <c r="AK21" i="3"/>
  <c r="AQ4" i="3"/>
  <c r="AQ8" i="3"/>
  <c r="AS16" i="3"/>
  <c r="AW5" i="3"/>
  <c r="AX9" i="3"/>
  <c r="AV11" i="3"/>
  <c r="AY13" i="3"/>
  <c r="BD10" i="3"/>
  <c r="BA22" i="3"/>
  <c r="BG11" i="3"/>
  <c r="BG15" i="3"/>
  <c r="BE17" i="3"/>
  <c r="BG23" i="3"/>
  <c r="BK4" i="3"/>
  <c r="BM12" i="3"/>
  <c r="BJ18" i="3"/>
  <c r="BR5" i="3"/>
  <c r="BP7" i="3"/>
  <c r="BS9" i="3"/>
  <c r="BO21" i="3"/>
  <c r="BV8" i="3"/>
  <c r="BV12" i="3"/>
  <c r="BT14" i="3"/>
  <c r="CB9" i="3"/>
  <c r="CD18" i="3"/>
  <c r="CJ15" i="3"/>
  <c r="CJ19" i="3"/>
  <c r="CQ6" i="3"/>
  <c r="CR22" i="3"/>
  <c r="CS15" i="3"/>
  <c r="CU23" i="3"/>
  <c r="BB26" i="3"/>
  <c r="BV26" i="3"/>
  <c r="BY27" i="3"/>
  <c r="E49" i="3"/>
  <c r="E133" i="11"/>
  <c r="Y25" i="3"/>
  <c r="F133" i="11"/>
  <c r="Z25" i="3"/>
  <c r="D133" i="11"/>
  <c r="X25" i="3"/>
  <c r="E134" i="11"/>
  <c r="ND45" i="3"/>
  <c r="CI55" i="3"/>
  <c r="DS40" i="3"/>
  <c r="FK39" i="3"/>
  <c r="LY32" i="3"/>
  <c r="JB47" i="3"/>
  <c r="BE34" i="3"/>
  <c r="BD33" i="3"/>
  <c r="BP42" i="3"/>
  <c r="BU41" i="3"/>
  <c r="CC55" i="3"/>
  <c r="FJ38" i="3"/>
  <c r="EU41" i="3"/>
  <c r="FD46" i="3"/>
  <c r="NK30" i="3"/>
  <c r="LB32" i="3"/>
  <c r="MA54" i="3"/>
  <c r="BA54" i="3"/>
  <c r="AZ55" i="3"/>
  <c r="BM41" i="3"/>
  <c r="CN54" i="3"/>
  <c r="DK55" i="3"/>
  <c r="DN32" i="3"/>
  <c r="GY31" i="3"/>
  <c r="HG35" i="3"/>
  <c r="FZ36" i="3"/>
  <c r="IS41" i="3"/>
  <c r="IT44" i="3"/>
  <c r="HP50" i="3"/>
  <c r="EW52" i="3"/>
  <c r="HX53" i="3"/>
  <c r="FV56" i="3"/>
  <c r="GL56" i="3"/>
  <c r="MC30" i="3"/>
  <c r="ND36" i="3"/>
  <c r="KP39" i="3"/>
  <c r="JZ41" i="3"/>
  <c r="LC42" i="3"/>
  <c r="LA56" i="3"/>
  <c r="LQ56" i="3"/>
  <c r="BB30" i="3"/>
  <c r="BF44" i="3"/>
  <c r="BR37" i="3"/>
  <c r="CW51" i="3"/>
  <c r="HJ39" i="3"/>
  <c r="FS43" i="3"/>
  <c r="FQ48" i="3"/>
  <c r="JJ51" i="3"/>
  <c r="EH55" i="3"/>
  <c r="JU42" i="3"/>
  <c r="NQ49" i="3"/>
  <c r="OO51" i="3"/>
  <c r="E54" i="3"/>
  <c r="DB50" i="3"/>
  <c r="DI33" i="3"/>
  <c r="DW47" i="3"/>
  <c r="EC38" i="3"/>
  <c r="ED41" i="3"/>
  <c r="IX31" i="3"/>
  <c r="FC36" i="3"/>
  <c r="GR38" i="3"/>
  <c r="EY47" i="3"/>
  <c r="IG50" i="3"/>
  <c r="IB51" i="3"/>
  <c r="IC52" i="3"/>
  <c r="HA53" i="3"/>
  <c r="LN33" i="3"/>
  <c r="JM37" i="3"/>
  <c r="KC37" i="3"/>
  <c r="MJ40" i="3"/>
  <c r="JQ44" i="3"/>
  <c r="ME50" i="3"/>
  <c r="NG51" i="3"/>
  <c r="HF31" i="3"/>
  <c r="JN46" i="3"/>
  <c r="LB38" i="3"/>
  <c r="LV34" i="3"/>
  <c r="GL35" i="3"/>
  <c r="BQ33" i="3"/>
  <c r="BL34" i="3"/>
  <c r="ON47" i="3"/>
  <c r="LQ35" i="3"/>
  <c r="MK31" i="3"/>
  <c r="MP30" i="3"/>
  <c r="JI47" i="3"/>
  <c r="EI46" i="3"/>
  <c r="DE52" i="3"/>
  <c r="FC42" i="3"/>
  <c r="DJ51" i="3"/>
  <c r="BG36" i="3"/>
  <c r="BK50" i="3"/>
  <c r="BS35" i="3"/>
  <c r="BP49" i="3"/>
  <c r="CI37" i="3"/>
  <c r="DF32" i="3"/>
  <c r="DD41" i="3"/>
  <c r="DT32" i="3"/>
  <c r="DY49" i="3"/>
  <c r="ED33" i="3"/>
  <c r="FO33" i="3"/>
  <c r="EH35" i="3"/>
  <c r="GI38" i="3"/>
  <c r="ET39" i="3"/>
  <c r="HD39" i="3"/>
  <c r="GY40" i="3"/>
  <c r="HF41" i="3"/>
  <c r="GE44" i="3"/>
  <c r="EP47" i="3"/>
  <c r="HH51" i="3"/>
  <c r="HQ51" i="3"/>
  <c r="JA51" i="3"/>
  <c r="EQ52" i="3"/>
  <c r="HL52" i="3"/>
  <c r="GU56" i="3"/>
  <c r="NF34" i="3"/>
  <c r="ML38" i="3"/>
  <c r="OC38" i="3"/>
  <c r="MD40" i="3"/>
  <c r="OK41" i="3"/>
  <c r="KT42" i="3"/>
  <c r="LO43" i="3"/>
  <c r="KR50" i="3"/>
  <c r="MJ54" i="3"/>
  <c r="LS55" i="3"/>
  <c r="KC56" i="3"/>
  <c r="AZ44" i="3"/>
  <c r="BF53" i="3"/>
  <c r="BM38" i="3"/>
  <c r="BV33" i="3"/>
  <c r="BV45" i="3"/>
  <c r="CH32" i="3"/>
  <c r="CG34" i="3"/>
  <c r="CH54" i="3"/>
  <c r="CO37" i="3"/>
  <c r="CT45" i="3"/>
  <c r="CY44" i="3"/>
  <c r="CZ47" i="3"/>
  <c r="CY49" i="3"/>
  <c r="DK46" i="3"/>
  <c r="DO36" i="3"/>
  <c r="DM49" i="3"/>
  <c r="DV46" i="3"/>
  <c r="DX39" i="3"/>
  <c r="HW30" i="3"/>
  <c r="IF30" i="3"/>
  <c r="FB31" i="3"/>
  <c r="FG32" i="3"/>
  <c r="FW32" i="3"/>
  <c r="FR33" i="3"/>
  <c r="HC34" i="3"/>
  <c r="HL34" i="3"/>
  <c r="GQ35" i="3"/>
  <c r="EM36" i="3"/>
  <c r="EQ36" i="3"/>
  <c r="HS36" i="3"/>
  <c r="EH37" i="3"/>
  <c r="EL37" i="3"/>
  <c r="FB38" i="3"/>
  <c r="GM39" i="3"/>
  <c r="FF40" i="3"/>
  <c r="IX40" i="3"/>
  <c r="JB40" i="3"/>
  <c r="EM41" i="3"/>
  <c r="ID42" i="3"/>
  <c r="EQ43" i="3"/>
  <c r="GP43" i="3"/>
  <c r="EL44" i="3"/>
  <c r="ID44" i="3"/>
  <c r="IH44" i="3"/>
  <c r="IO45" i="3"/>
  <c r="GG46" i="3"/>
  <c r="FV47" i="3"/>
  <c r="HZ48" i="3"/>
  <c r="FD49" i="3"/>
  <c r="HE49" i="3"/>
  <c r="HI49" i="3"/>
  <c r="JE52" i="3"/>
  <c r="GF54" i="3"/>
  <c r="GJ54" i="3"/>
  <c r="HZ55" i="3"/>
  <c r="HC56" i="3"/>
  <c r="ON30" i="3"/>
  <c r="OC31" i="3"/>
  <c r="NX32" i="3"/>
  <c r="MQ34" i="3"/>
  <c r="NI35" i="3"/>
  <c r="NE37" i="3"/>
  <c r="LW38" i="3"/>
  <c r="KK40" i="3"/>
  <c r="MZ41" i="3"/>
  <c r="ON41" i="3"/>
  <c r="LP44" i="3"/>
  <c r="NL46" i="3"/>
  <c r="NU46" i="3"/>
  <c r="LA47" i="3"/>
  <c r="MO48" i="3"/>
  <c r="NE48" i="3"/>
  <c r="MZ49" i="3"/>
  <c r="NI49" i="3"/>
  <c r="JV52" i="3"/>
  <c r="NH52" i="3"/>
  <c r="NT52" i="3"/>
  <c r="JQ53" i="3"/>
  <c r="MR54" i="3"/>
  <c r="LV55" i="3"/>
  <c r="BF25" i="3"/>
  <c r="BB49" i="3"/>
  <c r="BE43" i="3"/>
  <c r="BL44" i="3"/>
  <c r="CP56" i="3"/>
  <c r="DE35" i="3"/>
  <c r="DI40" i="3"/>
  <c r="DL53" i="3"/>
  <c r="EB39" i="3"/>
  <c r="GP30" i="3"/>
  <c r="HK31" i="3"/>
  <c r="IM32" i="3"/>
  <c r="FV34" i="3"/>
  <c r="GX35" i="3"/>
  <c r="EU37" i="3"/>
  <c r="IP46" i="3"/>
  <c r="HR49" i="3"/>
  <c r="GK51" i="3"/>
  <c r="EL53" i="3"/>
  <c r="GS54" i="3"/>
  <c r="LM31" i="3"/>
  <c r="NY33" i="3"/>
  <c r="NT34" i="3"/>
  <c r="KS35" i="3"/>
  <c r="KL37" i="3"/>
  <c r="MZ38" i="3"/>
  <c r="LB39" i="3"/>
  <c r="LQ45" i="3"/>
  <c r="NP47" i="3"/>
  <c r="OF51" i="3"/>
  <c r="NO53" i="3"/>
  <c r="EU51" i="3"/>
  <c r="AZ35" i="3"/>
  <c r="BB37" i="3"/>
  <c r="BA45" i="3"/>
  <c r="BG48" i="3"/>
  <c r="BN31" i="3"/>
  <c r="BM56" i="3"/>
  <c r="BR55" i="3"/>
  <c r="BU50" i="3"/>
  <c r="BV53" i="3"/>
  <c r="BZ49" i="3"/>
  <c r="CA52" i="3"/>
  <c r="BZ54" i="3"/>
  <c r="CK30" i="3"/>
  <c r="CN36" i="3"/>
  <c r="CO46" i="3"/>
  <c r="CU37" i="3"/>
  <c r="DF47" i="3"/>
  <c r="DN41" i="3"/>
  <c r="DO44" i="3"/>
  <c r="DX30" i="3"/>
  <c r="EF40" i="3"/>
  <c r="GX30" i="3"/>
  <c r="HR31" i="3"/>
  <c r="IA31" i="3"/>
  <c r="EI32" i="3"/>
  <c r="GT32" i="3"/>
  <c r="FB33" i="3"/>
  <c r="FF33" i="3"/>
  <c r="GD34" i="3"/>
  <c r="GE35" i="3"/>
  <c r="ID35" i="3"/>
  <c r="HY36" i="3"/>
  <c r="EX37" i="3"/>
  <c r="EI40" i="3"/>
  <c r="JA42" i="3"/>
  <c r="JJ42" i="3"/>
  <c r="GJ43" i="3"/>
  <c r="JE43" i="3"/>
  <c r="JF45" i="3"/>
  <c r="FS46" i="3"/>
  <c r="HJ46" i="3"/>
  <c r="EI47" i="3"/>
  <c r="HE47" i="3"/>
  <c r="JI48" i="3"/>
  <c r="GG49" i="3"/>
  <c r="HU49" i="3"/>
  <c r="GK53" i="3"/>
  <c r="GO53" i="3"/>
  <c r="FH54" i="3"/>
  <c r="GV54" i="3"/>
  <c r="GQ55" i="3"/>
  <c r="NZ30" i="3"/>
  <c r="KG31" i="3"/>
  <c r="MW31" i="3"/>
  <c r="NF31" i="3"/>
  <c r="KL32" i="3"/>
  <c r="KP32" i="3"/>
  <c r="NR32" i="3"/>
  <c r="KG33" i="3"/>
  <c r="KW33" i="3"/>
  <c r="LF33" i="3"/>
  <c r="LI34" i="3"/>
  <c r="JM35" i="3"/>
  <c r="MC35" i="3"/>
  <c r="ML35" i="3"/>
  <c r="JR36" i="3"/>
  <c r="LQ36" i="3"/>
  <c r="KT37" i="3"/>
  <c r="KO38" i="3"/>
  <c r="MI39" i="3"/>
  <c r="JN40" i="3"/>
  <c r="LW41" i="3"/>
  <c r="NX41" i="3"/>
  <c r="OB41" i="3"/>
  <c r="JV43" i="3"/>
  <c r="KH43" i="3"/>
  <c r="LJ44" i="3"/>
  <c r="MO46" i="3"/>
  <c r="OF46" i="3"/>
  <c r="JU47" i="3"/>
  <c r="MJ47" i="3"/>
  <c r="OB48" i="3"/>
  <c r="JW53" i="3"/>
  <c r="MS55" i="3"/>
  <c r="BZ25" i="3"/>
  <c r="KL55" i="3"/>
  <c r="LA52" i="3"/>
  <c r="LZ47" i="3"/>
  <c r="MT43" i="3"/>
  <c r="NN39" i="3"/>
  <c r="OH35" i="3"/>
  <c r="JW31" i="3"/>
  <c r="FV52" i="3"/>
  <c r="GU47" i="3"/>
  <c r="HO43" i="3"/>
  <c r="II39" i="3"/>
  <c r="JC35" i="3"/>
  <c r="ER31" i="3"/>
  <c r="DI38" i="3"/>
  <c r="CJ43" i="3"/>
  <c r="BP47" i="3"/>
  <c r="KG56" i="3"/>
  <c r="LF51" i="3"/>
  <c r="ME46" i="3"/>
  <c r="MY42" i="3"/>
  <c r="NS38" i="3"/>
  <c r="OM34" i="3"/>
  <c r="KB30" i="3"/>
  <c r="GA51" i="3"/>
  <c r="GZ46" i="3"/>
  <c r="HT42" i="3"/>
  <c r="IN38" i="3"/>
  <c r="JH34" i="3"/>
  <c r="EW30" i="3"/>
  <c r="DD39" i="3"/>
  <c r="CE44" i="3"/>
  <c r="BK48" i="3"/>
  <c r="NY56" i="3"/>
  <c r="OI54" i="3"/>
  <c r="JS51" i="3"/>
  <c r="KR46" i="3"/>
  <c r="LL42" i="3"/>
  <c r="MF38" i="3"/>
  <c r="MZ34" i="3"/>
  <c r="NT30" i="3"/>
  <c r="EN51" i="3"/>
  <c r="FM46" i="3"/>
  <c r="GG42" i="3"/>
  <c r="HA38" i="3"/>
  <c r="HU34" i="3"/>
  <c r="IO30" i="3"/>
  <c r="DE31" i="3"/>
  <c r="CF36" i="3"/>
  <c r="BL40" i="3"/>
  <c r="JX50" i="3"/>
  <c r="KC49" i="3"/>
  <c r="KW45" i="3"/>
  <c r="LQ41" i="3"/>
  <c r="MK37" i="3"/>
  <c r="NE33" i="3"/>
  <c r="IT56" i="3"/>
  <c r="JD54" i="3"/>
  <c r="ES50" i="3"/>
  <c r="EX49" i="3"/>
  <c r="FR45" i="3"/>
  <c r="GL41" i="3"/>
  <c r="HF37" i="3"/>
  <c r="HZ33" i="3"/>
  <c r="ED53" i="3"/>
  <c r="DT55" i="3"/>
  <c r="CZ32" i="3"/>
  <c r="CU33" i="3"/>
  <c r="CA37" i="3"/>
  <c r="F54" i="3"/>
  <c r="NQ56" i="3"/>
  <c r="OA54" i="3"/>
  <c r="NV55" i="3"/>
  <c r="OP51" i="3"/>
  <c r="KJ46" i="3"/>
  <c r="LD42" i="3"/>
  <c r="LX38" i="3"/>
  <c r="MR34" i="3"/>
  <c r="NL30" i="3"/>
  <c r="JK51" i="3"/>
  <c r="FE46" i="3"/>
  <c r="FY42" i="3"/>
  <c r="GS38" i="3"/>
  <c r="HM34" i="3"/>
  <c r="IG30" i="3"/>
  <c r="DG56" i="3"/>
  <c r="CH34" i="3"/>
  <c r="BN38" i="3"/>
  <c r="JP50" i="3"/>
  <c r="JU49" i="3"/>
  <c r="KO45" i="3"/>
  <c r="LI41" i="3"/>
  <c r="MC37" i="3"/>
  <c r="MW33" i="3"/>
  <c r="IL56" i="3"/>
  <c r="IV54" i="3"/>
  <c r="EK50" i="3"/>
  <c r="EP49" i="3"/>
  <c r="FJ45" i="3"/>
  <c r="GD41" i="3"/>
  <c r="GX37" i="3"/>
  <c r="HR33" i="3"/>
  <c r="EF51" i="3"/>
  <c r="DV53" i="3"/>
  <c r="DB30" i="3"/>
  <c r="CW31" i="3"/>
  <c r="CC35" i="3"/>
  <c r="AA56" i="3"/>
  <c r="LY52" i="3"/>
  <c r="MX47" i="3"/>
  <c r="NR43" i="3"/>
  <c r="OL39" i="3"/>
  <c r="KA35" i="3"/>
  <c r="KU31" i="3"/>
  <c r="GT52" i="3"/>
  <c r="HS47" i="3"/>
  <c r="IM43" i="3"/>
  <c r="JG39" i="3"/>
  <c r="EV35" i="3"/>
  <c r="FP31" i="3"/>
  <c r="DH43" i="3"/>
  <c r="CI48" i="3"/>
  <c r="BO52" i="3"/>
  <c r="MD51" i="3"/>
  <c r="NC46" i="3"/>
  <c r="NW42" i="3"/>
  <c r="JL38" i="3"/>
  <c r="KF34" i="3"/>
  <c r="KZ30" i="3"/>
  <c r="GY51" i="3"/>
  <c r="HX46" i="3"/>
  <c r="IR42" i="3"/>
  <c r="EG38" i="3"/>
  <c r="FA34" i="3"/>
  <c r="FU30" i="3"/>
  <c r="DC44" i="3"/>
  <c r="CD49" i="3"/>
  <c r="BJ53" i="3"/>
  <c r="AQ46" i="3"/>
  <c r="LZ56" i="3"/>
  <c r="MO53" i="3"/>
  <c r="NN48" i="3"/>
  <c r="OH44" i="3"/>
  <c r="JW40" i="3"/>
  <c r="KQ36" i="3"/>
  <c r="LK32" i="3"/>
  <c r="GZ55" i="3"/>
  <c r="HJ53" i="3"/>
  <c r="II48" i="3"/>
  <c r="JC44" i="3"/>
  <c r="ER40" i="3"/>
  <c r="FL36" i="3"/>
  <c r="GF32" i="3"/>
  <c r="DX44" i="3"/>
  <c r="DN46" i="3"/>
  <c r="CO51" i="3"/>
  <c r="BU55" i="3"/>
  <c r="MT52" i="3"/>
  <c r="NS47" i="3"/>
  <c r="OM43" i="3"/>
  <c r="KB39" i="3"/>
  <c r="KV35" i="3"/>
  <c r="LP31" i="3"/>
  <c r="HO52" i="3"/>
  <c r="IN47" i="3"/>
  <c r="JH43" i="3"/>
  <c r="EW39" i="3"/>
  <c r="FQ35" i="3"/>
  <c r="GK31" i="3"/>
  <c r="DI47" i="3"/>
  <c r="CJ52" i="3"/>
  <c r="BP56" i="3"/>
  <c r="KH55" i="3"/>
  <c r="KW52" i="3"/>
  <c r="LV47" i="3"/>
  <c r="MP43" i="3"/>
  <c r="NJ39" i="3"/>
  <c r="OD35" i="3"/>
  <c r="JS31" i="3"/>
  <c r="FR52" i="3"/>
  <c r="GQ47" i="3"/>
  <c r="HK43" i="3"/>
  <c r="IE39" i="3"/>
  <c r="IY35" i="3"/>
  <c r="EN31" i="3"/>
  <c r="DJ37" i="3"/>
  <c r="CK42" i="3"/>
  <c r="BQ46" i="3"/>
  <c r="LB51" i="3"/>
  <c r="MA46" i="3"/>
  <c r="MU42" i="3"/>
  <c r="NO38" i="3"/>
  <c r="OI34" i="3"/>
  <c r="JX30" i="3"/>
  <c r="FW51" i="3"/>
  <c r="GV46" i="3"/>
  <c r="HP42" i="3"/>
  <c r="IJ38" i="3"/>
  <c r="JD34" i="3"/>
  <c r="ES30" i="3"/>
  <c r="DE38" i="3"/>
  <c r="CF43" i="3"/>
  <c r="BL47" i="3"/>
  <c r="AT44" i="3"/>
  <c r="LN56" i="3"/>
  <c r="MC53" i="3"/>
  <c r="NB48" i="3"/>
  <c r="NV44" i="3"/>
  <c r="OP40" i="3"/>
  <c r="KE36" i="3"/>
  <c r="KY32" i="3"/>
  <c r="GN55" i="3"/>
  <c r="GX53" i="3"/>
  <c r="HW48" i="3"/>
  <c r="IQ44" i="3"/>
  <c r="JK40" i="3"/>
  <c r="EZ36" i="3"/>
  <c r="FT32" i="3"/>
  <c r="EA41" i="3"/>
  <c r="DQ43" i="3"/>
  <c r="CR48" i="3"/>
  <c r="BX52" i="3"/>
  <c r="MH52" i="3"/>
  <c r="NG47" i="3"/>
  <c r="OA43" i="3"/>
  <c r="JP39" i="3"/>
  <c r="KJ35" i="3"/>
  <c r="LD31" i="3"/>
  <c r="HC52" i="3"/>
  <c r="IB47" i="3"/>
  <c r="IV43" i="3"/>
  <c r="EK39" i="3"/>
  <c r="FE35" i="3"/>
  <c r="FY31" i="3"/>
  <c r="DL44" i="3"/>
  <c r="CM49" i="3"/>
  <c r="BS53" i="3"/>
  <c r="L37" i="3"/>
  <c r="MN56" i="3"/>
  <c r="NM51" i="3"/>
  <c r="OL46" i="3"/>
  <c r="KA42" i="3"/>
  <c r="KU38" i="3"/>
  <c r="LO34" i="3"/>
  <c r="MI30" i="3"/>
  <c r="IH51" i="3"/>
  <c r="JG46" i="3"/>
  <c r="EV42" i="3"/>
  <c r="FP38" i="3"/>
  <c r="GJ34" i="3"/>
  <c r="HD30" i="3"/>
  <c r="DC51" i="3"/>
  <c r="CD56" i="3"/>
  <c r="BJ33" i="3"/>
  <c r="MX54" i="3"/>
  <c r="NR50" i="3"/>
  <c r="NW49" i="3"/>
  <c r="JL45" i="3"/>
  <c r="KF41" i="3"/>
  <c r="KZ37" i="3"/>
  <c r="LT33" i="3"/>
  <c r="HI56" i="3"/>
  <c r="HS54" i="3"/>
  <c r="IM50" i="3"/>
  <c r="IR49" i="3"/>
  <c r="EG45" i="3"/>
  <c r="FA41" i="3"/>
  <c r="FU37" i="3"/>
  <c r="GO33" i="3"/>
  <c r="EB46" i="3"/>
  <c r="DR48" i="3"/>
  <c r="CX52" i="3"/>
  <c r="CS53" i="3"/>
  <c r="BY30" i="3"/>
  <c r="AL25" i="3"/>
  <c r="AW25" i="3"/>
  <c r="C53" i="3"/>
  <c r="LU52" i="3"/>
  <c r="MT47" i="3"/>
  <c r="NN43" i="3"/>
  <c r="OH39" i="3"/>
  <c r="JW35" i="3"/>
  <c r="KQ31" i="3"/>
  <c r="GP52" i="3"/>
  <c r="HO47" i="3"/>
  <c r="II43" i="3"/>
  <c r="JC39" i="3"/>
  <c r="ER35" i="3"/>
  <c r="FL31" i="3"/>
  <c r="DI42" i="3"/>
  <c r="CJ47" i="3"/>
  <c r="BP51" i="3"/>
  <c r="LZ51" i="3"/>
  <c r="MY46" i="3"/>
  <c r="NS42" i="3"/>
  <c r="OM38" i="3"/>
  <c r="KB34" i="3"/>
  <c r="KV30" i="3"/>
  <c r="GU51" i="3"/>
  <c r="HT46" i="3"/>
  <c r="IN42" i="3"/>
  <c r="JH38" i="3"/>
  <c r="EW34" i="3"/>
  <c r="FQ30" i="3"/>
  <c r="DD43" i="3"/>
  <c r="CE48" i="3"/>
  <c r="BK52" i="3"/>
  <c r="AV54" i="3"/>
  <c r="OM56" i="3"/>
  <c r="KG51" i="3"/>
  <c r="LF46" i="3"/>
  <c r="LZ42" i="3"/>
  <c r="MT38" i="3"/>
  <c r="NN34" i="3"/>
  <c r="OH30" i="3"/>
  <c r="FB51" i="3"/>
  <c r="GA46" i="3"/>
  <c r="GU42" i="3"/>
  <c r="HO38" i="3"/>
  <c r="II34" i="3"/>
  <c r="JC30" i="3"/>
  <c r="DD34" i="3"/>
  <c r="CE39" i="3"/>
  <c r="BK43" i="3"/>
  <c r="JR54" i="3"/>
  <c r="KL50" i="3"/>
  <c r="KQ49" i="3"/>
  <c r="LK45" i="3"/>
  <c r="ME41" i="3"/>
  <c r="MY37" i="3"/>
  <c r="NS33" i="3"/>
  <c r="JH56" i="3"/>
  <c r="EM54" i="3"/>
  <c r="FG50" i="3"/>
  <c r="FL49" i="3"/>
  <c r="GF45" i="3"/>
  <c r="GZ41" i="3"/>
  <c r="HT37" i="3"/>
  <c r="IN33" i="3"/>
  <c r="EC56" i="3"/>
  <c r="DS31" i="3"/>
  <c r="CY35" i="3"/>
  <c r="CT36" i="3"/>
  <c r="BZ40" i="3"/>
  <c r="X49" i="3"/>
  <c r="MK52" i="3"/>
  <c r="NJ47" i="3"/>
  <c r="OD43" i="3"/>
  <c r="JS39" i="3"/>
  <c r="KM35" i="3"/>
  <c r="LG31" i="3"/>
  <c r="HF52" i="3"/>
  <c r="IE47" i="3"/>
  <c r="IY43" i="3"/>
  <c r="EN39" i="3"/>
  <c r="FH35" i="3"/>
  <c r="GB31" i="3"/>
  <c r="DJ45" i="3"/>
  <c r="CK50" i="3"/>
  <c r="BQ54" i="3"/>
  <c r="MP51" i="3"/>
  <c r="NO46" i="3"/>
  <c r="OI42" i="3"/>
  <c r="JX38" i="3"/>
  <c r="KR34" i="3"/>
  <c r="LL30" i="3"/>
  <c r="HK51" i="3"/>
  <c r="IJ46" i="3"/>
  <c r="JD42" i="3"/>
  <c r="ES38" i="3"/>
  <c r="FM34" i="3"/>
  <c r="GG30" i="3"/>
  <c r="DE46" i="3"/>
  <c r="CF51" i="3"/>
  <c r="BL55" i="3"/>
  <c r="AN43" i="3"/>
  <c r="NU55" i="3"/>
  <c r="NP56" i="3"/>
  <c r="NZ54" i="3"/>
  <c r="JO50" i="3"/>
  <c r="JT49" i="3"/>
  <c r="KN45" i="3"/>
  <c r="LH41" i="3"/>
  <c r="MB37" i="3"/>
  <c r="MV33" i="3"/>
  <c r="IK56" i="3"/>
  <c r="IU54" i="3"/>
  <c r="EJ50" i="3"/>
  <c r="EO49" i="3"/>
  <c r="FI45" i="3"/>
  <c r="GC41" i="3"/>
  <c r="GW37" i="3"/>
  <c r="HQ33" i="3"/>
  <c r="EE51" i="3"/>
  <c r="DU53" i="3"/>
  <c r="DA30" i="3"/>
  <c r="CV31" i="3"/>
  <c r="CB35" i="3"/>
  <c r="OE53" i="3"/>
  <c r="JY48" i="3"/>
  <c r="KS44" i="3"/>
  <c r="LM40" i="3"/>
  <c r="MG36" i="3"/>
  <c r="NA32" i="3"/>
  <c r="IP55" i="3"/>
  <c r="IZ53" i="3"/>
  <c r="ET48" i="3"/>
  <c r="FN44" i="3"/>
  <c r="GH40" i="3"/>
  <c r="HB36" i="3"/>
  <c r="HV32" i="3"/>
  <c r="DZ52" i="3"/>
  <c r="DP54" i="3"/>
  <c r="CQ32" i="3"/>
  <c r="BW36" i="3"/>
  <c r="BH39" i="3"/>
  <c r="U40" i="3"/>
  <c r="MH56" i="3"/>
  <c r="MW53" i="3"/>
  <c r="NV48" i="3"/>
  <c r="OP44" i="3"/>
  <c r="KE40" i="3"/>
  <c r="KY36" i="3"/>
  <c r="LS32" i="3"/>
  <c r="HH55" i="3"/>
  <c r="HR53" i="3"/>
  <c r="IQ48" i="3"/>
  <c r="JK44" i="3"/>
  <c r="EZ40" i="3"/>
  <c r="FT36" i="3"/>
  <c r="GN32" i="3"/>
  <c r="EA45" i="3"/>
  <c r="DQ47" i="3"/>
  <c r="CR52" i="3"/>
  <c r="BX56" i="3"/>
  <c r="MM55" i="3"/>
  <c r="NB52" i="3"/>
  <c r="OA47" i="3"/>
  <c r="JP43" i="3"/>
  <c r="KJ39" i="3"/>
  <c r="LD35" i="3"/>
  <c r="LX31" i="3"/>
  <c r="HW52" i="3"/>
  <c r="IV47" i="3"/>
  <c r="EK43" i="3"/>
  <c r="FE39" i="3"/>
  <c r="FY35" i="3"/>
  <c r="GS31" i="3"/>
  <c r="DL48" i="3"/>
  <c r="CM53" i="3"/>
  <c r="BS30" i="3"/>
  <c r="BD47" i="3"/>
  <c r="BG41" i="3"/>
  <c r="BI46" i="3"/>
  <c r="BF49" i="3"/>
  <c r="BU46" i="3"/>
  <c r="BZ45" i="3"/>
  <c r="CS39" i="3"/>
  <c r="DN37" i="3"/>
  <c r="DR34" i="3"/>
  <c r="IB31" i="3"/>
  <c r="EM32" i="3"/>
  <c r="HP35" i="3"/>
  <c r="JJ35" i="3"/>
  <c r="HC36" i="3"/>
  <c r="HQ44" i="3"/>
  <c r="EZ47" i="3"/>
  <c r="FH47" i="3"/>
  <c r="HB47" i="3"/>
  <c r="FC48" i="3"/>
  <c r="GD48" i="3"/>
  <c r="JA53" i="3"/>
  <c r="EU55" i="3"/>
  <c r="HO56" i="3"/>
  <c r="NB32" i="3"/>
  <c r="MP36" i="3"/>
  <c r="KG42" i="3"/>
  <c r="KT44" i="3"/>
  <c r="LU48" i="3"/>
  <c r="LP49" i="3"/>
  <c r="OC49" i="3"/>
  <c r="KZ50" i="3"/>
  <c r="ON53" i="3"/>
  <c r="KQ54" i="3"/>
  <c r="ND54" i="3"/>
  <c r="JU56" i="3"/>
  <c r="R36" i="3"/>
  <c r="BD40" i="3"/>
  <c r="BB42" i="3"/>
  <c r="BC51" i="3"/>
  <c r="BF31" i="3"/>
  <c r="BH50" i="3"/>
  <c r="BE54" i="3"/>
  <c r="BI55" i="3"/>
  <c r="BN54" i="3"/>
  <c r="BW47" i="3"/>
  <c r="BT51" i="3"/>
  <c r="CM33" i="3"/>
  <c r="CV34" i="3"/>
  <c r="CW47" i="3"/>
  <c r="DC37" i="3"/>
  <c r="DG45" i="3"/>
  <c r="DD52" i="3"/>
  <c r="DP38" i="3"/>
  <c r="DM42" i="3"/>
  <c r="DQ54" i="3"/>
  <c r="DT35" i="3"/>
  <c r="EC34" i="3"/>
  <c r="EC47" i="3"/>
  <c r="IU30" i="3"/>
  <c r="JI30" i="3"/>
  <c r="EH33" i="3"/>
  <c r="GU33" i="3"/>
  <c r="IT33" i="3"/>
  <c r="JB33" i="3"/>
  <c r="IO34" i="3"/>
  <c r="HK36" i="3"/>
  <c r="IL36" i="3"/>
  <c r="FG37" i="3"/>
  <c r="HU38" i="3"/>
  <c r="GR41" i="3"/>
  <c r="HU41" i="3"/>
  <c r="GT45" i="3"/>
  <c r="IG46" i="3"/>
  <c r="GL48" i="3"/>
  <c r="GK49" i="3"/>
  <c r="HT51" i="3"/>
  <c r="HE54" i="3"/>
  <c r="FC55" i="3"/>
  <c r="IZ56" i="3"/>
  <c r="NJ32" i="3"/>
  <c r="OK32" i="3"/>
  <c r="NK33" i="3"/>
  <c r="OB34" i="3"/>
  <c r="OC36" i="3"/>
  <c r="NH38" i="3"/>
  <c r="LV40" i="3"/>
  <c r="JM42" i="3"/>
  <c r="KY43" i="3"/>
  <c r="NH45" i="3"/>
  <c r="NQ45" i="3"/>
  <c r="KY50" i="3"/>
  <c r="LG50" i="3"/>
  <c r="BC31" i="3"/>
  <c r="BB36" i="3"/>
  <c r="BD38" i="3"/>
  <c r="BC40" i="3"/>
  <c r="BA52" i="3"/>
  <c r="BI32" i="3"/>
  <c r="BF35" i="3"/>
  <c r="BH42" i="3"/>
  <c r="BG56" i="3"/>
  <c r="BK34" i="3"/>
  <c r="BO32" i="3"/>
  <c r="BO41" i="3"/>
  <c r="BT31" i="3"/>
  <c r="BX36" i="3"/>
  <c r="BT40" i="3"/>
  <c r="BZ31" i="3"/>
  <c r="CA41" i="3"/>
  <c r="BY43" i="3"/>
  <c r="CF30" i="3"/>
  <c r="CD42" i="3"/>
  <c r="CE46" i="3"/>
  <c r="CH50" i="3"/>
  <c r="CG52" i="3"/>
  <c r="CM31" i="3"/>
  <c r="CL33" i="3"/>
  <c r="CJ38" i="3"/>
  <c r="CJ45" i="3"/>
  <c r="CK56" i="3"/>
  <c r="CP41" i="3"/>
  <c r="CO42" i="3"/>
  <c r="CP49" i="3"/>
  <c r="CT41" i="3"/>
  <c r="CU48" i="3"/>
  <c r="CT50" i="3"/>
  <c r="CT54" i="3"/>
  <c r="CZ36" i="3"/>
  <c r="CX38" i="3"/>
  <c r="DD48" i="3"/>
  <c r="DG49" i="3"/>
  <c r="DG54" i="3"/>
  <c r="DF56" i="3"/>
  <c r="DH32" i="3"/>
  <c r="DH50" i="3"/>
  <c r="DM31" i="3"/>
  <c r="DO56" i="3"/>
  <c r="DS36" i="3"/>
  <c r="DT43" i="3"/>
  <c r="DS45" i="3"/>
  <c r="DS49" i="3"/>
  <c r="DY34" i="3"/>
  <c r="DX35" i="3"/>
  <c r="DY42" i="3"/>
  <c r="EF44" i="3"/>
  <c r="EE54" i="3"/>
  <c r="HK30" i="3"/>
  <c r="GH31" i="3"/>
  <c r="IE32" i="3"/>
  <c r="IS32" i="3"/>
  <c r="JF32" i="3"/>
  <c r="GI33" i="3"/>
  <c r="IF33" i="3"/>
  <c r="JA33" i="3"/>
  <c r="JI33" i="3"/>
  <c r="GQ34" i="3"/>
  <c r="IW34" i="3"/>
  <c r="FN35" i="3"/>
  <c r="GL36" i="3"/>
  <c r="IT36" i="3"/>
  <c r="IX36" i="3"/>
  <c r="FO37" i="3"/>
  <c r="HL37" i="3"/>
  <c r="IG37" i="3"/>
  <c r="IO37" i="3"/>
  <c r="FW38" i="3"/>
  <c r="IC38" i="3"/>
  <c r="IX38" i="3"/>
  <c r="FW39" i="3"/>
  <c r="GN39" i="3"/>
  <c r="GV39" i="3"/>
  <c r="IP39" i="3"/>
  <c r="GQ40" i="3"/>
  <c r="HE40" i="3"/>
  <c r="HR40" i="3"/>
  <c r="HY41" i="3"/>
  <c r="JI41" i="3"/>
  <c r="EH42" i="3"/>
  <c r="EP42" i="3"/>
  <c r="FO42" i="3"/>
  <c r="FX42" i="3"/>
  <c r="FC43" i="3"/>
  <c r="FT43" i="3"/>
  <c r="GB43" i="3"/>
  <c r="HV43" i="3"/>
  <c r="FW44" i="3"/>
  <c r="GK44" i="3"/>
  <c r="GX44" i="3"/>
  <c r="FX45" i="3"/>
  <c r="GS45" i="3"/>
  <c r="HA45" i="3"/>
  <c r="HY45" i="3"/>
  <c r="IC45" i="3"/>
  <c r="IL45" i="3"/>
  <c r="EH46" i="3"/>
  <c r="IS46" i="3"/>
  <c r="JA46" i="3"/>
  <c r="IK47" i="3"/>
  <c r="GW48" i="3"/>
  <c r="HJ48" i="3"/>
  <c r="HN48" i="3"/>
  <c r="IW48" i="3"/>
  <c r="IL49" i="3"/>
  <c r="EY50" i="3"/>
  <c r="FT50" i="3"/>
  <c r="GB50" i="3"/>
  <c r="GZ50" i="3"/>
  <c r="HD50" i="3"/>
  <c r="HM50" i="3"/>
  <c r="EI52" i="3"/>
  <c r="GC52" i="3"/>
  <c r="IO52" i="3"/>
  <c r="JF52" i="3"/>
  <c r="ER53" i="3"/>
  <c r="IJ53" i="3"/>
  <c r="HM54" i="3"/>
  <c r="JJ54" i="3"/>
  <c r="FN55" i="3"/>
  <c r="GA55" i="3"/>
  <c r="GE55" i="3"/>
  <c r="HN55" i="3"/>
  <c r="IQ55" i="3"/>
  <c r="JG55" i="3"/>
  <c r="EI56" i="3"/>
  <c r="EQ56" i="3"/>
  <c r="JQ30" i="3"/>
  <c r="KL30" i="3"/>
  <c r="LI30" i="3"/>
  <c r="LR30" i="3"/>
  <c r="MO30" i="3"/>
  <c r="MD31" i="3"/>
  <c r="NW31" i="3"/>
  <c r="MK32" i="3"/>
  <c r="JR34" i="3"/>
  <c r="KO34" i="3"/>
  <c r="KX34" i="3"/>
  <c r="LU34" i="3"/>
  <c r="LJ35" i="3"/>
  <c r="NC35" i="3"/>
  <c r="KH36" i="3"/>
  <c r="OJ36" i="3"/>
  <c r="NX37" i="3"/>
  <c r="JU38" i="3"/>
  <c r="KD38" i="3"/>
  <c r="LA38" i="3"/>
  <c r="KW39" i="3"/>
  <c r="LI39" i="3"/>
  <c r="LR39" i="3"/>
  <c r="MO39" i="3"/>
  <c r="NX39" i="3"/>
  <c r="KW40" i="3"/>
  <c r="NE40" i="3"/>
  <c r="NI40" i="3"/>
  <c r="LR42" i="3"/>
  <c r="MF42" i="3"/>
  <c r="KC43" i="3"/>
  <c r="KO43" i="3"/>
  <c r="KX43" i="3"/>
  <c r="LU43" i="3"/>
  <c r="ND43" i="3"/>
  <c r="KC44" i="3"/>
  <c r="MK44" i="3"/>
  <c r="MO44" i="3"/>
  <c r="NY44" i="3"/>
  <c r="MJ45" i="3"/>
  <c r="NT45" i="3"/>
  <c r="OC45" i="3"/>
  <c r="JZ46" i="3"/>
  <c r="KI46" i="3"/>
  <c r="KU47" i="3"/>
  <c r="OG47" i="3"/>
  <c r="JZ48" i="3"/>
  <c r="KP48" i="3"/>
  <c r="KW49" i="3"/>
  <c r="LE49" i="3"/>
  <c r="LK50" i="3"/>
  <c r="MU50" i="3"/>
  <c r="ND50" i="3"/>
  <c r="NX50" i="3"/>
  <c r="JY51" i="3"/>
  <c r="KM51" i="3"/>
  <c r="NT51" i="3"/>
  <c r="KB52" i="3"/>
  <c r="LK52" i="3"/>
  <c r="NO52" i="3"/>
  <c r="OA52" i="3"/>
  <c r="OJ52" i="3"/>
  <c r="KR53" i="3"/>
  <c r="KV53" i="3"/>
  <c r="MF53" i="3"/>
  <c r="JX54" i="3"/>
  <c r="KF54" i="3"/>
  <c r="MU56" i="3"/>
  <c r="CC25" i="3"/>
  <c r="AA55" i="3"/>
  <c r="KK53" i="3"/>
  <c r="LJ48" i="3"/>
  <c r="MD44" i="3"/>
  <c r="MX40" i="3"/>
  <c r="NR36" i="3"/>
  <c r="OL32" i="3"/>
  <c r="EV55" i="3"/>
  <c r="FF53" i="3"/>
  <c r="GE48" i="3"/>
  <c r="GY44" i="3"/>
  <c r="HS40" i="3"/>
  <c r="IM36" i="3"/>
  <c r="JG32" i="3"/>
  <c r="DW33" i="3"/>
  <c r="DM35" i="3"/>
  <c r="CN40" i="3"/>
  <c r="BT44" i="3"/>
  <c r="KA55" i="3"/>
  <c r="KP52" i="3"/>
  <c r="LO47" i="3"/>
  <c r="MI43" i="3"/>
  <c r="NC39" i="3"/>
  <c r="NW35" i="3"/>
  <c r="JL31" i="3"/>
  <c r="FK52" i="3"/>
  <c r="GJ47" i="3"/>
  <c r="HD43" i="3"/>
  <c r="HX39" i="3"/>
  <c r="IR35" i="3"/>
  <c r="EG31" i="3"/>
  <c r="DH36" i="3"/>
  <c r="CI41" i="3"/>
  <c r="BO45" i="3"/>
  <c r="M44" i="3"/>
  <c r="NI53" i="3"/>
  <c r="OH48" i="3"/>
  <c r="JW44" i="3"/>
  <c r="KQ40" i="3"/>
  <c r="LK36" i="3"/>
  <c r="ME32" i="3"/>
  <c r="HT55" i="3"/>
  <c r="ID53" i="3"/>
  <c r="JC48" i="3"/>
  <c r="ER44" i="3"/>
  <c r="FL40" i="3"/>
  <c r="GF36" i="3"/>
  <c r="GZ32" i="3"/>
  <c r="DX48" i="3"/>
  <c r="DN50" i="3"/>
  <c r="CO55" i="3"/>
  <c r="BU32" i="3"/>
  <c r="MT56" i="3"/>
  <c r="MY55" i="3"/>
  <c r="NN52" i="3"/>
  <c r="OM47" i="3"/>
  <c r="KB43" i="3"/>
  <c r="KV39" i="3"/>
  <c r="LP35" i="3"/>
  <c r="MJ31" i="3"/>
  <c r="II52" i="3"/>
  <c r="JH47" i="3"/>
  <c r="EW43" i="3"/>
  <c r="FQ39" i="3"/>
  <c r="GK35" i="3"/>
  <c r="HE31" i="3"/>
  <c r="DI51" i="3"/>
  <c r="CJ56" i="3"/>
  <c r="BP33" i="3"/>
  <c r="KN56" i="3"/>
  <c r="LM51" i="3"/>
  <c r="ML46" i="3"/>
  <c r="NF42" i="3"/>
  <c r="NZ38" i="3"/>
  <c r="JO34" i="3"/>
  <c r="KI30" i="3"/>
  <c r="GH51" i="3"/>
  <c r="HG46" i="3"/>
  <c r="IA42" i="3"/>
  <c r="IU38" i="3"/>
  <c r="EJ34" i="3"/>
  <c r="FD30" i="3"/>
  <c r="DF40" i="3"/>
  <c r="CG45" i="3"/>
  <c r="BM49" i="3"/>
  <c r="KX54" i="3"/>
  <c r="LR50" i="3"/>
  <c r="LW49" i="3"/>
  <c r="MQ45" i="3"/>
  <c r="NK41" i="3"/>
  <c r="OE37" i="3"/>
  <c r="JT33" i="3"/>
  <c r="FI56" i="3"/>
  <c r="FS54" i="3"/>
  <c r="GM50" i="3"/>
  <c r="GR49" i="3"/>
  <c r="HL45" i="3"/>
  <c r="IF41" i="3"/>
  <c r="IZ37" i="3"/>
  <c r="EO33" i="3"/>
  <c r="EE35" i="3"/>
  <c r="DU37" i="3"/>
  <c r="DA41" i="3"/>
  <c r="CV42" i="3"/>
  <c r="CB46" i="3"/>
  <c r="AY36" i="3"/>
  <c r="JZ55" i="3"/>
  <c r="KO52" i="3"/>
  <c r="LN47" i="3"/>
  <c r="MH43" i="3"/>
  <c r="NB39" i="3"/>
  <c r="NV35" i="3"/>
  <c r="OP31" i="3"/>
  <c r="FJ52" i="3"/>
  <c r="GI47" i="3"/>
  <c r="HC43" i="3"/>
  <c r="HW39" i="3"/>
  <c r="IQ35" i="3"/>
  <c r="JK31" i="3"/>
  <c r="DL35" i="3"/>
  <c r="CM40" i="3"/>
  <c r="BS44" i="3"/>
  <c r="KT51" i="3"/>
  <c r="LS46" i="3"/>
  <c r="MM42" i="3"/>
  <c r="NG38" i="3"/>
  <c r="OA34" i="3"/>
  <c r="JP30" i="3"/>
  <c r="FO51" i="3"/>
  <c r="GN46" i="3"/>
  <c r="HH42" i="3"/>
  <c r="IB38" i="3"/>
  <c r="IV34" i="3"/>
  <c r="EK30" i="3"/>
  <c r="DG36" i="3"/>
  <c r="CH41" i="3"/>
  <c r="BN45" i="3"/>
  <c r="AG38" i="3"/>
  <c r="S52" i="3"/>
  <c r="KC53" i="3"/>
  <c r="LB48" i="3"/>
  <c r="LV44" i="3"/>
  <c r="MP40" i="3"/>
  <c r="NJ36" i="3"/>
  <c r="OD32" i="3"/>
  <c r="EN55" i="3"/>
  <c r="EX53" i="3"/>
  <c r="FW48" i="3"/>
  <c r="GQ44" i="3"/>
  <c r="HK40" i="3"/>
  <c r="IE36" i="3"/>
  <c r="IY32" i="3"/>
  <c r="DY31" i="3"/>
  <c r="DO33" i="3"/>
  <c r="CP38" i="3"/>
  <c r="BV42" i="3"/>
  <c r="JS55" i="3"/>
  <c r="KH52" i="3"/>
  <c r="LG47" i="3"/>
  <c r="MA43" i="3"/>
  <c r="MU39" i="3"/>
  <c r="NO35" i="3"/>
  <c r="OI31" i="3"/>
  <c r="FC52" i="3"/>
  <c r="GB47" i="3"/>
  <c r="GV43" i="3"/>
  <c r="HP39" i="3"/>
  <c r="IJ35" i="3"/>
  <c r="JD31" i="3"/>
  <c r="DJ34" i="3"/>
  <c r="CK39" i="3"/>
  <c r="BQ43" i="3"/>
  <c r="T50" i="3"/>
  <c r="OE56" i="3"/>
  <c r="OO54" i="3"/>
  <c r="JO53" i="3"/>
  <c r="KN48" i="3"/>
  <c r="LH44" i="3"/>
  <c r="MB40" i="3"/>
  <c r="MV36" i="3"/>
  <c r="NP32" i="3"/>
  <c r="JE55" i="3"/>
  <c r="EJ53" i="3"/>
  <c r="FI48" i="3"/>
  <c r="GC44" i="3"/>
  <c r="GW40" i="3"/>
  <c r="HQ36" i="3"/>
  <c r="IK32" i="3"/>
  <c r="DZ55" i="3"/>
  <c r="DP30" i="3"/>
  <c r="CQ35" i="3"/>
  <c r="BW39" i="3"/>
  <c r="OJ55" i="3"/>
  <c r="JT52" i="3"/>
  <c r="KS47" i="3"/>
  <c r="LM43" i="3"/>
  <c r="MG39" i="3"/>
  <c r="NA35" i="3"/>
  <c r="NU31" i="3"/>
  <c r="EO52" i="3"/>
  <c r="FN47" i="3"/>
  <c r="GH43" i="3"/>
  <c r="HB39" i="3"/>
  <c r="HV35" i="3"/>
  <c r="IP31" i="3"/>
  <c r="DK31" i="3"/>
  <c r="CL36" i="3"/>
  <c r="BR40" i="3"/>
  <c r="AU25" i="3"/>
  <c r="AP46" i="3"/>
  <c r="OG56" i="3"/>
  <c r="KA51" i="3"/>
  <c r="KZ46" i="3"/>
  <c r="LT42" i="3"/>
  <c r="MN38" i="3"/>
  <c r="NH34" i="3"/>
  <c r="OB30" i="3"/>
  <c r="EV51" i="3"/>
  <c r="FU46" i="3"/>
  <c r="GO42" i="3"/>
  <c r="HI38" i="3"/>
  <c r="IC34" i="3"/>
  <c r="IW30" i="3"/>
  <c r="DC33" i="3"/>
  <c r="CD38" i="3"/>
  <c r="BJ42" i="3"/>
  <c r="JL54" i="3"/>
  <c r="KF50" i="3"/>
  <c r="KK49" i="3"/>
  <c r="LE45" i="3"/>
  <c r="LY41" i="3"/>
  <c r="MS37" i="3"/>
  <c r="NM33" i="3"/>
  <c r="JB56" i="3"/>
  <c r="EG54" i="3"/>
  <c r="FA50" i="3"/>
  <c r="FF49" i="3"/>
  <c r="FZ45" i="3"/>
  <c r="GT41" i="3"/>
  <c r="HN37" i="3"/>
  <c r="IH33" i="3"/>
  <c r="EB55" i="3"/>
  <c r="DR30" i="3"/>
  <c r="CX34" i="3"/>
  <c r="CS35" i="3"/>
  <c r="BY39" i="3"/>
  <c r="CK25" i="3"/>
  <c r="BR25" i="3"/>
  <c r="C52" i="3"/>
  <c r="KV55" i="3"/>
  <c r="LA54" i="3"/>
  <c r="LU50" i="3"/>
  <c r="LZ49" i="3"/>
  <c r="MT45" i="3"/>
  <c r="NN41" i="3"/>
  <c r="OH37" i="3"/>
  <c r="JW33" i="3"/>
  <c r="FL56" i="3"/>
  <c r="FV54" i="3"/>
  <c r="GP50" i="3"/>
  <c r="GU49" i="3"/>
  <c r="HO45" i="3"/>
  <c r="II41" i="3"/>
  <c r="JC37" i="3"/>
  <c r="ER33" i="3"/>
  <c r="EC36" i="3"/>
  <c r="DS38" i="3"/>
  <c r="CY42" i="3"/>
  <c r="CT43" i="3"/>
  <c r="BZ47" i="3"/>
  <c r="LF53" i="3"/>
  <c r="ME48" i="3"/>
  <c r="MY44" i="3"/>
  <c r="NS40" i="3"/>
  <c r="OM36" i="3"/>
  <c r="KB32" i="3"/>
  <c r="FQ55" i="3"/>
  <c r="GA53" i="3"/>
  <c r="GZ48" i="3"/>
  <c r="HT44" i="3"/>
  <c r="IN40" i="3"/>
  <c r="JH36" i="3"/>
  <c r="EW32" i="3"/>
  <c r="DX37" i="3"/>
  <c r="DN39" i="3"/>
  <c r="CO44" i="3"/>
  <c r="BU48" i="3"/>
  <c r="BF51" i="3"/>
  <c r="MZ55" i="3"/>
  <c r="NE54" i="3"/>
  <c r="NY50" i="3"/>
  <c r="OD49" i="3"/>
  <c r="JS45" i="3"/>
  <c r="KM41" i="3"/>
  <c r="LG37" i="3"/>
  <c r="MA33" i="3"/>
  <c r="HP56" i="3"/>
  <c r="HZ54" i="3"/>
  <c r="IT50" i="3"/>
  <c r="IY49" i="3"/>
  <c r="EN45" i="3"/>
  <c r="FH41" i="3"/>
  <c r="GB37" i="3"/>
  <c r="GV33" i="3"/>
  <c r="ED47" i="3"/>
  <c r="DT49" i="3"/>
  <c r="CZ53" i="3"/>
  <c r="CU54" i="3"/>
  <c r="CA31" i="3"/>
  <c r="NJ53" i="3"/>
  <c r="OI48" i="3"/>
  <c r="JX44" i="3"/>
  <c r="KR40" i="3"/>
  <c r="LL36" i="3"/>
  <c r="MF32" i="3"/>
  <c r="HU55" i="3"/>
  <c r="IE53" i="3"/>
  <c r="JD48" i="3"/>
  <c r="ES44" i="3"/>
  <c r="FM40" i="3"/>
  <c r="GG36" i="3"/>
  <c r="HA32" i="3"/>
  <c r="DY48" i="3"/>
  <c r="DO50" i="3"/>
  <c r="CP55" i="3"/>
  <c r="BV32" i="3"/>
  <c r="BG35" i="3"/>
  <c r="D54" i="3"/>
  <c r="MZ56" i="3"/>
  <c r="NY51" i="3"/>
  <c r="JS46" i="3"/>
  <c r="KM42" i="3"/>
  <c r="LG38" i="3"/>
  <c r="MA34" i="3"/>
  <c r="MU30" i="3"/>
  <c r="IT51" i="3"/>
  <c r="EN46" i="3"/>
  <c r="FH42" i="3"/>
  <c r="GB38" i="3"/>
  <c r="GV34" i="3"/>
  <c r="HP30" i="3"/>
  <c r="DE53" i="3"/>
  <c r="CF31" i="3"/>
  <c r="BL35" i="3"/>
  <c r="NJ54" i="3"/>
  <c r="OD50" i="3"/>
  <c r="OI49" i="3"/>
  <c r="JX45" i="3"/>
  <c r="KR41" i="3"/>
  <c r="LL37" i="3"/>
  <c r="MF33" i="3"/>
  <c r="HU56" i="3"/>
  <c r="IE54" i="3"/>
  <c r="IY50" i="3"/>
  <c r="JD49" i="3"/>
  <c r="ES45" i="3"/>
  <c r="FM41" i="3"/>
  <c r="GG37" i="3"/>
  <c r="HA33" i="3"/>
  <c r="ED48" i="3"/>
  <c r="DT50" i="3"/>
  <c r="CZ54" i="3"/>
  <c r="CU55" i="3"/>
  <c r="CA32" i="3"/>
  <c r="AN34" i="3"/>
  <c r="MB55" i="3"/>
  <c r="MG54" i="3"/>
  <c r="NA50" i="3"/>
  <c r="NF49" i="3"/>
  <c r="NZ45" i="3"/>
  <c r="JO41" i="3"/>
  <c r="KI37" i="3"/>
  <c r="LC33" i="3"/>
  <c r="GR56" i="3"/>
  <c r="HB54" i="3"/>
  <c r="HV50" i="3"/>
  <c r="IA49" i="3"/>
  <c r="IU45" i="3"/>
  <c r="EJ41" i="3"/>
  <c r="FD37" i="3"/>
  <c r="FX33" i="3"/>
  <c r="EE42" i="3"/>
  <c r="DU44" i="3"/>
  <c r="DA48" i="3"/>
  <c r="CV49" i="3"/>
  <c r="CB53" i="3"/>
  <c r="LW56" i="3"/>
  <c r="ML53" i="3"/>
  <c r="NK48" i="3"/>
  <c r="OE44" i="3"/>
  <c r="JT40" i="3"/>
  <c r="KN36" i="3"/>
  <c r="LH32" i="3"/>
  <c r="GW55" i="3"/>
  <c r="HG53" i="3"/>
  <c r="IF48" i="3"/>
  <c r="IZ44" i="3"/>
  <c r="EO40" i="3"/>
  <c r="FI36" i="3"/>
  <c r="GC32" i="3"/>
  <c r="DZ43" i="3"/>
  <c r="DP45" i="3"/>
  <c r="CQ50" i="3"/>
  <c r="BW54" i="3"/>
  <c r="BH30" i="3"/>
  <c r="NL55" i="3"/>
  <c r="NG56" i="3"/>
  <c r="NQ54" i="3"/>
  <c r="OK50" i="3"/>
  <c r="OP49" i="3"/>
  <c r="KE45" i="3"/>
  <c r="KY41" i="3"/>
  <c r="LS37" i="3"/>
  <c r="MM33" i="3"/>
  <c r="IB56" i="3"/>
  <c r="IL54" i="3"/>
  <c r="JF50" i="3"/>
  <c r="JK49" i="3"/>
  <c r="EZ45" i="3"/>
  <c r="FT41" i="3"/>
  <c r="GN37" i="3"/>
  <c r="HH33" i="3"/>
  <c r="EF49" i="3"/>
  <c r="DV51" i="3"/>
  <c r="DB55" i="3"/>
  <c r="CW56" i="3"/>
  <c r="CC33" i="3"/>
  <c r="NV53" i="3"/>
  <c r="JP48" i="3"/>
  <c r="KJ44" i="3"/>
  <c r="LD40" i="3"/>
  <c r="LX36" i="3"/>
  <c r="MR32" i="3"/>
  <c r="IG55" i="3"/>
  <c r="IQ53" i="3"/>
  <c r="EK48" i="3"/>
  <c r="FE44" i="3"/>
  <c r="FY40" i="3"/>
  <c r="GS36" i="3"/>
  <c r="HM32" i="3"/>
  <c r="EA50" i="3"/>
  <c r="DQ52" i="3"/>
  <c r="CR30" i="3"/>
  <c r="BX34" i="3"/>
  <c r="BI37" i="3"/>
  <c r="BA50" i="3"/>
  <c r="CR32" i="3"/>
  <c r="CY40" i="3"/>
  <c r="CY53" i="3"/>
  <c r="DY54" i="3"/>
  <c r="EF31" i="3"/>
  <c r="EY31" i="3"/>
  <c r="IJ31" i="3"/>
  <c r="HH35" i="3"/>
  <c r="IK40" i="3"/>
  <c r="FG41" i="3"/>
  <c r="HN41" i="3"/>
  <c r="HI42" i="3"/>
  <c r="FY49" i="3"/>
  <c r="FP51" i="3"/>
  <c r="IN51" i="3"/>
  <c r="FX53" i="3"/>
  <c r="EZ54" i="3"/>
  <c r="FB56" i="3"/>
  <c r="JY32" i="3"/>
  <c r="JM33" i="3"/>
  <c r="LZ33" i="3"/>
  <c r="OG33" i="3"/>
  <c r="NQ36" i="3"/>
  <c r="LF37" i="3"/>
  <c r="NM37" i="3"/>
  <c r="LN40" i="3"/>
  <c r="MR41" i="3"/>
  <c r="JR45" i="3"/>
  <c r="LY45" i="3"/>
  <c r="LT46" i="3"/>
  <c r="BJ46" i="3"/>
  <c r="CG37" i="3"/>
  <c r="CF40" i="3"/>
  <c r="CK35" i="3"/>
  <c r="CL44" i="3"/>
  <c r="CP34" i="3"/>
  <c r="CR39" i="3"/>
  <c r="CW38" i="3"/>
  <c r="CU40" i="3"/>
  <c r="CS46" i="3"/>
  <c r="DV33" i="3"/>
  <c r="DR41" i="3"/>
  <c r="DV42" i="3"/>
  <c r="EA32" i="3"/>
  <c r="EC43" i="3"/>
  <c r="ET32" i="3"/>
  <c r="FK32" i="3"/>
  <c r="HW32" i="3"/>
  <c r="GA33" i="3"/>
  <c r="IA34" i="3"/>
  <c r="GA37" i="3"/>
  <c r="HZ37" i="3"/>
  <c r="IH37" i="3"/>
  <c r="HG38" i="3"/>
  <c r="GI40" i="3"/>
  <c r="HM41" i="3"/>
  <c r="IW41" i="3"/>
  <c r="JF41" i="3"/>
  <c r="FB42" i="3"/>
  <c r="FO44" i="3"/>
  <c r="EM45" i="3"/>
  <c r="GL45" i="3"/>
  <c r="GO46" i="3"/>
  <c r="GP48" i="3"/>
  <c r="ID49" i="3"/>
  <c r="IX49" i="3"/>
  <c r="FM50" i="3"/>
  <c r="FU50" i="3"/>
  <c r="JI53" i="3"/>
  <c r="FL54" i="3"/>
  <c r="HY54" i="3"/>
  <c r="FG55" i="3"/>
  <c r="OF33" i="3"/>
  <c r="ON33" i="3"/>
  <c r="NY36" i="3"/>
  <c r="MQ37" i="3"/>
  <c r="NL37" i="3"/>
  <c r="NT37" i="3"/>
  <c r="LS39" i="3"/>
  <c r="MA39" i="3"/>
  <c r="NU39" i="3"/>
  <c r="MW40" i="3"/>
  <c r="ND41" i="3"/>
  <c r="LG43" i="3"/>
  <c r="NA43" i="3"/>
  <c r="LB44" i="3"/>
  <c r="MC44" i="3"/>
  <c r="LC45" i="3"/>
  <c r="LX45" i="3"/>
  <c r="MF45" i="3"/>
  <c r="JM46" i="3"/>
  <c r="NX46" i="3"/>
  <c r="MB48" i="3"/>
  <c r="MS48" i="3"/>
  <c r="KD50" i="3"/>
  <c r="MI50" i="3"/>
  <c r="MR50" i="3"/>
  <c r="JN52" i="3"/>
  <c r="LH52" i="3"/>
  <c r="OK52" i="3"/>
  <c r="KJ53" i="3"/>
  <c r="ME55" i="3"/>
  <c r="LE56" i="3"/>
  <c r="BA32" i="3"/>
  <c r="BA36" i="3"/>
  <c r="BC43" i="3"/>
  <c r="BB46" i="3"/>
  <c r="AZ48" i="3"/>
  <c r="BD56" i="3"/>
  <c r="BI39" i="3"/>
  <c r="BG45" i="3"/>
  <c r="BE47" i="3"/>
  <c r="BK30" i="3"/>
  <c r="BN36" i="3"/>
  <c r="BQ34" i="3"/>
  <c r="BS37" i="3"/>
  <c r="BQ39" i="3"/>
  <c r="BR48" i="3"/>
  <c r="BV38" i="3"/>
  <c r="BX43" i="3"/>
  <c r="CB38" i="3"/>
  <c r="CC42" i="3"/>
  <c r="CA44" i="3"/>
  <c r="BY50" i="3"/>
  <c r="CC51" i="3"/>
  <c r="CE30" i="3"/>
  <c r="CE53" i="3"/>
  <c r="CL51" i="3"/>
  <c r="CQ43" i="3"/>
  <c r="CN47" i="3"/>
  <c r="DA33" i="3"/>
  <c r="DB37" i="3"/>
  <c r="CZ39" i="3"/>
  <c r="CX45" i="3"/>
  <c r="DB46" i="3"/>
  <c r="DJ30" i="3"/>
  <c r="DK39" i="3"/>
  <c r="DJ52" i="3"/>
  <c r="DL55" i="3"/>
  <c r="DQ34" i="3"/>
  <c r="DO51" i="3"/>
  <c r="DU56" i="3"/>
  <c r="DZ36" i="3"/>
  <c r="DW40" i="3"/>
  <c r="EA52" i="3"/>
  <c r="DW56" i="3"/>
  <c r="ED30" i="3"/>
  <c r="EB32" i="3"/>
  <c r="EL30" i="3"/>
  <c r="FG30" i="3"/>
  <c r="GD30" i="3"/>
  <c r="GM30" i="3"/>
  <c r="HJ30" i="3"/>
  <c r="IR31" i="3"/>
  <c r="HF32" i="3"/>
  <c r="EM34" i="3"/>
  <c r="FJ34" i="3"/>
  <c r="FS34" i="3"/>
  <c r="GP34" i="3"/>
  <c r="HX35" i="3"/>
  <c r="JE36" i="3"/>
  <c r="IS37" i="3"/>
  <c r="EP38" i="3"/>
  <c r="EY38" i="3"/>
  <c r="FV38" i="3"/>
  <c r="FR39" i="3"/>
  <c r="GD39" i="3"/>
  <c r="IS39" i="3"/>
  <c r="FR40" i="3"/>
  <c r="HZ40" i="3"/>
  <c r="ID40" i="3"/>
  <c r="GM42" i="3"/>
  <c r="HA42" i="3"/>
  <c r="EX43" i="3"/>
  <c r="FJ43" i="3"/>
  <c r="HY43" i="3"/>
  <c r="EX44" i="3"/>
  <c r="HF44" i="3"/>
  <c r="HJ44" i="3"/>
  <c r="HE45" i="3"/>
  <c r="IX45" i="3"/>
  <c r="EU46" i="3"/>
  <c r="FP47" i="3"/>
  <c r="EU48" i="3"/>
  <c r="FK48" i="3"/>
  <c r="FR49" i="3"/>
  <c r="FZ49" i="3"/>
  <c r="GF50" i="3"/>
  <c r="HY50" i="3"/>
  <c r="IS50" i="3"/>
  <c r="ET51" i="3"/>
  <c r="FH51" i="3"/>
  <c r="IO51" i="3"/>
  <c r="GF52" i="3"/>
  <c r="IJ52" i="3"/>
  <c r="IV52" i="3"/>
  <c r="FM53" i="3"/>
  <c r="FQ53" i="3"/>
  <c r="ES54" i="3"/>
  <c r="FA54" i="3"/>
  <c r="IY55" i="3"/>
  <c r="EP56" i="3"/>
  <c r="EX56" i="3"/>
  <c r="FZ56" i="3"/>
  <c r="GI56" i="3"/>
  <c r="LU30" i="3"/>
  <c r="NB30" i="3"/>
  <c r="KD31" i="3"/>
  <c r="MP31" i="3"/>
  <c r="NG31" i="3"/>
  <c r="NO31" i="3"/>
  <c r="JN32" i="3"/>
  <c r="JR32" i="3"/>
  <c r="KK33" i="3"/>
  <c r="KT33" i="3"/>
  <c r="LA34" i="3"/>
  <c r="MH34" i="3"/>
  <c r="LV35" i="3"/>
  <c r="MM35" i="3"/>
  <c r="MU35" i="3"/>
  <c r="OO35" i="3"/>
  <c r="JV36" i="3"/>
  <c r="LE36" i="3"/>
  <c r="MH36" i="3"/>
  <c r="MX36" i="3"/>
  <c r="JQ37" i="3"/>
  <c r="JZ37" i="3"/>
  <c r="KG38" i="3"/>
  <c r="LN38" i="3"/>
  <c r="JY39" i="3"/>
  <c r="NP40" i="3"/>
  <c r="OC40" i="3"/>
  <c r="OG40" i="3"/>
  <c r="JR41" i="3"/>
  <c r="KL41" i="3"/>
  <c r="MK41" i="3"/>
  <c r="MS41" i="3"/>
  <c r="KH42" i="3"/>
  <c r="MN42" i="3"/>
  <c r="NI42" i="3"/>
  <c r="OF42" i="3"/>
  <c r="OO42" i="3"/>
  <c r="OJ43" i="3"/>
  <c r="MV44" i="3"/>
  <c r="NI44" i="3"/>
  <c r="NM44" i="3"/>
  <c r="OK45" i="3"/>
  <c r="KX46" i="3"/>
  <c r="LL46" i="3"/>
  <c r="JN47" i="3"/>
  <c r="KE47" i="3"/>
  <c r="KM47" i="3"/>
  <c r="MG47" i="3"/>
  <c r="KH48" i="3"/>
  <c r="KV48" i="3"/>
  <c r="LI48" i="3"/>
  <c r="ON48" i="3"/>
  <c r="KI49" i="3"/>
  <c r="LD49" i="3"/>
  <c r="LL49" i="3"/>
  <c r="MJ49" i="3"/>
  <c r="MN49" i="3"/>
  <c r="MW49" i="3"/>
  <c r="NL50" i="3"/>
  <c r="KU51" i="3"/>
  <c r="LP51" i="3"/>
  <c r="MM51" i="3"/>
  <c r="MV51" i="3"/>
  <c r="NS51" i="3"/>
  <c r="MQ52" i="3"/>
  <c r="LC53" i="3"/>
  <c r="LP53" i="3"/>
  <c r="LT53" i="3"/>
  <c r="NC53" i="3"/>
  <c r="OF53" i="3"/>
  <c r="KE54" i="3"/>
  <c r="KM54" i="3"/>
  <c r="LK54" i="3"/>
  <c r="LO54" i="3"/>
  <c r="LX54" i="3"/>
  <c r="KS55" i="3"/>
  <c r="LF55" i="3"/>
  <c r="LJ55" i="3"/>
  <c r="NE55" i="3"/>
  <c r="OD55" i="3"/>
  <c r="OL55" i="3"/>
  <c r="JN56" i="3"/>
  <c r="JV56" i="3"/>
  <c r="AM39" i="3"/>
  <c r="AV37" i="3"/>
  <c r="C46" i="3"/>
  <c r="R43" i="3"/>
  <c r="W42" i="3"/>
  <c r="AB41" i="3"/>
  <c r="AL39" i="3"/>
  <c r="AG40" i="3"/>
  <c r="AQ38" i="3"/>
  <c r="D6" i="3"/>
  <c r="O51" i="3"/>
  <c r="AB55" i="3"/>
  <c r="AR32" i="3"/>
  <c r="AW47" i="3"/>
  <c r="B38" i="3"/>
  <c r="D40" i="3"/>
  <c r="J52" i="3"/>
  <c r="AE43" i="3"/>
  <c r="AD45" i="3"/>
  <c r="AI47" i="3"/>
  <c r="AP30" i="3"/>
  <c r="P41" i="3"/>
  <c r="M53" i="3"/>
  <c r="AS33" i="3"/>
  <c r="F20" i="3"/>
  <c r="F43" i="3"/>
  <c r="R30" i="3"/>
  <c r="U45" i="3"/>
  <c r="T47" i="3"/>
  <c r="X52" i="3"/>
  <c r="AJ37" i="3"/>
  <c r="AG49" i="3"/>
  <c r="AM49" i="3"/>
  <c r="AQ54" i="3"/>
  <c r="C33" i="3"/>
  <c r="K42" i="3"/>
  <c r="S37" i="3"/>
  <c r="Y49" i="3"/>
  <c r="AC35" i="3"/>
  <c r="AH50" i="3"/>
  <c r="AO36" i="3"/>
  <c r="AL48" i="3"/>
  <c r="AY34" i="3"/>
  <c r="AV46" i="3"/>
  <c r="E18" i="3"/>
  <c r="C35" i="3"/>
  <c r="E53" i="3"/>
  <c r="G37" i="3"/>
  <c r="I39" i="3"/>
  <c r="J49" i="3"/>
  <c r="N54" i="3"/>
  <c r="R32" i="3"/>
  <c r="Q35" i="3"/>
  <c r="T38" i="3"/>
  <c r="Z39" i="3"/>
  <c r="W51" i="3"/>
  <c r="AB30" i="3"/>
  <c r="AA33" i="3"/>
  <c r="AD36" i="3"/>
  <c r="AN46" i="3"/>
  <c r="AT40" i="3"/>
  <c r="AS42" i="3"/>
  <c r="AQ52" i="3"/>
  <c r="AX44" i="3"/>
  <c r="C16" i="3"/>
  <c r="C12" i="3"/>
  <c r="D22" i="3"/>
  <c r="C37" i="3"/>
  <c r="D46" i="3"/>
  <c r="G30" i="3"/>
  <c r="G44" i="3"/>
  <c r="F50" i="3"/>
  <c r="K38" i="3"/>
  <c r="O32" i="3"/>
  <c r="L43" i="3"/>
  <c r="N45" i="3"/>
  <c r="P48" i="3"/>
  <c r="L52" i="3"/>
  <c r="R34" i="3"/>
  <c r="U54" i="3"/>
  <c r="S56" i="3"/>
  <c r="Z35" i="3"/>
  <c r="W38" i="3"/>
  <c r="V54" i="3"/>
  <c r="AC41" i="3"/>
  <c r="AF39" i="3"/>
  <c r="AH41" i="3"/>
  <c r="AJ44" i="3"/>
  <c r="AF48" i="3"/>
  <c r="AI55" i="3"/>
  <c r="AO32" i="3"/>
  <c r="AL35" i="3"/>
  <c r="AK51" i="3"/>
  <c r="AR38" i="3"/>
  <c r="AU36" i="3"/>
  <c r="AW38" i="3"/>
  <c r="AY41" i="3"/>
  <c r="AU45" i="3"/>
  <c r="AX52" i="3"/>
  <c r="C20" i="3"/>
  <c r="B31" i="3"/>
  <c r="C55" i="3"/>
  <c r="E41" i="3"/>
  <c r="E50" i="3"/>
  <c r="J33" i="3"/>
  <c r="J40" i="3"/>
  <c r="G53" i="3"/>
  <c r="I55" i="3"/>
  <c r="F48" i="3"/>
  <c r="K49" i="3"/>
  <c r="M33" i="3"/>
  <c r="O39" i="3"/>
  <c r="N44" i="3"/>
  <c r="P46" i="3"/>
  <c r="O48" i="3"/>
  <c r="T31" i="3"/>
  <c r="Q42" i="3"/>
  <c r="S44" i="3"/>
  <c r="U47" i="3"/>
  <c r="Q51" i="3"/>
  <c r="R52" i="3"/>
  <c r="W33" i="3"/>
  <c r="V34" i="3"/>
  <c r="X36" i="3"/>
  <c r="Z53" i="3"/>
  <c r="X55" i="3"/>
  <c r="W56" i="3"/>
  <c r="AA34" i="3"/>
  <c r="AE34" i="3"/>
  <c r="AB37" i="3"/>
  <c r="AE38" i="3"/>
  <c r="AD48" i="3"/>
  <c r="AC51" i="3"/>
  <c r="AA53" i="3"/>
  <c r="AI35" i="3"/>
  <c r="AH40" i="3"/>
  <c r="AJ42" i="3"/>
  <c r="AI44" i="3"/>
  <c r="AG56" i="3"/>
  <c r="AL30" i="3"/>
  <c r="AK31" i="3"/>
  <c r="AM33" i="3"/>
  <c r="AO50" i="3"/>
  <c r="AM52" i="3"/>
  <c r="AL53" i="3"/>
  <c r="AT31" i="3"/>
  <c r="AQ34" i="3"/>
  <c r="AT35" i="3"/>
  <c r="AS45" i="3"/>
  <c r="AR48" i="3"/>
  <c r="AP50" i="3"/>
  <c r="AX32" i="3"/>
  <c r="AW37" i="3"/>
  <c r="AY39" i="3"/>
  <c r="AX41" i="3"/>
  <c r="AV53" i="3"/>
  <c r="E4" i="3"/>
  <c r="B54" i="3"/>
  <c r="D32" i="3"/>
  <c r="I31" i="3"/>
  <c r="I45" i="3"/>
  <c r="I46" i="3"/>
  <c r="F39" i="3"/>
  <c r="K56" i="3"/>
  <c r="P37" i="3"/>
  <c r="M40" i="3"/>
  <c r="L56" i="3"/>
  <c r="S43" i="3"/>
  <c r="Y30" i="3"/>
  <c r="V41" i="3"/>
  <c r="X43" i="3"/>
  <c r="Z46" i="3"/>
  <c r="V50" i="3"/>
  <c r="AB32" i="3"/>
  <c r="AE52" i="3"/>
  <c r="AC54" i="3"/>
  <c r="AJ33" i="3"/>
  <c r="AG36" i="3"/>
  <c r="AF52" i="3"/>
  <c r="AK38" i="3"/>
  <c r="AM40" i="3"/>
  <c r="AO43" i="3"/>
  <c r="AK47" i="3"/>
  <c r="AN54" i="3"/>
  <c r="AT49" i="3"/>
  <c r="AR51" i="3"/>
  <c r="AQ56" i="3"/>
  <c r="AY30" i="3"/>
  <c r="AV33" i="3"/>
  <c r="AU49" i="3"/>
  <c r="D14" i="3"/>
  <c r="B45" i="3"/>
  <c r="C42" i="3"/>
  <c r="D47" i="3"/>
  <c r="D56" i="3"/>
  <c r="E34" i="3"/>
  <c r="F30" i="3"/>
  <c r="K47" i="3"/>
  <c r="N30" i="3"/>
  <c r="M31" i="3"/>
  <c r="M35" i="3"/>
  <c r="L36" i="3"/>
  <c r="N38" i="3"/>
  <c r="P55" i="3"/>
  <c r="U36" i="3"/>
  <c r="R39" i="3"/>
  <c r="S53" i="3"/>
  <c r="Q55" i="3"/>
  <c r="W31" i="3"/>
  <c r="Y37" i="3"/>
  <c r="X42" i="3"/>
  <c r="Z44" i="3"/>
  <c r="Y46" i="3"/>
  <c r="AA40" i="3"/>
  <c r="AC42" i="3"/>
  <c r="AE45" i="3"/>
  <c r="AA49" i="3"/>
  <c r="AB50" i="3"/>
  <c r="AD56" i="3"/>
  <c r="AG31" i="3"/>
  <c r="AF32" i="3"/>
  <c r="AH34" i="3"/>
  <c r="AJ51" i="3"/>
  <c r="AH53" i="3"/>
  <c r="AG54" i="3"/>
  <c r="AO41" i="3"/>
  <c r="AL55" i="3"/>
  <c r="AP37" i="3"/>
  <c r="AR39" i="3"/>
  <c r="AT42" i="3"/>
  <c r="AQ47" i="3"/>
  <c r="AS53" i="3"/>
  <c r="AW31" i="3"/>
  <c r="AY48" i="3"/>
  <c r="AW50" i="3"/>
  <c r="AV51" i="3"/>
  <c r="AV55" i="3"/>
  <c r="AU56" i="3"/>
  <c r="B14" i="3"/>
  <c r="C10" i="9"/>
  <c r="C6" i="9"/>
  <c r="F22" i="3"/>
  <c r="AJ16" i="3"/>
  <c r="AE17" i="3"/>
  <c r="K21" i="3"/>
  <c r="CM5" i="3"/>
  <c r="P20" i="3"/>
  <c r="CW23" i="3"/>
  <c r="BX8" i="3"/>
  <c r="CC7" i="3"/>
  <c r="BN10" i="3"/>
  <c r="CH6" i="3"/>
  <c r="AT14" i="3"/>
  <c r="CM25" i="3"/>
  <c r="BD12" i="3"/>
  <c r="BI11" i="3"/>
  <c r="U19" i="3"/>
  <c r="AY44" i="3"/>
  <c r="BY15" i="3"/>
  <c r="AA5" i="3"/>
  <c r="AU28" i="3"/>
  <c r="CD14" i="3"/>
  <c r="Q7" i="3"/>
  <c r="AF4" i="3"/>
  <c r="B10" i="3"/>
  <c r="C19" i="9"/>
  <c r="CN12" i="3"/>
  <c r="AP22" i="3"/>
  <c r="V6" i="3"/>
  <c r="AK23" i="3"/>
  <c r="G9" i="3"/>
  <c r="BE19" i="3"/>
  <c r="CN26" i="3"/>
  <c r="JP53" i="3"/>
  <c r="DS46" i="3"/>
  <c r="AG37" i="3"/>
  <c r="C43" i="3"/>
  <c r="LP32" i="3"/>
  <c r="MO54" i="3"/>
  <c r="AL36" i="3"/>
  <c r="AN39" i="3"/>
  <c r="Z49" i="3"/>
  <c r="FT46" i="3"/>
  <c r="NZ50" i="3"/>
  <c r="HT52" i="3"/>
  <c r="N27" i="3"/>
  <c r="D28" i="3"/>
  <c r="E10" i="3"/>
  <c r="CL13" i="3"/>
  <c r="BR17" i="3"/>
  <c r="AX21" i="3"/>
  <c r="AD5" i="3"/>
  <c r="J9" i="3"/>
  <c r="AX28" i="3"/>
  <c r="BH27" i="3"/>
  <c r="CG14" i="3"/>
  <c r="BM18" i="3"/>
  <c r="AS22" i="3"/>
  <c r="Y6" i="3"/>
  <c r="CV11" i="3"/>
  <c r="CB15" i="3"/>
  <c r="BH19" i="3"/>
  <c r="AN23" i="3"/>
  <c r="T7" i="3"/>
  <c r="CQ26" i="3"/>
  <c r="CQ12" i="3"/>
  <c r="BW16" i="3"/>
  <c r="BC20" i="3"/>
  <c r="AI4" i="3"/>
  <c r="O8" i="3"/>
  <c r="CM12" i="3"/>
  <c r="BS16" i="3"/>
  <c r="AY20" i="3"/>
  <c r="AE4" i="3"/>
  <c r="K8" i="3"/>
  <c r="AT28" i="3"/>
  <c r="BD27" i="3"/>
  <c r="CH13" i="3"/>
  <c r="BN17" i="3"/>
  <c r="AT21" i="3"/>
  <c r="Z5" i="3"/>
  <c r="CW10" i="3"/>
  <c r="CC14" i="3"/>
  <c r="BI18" i="3"/>
  <c r="AO22" i="3"/>
  <c r="U6" i="3"/>
  <c r="CM26" i="3"/>
  <c r="CR11" i="3"/>
  <c r="BX15" i="3"/>
  <c r="BD19" i="3"/>
  <c r="AJ23" i="3"/>
  <c r="P7" i="3"/>
  <c r="CU22" i="3"/>
  <c r="CA6" i="3"/>
  <c r="BG10" i="3"/>
  <c r="AM14" i="3"/>
  <c r="S18" i="3"/>
  <c r="AW26" i="3"/>
  <c r="CP23" i="3"/>
  <c r="BV7" i="3"/>
  <c r="BB11" i="3"/>
  <c r="AH15" i="3"/>
  <c r="N19" i="3"/>
  <c r="CK4" i="3"/>
  <c r="BQ8" i="3"/>
  <c r="AW12" i="3"/>
  <c r="AC16" i="3"/>
  <c r="I20" i="3"/>
  <c r="CF5" i="3"/>
  <c r="BL9" i="3"/>
  <c r="AR13" i="3"/>
  <c r="X17" i="3"/>
  <c r="CU10" i="3"/>
  <c r="CA14" i="3"/>
  <c r="BG18" i="3"/>
  <c r="AM22" i="3"/>
  <c r="S6" i="3"/>
  <c r="CK26" i="3"/>
  <c r="CP11" i="3"/>
  <c r="BV15" i="3"/>
  <c r="BB19" i="3"/>
  <c r="AH23" i="3"/>
  <c r="N7" i="3"/>
  <c r="CK12" i="3"/>
  <c r="BQ16" i="3"/>
  <c r="AW20" i="3"/>
  <c r="AC4" i="3"/>
  <c r="I8" i="3"/>
  <c r="AR28" i="3"/>
  <c r="BB27" i="3"/>
  <c r="CF13" i="3"/>
  <c r="BL17" i="3"/>
  <c r="AR21" i="3"/>
  <c r="X5" i="3"/>
  <c r="CI20" i="3"/>
  <c r="BO4" i="3"/>
  <c r="AU8" i="3"/>
  <c r="AA12" i="3"/>
  <c r="G16" i="3"/>
  <c r="CD28" i="3"/>
  <c r="CN27" i="3"/>
  <c r="CD21" i="3"/>
  <c r="BJ5" i="3"/>
  <c r="AP9" i="3"/>
  <c r="V13" i="3"/>
  <c r="CS18" i="3"/>
  <c r="BY22" i="3"/>
  <c r="BE6" i="3"/>
  <c r="AK10" i="3"/>
  <c r="Q14" i="3"/>
  <c r="CN19" i="3"/>
  <c r="BT23" i="3"/>
  <c r="AZ7" i="3"/>
  <c r="AF11" i="3"/>
  <c r="L15" i="3"/>
  <c r="AS28" i="3"/>
  <c r="BC27" i="3"/>
  <c r="CG13" i="3"/>
  <c r="BM17" i="3"/>
  <c r="AS21" i="3"/>
  <c r="Y5" i="3"/>
  <c r="CV10" i="3"/>
  <c r="CB14" i="3"/>
  <c r="BH18" i="3"/>
  <c r="AN22" i="3"/>
  <c r="T6" i="3"/>
  <c r="CL26" i="3"/>
  <c r="CQ11" i="3"/>
  <c r="BW15" i="3"/>
  <c r="BC19" i="3"/>
  <c r="AI23" i="3"/>
  <c r="O7" i="3"/>
  <c r="CL12" i="3"/>
  <c r="BR16" i="3"/>
  <c r="AX20" i="3"/>
  <c r="AD4" i="3"/>
  <c r="J8" i="3"/>
  <c r="AR45" i="3"/>
  <c r="S50" i="3"/>
  <c r="CW34" i="3"/>
  <c r="DX45" i="3"/>
  <c r="HJ54" i="3"/>
  <c r="D53" i="3"/>
  <c r="FJ48" i="3"/>
  <c r="KJ49" i="3"/>
  <c r="BX39" i="3"/>
  <c r="FE49" i="3"/>
  <c r="HE55" i="3"/>
  <c r="CY50" i="3"/>
  <c r="NI50" i="3"/>
  <c r="JR42" i="3"/>
  <c r="KG39" i="3"/>
  <c r="FB39" i="3"/>
  <c r="W39" i="3"/>
  <c r="GA34" i="3"/>
  <c r="BF32" i="3"/>
  <c r="JH44" i="3"/>
  <c r="NS48" i="3"/>
  <c r="ER41" i="3"/>
  <c r="JW41" i="3"/>
  <c r="KL38" i="3"/>
  <c r="LA35" i="3"/>
  <c r="BK31" i="3"/>
  <c r="EH43" i="3"/>
  <c r="FG38" i="3"/>
  <c r="DN47" i="3"/>
  <c r="ID50" i="3"/>
  <c r="LZ30" i="3"/>
  <c r="DI48" i="3"/>
  <c r="CE54" i="3"/>
  <c r="R40" i="3"/>
  <c r="AP53" i="3"/>
  <c r="GU30" i="3"/>
  <c r="EW40" i="3"/>
  <c r="OM44" i="3"/>
  <c r="FL37" i="3"/>
  <c r="KQ37" i="3"/>
  <c r="CJ53" i="3"/>
  <c r="JM43" i="3"/>
  <c r="MY52" i="3"/>
  <c r="DD49" i="3"/>
  <c r="AF55" i="3"/>
  <c r="B39" i="3"/>
  <c r="F9" i="3"/>
  <c r="N53" i="3"/>
  <c r="I52" i="3"/>
  <c r="U42" i="3"/>
  <c r="F45" i="3"/>
  <c r="AH47" i="3"/>
  <c r="AM46" i="3"/>
  <c r="P43" i="3"/>
  <c r="AB48" i="3"/>
  <c r="W40" i="3"/>
  <c r="R41" i="3"/>
  <c r="AK32" i="3"/>
  <c r="G38" i="3"/>
  <c r="W35" i="3"/>
  <c r="C44" i="3"/>
  <c r="AG47" i="3"/>
  <c r="M42" i="3"/>
  <c r="AL56" i="3"/>
  <c r="AB34" i="3"/>
  <c r="AE40" i="3"/>
  <c r="N51" i="3"/>
  <c r="L32" i="3"/>
  <c r="AB49" i="3"/>
  <c r="AK54" i="3"/>
  <c r="AM48" i="3"/>
  <c r="R49" i="3"/>
  <c r="Q31" i="3"/>
  <c r="AC48" i="3"/>
  <c r="AO38" i="3"/>
  <c r="K44" i="3"/>
  <c r="AG46" i="3"/>
  <c r="V30" i="3"/>
  <c r="AJ39" i="3"/>
  <c r="R51" i="3"/>
  <c r="G33" i="3"/>
  <c r="B34" i="3"/>
  <c r="MC40" i="3"/>
  <c r="HM37" i="3"/>
  <c r="EP52" i="3"/>
  <c r="AJ48" i="3"/>
  <c r="AL47" i="3"/>
  <c r="M50" i="3"/>
  <c r="M41" i="3"/>
  <c r="NB35" i="3"/>
  <c r="NG34" i="3"/>
  <c r="IS47" i="3"/>
  <c r="IL32" i="3"/>
  <c r="MW36" i="3"/>
  <c r="IG33" i="3"/>
  <c r="NL33" i="3"/>
  <c r="CO52" i="3"/>
  <c r="FQ36" i="3"/>
  <c r="HO53" i="3"/>
  <c r="KB40" i="3"/>
  <c r="ME56" i="3"/>
  <c r="CT51" i="3"/>
  <c r="GF33" i="3"/>
  <c r="II49" i="3"/>
  <c r="LK33" i="3"/>
  <c r="NN49" i="3"/>
  <c r="LF34" i="3"/>
  <c r="GI43" i="3"/>
  <c r="GN42" i="3"/>
  <c r="BD43" i="3"/>
  <c r="BA33" i="3"/>
  <c r="OC46" i="3"/>
  <c r="F53" i="3"/>
  <c r="AT45" i="3"/>
  <c r="BN41" i="3"/>
  <c r="HR36" i="3"/>
  <c r="MR37" i="3"/>
  <c r="AV43" i="3"/>
  <c r="AV34" i="3"/>
  <c r="P51" i="3"/>
  <c r="D21" i="3"/>
  <c r="AQ35" i="3"/>
  <c r="AB38" i="3"/>
  <c r="AB47" i="3"/>
  <c r="ND51" i="3"/>
  <c r="NV31" i="3"/>
  <c r="FV35" i="3"/>
  <c r="GP31" i="3"/>
  <c r="DG32" i="3"/>
  <c r="CR35" i="3"/>
  <c r="EK53" i="3"/>
  <c r="OP54" i="3"/>
  <c r="DB33" i="3"/>
  <c r="EZ50" i="3"/>
  <c r="KE50" i="3"/>
  <c r="BU56" i="3"/>
  <c r="GK32" i="3"/>
  <c r="IN48" i="3"/>
  <c r="KV36" i="3"/>
  <c r="MT53" i="3"/>
  <c r="BZ55" i="3"/>
  <c r="EC44" i="3"/>
  <c r="JC45" i="3"/>
  <c r="GZ56" i="3"/>
  <c r="OH45" i="3"/>
  <c r="MJ55" i="3"/>
  <c r="NX47" i="3"/>
  <c r="LU31" i="3"/>
  <c r="HC39" i="3"/>
  <c r="BP30" i="3"/>
  <c r="CF25" i="3"/>
  <c r="IX46" i="3"/>
  <c r="EM42" i="3"/>
  <c r="HY51" i="3"/>
  <c r="C39" i="3"/>
  <c r="AL46" i="3"/>
  <c r="R33" i="3"/>
  <c r="J45" i="3"/>
  <c r="LC38" i="3"/>
  <c r="AB31" i="3"/>
  <c r="AU30" i="3"/>
  <c r="AL37" i="3"/>
  <c r="AF33" i="3"/>
  <c r="R50" i="3"/>
  <c r="K53" i="3"/>
  <c r="C36" i="3"/>
  <c r="E9" i="3"/>
  <c r="AV35" i="3"/>
  <c r="AO47" i="3"/>
  <c r="M51" i="3"/>
  <c r="KX39" i="3"/>
  <c r="DA53" i="3"/>
  <c r="AF54" i="3"/>
  <c r="AU51" i="3"/>
  <c r="V56" i="3"/>
  <c r="G32" i="3"/>
  <c r="L31" i="3"/>
  <c r="B33" i="3"/>
  <c r="AE47" i="3"/>
  <c r="P50" i="3"/>
  <c r="AJ46" i="3"/>
  <c r="K51" i="3"/>
  <c r="Z48" i="3"/>
  <c r="F52" i="3"/>
  <c r="AY43" i="3"/>
  <c r="Z50" i="3"/>
  <c r="AT46" i="3"/>
  <c r="AY45" i="3"/>
  <c r="LM36" i="3"/>
  <c r="IK52" i="3"/>
  <c r="IK129" i="3" a="1"/>
  <c r="IK129" i="3"/>
  <c r="IF53" i="3"/>
  <c r="IF94" i="3" a="1"/>
  <c r="IF94" i="3"/>
  <c r="KI42" i="3"/>
  <c r="IP51" i="3"/>
  <c r="IP107" i="3" a="1"/>
  <c r="IP107" i="3"/>
  <c r="GR34" i="3"/>
  <c r="GR101" i="3" a="1"/>
  <c r="GR101" i="3"/>
  <c r="BM34" i="3"/>
  <c r="NF54" i="3"/>
  <c r="KN41" i="3"/>
  <c r="IA54" i="3"/>
  <c r="IA100" i="3" a="1"/>
  <c r="IA100" i="3"/>
  <c r="FI41" i="3"/>
  <c r="FI127" i="3" a="1"/>
  <c r="FI127" i="3"/>
  <c r="DU49" i="3"/>
  <c r="DU91" i="3" a="1"/>
  <c r="DU91" i="3"/>
  <c r="CL56" i="3"/>
  <c r="NP52" i="3"/>
  <c r="O44" i="3"/>
  <c r="AX37" i="3"/>
  <c r="T43" i="3"/>
  <c r="Y42" i="3"/>
  <c r="FS39" i="3"/>
  <c r="EY43" i="3"/>
  <c r="EY123" i="3" a="1"/>
  <c r="EY123" i="3"/>
  <c r="NU51" i="3"/>
  <c r="FD42" i="3"/>
  <c r="FD116" i="3" a="1"/>
  <c r="FD116" i="3"/>
  <c r="MB33" i="3"/>
  <c r="GW33" i="3"/>
  <c r="GW121" i="3" a="1"/>
  <c r="GW121" i="3"/>
  <c r="DZ48" i="3"/>
  <c r="DZ103" i="3" a="1"/>
  <c r="DZ103" i="3"/>
  <c r="DK51" i="3"/>
  <c r="DK105" i="3" a="1"/>
  <c r="DK105" i="3"/>
  <c r="LR35" i="3"/>
  <c r="OO47" i="3"/>
  <c r="BC36" i="3"/>
  <c r="CQ55" i="3"/>
  <c r="GH36" i="3"/>
  <c r="GH110" i="3" a="1"/>
  <c r="GH110" i="3"/>
  <c r="KS40" i="3"/>
  <c r="AS38" i="3"/>
  <c r="MV56" i="3"/>
  <c r="JO46" i="3"/>
  <c r="MQ30" i="3"/>
  <c r="FX38" i="3"/>
  <c r="FX99" i="3" a="1"/>
  <c r="FX99" i="3"/>
  <c r="CG30" i="3"/>
  <c r="JT45" i="3"/>
  <c r="HQ56" i="3"/>
  <c r="HQ95" i="3" a="1"/>
  <c r="HQ95" i="3"/>
  <c r="EO45" i="3"/>
  <c r="EE47" i="3"/>
  <c r="EE104" i="3" a="1"/>
  <c r="EE104" i="3"/>
  <c r="CB31" i="3"/>
  <c r="KD43" i="3"/>
  <c r="NK53" i="3"/>
  <c r="BR33" i="3"/>
  <c r="HB32" i="3"/>
  <c r="HB112" i="3" a="1"/>
  <c r="HB112" i="3"/>
  <c r="NA55" i="3"/>
  <c r="AI40" i="3"/>
  <c r="AD41" i="3"/>
  <c r="JY44" i="3"/>
  <c r="LW34" i="3"/>
  <c r="DF52" i="3"/>
  <c r="DF120" i="3" a="1"/>
  <c r="DF120" i="3"/>
  <c r="OE49" i="3"/>
  <c r="IZ49" i="3"/>
  <c r="IZ95" i="3" a="1"/>
  <c r="IZ95" i="3"/>
  <c r="CV54" i="3"/>
  <c r="DP50" i="3"/>
  <c r="DP91" i="3" a="1"/>
  <c r="DP91" i="3"/>
  <c r="ET44" i="3"/>
  <c r="ML31" i="3"/>
  <c r="OJ48" i="3"/>
  <c r="AK53" i="3"/>
  <c r="AO45" i="3"/>
  <c r="E46" i="3"/>
  <c r="LH37" i="3"/>
  <c r="EJ46" i="3"/>
  <c r="EJ116" i="3" a="1"/>
  <c r="EJ116" i="3"/>
  <c r="MG32" i="3"/>
  <c r="I54" i="3"/>
  <c r="X51" i="3"/>
  <c r="AH49" i="3"/>
  <c r="D55" i="3"/>
  <c r="AR47" i="3"/>
  <c r="AC50" i="3"/>
  <c r="IU50" i="3"/>
  <c r="IU127" i="3" a="1"/>
  <c r="IU127" i="3"/>
  <c r="HL30" i="3"/>
  <c r="HL124" i="3" a="1"/>
  <c r="HL124" i="3"/>
  <c r="P52" i="3"/>
  <c r="AE49" i="3"/>
  <c r="Q30" i="3"/>
  <c r="FN40" i="3"/>
  <c r="FN119" i="3" a="1"/>
  <c r="FN119" i="3"/>
  <c r="GC37" i="3"/>
  <c r="GC112" i="3" a="1"/>
  <c r="GC112" i="3"/>
  <c r="BH35" i="3"/>
  <c r="AG48" i="3"/>
  <c r="C54" i="3"/>
  <c r="AJ47" i="3"/>
  <c r="W50" i="3"/>
  <c r="BS40" i="3"/>
  <c r="BI42" i="3"/>
  <c r="EA55" i="3"/>
  <c r="GD44" i="3"/>
  <c r="NQ32" i="3"/>
  <c r="KO48" i="3"/>
  <c r="CC38" i="3"/>
  <c r="EF54" i="3"/>
  <c r="FY45" i="3"/>
  <c r="JA56" i="3"/>
  <c r="LD45" i="3"/>
  <c r="OK55" i="3"/>
  <c r="AB39" i="3"/>
  <c r="M52" i="3"/>
  <c r="K52" i="3"/>
  <c r="AE48" i="3"/>
  <c r="U50" i="3"/>
  <c r="KT47" i="3"/>
  <c r="MM38" i="3"/>
  <c r="OA30" i="3"/>
  <c r="DL31" i="3"/>
  <c r="DQ30" i="3"/>
  <c r="GX40" i="3"/>
  <c r="JF55" i="3"/>
  <c r="LI44" i="3"/>
  <c r="OF56" i="3"/>
  <c r="DV56" i="3"/>
  <c r="GS41" i="3"/>
  <c r="JK54" i="3"/>
  <c r="LX41" i="3"/>
  <c r="AO46" i="3"/>
  <c r="KY46" i="3"/>
  <c r="W49" i="3"/>
  <c r="Z41" i="3"/>
  <c r="AP31" i="3"/>
  <c r="AG33" i="3"/>
  <c r="AV44" i="3"/>
  <c r="M34" i="3"/>
  <c r="AQ44" i="3"/>
  <c r="W32" i="3"/>
  <c r="V35" i="3"/>
  <c r="AG30" i="3"/>
  <c r="AQ31" i="3"/>
  <c r="W48" i="3"/>
  <c r="AV30" i="3"/>
  <c r="M37" i="3"/>
  <c r="JE48" i="3"/>
  <c r="JE101" i="3" a="1"/>
  <c r="JE101" i="3"/>
  <c r="HG31" i="3"/>
  <c r="HV55" i="3"/>
  <c r="HV120" i="3" a="1"/>
  <c r="HV120" i="3"/>
  <c r="GM35" i="3"/>
  <c r="GM123" i="3" a="1"/>
  <c r="GM123" i="3"/>
  <c r="BW32" i="3"/>
  <c r="JJ47" i="3"/>
  <c r="JJ98" i="3" a="1"/>
  <c r="JJ98" i="3"/>
  <c r="LS42" i="3"/>
  <c r="FO47" i="3"/>
  <c r="HH38" i="3"/>
  <c r="JU52" i="3"/>
  <c r="IQ31" i="3"/>
  <c r="LN43" i="3"/>
  <c r="HW35" i="3"/>
  <c r="CM36" i="3"/>
  <c r="JZ51" i="3"/>
  <c r="MH39" i="3"/>
  <c r="IB34" i="3"/>
  <c r="IV30" i="3"/>
  <c r="CH37" i="3"/>
  <c r="BJ25" i="3"/>
  <c r="U49" i="3"/>
  <c r="OP53" i="3"/>
  <c r="KJ48" i="3"/>
  <c r="LD44" i="3"/>
  <c r="LX40" i="3"/>
  <c r="MR36" i="3"/>
  <c r="NL32" i="3"/>
  <c r="JA55" i="3"/>
  <c r="JK53" i="3"/>
  <c r="FE48" i="3"/>
  <c r="FY44" i="3"/>
  <c r="GS40" i="3"/>
  <c r="HM36" i="3"/>
  <c r="IG32" i="3"/>
  <c r="EA54" i="3"/>
  <c r="DQ56" i="3"/>
  <c r="CR34" i="3"/>
  <c r="BX38" i="3"/>
  <c r="OA56" i="3"/>
  <c r="OF55" i="3"/>
  <c r="OK54" i="3"/>
  <c r="JP52" i="3"/>
  <c r="KO47" i="3"/>
  <c r="LI43" i="3"/>
  <c r="MC39" i="3"/>
  <c r="MW35" i="3"/>
  <c r="NQ31" i="3"/>
  <c r="EK52" i="3"/>
  <c r="FJ47" i="3"/>
  <c r="GD43" i="3"/>
  <c r="GX39" i="3"/>
  <c r="HR35" i="3"/>
  <c r="IL31" i="3"/>
  <c r="DL30" i="3"/>
  <c r="CM35" i="3"/>
  <c r="BS39" i="3"/>
  <c r="LS41" i="3"/>
  <c r="EZ49" i="3"/>
  <c r="HC38" i="3"/>
  <c r="HW34" i="3"/>
  <c r="IQ30" i="3"/>
  <c r="CH36" i="3"/>
  <c r="BD42" i="3"/>
  <c r="KT46" i="3"/>
  <c r="FT45" i="3"/>
  <c r="GI42" i="3"/>
  <c r="IB33" i="3"/>
  <c r="KY45" i="3"/>
  <c r="LN42" i="3"/>
  <c r="IV56" i="3"/>
  <c r="KE49" i="3"/>
  <c r="MH38" i="3"/>
  <c r="NB34" i="3"/>
  <c r="NV30" i="3"/>
  <c r="FO46" i="3"/>
  <c r="DV55" i="3"/>
  <c r="DG31" i="3"/>
  <c r="DB32" i="3"/>
  <c r="CC37" i="3"/>
  <c r="BN40" i="3"/>
  <c r="BI41" i="3"/>
  <c r="JF54" i="3"/>
  <c r="EP51" i="3"/>
  <c r="EU50" i="3"/>
  <c r="HH37" i="3"/>
  <c r="EF53" i="3"/>
  <c r="JU51" i="3"/>
  <c r="JZ50" i="3"/>
  <c r="MM37" i="3"/>
  <c r="NG33" i="3"/>
  <c r="GN41" i="3"/>
  <c r="CW33" i="3"/>
  <c r="U51" i="3"/>
  <c r="OP55" i="3"/>
  <c r="JU53" i="3"/>
  <c r="KT48" i="3"/>
  <c r="LN44" i="3"/>
  <c r="MH40" i="3"/>
  <c r="NB36" i="3"/>
  <c r="NV32" i="3"/>
  <c r="JK55" i="3"/>
  <c r="EP53" i="3"/>
  <c r="FO48" i="3"/>
  <c r="GI44" i="3"/>
  <c r="HC40" i="3"/>
  <c r="HW36" i="3"/>
  <c r="IQ32" i="3"/>
  <c r="EA56" i="3"/>
  <c r="DQ31" i="3"/>
  <c r="CR36" i="3"/>
  <c r="BX40" i="3"/>
  <c r="JZ52" i="3"/>
  <c r="KY47" i="3"/>
  <c r="LS43" i="3"/>
  <c r="MM39" i="3"/>
  <c r="NG35" i="3"/>
  <c r="OA31" i="3"/>
  <c r="EU52" i="3"/>
  <c r="FT47" i="3"/>
  <c r="GN43" i="3"/>
  <c r="HH39" i="3"/>
  <c r="IB35" i="3"/>
  <c r="IV31" i="3"/>
  <c r="DL32" i="3"/>
  <c r="CM37" i="3"/>
  <c r="BS41" i="3"/>
  <c r="KJ50" i="3"/>
  <c r="LI45" i="3"/>
  <c r="MW37" i="3"/>
  <c r="NQ33" i="3"/>
  <c r="JF56" i="3"/>
  <c r="GX41" i="3"/>
  <c r="HM38" i="3"/>
  <c r="IG34" i="3"/>
  <c r="JA30" i="3"/>
  <c r="DV30" i="3"/>
  <c r="CW35" i="3"/>
  <c r="CH38" i="3"/>
  <c r="BI43" i="3"/>
  <c r="BD44" i="3"/>
  <c r="JP54" i="3"/>
  <c r="EZ51" i="3"/>
  <c r="CC39" i="3"/>
  <c r="FE50" i="3"/>
  <c r="HR37" i="3"/>
  <c r="EF55" i="3"/>
  <c r="OK56" i="3"/>
  <c r="MC41" i="3"/>
  <c r="MR38" i="3"/>
  <c r="NL34" i="3"/>
  <c r="OF30" i="3"/>
  <c r="EK54" i="3"/>
  <c r="FJ49" i="3"/>
  <c r="FY46" i="3"/>
  <c r="DG33" i="3"/>
  <c r="BN42" i="3"/>
  <c r="KO49" i="3"/>
  <c r="LD46" i="3"/>
  <c r="GS42" i="3"/>
  <c r="DB34" i="3"/>
  <c r="KE51" i="3"/>
  <c r="LX42" i="3"/>
  <c r="GD45" i="3"/>
  <c r="IL33" i="3"/>
  <c r="AQ36" i="3"/>
  <c r="MJ56" i="3"/>
  <c r="NI51" i="3"/>
  <c r="OH46" i="3"/>
  <c r="JW42" i="3"/>
  <c r="KQ38" i="3"/>
  <c r="LK34" i="3"/>
  <c r="ME30" i="3"/>
  <c r="ID51" i="3"/>
  <c r="JC46" i="3"/>
  <c r="ER42" i="3"/>
  <c r="FL38" i="3"/>
  <c r="GF34" i="3"/>
  <c r="GZ30" i="3"/>
  <c r="DD50" i="3"/>
  <c r="CE55" i="3"/>
  <c r="BK32" i="3"/>
  <c r="MT54" i="3"/>
  <c r="NN50" i="3"/>
  <c r="NS49" i="3"/>
  <c r="OM45" i="3"/>
  <c r="KB41" i="3"/>
  <c r="KV37" i="3"/>
  <c r="LP33" i="3"/>
  <c r="HE56" i="3"/>
  <c r="HO54" i="3"/>
  <c r="II50" i="3"/>
  <c r="IN49" i="3"/>
  <c r="JH45" i="3"/>
  <c r="EW41" i="3"/>
  <c r="FQ37" i="3"/>
  <c r="GK33" i="3"/>
  <c r="EC45" i="3"/>
  <c r="DS47" i="3"/>
  <c r="CY51" i="3"/>
  <c r="CT52" i="3"/>
  <c r="BZ56" i="3"/>
  <c r="MY53" i="3"/>
  <c r="LA36" i="3"/>
  <c r="IX47" i="3"/>
  <c r="GA35" i="3"/>
  <c r="GU31" i="3"/>
  <c r="DX46" i="3"/>
  <c r="CO53" i="3"/>
  <c r="MO55" i="3"/>
  <c r="EM43" i="3"/>
  <c r="GP32" i="3"/>
  <c r="JR43" i="3"/>
  <c r="KG40" i="3"/>
  <c r="KL39" i="3"/>
  <c r="LU32" i="3"/>
  <c r="FV36" i="3"/>
  <c r="CJ54" i="3"/>
  <c r="OC47" i="3"/>
  <c r="LF35" i="3"/>
  <c r="LZ31" i="3"/>
  <c r="HJ55" i="3"/>
  <c r="IS48" i="3"/>
  <c r="DI49" i="3"/>
  <c r="BU30" i="3"/>
  <c r="BP31" i="3"/>
  <c r="NX48" i="3"/>
  <c r="HY52" i="3"/>
  <c r="EH44" i="3"/>
  <c r="FB40" i="3"/>
  <c r="FG39" i="3"/>
  <c r="DN48" i="3"/>
  <c r="BA34" i="3"/>
  <c r="ND52" i="3"/>
  <c r="JM44" i="3"/>
  <c r="HT53" i="3"/>
  <c r="BF33" i="3"/>
  <c r="AL45" i="3"/>
  <c r="OC55" i="3"/>
  <c r="JW50" i="3"/>
  <c r="KB49" i="3"/>
  <c r="KV45" i="3"/>
  <c r="LP41" i="3"/>
  <c r="MJ37" i="3"/>
  <c r="ND33" i="3"/>
  <c r="IS56" i="3"/>
  <c r="JC54" i="3"/>
  <c r="ER50" i="3"/>
  <c r="EW49" i="3"/>
  <c r="FQ45" i="3"/>
  <c r="GK41" i="3"/>
  <c r="HE37" i="3"/>
  <c r="HY33" i="3"/>
  <c r="EC53" i="3"/>
  <c r="DS55" i="3"/>
  <c r="CY32" i="3"/>
  <c r="CT33" i="3"/>
  <c r="BZ37" i="3"/>
  <c r="OM53" i="3"/>
  <c r="KG48" i="3"/>
  <c r="LA44" i="3"/>
  <c r="LU40" i="3"/>
  <c r="MO36" i="3"/>
  <c r="NI32" i="3"/>
  <c r="IX55" i="3"/>
  <c r="JH53" i="3"/>
  <c r="FB48" i="3"/>
  <c r="FV44" i="3"/>
  <c r="GP40" i="3"/>
  <c r="HJ36" i="3"/>
  <c r="ID32" i="3"/>
  <c r="DX54" i="3"/>
  <c r="DN56" i="3"/>
  <c r="CO34" i="3"/>
  <c r="BU38" i="3"/>
  <c r="BF41" i="3"/>
  <c r="NX56" i="3"/>
  <c r="KQ46" i="3"/>
  <c r="EH52" i="3"/>
  <c r="EM51" i="3"/>
  <c r="GA43" i="3"/>
  <c r="GF42" i="3"/>
  <c r="GU39" i="3"/>
  <c r="OH54" i="3"/>
  <c r="GZ38" i="3"/>
  <c r="HO35" i="3"/>
  <c r="HT34" i="3"/>
  <c r="FL46" i="3"/>
  <c r="DI30" i="3"/>
  <c r="DD31" i="3"/>
  <c r="BP39" i="3"/>
  <c r="BK40" i="3"/>
  <c r="JM52" i="3"/>
  <c r="JR51" i="3"/>
  <c r="LF43" i="3"/>
  <c r="LK42" i="3"/>
  <c r="LZ39" i="3"/>
  <c r="CJ35" i="3"/>
  <c r="BA42" i="3"/>
  <c r="FG47" i="3"/>
  <c r="II31" i="3"/>
  <c r="IN30" i="3"/>
  <c r="CE36" i="3"/>
  <c r="KL47" i="3"/>
  <c r="ME38" i="3"/>
  <c r="MT35" i="3"/>
  <c r="MY34" i="3"/>
  <c r="NN31" i="3"/>
  <c r="NS30" i="3"/>
  <c r="AT37" i="3"/>
  <c r="MR56" i="3"/>
  <c r="NQ51" i="3"/>
  <c r="OP46" i="3"/>
  <c r="KE42" i="3"/>
  <c r="KY38" i="3"/>
  <c r="LS34" i="3"/>
  <c r="MM30" i="3"/>
  <c r="IL51" i="3"/>
  <c r="JK46" i="3"/>
  <c r="EZ42" i="3"/>
  <c r="FT38" i="3"/>
  <c r="GN34" i="3"/>
  <c r="HH30" i="3"/>
  <c r="DG51" i="3"/>
  <c r="CH56" i="3"/>
  <c r="BN33" i="3"/>
  <c r="NB54" i="3"/>
  <c r="NV50" i="3"/>
  <c r="OA49" i="3"/>
  <c r="JP45" i="3"/>
  <c r="KJ41" i="3"/>
  <c r="LD37" i="3"/>
  <c r="LX33" i="3"/>
  <c r="HM56" i="3"/>
  <c r="HW54" i="3"/>
  <c r="IQ50" i="3"/>
  <c r="IV49" i="3"/>
  <c r="EK45" i="3"/>
  <c r="FE41" i="3"/>
  <c r="FY37" i="3"/>
  <c r="GS33" i="3"/>
  <c r="EF46" i="3"/>
  <c r="DV48" i="3"/>
  <c r="DB52" i="3"/>
  <c r="CW53" i="3"/>
  <c r="CC30" i="3"/>
  <c r="NG53" i="3"/>
  <c r="LI36" i="3"/>
  <c r="JF47" i="3"/>
  <c r="GI35" i="3"/>
  <c r="HC31" i="3"/>
  <c r="EA47" i="3"/>
  <c r="CR54" i="3"/>
  <c r="MW55" i="3"/>
  <c r="OF48" i="3"/>
  <c r="GX32" i="3"/>
  <c r="KO40" i="3"/>
  <c r="KT39" i="3"/>
  <c r="MC32" i="3"/>
  <c r="GD36" i="3"/>
  <c r="CM55" i="3"/>
  <c r="OK47" i="3"/>
  <c r="LN35" i="3"/>
  <c r="MH31" i="3"/>
  <c r="HR55" i="3"/>
  <c r="JA48" i="3"/>
  <c r="DL50" i="3"/>
  <c r="BX31" i="3"/>
  <c r="BS32" i="3"/>
  <c r="IG52" i="3"/>
  <c r="EP44" i="3"/>
  <c r="EU43" i="3"/>
  <c r="FJ40" i="3"/>
  <c r="FO39" i="3"/>
  <c r="DQ49" i="3"/>
  <c r="BD35" i="3"/>
  <c r="NL52" i="3"/>
  <c r="JU44" i="3"/>
  <c r="JZ43" i="3"/>
  <c r="IB53" i="3"/>
  <c r="BI34" i="3"/>
  <c r="AV45" i="3"/>
  <c r="JW52" i="3"/>
  <c r="KV47" i="3"/>
  <c r="LP43" i="3"/>
  <c r="MJ39" i="3"/>
  <c r="ND35" i="3"/>
  <c r="NX31" i="3"/>
  <c r="ER52" i="3"/>
  <c r="FQ47" i="3"/>
  <c r="GK43" i="3"/>
  <c r="HE39" i="3"/>
  <c r="HY35" i="3"/>
  <c r="IS31" i="3"/>
  <c r="DI32" i="3"/>
  <c r="CJ37" i="3"/>
  <c r="BP41" i="3"/>
  <c r="KB51" i="3"/>
  <c r="LA46" i="3"/>
  <c r="LU42" i="3"/>
  <c r="MO38" i="3"/>
  <c r="NI34" i="3"/>
  <c r="OC30" i="3"/>
  <c r="EW51" i="3"/>
  <c r="FV46" i="3"/>
  <c r="GP42" i="3"/>
  <c r="HJ38" i="3"/>
  <c r="ID34" i="3"/>
  <c r="IX30" i="3"/>
  <c r="DD33" i="3"/>
  <c r="CE38" i="3"/>
  <c r="BK42" i="3"/>
  <c r="OH56" i="3"/>
  <c r="JR53" i="3"/>
  <c r="LK44" i="3"/>
  <c r="LZ41" i="3"/>
  <c r="ME40" i="3"/>
  <c r="NS32" i="3"/>
  <c r="EH54" i="3"/>
  <c r="FG49" i="3"/>
  <c r="HT36" i="3"/>
  <c r="CO36" i="3"/>
  <c r="KQ48" i="3"/>
  <c r="JH55" i="3"/>
  <c r="II33" i="3"/>
  <c r="BU40" i="3"/>
  <c r="MT37" i="3"/>
  <c r="JC56" i="3"/>
  <c r="EM53" i="3"/>
  <c r="GF44" i="3"/>
  <c r="GZ40" i="3"/>
  <c r="IN32" i="3"/>
  <c r="OM55" i="3"/>
  <c r="JM54" i="3"/>
  <c r="KL49" i="3"/>
  <c r="MY36" i="3"/>
  <c r="FL48" i="3"/>
  <c r="DX56" i="3"/>
  <c r="CY34" i="3"/>
  <c r="BZ39" i="3"/>
  <c r="FB50" i="3"/>
  <c r="GA45" i="3"/>
  <c r="HO37" i="3"/>
  <c r="EC55" i="3"/>
  <c r="DN31" i="3"/>
  <c r="KG50" i="3"/>
  <c r="LF45" i="3"/>
  <c r="NN33" i="3"/>
  <c r="GU41" i="3"/>
  <c r="DS30" i="3"/>
  <c r="CT35" i="3"/>
  <c r="BF43" i="3"/>
  <c r="BA44" i="3"/>
  <c r="AQ55" i="3"/>
  <c r="KV56" i="3"/>
  <c r="LU51" i="3"/>
  <c r="MT46" i="3"/>
  <c r="NN42" i="3"/>
  <c r="OH38" i="3"/>
  <c r="JW34" i="3"/>
  <c r="KQ30" i="3"/>
  <c r="GP51" i="3"/>
  <c r="HO46" i="3"/>
  <c r="II42" i="3"/>
  <c r="JC38" i="3"/>
  <c r="ER34" i="3"/>
  <c r="FL30" i="3"/>
  <c r="DD42" i="3"/>
  <c r="CE47" i="3"/>
  <c r="BK51" i="3"/>
  <c r="LF54" i="3"/>
  <c r="LZ50" i="3"/>
  <c r="ME49" i="3"/>
  <c r="MY45" i="3"/>
  <c r="NS41" i="3"/>
  <c r="OM37" i="3"/>
  <c r="KB33" i="3"/>
  <c r="FQ56" i="3"/>
  <c r="GA54" i="3"/>
  <c r="GU50" i="3"/>
  <c r="GZ49" i="3"/>
  <c r="HT45" i="3"/>
  <c r="IN41" i="3"/>
  <c r="JH37" i="3"/>
  <c r="EW33" i="3"/>
  <c r="EC37" i="3"/>
  <c r="DS39" i="3"/>
  <c r="CY43" i="3"/>
  <c r="CT44" i="3"/>
  <c r="BZ48" i="3"/>
  <c r="MO47" i="3"/>
  <c r="JR35" i="3"/>
  <c r="KL31" i="3"/>
  <c r="FV55" i="3"/>
  <c r="HE48" i="3"/>
  <c r="DI41" i="3"/>
  <c r="BP50" i="3"/>
  <c r="LP52" i="3"/>
  <c r="OC39" i="3"/>
  <c r="KG32" i="3"/>
  <c r="HY44" i="3"/>
  <c r="EH36" i="3"/>
  <c r="NX40" i="3"/>
  <c r="JM36" i="3"/>
  <c r="HJ47" i="3"/>
  <c r="MJ48" i="3"/>
  <c r="GK52" i="3"/>
  <c r="ID43" i="3"/>
  <c r="IX39" i="3"/>
  <c r="FB32" i="3"/>
  <c r="DN40" i="3"/>
  <c r="BU49" i="3"/>
  <c r="BF52" i="3"/>
  <c r="NI43" i="3"/>
  <c r="GF53" i="3"/>
  <c r="IS40" i="3"/>
  <c r="CJ46" i="3"/>
  <c r="BA53" i="3"/>
  <c r="LA55" i="3"/>
  <c r="LK53" i="3"/>
  <c r="ND44" i="3"/>
  <c r="EM35" i="3"/>
  <c r="FG31" i="3"/>
  <c r="DX38" i="3"/>
  <c r="CO45" i="3"/>
  <c r="AQ45" i="3"/>
  <c r="OC56" i="3"/>
  <c r="OM54" i="3"/>
  <c r="JW51" i="3"/>
  <c r="KV46" i="3"/>
  <c r="LP42" i="3"/>
  <c r="MJ38" i="3"/>
  <c r="ND34" i="3"/>
  <c r="NX30" i="3"/>
  <c r="ER51" i="3"/>
  <c r="FQ46" i="3"/>
  <c r="GK42" i="3"/>
  <c r="HE38" i="3"/>
  <c r="HY34" i="3"/>
  <c r="IS30" i="3"/>
  <c r="DD32" i="3"/>
  <c r="CE37" i="3"/>
  <c r="BK41" i="3"/>
  <c r="KB50" i="3"/>
  <c r="KG49" i="3"/>
  <c r="LA45" i="3"/>
  <c r="LU41" i="3"/>
  <c r="MO37" i="3"/>
  <c r="NI33" i="3"/>
  <c r="IX56" i="3"/>
  <c r="JH54" i="3"/>
  <c r="EW50" i="3"/>
  <c r="FB49" i="3"/>
  <c r="FV45" i="3"/>
  <c r="GP41" i="3"/>
  <c r="HJ37" i="3"/>
  <c r="ID33" i="3"/>
  <c r="EC54" i="3"/>
  <c r="DS56" i="3"/>
  <c r="CY33" i="3"/>
  <c r="CT34" i="3"/>
  <c r="BZ38" i="3"/>
  <c r="EH53" i="3"/>
  <c r="EM52" i="3"/>
  <c r="GA44" i="3"/>
  <c r="GF43" i="3"/>
  <c r="GU40" i="3"/>
  <c r="GZ39" i="3"/>
  <c r="II32" i="3"/>
  <c r="HT35" i="3"/>
  <c r="IN31" i="3"/>
  <c r="KQ47" i="3"/>
  <c r="NS31" i="3"/>
  <c r="JC55" i="3"/>
  <c r="DN30" i="3"/>
  <c r="DI31" i="3"/>
  <c r="BU39" i="3"/>
  <c r="BF42" i="3"/>
  <c r="JM53" i="3"/>
  <c r="JR52" i="3"/>
  <c r="LF44" i="3"/>
  <c r="LK43" i="3"/>
  <c r="LZ40" i="3"/>
  <c r="ME39" i="3"/>
  <c r="NN32" i="3"/>
  <c r="HO36" i="3"/>
  <c r="CO35" i="3"/>
  <c r="CJ36" i="3"/>
  <c r="MT36" i="3"/>
  <c r="FG48" i="3"/>
  <c r="FL47" i="3"/>
  <c r="DX55" i="3"/>
  <c r="BA43" i="3"/>
  <c r="OH55" i="3"/>
  <c r="KL48" i="3"/>
  <c r="MY35" i="3"/>
  <c r="BP40" i="3"/>
  <c r="Q36" i="3"/>
  <c r="LJ56" i="3"/>
  <c r="LO55" i="3"/>
  <c r="LY53" i="3"/>
  <c r="MX48" i="3"/>
  <c r="NR44" i="3"/>
  <c r="OL40" i="3"/>
  <c r="KA36" i="3"/>
  <c r="KU32" i="3"/>
  <c r="GJ55" i="3"/>
  <c r="GT53" i="3"/>
  <c r="HS48" i="3"/>
  <c r="IM44" i="3"/>
  <c r="JG40" i="3"/>
  <c r="EV36" i="3"/>
  <c r="FP32" i="3"/>
  <c r="DW41" i="3"/>
  <c r="DM43" i="3"/>
  <c r="CN48" i="3"/>
  <c r="BT52" i="3"/>
  <c r="MD52" i="3"/>
  <c r="NC47" i="3"/>
  <c r="NW43" i="3"/>
  <c r="JL39" i="3"/>
  <c r="KF35" i="3"/>
  <c r="KZ31" i="3"/>
  <c r="GY52" i="3"/>
  <c r="HX47" i="3"/>
  <c r="IR43" i="3"/>
  <c r="EG39" i="3"/>
  <c r="FA35" i="3"/>
  <c r="FU31" i="3"/>
  <c r="DH44" i="3"/>
  <c r="CI49" i="3"/>
  <c r="BO53" i="3"/>
  <c r="MI51" i="3"/>
  <c r="OB42" i="3"/>
  <c r="OG41" i="3"/>
  <c r="GO54" i="3"/>
  <c r="HN49" i="3"/>
  <c r="EL38" i="3"/>
  <c r="EQ37" i="3"/>
  <c r="FF34" i="3"/>
  <c r="FK33" i="3"/>
  <c r="FZ30" i="3"/>
  <c r="EB40" i="3"/>
  <c r="AZ56" i="3"/>
  <c r="HI50" i="3"/>
  <c r="IC46" i="3"/>
  <c r="DC45" i="3"/>
  <c r="BJ54" i="3"/>
  <c r="NH46" i="3"/>
  <c r="NM45" i="3"/>
  <c r="HD51" i="3"/>
  <c r="IW42" i="3"/>
  <c r="JB41" i="3"/>
  <c r="CS47" i="3"/>
  <c r="LT54" i="3"/>
  <c r="MS49" i="3"/>
  <c r="JQ38" i="3"/>
  <c r="JV37" i="3"/>
  <c r="KK34" i="3"/>
  <c r="KP33" i="3"/>
  <c r="LE30" i="3"/>
  <c r="GE56" i="3"/>
  <c r="CX46" i="3"/>
  <c r="CD50" i="3"/>
  <c r="BY51" i="3"/>
  <c r="IH45" i="3"/>
  <c r="MN50" i="3"/>
  <c r="DR42" i="3"/>
  <c r="BE55" i="3"/>
  <c r="AW46" i="3"/>
  <c r="JN55" i="3"/>
  <c r="KC52" i="3"/>
  <c r="LB47" i="3"/>
  <c r="LV43" i="3"/>
  <c r="MP39" i="3"/>
  <c r="NJ35" i="3"/>
  <c r="OD31" i="3"/>
  <c r="EX52" i="3"/>
  <c r="FW47" i="3"/>
  <c r="GQ43" i="3"/>
  <c r="HK39" i="3"/>
  <c r="IE35" i="3"/>
  <c r="IY31" i="3"/>
  <c r="DJ33" i="3"/>
  <c r="CK38" i="3"/>
  <c r="BQ42" i="3"/>
  <c r="ON56" i="3"/>
  <c r="KH51" i="3"/>
  <c r="LG46" i="3"/>
  <c r="MA42" i="3"/>
  <c r="MU38" i="3"/>
  <c r="NO34" i="3"/>
  <c r="OI30" i="3"/>
  <c r="FC51" i="3"/>
  <c r="GB46" i="3"/>
  <c r="GV42" i="3"/>
  <c r="HP38" i="3"/>
  <c r="IJ34" i="3"/>
  <c r="JD30" i="3"/>
  <c r="DE34" i="3"/>
  <c r="CF39" i="3"/>
  <c r="BL43" i="3"/>
  <c r="JS54" i="3"/>
  <c r="KR49" i="3"/>
  <c r="NE36" i="3"/>
  <c r="EI55" i="3"/>
  <c r="FR48" i="3"/>
  <c r="CZ35" i="3"/>
  <c r="CA40" i="3"/>
  <c r="KM50" i="3"/>
  <c r="LL45" i="3"/>
  <c r="MZ37" i="3"/>
  <c r="NT33" i="3"/>
  <c r="JI56" i="3"/>
  <c r="ES53" i="3"/>
  <c r="HA41" i="3"/>
  <c r="DT31" i="3"/>
  <c r="CU36" i="3"/>
  <c r="LQ44" i="3"/>
  <c r="MF41" i="3"/>
  <c r="NY32" i="3"/>
  <c r="EN54" i="3"/>
  <c r="FM49" i="3"/>
  <c r="HZ36" i="3"/>
  <c r="DY30" i="3"/>
  <c r="BG44" i="3"/>
  <c r="BB45" i="3"/>
  <c r="KW48" i="3"/>
  <c r="FH50" i="3"/>
  <c r="GG45" i="3"/>
  <c r="HU37" i="3"/>
  <c r="IO33" i="3"/>
  <c r="ED56" i="3"/>
  <c r="DO32" i="3"/>
  <c r="BV41" i="3"/>
  <c r="GL44" i="3"/>
  <c r="HF40" i="3"/>
  <c r="IT32" i="3"/>
  <c r="JX53" i="3"/>
  <c r="MK40" i="3"/>
  <c r="CP37" i="3"/>
  <c r="AD25" i="3"/>
  <c r="AP52" i="3"/>
  <c r="KF56" i="3"/>
  <c r="LE51" i="3"/>
  <c r="MD46" i="3"/>
  <c r="MX42" i="3"/>
  <c r="NR38" i="3"/>
  <c r="OL34" i="3"/>
  <c r="KA30" i="3"/>
  <c r="FZ51" i="3"/>
  <c r="GY46" i="3"/>
  <c r="HS42" i="3"/>
  <c r="IM38" i="3"/>
  <c r="JG34" i="3"/>
  <c r="EV30" i="3"/>
  <c r="DC39" i="3"/>
  <c r="CD44" i="3"/>
  <c r="BJ48" i="3"/>
  <c r="KP54" i="3"/>
  <c r="LJ50" i="3"/>
  <c r="LO49" i="3"/>
  <c r="MI45" i="3"/>
  <c r="NC41" i="3"/>
  <c r="NW37" i="3"/>
  <c r="JL33" i="3"/>
  <c r="FA56" i="3"/>
  <c r="FK54" i="3"/>
  <c r="GE50" i="3"/>
  <c r="GJ49" i="3"/>
  <c r="HD45" i="3"/>
  <c r="HX41" i="3"/>
  <c r="IR37" i="3"/>
  <c r="EG33" i="3"/>
  <c r="EB34" i="3"/>
  <c r="DR36" i="3"/>
  <c r="CX40" i="3"/>
  <c r="CS41" i="3"/>
  <c r="BY45" i="3"/>
  <c r="KU53" i="3"/>
  <c r="KZ52" i="3"/>
  <c r="MN44" i="3"/>
  <c r="MS43" i="3"/>
  <c r="NH40" i="3"/>
  <c r="NM39" i="3"/>
  <c r="IW36" i="3"/>
  <c r="DW35" i="3"/>
  <c r="CN42" i="3"/>
  <c r="CI43" i="3"/>
  <c r="KK55" i="3"/>
  <c r="EL32" i="3"/>
  <c r="DM37" i="3"/>
  <c r="BT46" i="3"/>
  <c r="JQ32" i="3"/>
  <c r="FP53" i="3"/>
  <c r="FU52" i="3"/>
  <c r="HI44" i="3"/>
  <c r="HN43" i="3"/>
  <c r="IC40" i="3"/>
  <c r="OB36" i="3"/>
  <c r="FF55" i="3"/>
  <c r="GO48" i="3"/>
  <c r="GT47" i="3"/>
  <c r="JB35" i="3"/>
  <c r="EQ31" i="3"/>
  <c r="LT48" i="3"/>
  <c r="LY47" i="3"/>
  <c r="OG35" i="3"/>
  <c r="JV31" i="3"/>
  <c r="DH38" i="3"/>
  <c r="BO47" i="3"/>
  <c r="BE49" i="3"/>
  <c r="AZ50" i="3"/>
  <c r="IH39" i="3"/>
  <c r="AL32" i="3"/>
  <c r="LP55" i="3"/>
  <c r="LU54" i="3"/>
  <c r="MO50" i="3"/>
  <c r="MT49" i="3"/>
  <c r="NN45" i="3"/>
  <c r="OH41" i="3"/>
  <c r="JW37" i="3"/>
  <c r="KQ33" i="3"/>
  <c r="GF56" i="3"/>
  <c r="GP54" i="3"/>
  <c r="HJ50" i="3"/>
  <c r="HO49" i="3"/>
  <c r="II45" i="3"/>
  <c r="JC41" i="3"/>
  <c r="ER37" i="3"/>
  <c r="FL33" i="3"/>
  <c r="EC40" i="3"/>
  <c r="DS42" i="3"/>
  <c r="CY46" i="3"/>
  <c r="CT47" i="3"/>
  <c r="BZ51" i="3"/>
  <c r="LK56" i="3"/>
  <c r="LZ53" i="3"/>
  <c r="MY48" i="3"/>
  <c r="NS44" i="3"/>
  <c r="OM40" i="3"/>
  <c r="KB36" i="3"/>
  <c r="KV32" i="3"/>
  <c r="GK55" i="3"/>
  <c r="GU53" i="3"/>
  <c r="HT48" i="3"/>
  <c r="IN44" i="3"/>
  <c r="JH40" i="3"/>
  <c r="EW36" i="3"/>
  <c r="FQ32" i="3"/>
  <c r="DX41" i="3"/>
  <c r="DN43" i="3"/>
  <c r="CO48" i="3"/>
  <c r="BU52" i="3"/>
  <c r="BF55" i="3"/>
  <c r="ND47" i="3"/>
  <c r="NI46" i="3"/>
  <c r="KG35" i="3"/>
  <c r="LA31" i="3"/>
  <c r="HE51" i="3"/>
  <c r="IX42" i="3"/>
  <c r="DI44" i="3"/>
  <c r="BP53" i="3"/>
  <c r="ME52" i="3"/>
  <c r="JM39" i="3"/>
  <c r="LF30" i="3"/>
  <c r="FB35" i="3"/>
  <c r="FV31" i="3"/>
  <c r="MJ51" i="3"/>
  <c r="OC42" i="3"/>
  <c r="GZ52" i="3"/>
  <c r="IS43" i="3"/>
  <c r="EH39" i="3"/>
  <c r="EM38" i="3"/>
  <c r="FG34" i="3"/>
  <c r="GA30" i="3"/>
  <c r="BA56" i="3"/>
  <c r="NX43" i="3"/>
  <c r="JR38" i="3"/>
  <c r="KL34" i="3"/>
  <c r="CJ49" i="3"/>
  <c r="CE50" i="3"/>
  <c r="HY47" i="3"/>
  <c r="ID46" i="3"/>
  <c r="DD45" i="3"/>
  <c r="BK54" i="3"/>
  <c r="AW44" i="3"/>
  <c r="OI55" i="3"/>
  <c r="JS52" i="3"/>
  <c r="KR47" i="3"/>
  <c r="LL43" i="3"/>
  <c r="MF39" i="3"/>
  <c r="MZ35" i="3"/>
  <c r="NT31" i="3"/>
  <c r="EN52" i="3"/>
  <c r="FM47" i="3"/>
  <c r="GG43" i="3"/>
  <c r="HA39" i="3"/>
  <c r="HU35" i="3"/>
  <c r="IO31" i="3"/>
  <c r="DJ31" i="3"/>
  <c r="CK36" i="3"/>
  <c r="BQ40" i="3"/>
  <c r="JX51" i="3"/>
  <c r="KW46" i="3"/>
  <c r="LQ42" i="3"/>
  <c r="MK38" i="3"/>
  <c r="NE34" i="3"/>
  <c r="NY30" i="3"/>
  <c r="ES51" i="3"/>
  <c r="FR46" i="3"/>
  <c r="GL42" i="3"/>
  <c r="HF38" i="3"/>
  <c r="HZ34" i="3"/>
  <c r="IT30" i="3"/>
  <c r="DE32" i="3"/>
  <c r="CF37" i="3"/>
  <c r="BL41" i="3"/>
  <c r="KM48" i="3"/>
  <c r="JD55" i="3"/>
  <c r="JI54" i="3"/>
  <c r="EX50" i="3"/>
  <c r="FW45" i="3"/>
  <c r="HK37" i="3"/>
  <c r="IE33" i="3"/>
  <c r="ED54" i="3"/>
  <c r="DO30" i="3"/>
  <c r="BV39" i="3"/>
  <c r="BG42" i="3"/>
  <c r="JN53" i="3"/>
  <c r="LG44" i="3"/>
  <c r="MA40" i="3"/>
  <c r="FC49" i="3"/>
  <c r="CP35" i="3"/>
  <c r="MU36" i="3"/>
  <c r="DT56" i="3"/>
  <c r="BB43" i="3"/>
  <c r="ON54" i="3"/>
  <c r="KC50" i="3"/>
  <c r="LB45" i="3"/>
  <c r="MP37" i="3"/>
  <c r="NJ33" i="3"/>
  <c r="IY56" i="3"/>
  <c r="EI53" i="3"/>
  <c r="GB44" i="3"/>
  <c r="GQ41" i="3"/>
  <c r="GV40" i="3"/>
  <c r="IJ32" i="3"/>
  <c r="CU34" i="3"/>
  <c r="LV41" i="3"/>
  <c r="NO32" i="3"/>
  <c r="HP36" i="3"/>
  <c r="OD56" i="3"/>
  <c r="KH49" i="3"/>
  <c r="FH48" i="3"/>
  <c r="DY55" i="3"/>
  <c r="CZ33" i="3"/>
  <c r="CA38" i="3"/>
  <c r="AU52" i="3"/>
  <c r="KP55" i="3"/>
  <c r="LE52" i="3"/>
  <c r="MD47" i="3"/>
  <c r="MX43" i="3"/>
  <c r="NR39" i="3"/>
  <c r="OL35" i="3"/>
  <c r="KA31" i="3"/>
  <c r="FZ52" i="3"/>
  <c r="GY47" i="3"/>
  <c r="HS43" i="3"/>
  <c r="IM39" i="3"/>
  <c r="JG35" i="3"/>
  <c r="EV31" i="3"/>
  <c r="DH39" i="3"/>
  <c r="CI44" i="3"/>
  <c r="BO48" i="3"/>
  <c r="KK56" i="3"/>
  <c r="LJ51" i="3"/>
  <c r="MI46" i="3"/>
  <c r="NC42" i="3"/>
  <c r="NW38" i="3"/>
  <c r="JL34" i="3"/>
  <c r="KF30" i="3"/>
  <c r="GE51" i="3"/>
  <c r="HD46" i="3"/>
  <c r="HX42" i="3"/>
  <c r="IR38" i="3"/>
  <c r="EG34" i="3"/>
  <c r="FA30" i="3"/>
  <c r="DC40" i="3"/>
  <c r="CD45" i="3"/>
  <c r="BJ49" i="3"/>
  <c r="JV32" i="3"/>
  <c r="FU53" i="3"/>
  <c r="GJ50" i="3"/>
  <c r="HI45" i="3"/>
  <c r="HN44" i="3"/>
  <c r="IH40" i="3"/>
  <c r="IW37" i="3"/>
  <c r="NH41" i="3"/>
  <c r="FK55" i="3"/>
  <c r="GO49" i="3"/>
  <c r="GT48" i="3"/>
  <c r="EL33" i="3"/>
  <c r="DM38" i="3"/>
  <c r="BT47" i="3"/>
  <c r="KZ53" i="3"/>
  <c r="LO50" i="3"/>
  <c r="MN45" i="3"/>
  <c r="MS44" i="3"/>
  <c r="NM40" i="3"/>
  <c r="OB37" i="3"/>
  <c r="IC41" i="3"/>
  <c r="JB36" i="3"/>
  <c r="DW36" i="3"/>
  <c r="DR37" i="3"/>
  <c r="CS42" i="3"/>
  <c r="CN43" i="3"/>
  <c r="OG36" i="3"/>
  <c r="FP54" i="3"/>
  <c r="EB35" i="3"/>
  <c r="KU54" i="3"/>
  <c r="LT49" i="3"/>
  <c r="LY48" i="3"/>
  <c r="JQ33" i="3"/>
  <c r="FF56" i="3"/>
  <c r="EQ32" i="3"/>
  <c r="CX41" i="3"/>
  <c r="BY46" i="3"/>
  <c r="BE50" i="3"/>
  <c r="AZ51" i="3"/>
  <c r="D9" i="3"/>
  <c r="AR44" i="3"/>
  <c r="AC47" i="3"/>
  <c r="I51" i="3"/>
  <c r="AM45" i="3"/>
  <c r="X48" i="3"/>
  <c r="D52" i="3"/>
  <c r="S49" i="3"/>
  <c r="AW43" i="3"/>
  <c r="AH46" i="3"/>
  <c r="N50" i="3"/>
  <c r="AA116" i="3" a="1"/>
  <c r="AA116" i="3"/>
  <c r="B17" i="3"/>
  <c r="C35" i="9"/>
  <c r="AN128" i="3" a="1"/>
  <c r="AN128" i="3"/>
  <c r="C23" i="9"/>
  <c r="C28" i="9"/>
  <c r="C32" i="9"/>
  <c r="C21" i="9"/>
  <c r="FN93" i="3" a="1"/>
  <c r="FN93" i="3"/>
  <c r="FN117" i="3" a="1"/>
  <c r="FN117" i="3"/>
  <c r="FN108" i="3" a="1"/>
  <c r="FN108" i="3"/>
  <c r="EY88" i="3" a="1"/>
  <c r="EY88" i="3"/>
  <c r="DK93" i="3" a="1"/>
  <c r="DK93" i="3"/>
  <c r="IP111" i="3" a="1"/>
  <c r="IP111" i="3"/>
  <c r="JE110" i="3" a="1"/>
  <c r="JE110" i="3"/>
  <c r="GG128" i="3" a="1"/>
  <c r="GG128" i="3"/>
  <c r="GW125" i="3" a="1"/>
  <c r="GW125" i="3"/>
  <c r="HF128" i="3" a="1"/>
  <c r="HF128" i="3"/>
  <c r="FN89" i="3" a="1"/>
  <c r="FN89" i="3"/>
  <c r="FN94" i="3" a="1"/>
  <c r="FN94" i="3"/>
  <c r="FN130" i="3" a="1"/>
  <c r="FN130" i="3"/>
  <c r="EV115" i="3" a="1"/>
  <c r="EV115" i="3"/>
  <c r="DK120" i="3" a="1"/>
  <c r="DK120" i="3"/>
  <c r="DK128" i="3" a="1"/>
  <c r="DK128" i="3"/>
  <c r="O114" i="3" a="1"/>
  <c r="O114" i="3"/>
  <c r="HL97" i="3" a="1"/>
  <c r="HL97" i="3"/>
  <c r="FI97" i="3" a="1"/>
  <c r="FI97" i="3"/>
  <c r="O123" i="3" a="1"/>
  <c r="O123" i="3"/>
  <c r="IM110" i="3" a="1"/>
  <c r="IM110" i="3"/>
  <c r="EE89" i="3" a="1"/>
  <c r="EE89" i="3"/>
  <c r="GW129" i="3" a="1"/>
  <c r="GW129" i="3"/>
  <c r="FI122" i="3" a="1"/>
  <c r="FI122" i="3"/>
  <c r="O91" i="3" a="1"/>
  <c r="O91" i="3"/>
  <c r="GH96" i="3" a="1"/>
  <c r="GH96" i="3"/>
  <c r="EE124" i="3" a="1"/>
  <c r="EE124" i="3"/>
  <c r="EV100" i="3" a="1"/>
  <c r="EV100" i="3"/>
  <c r="HK102" i="3" a="1"/>
  <c r="HK102" i="3"/>
  <c r="EQ100" i="3" a="1"/>
  <c r="EQ100" i="3"/>
  <c r="BY102" i="3" a="1"/>
  <c r="BY102" i="3"/>
  <c r="EQ104" i="3" a="1"/>
  <c r="EQ104" i="3"/>
  <c r="FN101" i="3" a="1"/>
  <c r="FN101" i="3"/>
  <c r="IE125" i="3" a="1"/>
  <c r="IE125" i="3"/>
  <c r="HF126" i="3" a="1"/>
  <c r="HF126" i="3"/>
  <c r="EQ128" i="3" a="1"/>
  <c r="EQ128" i="3"/>
  <c r="EB96" i="3" a="1"/>
  <c r="EB96" i="3"/>
  <c r="EV112" i="3" a="1"/>
  <c r="EV112" i="3"/>
  <c r="EN129" i="3" a="1"/>
  <c r="EN129" i="3"/>
  <c r="IW89" i="3" a="1"/>
  <c r="IW89" i="3"/>
  <c r="GT98" i="3" a="1"/>
  <c r="GT98" i="3"/>
  <c r="AN88" i="3" a="1"/>
  <c r="AN88" i="3"/>
  <c r="HL93" i="3" a="1"/>
  <c r="HL93" i="3"/>
  <c r="GH119" i="3" a="1"/>
  <c r="GH119" i="3"/>
  <c r="HL123" i="3" a="1"/>
  <c r="HL123" i="3"/>
  <c r="GH106" i="3" a="1"/>
  <c r="GH106" i="3"/>
  <c r="EE94" i="3" a="1"/>
  <c r="EE94" i="3"/>
  <c r="IP112" i="3" a="1"/>
  <c r="IP112" i="3"/>
  <c r="FI89" i="3" a="1"/>
  <c r="FI89" i="3"/>
  <c r="GW90" i="3" a="1"/>
  <c r="GW90" i="3"/>
  <c r="JE99" i="3" a="1"/>
  <c r="JE99" i="3"/>
  <c r="EE115" i="3" a="1"/>
  <c r="EE115" i="3"/>
  <c r="FI102" i="3" a="1"/>
  <c r="FI102" i="3"/>
  <c r="EB107" i="3" a="1"/>
  <c r="EB107" i="3"/>
  <c r="EQ90" i="3" a="1"/>
  <c r="EQ90" i="3"/>
  <c r="GT128" i="3" a="1"/>
  <c r="GT128" i="3"/>
  <c r="DK92" i="3" a="1"/>
  <c r="DK92" i="3"/>
  <c r="HL130" i="3" a="1"/>
  <c r="HL130" i="3"/>
  <c r="JE95" i="3" a="1"/>
  <c r="JE95" i="3"/>
  <c r="GW100" i="3" a="1"/>
  <c r="GW100" i="3"/>
  <c r="IM127" i="3" a="1"/>
  <c r="IM127" i="3"/>
  <c r="JE113" i="3" a="1"/>
  <c r="JE113" i="3"/>
  <c r="IZ105" i="3" a="1"/>
  <c r="IZ105" i="3"/>
  <c r="AR123" i="3" a="1"/>
  <c r="AR123" i="3"/>
  <c r="I128" i="3" a="1"/>
  <c r="I128" i="3"/>
  <c r="O124" i="3" a="1"/>
  <c r="O124" i="3"/>
  <c r="JJ127" i="3" a="1"/>
  <c r="JJ127" i="3"/>
  <c r="BY118" i="3" a="1"/>
  <c r="BY118" i="3"/>
  <c r="BI99" i="3" a="1"/>
  <c r="BI99" i="3"/>
  <c r="BK113" i="3" a="1"/>
  <c r="BK113" i="3"/>
  <c r="IM113" i="3" a="1"/>
  <c r="IM113" i="3"/>
  <c r="EB92" i="3" a="1"/>
  <c r="EB92" i="3"/>
  <c r="DK121" i="3" a="1"/>
  <c r="DK121" i="3"/>
  <c r="HL120" i="3" a="1"/>
  <c r="HL120" i="3"/>
  <c r="DK102" i="3" a="1"/>
  <c r="DK102" i="3"/>
  <c r="IZ112" i="3" a="1"/>
  <c r="IZ112" i="3"/>
  <c r="HL104" i="3" a="1"/>
  <c r="HL104" i="3"/>
  <c r="GH111" i="3" a="1"/>
  <c r="GH111" i="3"/>
  <c r="GH104" i="3" a="1"/>
  <c r="GH104" i="3"/>
  <c r="EE122" i="3" a="1"/>
  <c r="EE122" i="3"/>
  <c r="GW111" i="3" a="1"/>
  <c r="GW111" i="3"/>
  <c r="GW115" i="3" a="1"/>
  <c r="GW115" i="3"/>
  <c r="EE113" i="3" a="1"/>
  <c r="EE113" i="3"/>
  <c r="GW114" i="3" a="1"/>
  <c r="GW114" i="3"/>
  <c r="O99" i="3" a="1"/>
  <c r="O99" i="3"/>
  <c r="GW128" i="3" a="1"/>
  <c r="GW128" i="3"/>
  <c r="FI101" i="3" a="1"/>
  <c r="FI101" i="3"/>
  <c r="IZ127" i="3" a="1"/>
  <c r="IZ127" i="3"/>
  <c r="GT123" i="3" a="1"/>
  <c r="GT123" i="3"/>
  <c r="AN97" i="3" a="1"/>
  <c r="AN97" i="3"/>
  <c r="EV120" i="3" a="1"/>
  <c r="EV120" i="3"/>
  <c r="GT126" i="3" a="1"/>
  <c r="GT126" i="3"/>
  <c r="IM115" i="3" a="1"/>
  <c r="IM115" i="3"/>
  <c r="HL109" i="3" a="1"/>
  <c r="HL109" i="3"/>
  <c r="GH121" i="3" a="1"/>
  <c r="GH121" i="3"/>
  <c r="GH94" i="3" a="1"/>
  <c r="GH94" i="3"/>
  <c r="EE108" i="3" a="1"/>
  <c r="EE108" i="3"/>
  <c r="EE129" i="3" a="1"/>
  <c r="EE129" i="3"/>
  <c r="EE101" i="3" a="1"/>
  <c r="EE101" i="3"/>
  <c r="EE99" i="3" a="1"/>
  <c r="EE99" i="3"/>
  <c r="HL105" i="3" a="1"/>
  <c r="HL105" i="3"/>
  <c r="HL113" i="3" a="1"/>
  <c r="HL113" i="3"/>
  <c r="HL110" i="3" a="1"/>
  <c r="HL110" i="3"/>
  <c r="GW96" i="3" a="1"/>
  <c r="GW96" i="3"/>
  <c r="FI120" i="3" a="1"/>
  <c r="FI120" i="3"/>
  <c r="GW116" i="3" a="1"/>
  <c r="GW116" i="3"/>
  <c r="FI121" i="3" a="1"/>
  <c r="FI121" i="3"/>
  <c r="EB117" i="3" a="1"/>
  <c r="EB117" i="3"/>
  <c r="O110" i="3" a="1"/>
  <c r="O110" i="3"/>
  <c r="AN102" i="3" a="1"/>
  <c r="AN102" i="3"/>
  <c r="O100" i="3" a="1"/>
  <c r="O100" i="3"/>
  <c r="GW92" i="3" a="1"/>
  <c r="GW92" i="3"/>
  <c r="GW95" i="3" a="1"/>
  <c r="GW95" i="3"/>
  <c r="GH126" i="3" a="1"/>
  <c r="GH126" i="3"/>
  <c r="IZ88" i="3" a="1"/>
  <c r="IZ88" i="3"/>
  <c r="IZ117" i="3" a="1"/>
  <c r="IZ117" i="3"/>
  <c r="BY108" i="3" a="1"/>
  <c r="BY108" i="3"/>
  <c r="I94" i="3" a="1"/>
  <c r="I94" i="3"/>
  <c r="O121" i="3" a="1"/>
  <c r="O121" i="3"/>
  <c r="EE123" i="3" a="1"/>
  <c r="EE123" i="3"/>
  <c r="HL122" i="3" a="1"/>
  <c r="HL122" i="3"/>
  <c r="HL102" i="3" a="1"/>
  <c r="HL102" i="3"/>
  <c r="FI123" i="3" a="1"/>
  <c r="FI123" i="3"/>
  <c r="GW120" i="3" a="1"/>
  <c r="GW120" i="3"/>
  <c r="FI113" i="3" a="1"/>
  <c r="FI113" i="3"/>
  <c r="EE130" i="3" a="1"/>
  <c r="EE130" i="3"/>
  <c r="O112" i="3" a="1"/>
  <c r="O112" i="3"/>
  <c r="GH102" i="3" a="1"/>
  <c r="GH102" i="3"/>
  <c r="IW122" i="3" a="1"/>
  <c r="IW122" i="3"/>
  <c r="AS123" i="3" a="1"/>
  <c r="AS123" i="3"/>
  <c r="HF110" i="3" a="1"/>
  <c r="HF110" i="3"/>
  <c r="EB101" i="3" a="1"/>
  <c r="EB101" i="3"/>
  <c r="IM104" i="3" a="1"/>
  <c r="IM104" i="3"/>
  <c r="IW126" i="3" a="1"/>
  <c r="IW126" i="3"/>
  <c r="IW94" i="3" a="1"/>
  <c r="IW94" i="3"/>
  <c r="IM106" i="3" a="1"/>
  <c r="IM106" i="3"/>
  <c r="HL94" i="3" a="1"/>
  <c r="HL94" i="3"/>
  <c r="EE111" i="3" a="1"/>
  <c r="EE111" i="3"/>
  <c r="HL96" i="3" a="1"/>
  <c r="HL96" i="3"/>
  <c r="GH127" i="3" a="1"/>
  <c r="GH127" i="3"/>
  <c r="EE118" i="3" a="1"/>
  <c r="EE118" i="3"/>
  <c r="HL115" i="3" a="1"/>
  <c r="HL115" i="3"/>
  <c r="EE96" i="3" a="1"/>
  <c r="EE96" i="3"/>
  <c r="EE100" i="3" a="1"/>
  <c r="EE100" i="3"/>
  <c r="HL111" i="3" a="1"/>
  <c r="HL111" i="3"/>
  <c r="GH120" i="3" a="1"/>
  <c r="GH120" i="3"/>
  <c r="EE92" i="3" a="1"/>
  <c r="EE92" i="3"/>
  <c r="GW104" i="3" a="1"/>
  <c r="GW104" i="3"/>
  <c r="GW88" i="3" a="1"/>
  <c r="GW88" i="3"/>
  <c r="GW89" i="3" a="1"/>
  <c r="GW89" i="3"/>
  <c r="FI130" i="3" a="1"/>
  <c r="FI130" i="3"/>
  <c r="FI93" i="3" a="1"/>
  <c r="FI93" i="3"/>
  <c r="EE127" i="3" a="1"/>
  <c r="EE127" i="3"/>
  <c r="HL108" i="3" a="1"/>
  <c r="HL108" i="3"/>
  <c r="HL125" i="3" a="1"/>
  <c r="HL125" i="3"/>
  <c r="O106" i="3" a="1"/>
  <c r="O106" i="3"/>
  <c r="O94" i="3" a="1"/>
  <c r="O94" i="3"/>
  <c r="O117" i="3" a="1"/>
  <c r="O117" i="3"/>
  <c r="O98" i="3" a="1"/>
  <c r="O98" i="3"/>
  <c r="GW107" i="3" a="1"/>
  <c r="GW107" i="3"/>
  <c r="IZ126" i="3" a="1"/>
  <c r="IZ126" i="3"/>
  <c r="IZ116" i="3" a="1"/>
  <c r="IZ116" i="3"/>
  <c r="GW119" i="3" a="1"/>
  <c r="GW119" i="3"/>
  <c r="HF124" i="3" a="1"/>
  <c r="HF124" i="3"/>
  <c r="GG121" i="3" a="1"/>
  <c r="GG121" i="3"/>
  <c r="EQ108" i="3" a="1"/>
  <c r="EQ108" i="3"/>
  <c r="EB103" i="3" a="1"/>
  <c r="EB103" i="3"/>
  <c r="EV123" i="3" a="1"/>
  <c r="EV123" i="3"/>
  <c r="AN117" i="3" a="1"/>
  <c r="AN117" i="3"/>
  <c r="GG105" i="3" a="1"/>
  <c r="GG105" i="3"/>
  <c r="GC90" i="3" a="1"/>
  <c r="GC90" i="3"/>
  <c r="EV119" i="3" a="1"/>
  <c r="EV119" i="3"/>
  <c r="EV127" i="3" a="1"/>
  <c r="EV127" i="3"/>
  <c r="BY106" i="3" a="1"/>
  <c r="BY106" i="3"/>
  <c r="EQ116" i="3" a="1"/>
  <c r="EQ116" i="3"/>
  <c r="EB115" i="3" a="1"/>
  <c r="EB115" i="3"/>
  <c r="EB118" i="3" a="1"/>
  <c r="EB118" i="3"/>
  <c r="EQ118" i="3" a="1"/>
  <c r="EQ118" i="3"/>
  <c r="IW128" i="3" a="1"/>
  <c r="IW128" i="3"/>
  <c r="GT110" i="3" a="1"/>
  <c r="GT110" i="3"/>
  <c r="IM123" i="3" a="1"/>
  <c r="IM123" i="3"/>
  <c r="HL89" i="3" a="1"/>
  <c r="HL89" i="3"/>
  <c r="HL92" i="3" a="1"/>
  <c r="HL92" i="3"/>
  <c r="EE97" i="3" a="1"/>
  <c r="EE97" i="3"/>
  <c r="EE116" i="3" a="1"/>
  <c r="EE116" i="3"/>
  <c r="HL112" i="3" a="1"/>
  <c r="HL112" i="3"/>
  <c r="GH103" i="3" a="1"/>
  <c r="GH103" i="3"/>
  <c r="GH123" i="3" a="1"/>
  <c r="GH123" i="3"/>
  <c r="GH88" i="3" a="1"/>
  <c r="GH88" i="3"/>
  <c r="HL99" i="3" a="1"/>
  <c r="HL99" i="3"/>
  <c r="EE107" i="3" a="1"/>
  <c r="EE107" i="3"/>
  <c r="HL98" i="3" a="1"/>
  <c r="HL98" i="3"/>
  <c r="EE128" i="3" a="1"/>
  <c r="EE128" i="3"/>
  <c r="EE88" i="3" a="1"/>
  <c r="EE88" i="3"/>
  <c r="EE110" i="3" a="1"/>
  <c r="EE110" i="3"/>
  <c r="HL114" i="3" a="1"/>
  <c r="HL114" i="3"/>
  <c r="HL107" i="3" a="1"/>
  <c r="HL107" i="3"/>
  <c r="GH109" i="3" a="1"/>
  <c r="GH109" i="3"/>
  <c r="GH90" i="3" a="1"/>
  <c r="GH90" i="3"/>
  <c r="HL119" i="3" a="1"/>
  <c r="HL119" i="3"/>
  <c r="EE117" i="3" a="1"/>
  <c r="EE117" i="3"/>
  <c r="EE95" i="3" a="1"/>
  <c r="EE95" i="3"/>
  <c r="GW130" i="3" a="1"/>
  <c r="GW130" i="3"/>
  <c r="GW101" i="3" a="1"/>
  <c r="GW101" i="3"/>
  <c r="FI116" i="3" a="1"/>
  <c r="FI116" i="3"/>
  <c r="JE115" i="3" a="1"/>
  <c r="JE115" i="3"/>
  <c r="FI117" i="3" a="1"/>
  <c r="FI117" i="3"/>
  <c r="JE92" i="3" a="1"/>
  <c r="JE92" i="3"/>
  <c r="GW106" i="3" a="1"/>
  <c r="GW106" i="3"/>
  <c r="HQ128" i="3" a="1"/>
  <c r="HQ128" i="3"/>
  <c r="IP128" i="3" a="1"/>
  <c r="IP128" i="3"/>
  <c r="FI96" i="3" a="1"/>
  <c r="FI96" i="3"/>
  <c r="FI112" i="3" a="1"/>
  <c r="FI112" i="3"/>
  <c r="EE114" i="3" a="1"/>
  <c r="EE114" i="3"/>
  <c r="EE125" i="3" a="1"/>
  <c r="EE125" i="3"/>
  <c r="EE121" i="3" a="1"/>
  <c r="EE121" i="3"/>
  <c r="HL88" i="3" a="1"/>
  <c r="HL88" i="3"/>
  <c r="IM122" i="3" a="1"/>
  <c r="IM122" i="3"/>
  <c r="O118" i="3" a="1"/>
  <c r="O118" i="3"/>
  <c r="AN93" i="3" a="1"/>
  <c r="AN93" i="3"/>
  <c r="GW112" i="3" a="1"/>
  <c r="GW112" i="3"/>
  <c r="O88" i="3" a="1"/>
  <c r="O88" i="3"/>
  <c r="O113" i="3" a="1"/>
  <c r="O113" i="3"/>
  <c r="O95" i="3" a="1"/>
  <c r="O95" i="3"/>
  <c r="O102" i="3" a="1"/>
  <c r="O102" i="3"/>
  <c r="AN116" i="3" a="1"/>
  <c r="AN116" i="3"/>
  <c r="GW97" i="3" a="1"/>
  <c r="GW97" i="3"/>
  <c r="GW123" i="3" a="1"/>
  <c r="GW123" i="3"/>
  <c r="IW98" i="3" a="1"/>
  <c r="IW98" i="3"/>
  <c r="FI99" i="3" a="1"/>
  <c r="FI99" i="3"/>
  <c r="IZ96" i="3" a="1"/>
  <c r="IZ96" i="3"/>
  <c r="FI94" i="3" a="1"/>
  <c r="FI94" i="3"/>
  <c r="GH95" i="3" a="1"/>
  <c r="GH95" i="3"/>
  <c r="FI124" i="3" a="1"/>
  <c r="FI124" i="3"/>
  <c r="IZ98" i="3" a="1"/>
  <c r="IZ98" i="3"/>
  <c r="AN110" i="3" a="1"/>
  <c r="AN110" i="3"/>
  <c r="BT115" i="3" a="1"/>
  <c r="BT115" i="3"/>
  <c r="FL126" i="3" a="1"/>
  <c r="FL126" i="3"/>
  <c r="CW126" i="3" a="1"/>
  <c r="CW126" i="3"/>
  <c r="GT100" i="3" a="1"/>
  <c r="GT100" i="3"/>
  <c r="EV95" i="3" a="1"/>
  <c r="EV95" i="3"/>
  <c r="IM117" i="3" a="1"/>
  <c r="IM117" i="3"/>
  <c r="IM120" i="3" a="1"/>
  <c r="IM120" i="3"/>
  <c r="EQ110" i="3" a="1"/>
  <c r="EQ110" i="3"/>
  <c r="IW130" i="3" a="1"/>
  <c r="IW130" i="3"/>
  <c r="EQ93" i="3" a="1"/>
  <c r="EQ93" i="3"/>
  <c r="IW90" i="3" a="1"/>
  <c r="IW90" i="3"/>
  <c r="GT104" i="3" a="1"/>
  <c r="GT104" i="3"/>
  <c r="HL101" i="3" a="1"/>
  <c r="HL101" i="3"/>
  <c r="IF105" i="3" a="1"/>
  <c r="IF105" i="3"/>
  <c r="EE103" i="3" a="1"/>
  <c r="EE103" i="3"/>
  <c r="HL127" i="3" a="1"/>
  <c r="HL127" i="3"/>
  <c r="GH97" i="3" a="1"/>
  <c r="GH97" i="3"/>
  <c r="GH101" i="3" a="1"/>
  <c r="GH101" i="3"/>
  <c r="GH117" i="3" a="1"/>
  <c r="GH117" i="3"/>
  <c r="HL117" i="3" a="1"/>
  <c r="HL117" i="3"/>
  <c r="EE106" i="3" a="1"/>
  <c r="EE106" i="3"/>
  <c r="HL91" i="3" a="1"/>
  <c r="HL91" i="3"/>
  <c r="HL95" i="3" a="1"/>
  <c r="HL95" i="3"/>
  <c r="EE120" i="3" a="1"/>
  <c r="EE120" i="3"/>
  <c r="EE109" i="3" a="1"/>
  <c r="EE109" i="3"/>
  <c r="EE93" i="3" a="1"/>
  <c r="EE93" i="3"/>
  <c r="HL129" i="3" a="1"/>
  <c r="HL129" i="3"/>
  <c r="HL90" i="3" a="1"/>
  <c r="HL90" i="3"/>
  <c r="GH98" i="3" a="1"/>
  <c r="GH98" i="3"/>
  <c r="GH129" i="3" a="1"/>
  <c r="GH129" i="3"/>
  <c r="HL128" i="3" a="1"/>
  <c r="HL128" i="3"/>
  <c r="EE119" i="3" a="1"/>
  <c r="EE119" i="3"/>
  <c r="HL116" i="3" a="1"/>
  <c r="HL116" i="3"/>
  <c r="GW122" i="3" a="1"/>
  <c r="GW122" i="3"/>
  <c r="GW108" i="3" a="1"/>
  <c r="GW108" i="3"/>
  <c r="FI125" i="3" a="1"/>
  <c r="FI125" i="3"/>
  <c r="FI106" i="3" a="1"/>
  <c r="FI106" i="3"/>
  <c r="FI115" i="3" a="1"/>
  <c r="FI115" i="3"/>
  <c r="GW102" i="3" a="1"/>
  <c r="GW102" i="3"/>
  <c r="GW93" i="3" a="1"/>
  <c r="GW93" i="3"/>
  <c r="GW99" i="3" a="1"/>
  <c r="GW99" i="3"/>
  <c r="FI129" i="3" a="1"/>
  <c r="FI129" i="3"/>
  <c r="FI108" i="3" a="1"/>
  <c r="FI108" i="3"/>
  <c r="FI98" i="3" a="1"/>
  <c r="FI98" i="3"/>
  <c r="IF106" i="3" a="1"/>
  <c r="IF106" i="3"/>
  <c r="O129" i="3" a="1"/>
  <c r="O129" i="3"/>
  <c r="EE126" i="3" a="1"/>
  <c r="EE126" i="3"/>
  <c r="O104" i="3" a="1"/>
  <c r="O104" i="3"/>
  <c r="JE124" i="3" a="1"/>
  <c r="JE124" i="3"/>
  <c r="IW99" i="3" a="1"/>
  <c r="IW99" i="3"/>
  <c r="O126" i="3" a="1"/>
  <c r="O126" i="3"/>
  <c r="O109" i="3" a="1"/>
  <c r="O109" i="3"/>
  <c r="O115" i="3" a="1"/>
  <c r="O115" i="3"/>
  <c r="O122" i="3" a="1"/>
  <c r="O122" i="3"/>
  <c r="AN96" i="3" a="1"/>
  <c r="AN96" i="3"/>
  <c r="IP100" i="3" a="1"/>
  <c r="IP100" i="3"/>
  <c r="IZ114" i="3" a="1"/>
  <c r="IZ114" i="3"/>
  <c r="IZ101" i="3" a="1"/>
  <c r="IZ101" i="3"/>
  <c r="IZ128" i="3" a="1"/>
  <c r="IZ128" i="3"/>
  <c r="BW123" i="3" a="1"/>
  <c r="BW123" i="3"/>
  <c r="Z118" i="3" a="1"/>
  <c r="Z118" i="3"/>
  <c r="CH98" i="3" a="1"/>
  <c r="CH98" i="3"/>
  <c r="EJ108" i="3" a="1"/>
  <c r="EJ108" i="3"/>
  <c r="JJ94" i="3" a="1"/>
  <c r="JJ94" i="3"/>
  <c r="HV114" i="3" a="1"/>
  <c r="HV114" i="3"/>
  <c r="GT114" i="3" a="1"/>
  <c r="GT114" i="3"/>
  <c r="AN92" i="3" a="1"/>
  <c r="AN92" i="3"/>
  <c r="AN120" i="3" a="1"/>
  <c r="AN120" i="3"/>
  <c r="AN107" i="3" a="1"/>
  <c r="AN107" i="3"/>
  <c r="IM101" i="3" a="1"/>
  <c r="IM101" i="3"/>
  <c r="DT113" i="3" a="1"/>
  <c r="DT113" i="3"/>
  <c r="HF129" i="3" a="1"/>
  <c r="HF129" i="3"/>
  <c r="R108" i="3" a="1"/>
  <c r="R108" i="3"/>
  <c r="P121" i="3" a="1"/>
  <c r="P121" i="3"/>
  <c r="FN100" i="3" a="1"/>
  <c r="FN100" i="3"/>
  <c r="FN126" i="3" a="1"/>
  <c r="FN126" i="3"/>
  <c r="FN92" i="3" a="1"/>
  <c r="FN92" i="3"/>
  <c r="FN97" i="3" a="1"/>
  <c r="FN97" i="3"/>
  <c r="FN103" i="3" a="1"/>
  <c r="FN103" i="3"/>
  <c r="JD110" i="3" a="1"/>
  <c r="JD110" i="3"/>
  <c r="U95" i="3" a="1"/>
  <c r="U95" i="3"/>
  <c r="FN112" i="3" a="1"/>
  <c r="FN112" i="3"/>
  <c r="FN95" i="3" a="1"/>
  <c r="FN95" i="3"/>
  <c r="FN90" i="3" a="1"/>
  <c r="FN90" i="3"/>
  <c r="GM130" i="3" a="1"/>
  <c r="GM130" i="3"/>
  <c r="FL110" i="3" a="1"/>
  <c r="FL110" i="3"/>
  <c r="AZ108" i="3" a="1"/>
  <c r="AZ108" i="3"/>
  <c r="FN104" i="3" a="1"/>
  <c r="FN104" i="3"/>
  <c r="FN120" i="3" a="1"/>
  <c r="FN120" i="3"/>
  <c r="FN129" i="3" a="1"/>
  <c r="FN129" i="3"/>
  <c r="FN127" i="3" a="1"/>
  <c r="FN127" i="3"/>
  <c r="FN113" i="3" a="1"/>
  <c r="FN113" i="3"/>
  <c r="FN115" i="3" a="1"/>
  <c r="FN115" i="3"/>
  <c r="FN128" i="3" a="1"/>
  <c r="FN128" i="3"/>
  <c r="FN107" i="3" a="1"/>
  <c r="FN107" i="3"/>
  <c r="FN124" i="3" a="1"/>
  <c r="FN124" i="3"/>
  <c r="FN106" i="3" a="1"/>
  <c r="FN106" i="3"/>
  <c r="FN88" i="3" a="1"/>
  <c r="FN88" i="3"/>
  <c r="IU95" i="3" a="1"/>
  <c r="IU95" i="3"/>
  <c r="GM94" i="3" a="1"/>
  <c r="GM94" i="3"/>
  <c r="IA105" i="3" a="1"/>
  <c r="IA105" i="3"/>
  <c r="GT90" i="3" a="1"/>
  <c r="GT90" i="3"/>
  <c r="IM95" i="3" a="1"/>
  <c r="IM95" i="3"/>
  <c r="AS116" i="3" a="1"/>
  <c r="AS116" i="3"/>
  <c r="AY110" i="3" a="1"/>
  <c r="AY110" i="3"/>
  <c r="CF122" i="3" a="1"/>
  <c r="CF122" i="3"/>
  <c r="JJ99" i="3" a="1"/>
  <c r="JJ99" i="3"/>
  <c r="EY116" i="3" a="1"/>
  <c r="EY116" i="3"/>
  <c r="AS109" i="3" a="1"/>
  <c r="AS109" i="3"/>
  <c r="FX97" i="3" a="1"/>
  <c r="FX97" i="3"/>
  <c r="DP119" i="3" a="1"/>
  <c r="DP119" i="3"/>
  <c r="DF117" i="3" a="1"/>
  <c r="DF117" i="3"/>
  <c r="BP116" i="3" a="1"/>
  <c r="BP116" i="3"/>
  <c r="C130" i="3" a="1"/>
  <c r="C130" i="3"/>
  <c r="EY130" i="3" a="1"/>
  <c r="EY130" i="3"/>
  <c r="DP110" i="3" a="1"/>
  <c r="DP110" i="3"/>
  <c r="IP97" i="3" a="1"/>
  <c r="IP97" i="3"/>
  <c r="IP106" i="3" a="1"/>
  <c r="IP106" i="3"/>
  <c r="AF118" i="3" a="1"/>
  <c r="AF118" i="3"/>
  <c r="IF120" i="3" a="1"/>
  <c r="IF120" i="3"/>
  <c r="BT114" i="3" a="1"/>
  <c r="BT114" i="3"/>
  <c r="EY125" i="3" a="1"/>
  <c r="EY125" i="3"/>
  <c r="EY118" i="3" a="1"/>
  <c r="EY118" i="3"/>
  <c r="HQ126" i="3" a="1"/>
  <c r="HQ126" i="3"/>
  <c r="IP104" i="3" a="1"/>
  <c r="IP104" i="3"/>
  <c r="AN108" i="3" a="1"/>
  <c r="AN108" i="3"/>
  <c r="FX120" i="3" a="1"/>
  <c r="FX120" i="3"/>
  <c r="DF112" i="3" a="1"/>
  <c r="DF112" i="3"/>
  <c r="FX115" i="3" a="1"/>
  <c r="FX115" i="3"/>
  <c r="AN129" i="3" a="1"/>
  <c r="AN129" i="3"/>
  <c r="AN90" i="3" a="1"/>
  <c r="AN90" i="3"/>
  <c r="DF119" i="3" a="1"/>
  <c r="DF119" i="3"/>
  <c r="IO117" i="3" a="1"/>
  <c r="IO117" i="3"/>
  <c r="BW125" i="3" a="1"/>
  <c r="BW125" i="3"/>
  <c r="EI95" i="3" a="1"/>
  <c r="EI95" i="3"/>
  <c r="IJ96" i="3" a="1"/>
  <c r="IJ96" i="3"/>
  <c r="IC104" i="3" a="1"/>
  <c r="IC104" i="3"/>
  <c r="BA93" i="3" a="1"/>
  <c r="BA93" i="3"/>
  <c r="AY127" i="3" a="1"/>
  <c r="AY127" i="3"/>
  <c r="HH99" i="3" a="1"/>
  <c r="HH99" i="3"/>
  <c r="BQ105" i="3" a="1"/>
  <c r="BQ105" i="3"/>
  <c r="HQ116" i="3" a="1"/>
  <c r="HQ116" i="3"/>
  <c r="IP101" i="3" a="1"/>
  <c r="IP101" i="3"/>
  <c r="IF97" i="3" a="1"/>
  <c r="IF97" i="3"/>
  <c r="DP111" i="3" a="1"/>
  <c r="DP111" i="3"/>
  <c r="DK91" i="3" a="1"/>
  <c r="DK91" i="3"/>
  <c r="DF116" i="3" a="1"/>
  <c r="DF116" i="3"/>
  <c r="FX117" i="3" a="1"/>
  <c r="FX117" i="3"/>
  <c r="DK96" i="3" a="1"/>
  <c r="DK96" i="3"/>
  <c r="GG99" i="3" a="1"/>
  <c r="GG99" i="3"/>
  <c r="EQ98" i="3" a="1"/>
  <c r="EQ98" i="3"/>
  <c r="EB112" i="3" a="1"/>
  <c r="EB112" i="3"/>
  <c r="EV92" i="3" a="1"/>
  <c r="EV92" i="3"/>
  <c r="FR114" i="3" a="1"/>
  <c r="FR114" i="3"/>
  <c r="IW100" i="3" a="1"/>
  <c r="IW100" i="3"/>
  <c r="GT102" i="3" a="1"/>
  <c r="GT102" i="3"/>
  <c r="M91" i="3" a="1"/>
  <c r="M91" i="3"/>
  <c r="K109" i="3" a="1"/>
  <c r="K109" i="3"/>
  <c r="F126" i="3" a="1"/>
  <c r="F126" i="3"/>
  <c r="P99" i="3" a="1"/>
  <c r="P99" i="3"/>
  <c r="CH120" i="3" a="1"/>
  <c r="CH120" i="3"/>
  <c r="CH127" i="3" a="1"/>
  <c r="CH127" i="3"/>
  <c r="BW127" i="3" a="1"/>
  <c r="BW127" i="3"/>
  <c r="BS126" i="3" a="1"/>
  <c r="BS126" i="3"/>
  <c r="CN122" i="3" a="1"/>
  <c r="CN122" i="3"/>
  <c r="BY114" i="3" a="1"/>
  <c r="BY114" i="3"/>
  <c r="AG102" i="3" a="1"/>
  <c r="AG102" i="3"/>
  <c r="H108" i="3" a="1"/>
  <c r="H108" i="3"/>
  <c r="BI89" i="3" a="1"/>
  <c r="BI89" i="3"/>
  <c r="AS120" i="3" a="1"/>
  <c r="AS120" i="3"/>
  <c r="BV93" i="3" a="1"/>
  <c r="BV93" i="3"/>
  <c r="BS101" i="3" a="1"/>
  <c r="BS101" i="3"/>
  <c r="BX90" i="3" a="1"/>
  <c r="BX90" i="3"/>
  <c r="CH105" i="3" a="1"/>
  <c r="CH105" i="3"/>
  <c r="EJ118" i="3" a="1"/>
  <c r="EJ118" i="3"/>
  <c r="W108" i="3" a="1"/>
  <c r="W108" i="3"/>
  <c r="M93" i="3" a="1"/>
  <c r="M93" i="3"/>
  <c r="BW100" i="3" a="1"/>
  <c r="BW100" i="3"/>
  <c r="AY118" i="3" a="1"/>
  <c r="AY118" i="3"/>
  <c r="C17" i="9"/>
  <c r="Z129" i="3" a="1"/>
  <c r="Z129" i="3"/>
  <c r="CH123" i="3" a="1"/>
  <c r="CH123" i="3"/>
  <c r="JJ89" i="3" a="1"/>
  <c r="JJ89" i="3"/>
  <c r="JJ125" i="3" a="1"/>
  <c r="JJ125" i="3"/>
  <c r="L130" i="3" a="1"/>
  <c r="L130" i="3"/>
  <c r="GT129" i="3" a="1"/>
  <c r="GT129" i="3"/>
  <c r="GT94" i="3" a="1"/>
  <c r="GT94" i="3"/>
  <c r="IW113" i="3" a="1"/>
  <c r="IW113" i="3"/>
  <c r="GM111" i="3" a="1"/>
  <c r="GM111" i="3"/>
  <c r="AW92" i="3" a="1"/>
  <c r="AW92" i="3"/>
  <c r="AV115" i="3" a="1"/>
  <c r="AV115" i="3"/>
  <c r="AP91" i="3" a="1"/>
  <c r="AP91" i="3"/>
  <c r="BS118" i="3" a="1"/>
  <c r="BS118" i="3"/>
  <c r="CU129" i="3" a="1"/>
  <c r="CU129" i="3"/>
  <c r="BW115" i="3" a="1"/>
  <c r="BW115" i="3"/>
  <c r="Z96" i="3" a="1"/>
  <c r="Z96" i="3"/>
  <c r="AY105" i="3" a="1"/>
  <c r="AY105" i="3"/>
  <c r="CH117" i="3" a="1"/>
  <c r="CH117" i="3"/>
  <c r="CH104" i="3" a="1"/>
  <c r="CH104" i="3"/>
  <c r="IC129" i="3" a="1"/>
  <c r="IC129" i="3"/>
  <c r="HB128" i="3" a="1"/>
  <c r="HB128" i="3"/>
  <c r="GM119" i="3" a="1"/>
  <c r="GM119" i="3"/>
  <c r="GM122" i="3" a="1"/>
  <c r="GM122" i="3"/>
  <c r="AY101" i="3" a="1"/>
  <c r="AY101" i="3"/>
  <c r="GP108" i="3" a="1"/>
  <c r="GP108" i="3"/>
  <c r="AE108" i="3" a="1"/>
  <c r="AE108" i="3"/>
  <c r="BS116" i="3" a="1"/>
  <c r="BS116" i="3"/>
  <c r="P111" i="3" a="1"/>
  <c r="P111" i="3"/>
  <c r="BI112" i="3" a="1"/>
  <c r="BI112" i="3"/>
  <c r="BW124" i="3" a="1"/>
  <c r="BW124" i="3"/>
  <c r="BW113" i="3" a="1"/>
  <c r="BW113" i="3"/>
  <c r="BV111" i="3" a="1"/>
  <c r="BV111" i="3"/>
  <c r="B118" i="3" a="1"/>
  <c r="B118" i="3"/>
  <c r="Z116" i="3" a="1"/>
  <c r="Z116" i="3"/>
  <c r="GP114" i="3" a="1"/>
  <c r="GP114" i="3"/>
  <c r="HF123" i="3" a="1"/>
  <c r="HF123" i="3"/>
  <c r="HF122" i="3" a="1"/>
  <c r="HF122" i="3"/>
  <c r="CH90" i="3" a="1"/>
  <c r="CH90" i="3"/>
  <c r="CH103" i="3" a="1"/>
  <c r="CH103" i="3"/>
  <c r="CH115" i="3" a="1"/>
  <c r="CH115" i="3"/>
  <c r="CH122" i="3" a="1"/>
  <c r="CH122" i="3"/>
  <c r="IM129" i="3" a="1"/>
  <c r="IM129" i="3"/>
  <c r="EV102" i="3" a="1"/>
  <c r="EV102" i="3"/>
  <c r="EV114" i="3" a="1"/>
  <c r="EV114" i="3"/>
  <c r="EV121" i="3" a="1"/>
  <c r="EV121" i="3"/>
  <c r="EV103" i="3" a="1"/>
  <c r="EV103" i="3"/>
  <c r="IM125" i="3" a="1"/>
  <c r="IM125" i="3"/>
  <c r="IM89" i="3" a="1"/>
  <c r="IM89" i="3"/>
  <c r="IM128" i="3" a="1"/>
  <c r="IM128" i="3"/>
  <c r="BY127" i="3" a="1"/>
  <c r="BY127" i="3"/>
  <c r="GG130" i="3" a="1"/>
  <c r="GG130" i="3"/>
  <c r="EQ97" i="3" a="1"/>
  <c r="EQ97" i="3"/>
  <c r="IW104" i="3" a="1"/>
  <c r="IW104" i="3"/>
  <c r="EQ129" i="3" a="1"/>
  <c r="EQ129" i="3"/>
  <c r="IW92" i="3" a="1"/>
  <c r="IW92" i="3"/>
  <c r="IW110" i="3" a="1"/>
  <c r="IW110" i="3"/>
  <c r="IW93" i="3" a="1"/>
  <c r="IW93" i="3"/>
  <c r="IW125" i="3" a="1"/>
  <c r="IW125" i="3"/>
  <c r="EQ92" i="3" a="1"/>
  <c r="EQ92" i="3"/>
  <c r="EQ95" i="3" a="1"/>
  <c r="EQ95" i="3"/>
  <c r="EB128" i="3" a="1"/>
  <c r="EB128" i="3"/>
  <c r="GT106" i="3" a="1"/>
  <c r="GT106" i="3"/>
  <c r="EB116" i="3" a="1"/>
  <c r="EB116" i="3"/>
  <c r="GT117" i="3" a="1"/>
  <c r="GT117" i="3"/>
  <c r="EQ113" i="3" a="1"/>
  <c r="EQ113" i="3"/>
  <c r="EQ88" i="3" a="1"/>
  <c r="EQ88" i="3"/>
  <c r="IW127" i="3" a="1"/>
  <c r="IW127" i="3"/>
  <c r="DP96" i="3" a="1"/>
  <c r="DP96" i="3"/>
  <c r="EJ90" i="3" a="1"/>
  <c r="EJ90" i="3"/>
  <c r="DK99" i="3" a="1"/>
  <c r="DK99" i="3"/>
  <c r="IF107" i="3" a="1"/>
  <c r="IF107" i="3"/>
  <c r="IF128" i="3" a="1"/>
  <c r="IF128" i="3"/>
  <c r="IF93" i="3" a="1"/>
  <c r="IF93" i="3"/>
  <c r="EY108" i="3" a="1"/>
  <c r="EY108" i="3"/>
  <c r="DP128" i="3" a="1"/>
  <c r="DP128" i="3"/>
  <c r="EJ92" i="3" a="1"/>
  <c r="EJ92" i="3"/>
  <c r="HQ114" i="3" a="1"/>
  <c r="HQ114" i="3"/>
  <c r="HQ97" i="3" a="1"/>
  <c r="HQ97" i="3"/>
  <c r="HQ99" i="3" a="1"/>
  <c r="HQ99" i="3"/>
  <c r="EJ105" i="3" a="1"/>
  <c r="EJ105" i="3"/>
  <c r="DZ100" i="3" a="1"/>
  <c r="DZ100" i="3"/>
  <c r="GT93" i="3" a="1"/>
  <c r="GT93" i="3"/>
  <c r="AS100" i="3" a="1"/>
  <c r="AS100" i="3"/>
  <c r="IF89" i="3" a="1"/>
  <c r="IF89" i="3"/>
  <c r="IF113" i="3" a="1"/>
  <c r="IF113" i="3"/>
  <c r="AS111" i="3" a="1"/>
  <c r="AS111" i="3"/>
  <c r="AS108" i="3" a="1"/>
  <c r="AS108" i="3"/>
  <c r="EB119" i="3" a="1"/>
  <c r="EB119" i="3"/>
  <c r="GT97" i="3" a="1"/>
  <c r="GT97" i="3"/>
  <c r="FX116" i="3" a="1"/>
  <c r="FX116" i="3"/>
  <c r="JE126" i="3" a="1"/>
  <c r="JE126" i="3"/>
  <c r="JE120" i="3" a="1"/>
  <c r="JE120" i="3"/>
  <c r="JE109" i="3" a="1"/>
  <c r="JE109" i="3"/>
  <c r="DT118" i="3" a="1"/>
  <c r="DT118" i="3"/>
  <c r="GT112" i="3" a="1"/>
  <c r="GT112" i="3"/>
  <c r="JE91" i="3" a="1"/>
  <c r="JE91" i="3"/>
  <c r="AS97" i="3" a="1"/>
  <c r="AS97" i="3"/>
  <c r="GM107" i="3" a="1"/>
  <c r="GM107" i="3"/>
  <c r="GM102" i="3" a="1"/>
  <c r="GM102" i="3"/>
  <c r="GM116" i="3" a="1"/>
  <c r="GM116" i="3"/>
  <c r="CN112" i="3" a="1"/>
  <c r="CN112" i="3"/>
  <c r="JB114" i="3" a="1"/>
  <c r="JB114" i="3"/>
  <c r="BJ104" i="3" a="1"/>
  <c r="BJ104" i="3"/>
  <c r="BO126" i="3" a="1"/>
  <c r="BO126" i="3"/>
  <c r="BB119" i="3" a="1"/>
  <c r="BB119" i="3"/>
  <c r="BG117" i="3" a="1"/>
  <c r="BG117" i="3"/>
  <c r="AW103" i="3" a="1"/>
  <c r="AW103" i="3"/>
  <c r="AD114" i="3" a="1"/>
  <c r="AD114" i="3"/>
  <c r="ED109" i="3" a="1"/>
  <c r="ED109" i="3"/>
  <c r="AZ120" i="3" a="1"/>
  <c r="AZ120" i="3"/>
  <c r="FA105" i="3" a="1"/>
  <c r="FA105" i="3"/>
  <c r="GY104" i="3" a="1"/>
  <c r="GY104" i="3"/>
  <c r="Q119" i="3" a="1"/>
  <c r="Q119" i="3"/>
  <c r="HT93" i="3" a="1"/>
  <c r="HT93" i="3"/>
  <c r="GP113" i="3" a="1"/>
  <c r="GP113" i="3"/>
  <c r="JH104" i="3" a="1"/>
  <c r="JH104" i="3"/>
  <c r="EK129" i="3" a="1"/>
  <c r="EK129" i="3"/>
  <c r="FL127" i="3" a="1"/>
  <c r="FL127" i="3"/>
  <c r="AT120" i="3" a="1"/>
  <c r="AT120" i="3"/>
  <c r="BD121" i="3" a="1"/>
  <c r="BD121" i="3"/>
  <c r="CW111" i="3" a="1"/>
  <c r="CW111" i="3"/>
  <c r="U99" i="3" a="1"/>
  <c r="U99" i="3"/>
  <c r="AY93" i="3" a="1"/>
  <c r="AY93" i="3"/>
  <c r="AG108" i="3" a="1"/>
  <c r="AG108" i="3"/>
  <c r="AW89" i="3" a="1"/>
  <c r="AW89" i="3"/>
  <c r="P112" i="3" a="1"/>
  <c r="P112" i="3"/>
  <c r="Z122" i="3" a="1"/>
  <c r="Z122" i="3"/>
  <c r="CH110" i="3" a="1"/>
  <c r="CH110" i="3"/>
  <c r="CH88" i="3" a="1"/>
  <c r="CH88" i="3"/>
  <c r="IC118" i="3" a="1"/>
  <c r="IC118" i="3"/>
  <c r="GM109" i="3" a="1"/>
  <c r="GM109" i="3"/>
  <c r="GM90" i="3" a="1"/>
  <c r="GM90" i="3"/>
  <c r="F117" i="3" a="1"/>
  <c r="F117" i="3"/>
  <c r="P93" i="3" a="1"/>
  <c r="P93" i="3"/>
  <c r="BW92" i="3" a="1"/>
  <c r="BW92" i="3"/>
  <c r="AV93" i="3" a="1"/>
  <c r="AV93" i="3"/>
  <c r="W96" i="3" a="1"/>
  <c r="W96" i="3"/>
  <c r="GC129" i="3" a="1"/>
  <c r="GC129" i="3"/>
  <c r="CH106" i="3" a="1"/>
  <c r="CH106" i="3"/>
  <c r="CH89" i="3" a="1"/>
  <c r="CH89" i="3"/>
  <c r="EV88" i="3" a="1"/>
  <c r="EV88" i="3"/>
  <c r="EV118" i="3" a="1"/>
  <c r="EV118" i="3"/>
  <c r="EV94" i="3" a="1"/>
  <c r="EV94" i="3"/>
  <c r="EV111" i="3" a="1"/>
  <c r="EV111" i="3"/>
  <c r="IM100" i="3" a="1"/>
  <c r="IM100" i="3"/>
  <c r="IM98" i="3" a="1"/>
  <c r="IM98" i="3"/>
  <c r="IM102" i="3" a="1"/>
  <c r="IM102" i="3"/>
  <c r="IM124" i="3" a="1"/>
  <c r="IM124" i="3"/>
  <c r="IW95" i="3" a="1"/>
  <c r="IW95" i="3"/>
  <c r="EB97" i="3" a="1"/>
  <c r="EB97" i="3"/>
  <c r="EQ114" i="3" a="1"/>
  <c r="EQ114" i="3"/>
  <c r="IW103" i="3" a="1"/>
  <c r="IW103" i="3"/>
  <c r="IW108" i="3" a="1"/>
  <c r="IW108" i="3"/>
  <c r="IW118" i="3" a="1"/>
  <c r="IW118" i="3"/>
  <c r="IW123" i="3" a="1"/>
  <c r="IW123" i="3"/>
  <c r="GT108" i="3" a="1"/>
  <c r="GT108" i="3"/>
  <c r="GT130" i="3" a="1"/>
  <c r="GT130" i="3"/>
  <c r="GT121" i="3" a="1"/>
  <c r="GT121" i="3"/>
  <c r="GT96" i="3" a="1"/>
  <c r="GT96" i="3"/>
  <c r="IW119" i="3" a="1"/>
  <c r="IW119" i="3"/>
  <c r="DP115" i="3" a="1"/>
  <c r="DP115" i="3"/>
  <c r="EY112" i="3" a="1"/>
  <c r="EY112" i="3"/>
  <c r="EY99" i="3" a="1"/>
  <c r="EY99" i="3"/>
  <c r="IF111" i="3" a="1"/>
  <c r="IF111" i="3"/>
  <c r="EY102" i="3" a="1"/>
  <c r="EY102" i="3"/>
  <c r="DP89" i="3" a="1"/>
  <c r="DP89" i="3"/>
  <c r="DK130" i="3" a="1"/>
  <c r="DK130" i="3"/>
  <c r="DK109" i="3" a="1"/>
  <c r="DK109" i="3"/>
  <c r="HQ109" i="3" a="1"/>
  <c r="HQ109" i="3"/>
  <c r="HQ119" i="3" a="1"/>
  <c r="HQ119" i="3"/>
  <c r="IP109" i="3" a="1"/>
  <c r="IP109" i="3"/>
  <c r="HQ108" i="3" a="1"/>
  <c r="HQ108" i="3"/>
  <c r="HQ88" i="3" a="1"/>
  <c r="HQ88" i="3"/>
  <c r="IP124" i="3" a="1"/>
  <c r="IP124" i="3"/>
  <c r="JE119" i="3" a="1"/>
  <c r="JE119" i="3"/>
  <c r="IP90" i="3" a="1"/>
  <c r="IP90" i="3"/>
  <c r="IF126" i="3" a="1"/>
  <c r="IF126" i="3"/>
  <c r="EY103" i="3" a="1"/>
  <c r="EY103" i="3"/>
  <c r="DK117" i="3" a="1"/>
  <c r="DK117" i="3"/>
  <c r="FX96" i="3" a="1"/>
  <c r="FX96" i="3"/>
  <c r="DT99" i="3" a="1"/>
  <c r="DT99" i="3"/>
  <c r="DT127" i="3" a="1"/>
  <c r="DT127" i="3"/>
  <c r="JE108" i="3" a="1"/>
  <c r="JE108" i="3"/>
  <c r="GT105" i="3" a="1"/>
  <c r="GT105" i="3"/>
  <c r="GT107" i="3" a="1"/>
  <c r="GT107" i="3"/>
  <c r="JE106" i="3" a="1"/>
  <c r="JE106" i="3"/>
  <c r="JE117" i="3" a="1"/>
  <c r="JE117" i="3"/>
  <c r="HQ122" i="3" a="1"/>
  <c r="HQ122" i="3"/>
  <c r="JE103" i="3" a="1"/>
  <c r="JE103" i="3"/>
  <c r="FX112" i="3" a="1"/>
  <c r="FX112" i="3"/>
  <c r="GM101" i="3" a="1"/>
  <c r="GM101" i="3"/>
  <c r="HQ91" i="3" a="1"/>
  <c r="HQ91" i="3"/>
  <c r="IF103" i="3" a="1"/>
  <c r="IF103" i="3"/>
  <c r="EY121" i="3" a="1"/>
  <c r="EY121" i="3"/>
  <c r="GM92" i="3" a="1"/>
  <c r="GM92" i="3"/>
  <c r="DF88" i="3" a="1"/>
  <c r="DF88" i="3"/>
  <c r="JE88" i="3" a="1"/>
  <c r="JE88" i="3"/>
  <c r="EQ99" i="3" a="1"/>
  <c r="EQ99" i="3"/>
  <c r="EB104" i="3" a="1"/>
  <c r="EB104" i="3"/>
  <c r="IW97" i="3" a="1"/>
  <c r="IW97" i="3"/>
  <c r="EV113" i="3" a="1"/>
  <c r="EV113" i="3"/>
  <c r="FB114" i="3" a="1"/>
  <c r="FB114" i="3"/>
  <c r="GT99" i="3" a="1"/>
  <c r="GT99" i="3"/>
  <c r="IW107" i="3" a="1"/>
  <c r="IW107" i="3"/>
  <c r="IM111" i="3" a="1"/>
  <c r="IM111" i="3"/>
  <c r="HF114" i="3" a="1"/>
  <c r="HF114" i="3"/>
  <c r="GG125" i="3" a="1"/>
  <c r="GG125" i="3"/>
  <c r="DT102" i="3" a="1"/>
  <c r="DT102" i="3"/>
  <c r="BY116" i="3" a="1"/>
  <c r="BY116" i="3"/>
  <c r="AS89" i="3" a="1"/>
  <c r="AS89" i="3"/>
  <c r="BA117" i="3" a="1"/>
  <c r="BA117" i="3"/>
  <c r="DI94" i="3" a="1"/>
  <c r="DI94" i="3"/>
  <c r="BK91" i="3" a="1"/>
  <c r="BK91" i="3"/>
  <c r="CH118" i="3" a="1"/>
  <c r="CH118" i="3"/>
  <c r="BI91" i="3" a="1"/>
  <c r="BI91" i="3"/>
  <c r="GS123" i="3" a="1"/>
  <c r="GS123" i="3"/>
  <c r="AU101" i="3" a="1"/>
  <c r="AU101" i="3"/>
  <c r="BT119" i="3" a="1"/>
  <c r="BT119" i="3"/>
  <c r="HH127" i="3" a="1"/>
  <c r="HH127" i="3"/>
  <c r="BE117" i="3" a="1"/>
  <c r="BE117" i="3"/>
  <c r="CM96" i="3" a="1"/>
  <c r="CM96" i="3"/>
  <c r="CA91" i="3" a="1"/>
  <c r="CA91" i="3"/>
  <c r="F93" i="3" a="1"/>
  <c r="F93" i="3"/>
  <c r="P97" i="3" a="1"/>
  <c r="P97" i="3"/>
  <c r="AY128" i="3" a="1"/>
  <c r="AY128" i="3"/>
  <c r="GC127" i="3" a="1"/>
  <c r="GC127" i="3"/>
  <c r="CN113" i="3" a="1"/>
  <c r="CN113" i="3"/>
  <c r="IK101" i="3" a="1"/>
  <c r="IK101" i="3"/>
  <c r="EJ91" i="3" a="1"/>
  <c r="EJ91" i="3"/>
  <c r="DZ121" i="3" a="1"/>
  <c r="DZ121" i="3"/>
  <c r="AH95" i="3" a="1"/>
  <c r="AH95" i="3"/>
  <c r="GO107" i="3" a="1"/>
  <c r="GO107" i="3"/>
  <c r="FU90" i="3" a="1"/>
  <c r="FU90" i="3"/>
  <c r="FF88" i="3" a="1"/>
  <c r="FF88" i="3"/>
  <c r="FP120" i="3" a="1"/>
  <c r="FP120" i="3"/>
  <c r="BP120" i="3" a="1"/>
  <c r="BP120" i="3"/>
  <c r="BK94" i="3" a="1"/>
  <c r="BK94" i="3"/>
  <c r="BN124" i="3" a="1"/>
  <c r="BN124" i="3"/>
  <c r="BT124" i="3" a="1"/>
  <c r="BT124" i="3"/>
  <c r="BG112" i="3" a="1"/>
  <c r="BG112" i="3"/>
  <c r="P101" i="3" a="1"/>
  <c r="P101" i="3"/>
  <c r="P114" i="3" a="1"/>
  <c r="P114" i="3"/>
  <c r="M118" i="3" a="1"/>
  <c r="M118" i="3"/>
  <c r="AW119" i="3" a="1"/>
  <c r="AW119" i="3"/>
  <c r="R103" i="3" a="1"/>
  <c r="R103" i="3"/>
  <c r="BN123" i="3" a="1"/>
  <c r="BN123" i="3"/>
  <c r="AY126" i="3" a="1"/>
  <c r="AY126" i="3"/>
  <c r="BO105" i="3" a="1"/>
  <c r="BO105" i="3"/>
  <c r="AY121" i="3" a="1"/>
  <c r="AY121" i="3"/>
  <c r="BN118" i="3" a="1"/>
  <c r="BN118" i="3"/>
  <c r="CA107" i="3" a="1"/>
  <c r="CA107" i="3"/>
  <c r="CW106" i="3" a="1"/>
  <c r="CW106" i="3"/>
  <c r="CM92" i="3" a="1"/>
  <c r="CM92" i="3"/>
  <c r="CM114" i="3" a="1"/>
  <c r="CM114" i="3"/>
  <c r="IK93" i="3" a="1"/>
  <c r="IK93" i="3"/>
  <c r="EJ121" i="3" a="1"/>
  <c r="EJ121" i="3"/>
  <c r="FD105" i="3" a="1"/>
  <c r="FD105" i="3"/>
  <c r="BI97" i="3" a="1"/>
  <c r="BI97" i="3"/>
  <c r="BI127" i="3" a="1"/>
  <c r="BI127" i="3"/>
  <c r="P103" i="3" a="1"/>
  <c r="P103" i="3"/>
  <c r="P104" i="3" a="1"/>
  <c r="P104" i="3"/>
  <c r="P130" i="3" a="1"/>
  <c r="P130" i="3"/>
  <c r="P122" i="3" a="1"/>
  <c r="P122" i="3"/>
  <c r="BK112" i="3" a="1"/>
  <c r="BK112" i="3"/>
  <c r="M123" i="3" a="1"/>
  <c r="M123" i="3"/>
  <c r="BS120" i="3" a="1"/>
  <c r="BS120" i="3"/>
  <c r="AW110" i="3" a="1"/>
  <c r="AW110" i="3"/>
  <c r="AF90" i="3" a="1"/>
  <c r="AF90" i="3"/>
  <c r="K113" i="3" a="1"/>
  <c r="K113" i="3"/>
  <c r="BN115" i="3" a="1"/>
  <c r="BN115" i="3"/>
  <c r="AY99" i="3" a="1"/>
  <c r="AY99" i="3"/>
  <c r="L124" i="3" a="1"/>
  <c r="L124" i="3"/>
  <c r="AY115" i="3" a="1"/>
  <c r="AY115" i="3"/>
  <c r="AV97" i="3" a="1"/>
  <c r="AV97" i="3"/>
  <c r="BN125" i="3" a="1"/>
  <c r="BN125" i="3"/>
  <c r="AY123" i="3" a="1"/>
  <c r="AY123" i="3"/>
  <c r="BA99" i="3" a="1"/>
  <c r="BA99" i="3"/>
  <c r="AP114" i="3" a="1"/>
  <c r="AP114" i="3"/>
  <c r="AY117" i="3" a="1"/>
  <c r="AY117" i="3"/>
  <c r="AY97" i="3" a="1"/>
  <c r="AY97" i="3"/>
  <c r="AY109" i="3" a="1"/>
  <c r="AY109" i="3"/>
  <c r="AY112" i="3" a="1"/>
  <c r="AY112" i="3"/>
  <c r="GC88" i="3" a="1"/>
  <c r="GC88" i="3"/>
  <c r="GC119" i="3" a="1"/>
  <c r="GC119" i="3"/>
  <c r="GG94" i="3" a="1"/>
  <c r="GG94" i="3"/>
  <c r="HF101" i="3" a="1"/>
  <c r="HF101" i="3"/>
  <c r="HF98" i="3" a="1"/>
  <c r="HF98" i="3"/>
  <c r="HF99" i="3" a="1"/>
  <c r="HF99" i="3"/>
  <c r="HF121" i="3" a="1"/>
  <c r="HF121" i="3"/>
  <c r="GC94" i="3" a="1"/>
  <c r="GC94" i="3"/>
  <c r="CM101" i="3" a="1"/>
  <c r="CM101" i="3"/>
  <c r="CH130" i="3" a="1"/>
  <c r="CH130" i="3"/>
  <c r="CH107" i="3" a="1"/>
  <c r="CH107" i="3"/>
  <c r="CH125" i="3" a="1"/>
  <c r="CH125" i="3"/>
  <c r="CH113" i="3" a="1"/>
  <c r="CH113" i="3"/>
  <c r="CH108" i="3" a="1"/>
  <c r="CH108" i="3"/>
  <c r="CH111" i="3" a="1"/>
  <c r="CH111" i="3"/>
  <c r="CH126" i="3" a="1"/>
  <c r="CH126" i="3"/>
  <c r="EV124" i="3" a="1"/>
  <c r="EV124" i="3"/>
  <c r="EV89" i="3" a="1"/>
  <c r="EV89" i="3"/>
  <c r="EV90" i="3" a="1"/>
  <c r="EV90" i="3"/>
  <c r="EV116" i="3" a="1"/>
  <c r="EV116" i="3"/>
  <c r="EV105" i="3" a="1"/>
  <c r="EV105" i="3"/>
  <c r="EV126" i="3" a="1"/>
  <c r="EV126" i="3"/>
  <c r="EV108" i="3" a="1"/>
  <c r="EV108" i="3"/>
  <c r="EV128" i="3" a="1"/>
  <c r="EV128" i="3"/>
  <c r="EV91" i="3" a="1"/>
  <c r="EV91" i="3"/>
  <c r="EV104" i="3" a="1"/>
  <c r="EV104" i="3"/>
  <c r="EV97" i="3" a="1"/>
  <c r="EV97" i="3"/>
  <c r="IM105" i="3" a="1"/>
  <c r="IM105" i="3"/>
  <c r="IM90" i="3" a="1"/>
  <c r="IM90" i="3"/>
  <c r="BY98" i="3" a="1"/>
  <c r="BY98" i="3"/>
  <c r="BY123" i="3" a="1"/>
  <c r="BY123" i="3"/>
  <c r="IM109" i="3" a="1"/>
  <c r="IM109" i="3"/>
  <c r="IM116" i="3" a="1"/>
  <c r="IM116" i="3"/>
  <c r="BY129" i="3" a="1"/>
  <c r="BY129" i="3"/>
  <c r="BY93" i="3" a="1"/>
  <c r="BY93" i="3"/>
  <c r="BY88" i="3" a="1"/>
  <c r="BY88" i="3"/>
  <c r="GG127" i="3" a="1"/>
  <c r="GG127" i="3"/>
  <c r="EB122" i="3" a="1"/>
  <c r="EB122" i="3"/>
  <c r="EQ96" i="3" a="1"/>
  <c r="EQ96" i="3"/>
  <c r="IW116" i="3" a="1"/>
  <c r="IW116" i="3"/>
  <c r="IW112" i="3" a="1"/>
  <c r="IW112" i="3"/>
  <c r="EQ130" i="3" a="1"/>
  <c r="EQ130" i="3"/>
  <c r="EQ122" i="3" a="1"/>
  <c r="EQ122" i="3"/>
  <c r="EQ94" i="3" a="1"/>
  <c r="EQ94" i="3"/>
  <c r="EQ103" i="3" a="1"/>
  <c r="EQ103" i="3"/>
  <c r="IW106" i="3" a="1"/>
  <c r="IW106" i="3"/>
  <c r="IW121" i="3" a="1"/>
  <c r="IW121" i="3"/>
  <c r="EQ106" i="3" a="1"/>
  <c r="EQ106" i="3"/>
  <c r="IW114" i="3" a="1"/>
  <c r="IW114" i="3"/>
  <c r="IW111" i="3" a="1"/>
  <c r="IW111" i="3"/>
  <c r="EB109" i="3" a="1"/>
  <c r="EB109" i="3"/>
  <c r="EQ91" i="3" a="1"/>
  <c r="EQ91" i="3"/>
  <c r="EB89" i="3" a="1"/>
  <c r="EB89" i="3"/>
  <c r="EQ123" i="3" a="1"/>
  <c r="EQ123" i="3"/>
  <c r="IW124" i="3" a="1"/>
  <c r="IW124" i="3"/>
  <c r="EB108" i="3" a="1"/>
  <c r="EB108" i="3"/>
  <c r="EB93" i="3" a="1"/>
  <c r="EB93" i="3"/>
  <c r="GT89" i="3" a="1"/>
  <c r="GT89" i="3"/>
  <c r="GT119" i="3" a="1"/>
  <c r="GT119" i="3"/>
  <c r="EB127" i="3" a="1"/>
  <c r="EB127" i="3"/>
  <c r="EB125" i="3" a="1"/>
  <c r="EB125" i="3"/>
  <c r="GT103" i="3" a="1"/>
  <c r="GT103" i="3"/>
  <c r="EB113" i="3" a="1"/>
  <c r="EB113" i="3"/>
  <c r="EB88" i="3" a="1"/>
  <c r="EB88" i="3"/>
  <c r="IM126" i="3" a="1"/>
  <c r="IM126" i="3"/>
  <c r="IW117" i="3" a="1"/>
  <c r="IW117" i="3"/>
  <c r="IM96" i="3" a="1"/>
  <c r="IM96" i="3"/>
  <c r="EQ117" i="3" a="1"/>
  <c r="EQ117" i="3"/>
  <c r="EB124" i="3" a="1"/>
  <c r="EB124" i="3"/>
  <c r="IF122" i="3" a="1"/>
  <c r="IF122" i="3"/>
  <c r="DK127" i="3" a="1"/>
  <c r="DK127" i="3"/>
  <c r="DK101" i="3" a="1"/>
  <c r="DK101" i="3"/>
  <c r="DK110" i="3" a="1"/>
  <c r="DK110" i="3"/>
  <c r="EY110" i="3" a="1"/>
  <c r="EY110" i="3"/>
  <c r="DP103" i="3" a="1"/>
  <c r="DP103" i="3"/>
  <c r="EJ126" i="3" a="1"/>
  <c r="EJ126" i="3"/>
  <c r="DK98" i="3" a="1"/>
  <c r="DK98" i="3"/>
  <c r="DK129" i="3" a="1"/>
  <c r="DK129" i="3"/>
  <c r="IF124" i="3" a="1"/>
  <c r="IF124" i="3"/>
  <c r="IF108" i="3" a="1"/>
  <c r="IF108" i="3"/>
  <c r="DK100" i="3" a="1"/>
  <c r="DK100" i="3"/>
  <c r="DK90" i="3" a="1"/>
  <c r="DK90" i="3"/>
  <c r="IF102" i="3" a="1"/>
  <c r="IF102" i="3"/>
  <c r="IK100" i="3" a="1"/>
  <c r="IK100" i="3"/>
  <c r="EY101" i="3" a="1"/>
  <c r="EY101" i="3"/>
  <c r="DP101" i="3" a="1"/>
  <c r="DP101" i="3"/>
  <c r="EY114" i="3" a="1"/>
  <c r="EY114" i="3"/>
  <c r="EY120" i="3" a="1"/>
  <c r="EY120" i="3"/>
  <c r="IK95" i="3" a="1"/>
  <c r="IK95" i="3"/>
  <c r="DK113" i="3" a="1"/>
  <c r="DK113" i="3"/>
  <c r="IK94" i="3" a="1"/>
  <c r="IK94" i="3"/>
  <c r="IK102" i="3" a="1"/>
  <c r="IK102" i="3"/>
  <c r="HQ110" i="3" a="1"/>
  <c r="HQ110" i="3"/>
  <c r="HQ113" i="3" a="1"/>
  <c r="HQ113" i="3"/>
  <c r="HQ104" i="3" a="1"/>
  <c r="HQ104" i="3"/>
  <c r="IP129" i="3" a="1"/>
  <c r="IP129" i="3"/>
  <c r="HV116" i="3" a="1"/>
  <c r="HV116" i="3"/>
  <c r="HQ117" i="3" a="1"/>
  <c r="HQ117" i="3"/>
  <c r="HQ90" i="3" a="1"/>
  <c r="HQ90" i="3"/>
  <c r="IP93" i="3" a="1"/>
  <c r="IP93" i="3"/>
  <c r="IP116" i="3" a="1"/>
  <c r="IP116" i="3"/>
  <c r="FD119" i="3" a="1"/>
  <c r="FD119" i="3"/>
  <c r="EQ102" i="3" a="1"/>
  <c r="EQ102" i="3"/>
  <c r="AS127" i="3" a="1"/>
  <c r="AS127" i="3"/>
  <c r="AS91" i="3" a="1"/>
  <c r="AS91" i="3"/>
  <c r="AS115" i="3" a="1"/>
  <c r="AS115" i="3"/>
  <c r="AS114" i="3" a="1"/>
  <c r="AS114" i="3"/>
  <c r="AS124" i="3" a="1"/>
  <c r="AS124" i="3"/>
  <c r="IF130" i="3" a="1"/>
  <c r="IF130" i="3"/>
  <c r="EV130" i="3" a="1"/>
  <c r="EV130" i="3"/>
  <c r="DP104" i="3" a="1"/>
  <c r="DP104" i="3"/>
  <c r="IK111" i="3" a="1"/>
  <c r="IK111" i="3"/>
  <c r="IM92" i="3" a="1"/>
  <c r="IM92" i="3"/>
  <c r="DK111" i="3" a="1"/>
  <c r="DK111" i="3"/>
  <c r="DK116" i="3" a="1"/>
  <c r="DK116" i="3"/>
  <c r="IM107" i="3" a="1"/>
  <c r="IM107" i="3"/>
  <c r="FX95" i="3" a="1"/>
  <c r="FX95" i="3"/>
  <c r="AN99" i="3" a="1"/>
  <c r="AN99" i="3"/>
  <c r="DT121" i="3" a="1"/>
  <c r="DT121" i="3"/>
  <c r="GT116" i="3" a="1"/>
  <c r="GT116" i="3"/>
  <c r="GT120" i="3" a="1"/>
  <c r="GT120" i="3"/>
  <c r="HV103" i="3" a="1"/>
  <c r="HV103" i="3"/>
  <c r="DT90" i="3" a="1"/>
  <c r="DT90" i="3"/>
  <c r="AN124" i="3" a="1"/>
  <c r="AN124" i="3"/>
  <c r="AN103" i="3" a="1"/>
  <c r="AN103" i="3"/>
  <c r="AN98" i="3" a="1"/>
  <c r="AN98" i="3"/>
  <c r="HQ101" i="3" a="1"/>
  <c r="HQ101" i="3"/>
  <c r="DT98" i="3" a="1"/>
  <c r="DT98" i="3"/>
  <c r="HV112" i="3" a="1"/>
  <c r="HV112" i="3"/>
  <c r="GT124" i="3" a="1"/>
  <c r="GT124" i="3"/>
  <c r="FX110" i="3" a="1"/>
  <c r="FX110" i="3"/>
  <c r="AS112" i="3" a="1"/>
  <c r="AS112" i="3"/>
  <c r="GM129" i="3" a="1"/>
  <c r="GM129" i="3"/>
  <c r="EY127" i="3" a="1"/>
  <c r="EY127" i="3"/>
  <c r="AN113" i="3" a="1"/>
  <c r="AN113" i="3"/>
  <c r="FX129" i="3" a="1"/>
  <c r="FX129" i="3"/>
  <c r="DP102" i="3" a="1"/>
  <c r="DP102" i="3"/>
  <c r="FX119" i="3" a="1"/>
  <c r="FX119" i="3"/>
  <c r="GM104" i="3" a="1"/>
  <c r="GM104" i="3"/>
  <c r="DF90" i="3" a="1"/>
  <c r="DF90" i="3"/>
  <c r="IP91" i="3" a="1"/>
  <c r="IP91" i="3"/>
  <c r="HP97" i="3" a="1"/>
  <c r="HP97" i="3"/>
  <c r="IY119" i="3" a="1"/>
  <c r="IY119" i="3"/>
  <c r="GJ99" i="3" a="1"/>
  <c r="GJ99" i="3"/>
  <c r="BV126" i="3" a="1"/>
  <c r="BV126" i="3"/>
  <c r="HU115" i="3" a="1"/>
  <c r="HU115" i="3"/>
  <c r="GQ112" i="3" a="1"/>
  <c r="GQ112" i="3"/>
  <c r="HD104" i="3" a="1"/>
  <c r="HD104" i="3"/>
  <c r="DI104" i="3" a="1"/>
  <c r="DI104" i="3"/>
  <c r="FQ105" i="3" a="1"/>
  <c r="FQ105" i="3"/>
  <c r="IQ119" i="3" a="1"/>
  <c r="IQ119" i="3"/>
  <c r="EH97" i="3" a="1"/>
  <c r="EH97" i="3"/>
  <c r="M101" i="3" a="1"/>
  <c r="M101" i="3"/>
  <c r="W88" i="3" a="1"/>
  <c r="W88" i="3"/>
  <c r="AE105" i="3" a="1"/>
  <c r="AE105" i="3"/>
  <c r="AJ114" i="3" a="1"/>
  <c r="AJ114" i="3"/>
  <c r="Y106" i="3" a="1"/>
  <c r="Y106" i="3"/>
  <c r="Z88" i="3" a="1"/>
  <c r="Z88" i="3"/>
  <c r="K122" i="3" a="1"/>
  <c r="K122" i="3"/>
  <c r="B107" i="3" a="1"/>
  <c r="B107" i="3"/>
  <c r="BL94" i="3" a="1"/>
  <c r="BL94" i="3"/>
  <c r="BG95" i="3" a="1"/>
  <c r="BG95" i="3"/>
  <c r="AL126" i="3" a="1"/>
  <c r="AL126" i="3"/>
  <c r="BQ97" i="3" a="1"/>
  <c r="BQ97" i="3"/>
  <c r="BD101" i="3" a="1"/>
  <c r="BD101" i="3"/>
  <c r="C89" i="3" a="1"/>
  <c r="C89" i="3"/>
  <c r="AO90" i="3" a="1"/>
  <c r="AO90" i="3"/>
  <c r="R125" i="3" a="1"/>
  <c r="R125" i="3"/>
  <c r="AM109" i="3" a="1"/>
  <c r="AM109" i="3"/>
  <c r="U115" i="3" a="1"/>
  <c r="U115" i="3"/>
  <c r="F107" i="3" a="1"/>
  <c r="F107" i="3"/>
  <c r="FL125" i="3" a="1"/>
  <c r="FL125" i="3"/>
  <c r="AR130" i="3" a="1"/>
  <c r="AR130" i="3"/>
  <c r="BS112" i="3" a="1"/>
  <c r="BS112" i="3"/>
  <c r="BT103" i="3" a="1"/>
  <c r="BT103" i="3"/>
  <c r="P116" i="3" a="1"/>
  <c r="P116" i="3"/>
  <c r="BS93" i="3" a="1"/>
  <c r="BS93" i="3"/>
  <c r="AV98" i="3" a="1"/>
  <c r="AV98" i="3"/>
  <c r="AY89" i="3" a="1"/>
  <c r="AY89" i="3"/>
  <c r="AY91" i="3" a="1"/>
  <c r="AY91" i="3"/>
  <c r="GC105" i="3" a="1"/>
  <c r="GC105" i="3"/>
  <c r="FU92" i="3" a="1"/>
  <c r="FU92" i="3"/>
  <c r="BS111" i="3" a="1"/>
  <c r="BS111" i="3"/>
  <c r="BS91" i="3" a="1"/>
  <c r="BS91" i="3"/>
  <c r="BS92" i="3" a="1"/>
  <c r="BS92" i="3"/>
  <c r="BI94" i="3" a="1"/>
  <c r="BI94" i="3"/>
  <c r="BS129" i="3" a="1"/>
  <c r="BS129" i="3"/>
  <c r="AR121" i="3" a="1"/>
  <c r="AR121" i="3"/>
  <c r="P117" i="3" a="1"/>
  <c r="P117" i="3"/>
  <c r="P89" i="3" a="1"/>
  <c r="P89" i="3"/>
  <c r="P110" i="3" a="1"/>
  <c r="P110" i="3"/>
  <c r="L100" i="3" a="1"/>
  <c r="L100" i="3"/>
  <c r="BN100" i="3" a="1"/>
  <c r="BN100" i="3"/>
  <c r="BN119" i="3" a="1"/>
  <c r="BN119" i="3"/>
  <c r="AY130" i="3" a="1"/>
  <c r="AY130" i="3"/>
  <c r="AY107" i="3" a="1"/>
  <c r="AY107" i="3"/>
  <c r="AY125" i="3" a="1"/>
  <c r="AY125" i="3"/>
  <c r="GC99" i="3" a="1"/>
  <c r="GC99" i="3"/>
  <c r="GG104" i="3" a="1"/>
  <c r="GG104" i="3"/>
  <c r="GC130" i="3" a="1"/>
  <c r="GC130" i="3"/>
  <c r="HF89" i="3" a="1"/>
  <c r="HF89" i="3"/>
  <c r="HF97" i="3" a="1"/>
  <c r="HF97" i="3"/>
  <c r="GC120" i="3" a="1"/>
  <c r="GC120" i="3"/>
  <c r="CH101" i="3" a="1"/>
  <c r="CH101" i="3"/>
  <c r="CH94" i="3" a="1"/>
  <c r="CH94" i="3"/>
  <c r="CH114" i="3" a="1"/>
  <c r="CH114" i="3"/>
  <c r="CH119" i="3" a="1"/>
  <c r="CH119" i="3"/>
  <c r="CH92" i="3" a="1"/>
  <c r="CH92" i="3"/>
  <c r="CH99" i="3" a="1"/>
  <c r="CH99" i="3"/>
  <c r="IM103" i="3" a="1"/>
  <c r="IM103" i="3"/>
  <c r="EV93" i="3" a="1"/>
  <c r="EV93" i="3"/>
  <c r="FF94" i="3" a="1"/>
  <c r="FF94" i="3"/>
  <c r="EV98" i="3" a="1"/>
  <c r="EV98" i="3"/>
  <c r="EV110" i="3" a="1"/>
  <c r="EV110" i="3"/>
  <c r="EV101" i="3" a="1"/>
  <c r="EV101" i="3"/>
  <c r="EV122" i="3" a="1"/>
  <c r="EV122" i="3"/>
  <c r="EV106" i="3" a="1"/>
  <c r="EV106" i="3"/>
  <c r="EV125" i="3" a="1"/>
  <c r="EV125" i="3"/>
  <c r="EV117" i="3" a="1"/>
  <c r="EV117" i="3"/>
  <c r="EV109" i="3" a="1"/>
  <c r="EV109" i="3"/>
  <c r="EV99" i="3" a="1"/>
  <c r="EV99" i="3"/>
  <c r="IM97" i="3" a="1"/>
  <c r="IM97" i="3"/>
  <c r="IM121" i="3" a="1"/>
  <c r="IM121" i="3"/>
  <c r="BY104" i="3" a="1"/>
  <c r="BY104" i="3"/>
  <c r="FP110" i="3" a="1"/>
  <c r="FP110" i="3"/>
  <c r="IM99" i="3" a="1"/>
  <c r="IM99" i="3"/>
  <c r="IM112" i="3" a="1"/>
  <c r="IM112" i="3"/>
  <c r="IM130" i="3" a="1"/>
  <c r="IM130" i="3"/>
  <c r="BY94" i="3" a="1"/>
  <c r="BY94" i="3"/>
  <c r="GG91" i="3" a="1"/>
  <c r="GG91" i="3"/>
  <c r="EQ107" i="3" a="1"/>
  <c r="EQ107" i="3"/>
  <c r="IW105" i="3" a="1"/>
  <c r="IW105" i="3"/>
  <c r="IW115" i="3" a="1"/>
  <c r="IW115" i="3"/>
  <c r="EB105" i="3" a="1"/>
  <c r="EB105" i="3"/>
  <c r="EQ124" i="3" a="1"/>
  <c r="EQ124" i="3"/>
  <c r="EB94" i="3" a="1"/>
  <c r="EB94" i="3"/>
  <c r="EQ119" i="3" a="1"/>
  <c r="EQ119" i="3"/>
  <c r="IW109" i="3" a="1"/>
  <c r="IW109" i="3"/>
  <c r="IM88" i="3" a="1"/>
  <c r="IM88" i="3"/>
  <c r="EQ105" i="3" a="1"/>
  <c r="EQ105" i="3"/>
  <c r="IW102" i="3" a="1"/>
  <c r="IW102" i="3"/>
  <c r="IW129" i="3" a="1"/>
  <c r="IW129" i="3"/>
  <c r="EB100" i="3" a="1"/>
  <c r="EB100" i="3"/>
  <c r="IW120" i="3" a="1"/>
  <c r="IW120" i="3"/>
  <c r="IW91" i="3" a="1"/>
  <c r="IW91" i="3"/>
  <c r="EQ111" i="3" a="1"/>
  <c r="EQ111" i="3"/>
  <c r="IW101" i="3" a="1"/>
  <c r="IW101" i="3"/>
  <c r="EB99" i="3" a="1"/>
  <c r="EB99" i="3"/>
  <c r="IW88" i="3" a="1"/>
  <c r="IW88" i="3"/>
  <c r="GT101" i="3" a="1"/>
  <c r="GT101" i="3"/>
  <c r="GT111" i="3" a="1"/>
  <c r="GT111" i="3"/>
  <c r="EB95" i="3" a="1"/>
  <c r="EB95" i="3"/>
  <c r="GT95" i="3" a="1"/>
  <c r="GT95" i="3"/>
  <c r="GT109" i="3" a="1"/>
  <c r="GT109" i="3"/>
  <c r="GT125" i="3" a="1"/>
  <c r="GT125" i="3"/>
  <c r="GT88" i="3" a="1"/>
  <c r="GT88" i="3"/>
  <c r="EB114" i="3" a="1"/>
  <c r="EB114" i="3"/>
  <c r="IM94" i="3" a="1"/>
  <c r="IM94" i="3"/>
  <c r="EB123" i="3" a="1"/>
  <c r="EB123" i="3"/>
  <c r="DK119" i="3" a="1"/>
  <c r="DK119" i="3"/>
  <c r="DK106" i="3" a="1"/>
  <c r="DK106" i="3"/>
  <c r="IF110" i="3" a="1"/>
  <c r="IF110" i="3"/>
  <c r="EY107" i="3" a="1"/>
  <c r="EY107" i="3"/>
  <c r="DP108" i="3" a="1"/>
  <c r="DP108" i="3"/>
  <c r="DP125" i="3" a="1"/>
  <c r="DP125" i="3"/>
  <c r="EJ88" i="3" a="1"/>
  <c r="EJ88" i="3"/>
  <c r="IF125" i="3" a="1"/>
  <c r="IF125" i="3"/>
  <c r="IF123" i="3" a="1"/>
  <c r="IF123" i="3"/>
  <c r="DK95" i="3" a="1"/>
  <c r="DK95" i="3"/>
  <c r="EJ113" i="3" a="1"/>
  <c r="EJ113" i="3"/>
  <c r="DP95" i="3" a="1"/>
  <c r="DP95" i="3"/>
  <c r="EY126" i="3" a="1"/>
  <c r="EY126" i="3"/>
  <c r="EY97" i="3" a="1"/>
  <c r="EY97" i="3"/>
  <c r="DK97" i="3" a="1"/>
  <c r="DK97" i="3"/>
  <c r="HQ129" i="3" a="1"/>
  <c r="HQ129" i="3"/>
  <c r="HQ118" i="3" a="1"/>
  <c r="HQ118" i="3"/>
  <c r="HQ123" i="3" a="1"/>
  <c r="HQ123" i="3"/>
  <c r="HQ94" i="3" a="1"/>
  <c r="HQ94" i="3"/>
  <c r="IP113" i="3" a="1"/>
  <c r="IP113" i="3"/>
  <c r="IP120" i="3" a="1"/>
  <c r="IP120" i="3"/>
  <c r="HQ106" i="3" a="1"/>
  <c r="HQ106" i="3"/>
  <c r="IP89" i="3" a="1"/>
  <c r="IP89" i="3"/>
  <c r="AS103" i="3" a="1"/>
  <c r="AS103" i="3"/>
  <c r="AS99" i="3" a="1"/>
  <c r="AS99" i="3"/>
  <c r="AS96" i="3" a="1"/>
  <c r="AS96" i="3"/>
  <c r="AS93" i="3" a="1"/>
  <c r="AS93" i="3"/>
  <c r="AN125" i="3" a="1"/>
  <c r="AN125" i="3"/>
  <c r="AN127" i="3" a="1"/>
  <c r="AN127" i="3"/>
  <c r="IM114" i="3" a="1"/>
  <c r="IM114" i="3"/>
  <c r="DK94" i="3" a="1"/>
  <c r="DK94" i="3"/>
  <c r="FX94" i="3" a="1"/>
  <c r="FX94" i="3"/>
  <c r="AN126" i="3" a="1"/>
  <c r="AN126" i="3"/>
  <c r="DT105" i="3" a="1"/>
  <c r="DT105" i="3"/>
  <c r="DT117" i="3" a="1"/>
  <c r="DT117" i="3"/>
  <c r="DT93" i="3" a="1"/>
  <c r="DT93" i="3"/>
  <c r="GT115" i="3" a="1"/>
  <c r="GT115" i="3"/>
  <c r="GT127" i="3" a="1"/>
  <c r="GT127" i="3"/>
  <c r="GT113" i="3" a="1"/>
  <c r="GT113" i="3"/>
  <c r="AN114" i="3" a="1"/>
  <c r="AN114" i="3"/>
  <c r="DT100" i="3" a="1"/>
  <c r="DT100" i="3"/>
  <c r="AN89" i="3" a="1"/>
  <c r="AN89" i="3"/>
  <c r="DT128" i="3" a="1"/>
  <c r="DT128" i="3"/>
  <c r="AN123" i="3" a="1"/>
  <c r="AN123" i="3"/>
  <c r="AN106" i="3" a="1"/>
  <c r="AN106" i="3"/>
  <c r="AN122" i="3" a="1"/>
  <c r="AN122" i="3"/>
  <c r="DT111" i="3" a="1"/>
  <c r="DT111" i="3"/>
  <c r="AN112" i="3" a="1"/>
  <c r="AN112" i="3"/>
  <c r="DT109" i="3" a="1"/>
  <c r="DT109" i="3"/>
  <c r="GM103" i="3" a="1"/>
  <c r="GM103" i="3"/>
  <c r="GM113" i="3" a="1"/>
  <c r="GM113" i="3"/>
  <c r="DF99" i="3" a="1"/>
  <c r="DF99" i="3"/>
  <c r="DF121" i="3" a="1"/>
  <c r="DF121" i="3"/>
  <c r="H105" i="3" a="1"/>
  <c r="H105" i="3"/>
  <c r="AR105" i="3" a="1"/>
  <c r="AR105" i="3"/>
  <c r="AU88" i="3" a="1"/>
  <c r="AU88" i="3"/>
  <c r="M100" i="3" a="1"/>
  <c r="M100" i="3"/>
  <c r="BT106" i="3" a="1"/>
  <c r="BT106" i="3"/>
  <c r="H124" i="3" a="1"/>
  <c r="H124" i="3"/>
  <c r="BK101" i="3" a="1"/>
  <c r="BK101" i="3"/>
  <c r="B97" i="3" a="1"/>
  <c r="B97" i="3"/>
  <c r="Z101" i="3" a="1"/>
  <c r="Z101" i="3"/>
  <c r="Z103" i="3" a="1"/>
  <c r="Z103" i="3"/>
  <c r="BB108" i="3" a="1"/>
  <c r="BB108" i="3"/>
  <c r="BO107" i="3" a="1"/>
  <c r="BO107" i="3"/>
  <c r="W105" i="3" a="1"/>
  <c r="W105" i="3"/>
  <c r="R128" i="3" a="1"/>
  <c r="R128" i="3"/>
  <c r="BB115" i="3" a="1"/>
  <c r="BB115" i="3"/>
  <c r="U94" i="3" a="1"/>
  <c r="U94" i="3"/>
  <c r="BB106" i="3" a="1"/>
  <c r="BB106" i="3"/>
  <c r="Q114" i="3" a="1"/>
  <c r="Q114" i="3"/>
  <c r="GP98" i="3" a="1"/>
  <c r="GP98" i="3"/>
  <c r="CA130" i="3" a="1"/>
  <c r="CA130" i="3"/>
  <c r="CM98" i="3" a="1"/>
  <c r="CM98" i="3"/>
  <c r="CM113" i="3" a="1"/>
  <c r="CM113" i="3"/>
  <c r="FL102" i="3" a="1"/>
  <c r="FL102" i="3"/>
  <c r="FF119" i="3" a="1"/>
  <c r="FF119" i="3"/>
  <c r="FU109" i="3" a="1"/>
  <c r="FU109" i="3"/>
  <c r="CN111" i="3" a="1"/>
  <c r="CN111" i="3"/>
  <c r="FF96" i="3" a="1"/>
  <c r="FF96" i="3"/>
  <c r="FA99" i="3" a="1"/>
  <c r="FA99" i="3"/>
  <c r="HV110" i="3" a="1"/>
  <c r="HV110" i="3"/>
  <c r="HV111" i="3" a="1"/>
  <c r="HV111" i="3"/>
  <c r="HV115" i="3" a="1"/>
  <c r="HV115" i="3"/>
  <c r="GT92" i="3" a="1"/>
  <c r="GT92" i="3"/>
  <c r="BN90" i="3" a="1"/>
  <c r="BN90" i="3"/>
  <c r="F111" i="3" a="1"/>
  <c r="F111" i="3"/>
  <c r="BT107" i="3" a="1"/>
  <c r="BT107" i="3"/>
  <c r="M96" i="3" a="1"/>
  <c r="M96" i="3"/>
  <c r="AU104" i="3" a="1"/>
  <c r="AU104" i="3"/>
  <c r="K115" i="3" a="1"/>
  <c r="K115" i="3"/>
  <c r="BN108" i="3" a="1"/>
  <c r="BN108" i="3"/>
  <c r="W116" i="3" a="1"/>
  <c r="W116" i="3"/>
  <c r="BK92" i="3" a="1"/>
  <c r="BK92" i="3"/>
  <c r="AM129" i="3" a="1"/>
  <c r="AM129" i="3"/>
  <c r="BN112" i="3" a="1"/>
  <c r="BN112" i="3"/>
  <c r="AW95" i="3" a="1"/>
  <c r="AW95" i="3"/>
  <c r="F113" i="3" a="1"/>
  <c r="F113" i="3"/>
  <c r="BT100" i="3" a="1"/>
  <c r="BT100" i="3"/>
  <c r="AU124" i="3" a="1"/>
  <c r="AU124" i="3"/>
  <c r="BK106" i="3" a="1"/>
  <c r="BK106" i="3"/>
  <c r="M115" i="3" a="1"/>
  <c r="M115" i="3"/>
  <c r="BT96" i="3" a="1"/>
  <c r="BT96" i="3"/>
  <c r="BG128" i="3" a="1"/>
  <c r="BG128" i="3"/>
  <c r="AL108" i="3" a="1"/>
  <c r="AL108" i="3"/>
  <c r="K121" i="3" a="1"/>
  <c r="K121" i="3"/>
  <c r="H97" i="3" a="1"/>
  <c r="H97" i="3"/>
  <c r="BN97" i="3" a="1"/>
  <c r="BN97" i="3"/>
  <c r="Z92" i="3" a="1"/>
  <c r="Z92" i="3"/>
  <c r="C37" i="9"/>
  <c r="BN110" i="3" a="1"/>
  <c r="BN110" i="3"/>
  <c r="BN126" i="3" a="1"/>
  <c r="BN126" i="3"/>
  <c r="Z107" i="3" a="1"/>
  <c r="Z107" i="3"/>
  <c r="U127" i="3" a="1"/>
  <c r="U127" i="3"/>
  <c r="BN105" i="3" a="1"/>
  <c r="BN105" i="3"/>
  <c r="R90" i="3" a="1"/>
  <c r="R90" i="3"/>
  <c r="GP97" i="3" a="1"/>
  <c r="GP97" i="3"/>
  <c r="CM116" i="3" a="1"/>
  <c r="CM116" i="3"/>
  <c r="FF97" i="3" a="1"/>
  <c r="FF97" i="3"/>
  <c r="HV105" i="3" a="1"/>
  <c r="HV105" i="3"/>
  <c r="HV99" i="3" a="1"/>
  <c r="HV99" i="3"/>
  <c r="HV117" i="3" a="1"/>
  <c r="HV117" i="3"/>
  <c r="HV92" i="3" a="1"/>
  <c r="HV92" i="3"/>
  <c r="HV95" i="3" a="1"/>
  <c r="HV95" i="3"/>
  <c r="IU118" i="3" a="1"/>
  <c r="IU118" i="3"/>
  <c r="IU93" i="3" a="1"/>
  <c r="IU93" i="3"/>
  <c r="DC123" i="3" a="1"/>
  <c r="DC123" i="3"/>
  <c r="GA96" i="3" a="1"/>
  <c r="GA96" i="3"/>
  <c r="IH111" i="3" a="1"/>
  <c r="IH111" i="3"/>
  <c r="GE102" i="3" a="1"/>
  <c r="GE102" i="3"/>
  <c r="EM130" i="3" a="1"/>
  <c r="EM130" i="3"/>
  <c r="BZ107" i="3" a="1"/>
  <c r="BZ107" i="3"/>
  <c r="BF126" i="3" a="1"/>
  <c r="BF126" i="3"/>
  <c r="HE106" i="3" a="1"/>
  <c r="HE106" i="3"/>
  <c r="JC118" i="3" a="1"/>
  <c r="JC118" i="3"/>
  <c r="FG121" i="3" a="1"/>
  <c r="FG121" i="3"/>
  <c r="HT102" i="3" a="1"/>
  <c r="HT102" i="3"/>
  <c r="BA124" i="3" a="1"/>
  <c r="BA124" i="3"/>
  <c r="AQ119" i="3" a="1"/>
  <c r="AQ119" i="3"/>
  <c r="DV119" i="3" a="1"/>
  <c r="DV119" i="3"/>
  <c r="AU119" i="3" a="1"/>
  <c r="AU119" i="3"/>
  <c r="M88" i="3" a="1"/>
  <c r="M88" i="3"/>
  <c r="BT101" i="3" a="1"/>
  <c r="BT101" i="3"/>
  <c r="AZ104" i="3" a="1"/>
  <c r="AZ104" i="3"/>
  <c r="AW109" i="3" a="1"/>
  <c r="AW109" i="3"/>
  <c r="F105" i="3" a="1"/>
  <c r="F105" i="3"/>
  <c r="F96" i="3" a="1"/>
  <c r="F96" i="3"/>
  <c r="AW125" i="3" a="1"/>
  <c r="AW125" i="3"/>
  <c r="BK122" i="3" a="1"/>
  <c r="BK122" i="3"/>
  <c r="M109" i="3" a="1"/>
  <c r="M109" i="3"/>
  <c r="M130" i="3" a="1"/>
  <c r="M130" i="3"/>
  <c r="BT121" i="3" a="1"/>
  <c r="BT121" i="3"/>
  <c r="BG103" i="3" a="1"/>
  <c r="BG103" i="3"/>
  <c r="AZ91" i="3" a="1"/>
  <c r="AZ91" i="3"/>
  <c r="R91" i="3" a="1"/>
  <c r="R91" i="3"/>
  <c r="K118" i="3" a="1"/>
  <c r="K118" i="3"/>
  <c r="BL113" i="3" a="1"/>
  <c r="BL113" i="3"/>
  <c r="AO110" i="3" a="1"/>
  <c r="AO110" i="3"/>
  <c r="BD103" i="3" a="1"/>
  <c r="BD103" i="3"/>
  <c r="BN116" i="3" a="1"/>
  <c r="BN116" i="3"/>
  <c r="BN111" i="3" a="1"/>
  <c r="BN111" i="3"/>
  <c r="BN99" i="3" a="1"/>
  <c r="BN99" i="3"/>
  <c r="Z111" i="3" a="1"/>
  <c r="Z111" i="3"/>
  <c r="BT88" i="3" a="1"/>
  <c r="BT88" i="3"/>
  <c r="AW90" i="3" a="1"/>
  <c r="AW90" i="3"/>
  <c r="AU94" i="3" a="1"/>
  <c r="AU94" i="3"/>
  <c r="F91" i="3" a="1"/>
  <c r="F91" i="3"/>
  <c r="F102" i="3" a="1"/>
  <c r="F102" i="3"/>
  <c r="BT93" i="3" a="1"/>
  <c r="BT93" i="3"/>
  <c r="BJ99" i="3" a="1"/>
  <c r="BJ99" i="3"/>
  <c r="AZ98" i="3" a="1"/>
  <c r="AZ98" i="3"/>
  <c r="BK89" i="3" a="1"/>
  <c r="BK89" i="3"/>
  <c r="M107" i="3" a="1"/>
  <c r="M107" i="3"/>
  <c r="M104" i="3" a="1"/>
  <c r="M104" i="3"/>
  <c r="M89" i="3" a="1"/>
  <c r="M89" i="3"/>
  <c r="AZ100" i="3" a="1"/>
  <c r="AZ100" i="3"/>
  <c r="AU108" i="3" a="1"/>
  <c r="AU108" i="3"/>
  <c r="R94" i="3" a="1"/>
  <c r="R94" i="3"/>
  <c r="K94" i="3" a="1"/>
  <c r="K94" i="3"/>
  <c r="BO130" i="3" a="1"/>
  <c r="BO130" i="3"/>
  <c r="BB107" i="3" a="1"/>
  <c r="BB107" i="3"/>
  <c r="BN88" i="3" a="1"/>
  <c r="BN88" i="3"/>
  <c r="BD98" i="3" a="1"/>
  <c r="BD98" i="3"/>
  <c r="BK114" i="3" a="1"/>
  <c r="BK114" i="3"/>
  <c r="BN92" i="3" a="1"/>
  <c r="BN92" i="3"/>
  <c r="BN114" i="3" a="1"/>
  <c r="BN114" i="3"/>
  <c r="AL120" i="3" a="1"/>
  <c r="AL120" i="3"/>
  <c r="BB118" i="3" a="1"/>
  <c r="BB118" i="3"/>
  <c r="AL123" i="3" a="1"/>
  <c r="AL123" i="3"/>
  <c r="C34" i="9"/>
  <c r="AO88" i="3" a="1"/>
  <c r="AO88" i="3"/>
  <c r="Z113" i="3" a="1"/>
  <c r="Z113" i="3"/>
  <c r="BB92" i="3" a="1"/>
  <c r="BB92" i="3"/>
  <c r="W113" i="3" a="1"/>
  <c r="W113" i="3"/>
  <c r="BG110" i="3" a="1"/>
  <c r="BG110" i="3"/>
  <c r="BN113" i="3" a="1"/>
  <c r="BN113" i="3"/>
  <c r="B109" i="3" a="1"/>
  <c r="B109" i="3"/>
  <c r="GP118" i="3" a="1"/>
  <c r="GP118" i="3"/>
  <c r="CA111" i="3" a="1"/>
  <c r="CA111" i="3"/>
  <c r="CM127" i="3" a="1"/>
  <c r="CM127" i="3"/>
  <c r="U114" i="3" a="1"/>
  <c r="U114" i="3"/>
  <c r="CN96" i="3" a="1"/>
  <c r="CN96" i="3"/>
  <c r="FL95" i="3" a="1"/>
  <c r="FL95" i="3"/>
  <c r="BT99" i="3" a="1"/>
  <c r="BT99" i="3"/>
  <c r="BG107" i="3" a="1"/>
  <c r="BG107" i="3"/>
  <c r="AW118" i="3" a="1"/>
  <c r="AW118" i="3"/>
  <c r="F103" i="3" a="1"/>
  <c r="F103" i="3"/>
  <c r="F92" i="3" a="1"/>
  <c r="F92" i="3"/>
  <c r="F114" i="3" a="1"/>
  <c r="F114" i="3"/>
  <c r="BT92" i="3" a="1"/>
  <c r="BT92" i="3"/>
  <c r="BK95" i="3" a="1"/>
  <c r="BK95" i="3"/>
  <c r="BK115" i="3" a="1"/>
  <c r="BK115" i="3"/>
  <c r="M112" i="3" a="1"/>
  <c r="M112" i="3"/>
  <c r="M119" i="3" a="1"/>
  <c r="M119" i="3"/>
  <c r="M106" i="3" a="1"/>
  <c r="M106" i="3"/>
  <c r="BT104" i="3" a="1"/>
  <c r="BT104" i="3"/>
  <c r="AL99" i="3" a="1"/>
  <c r="AL99" i="3"/>
  <c r="K98" i="3" a="1"/>
  <c r="K98" i="3"/>
  <c r="K126" i="3" a="1"/>
  <c r="K126" i="3"/>
  <c r="H102" i="3" a="1"/>
  <c r="H102" i="3"/>
  <c r="BT125" i="3" a="1"/>
  <c r="BT125" i="3"/>
  <c r="BN96" i="3" a="1"/>
  <c r="BN96" i="3"/>
  <c r="BD111" i="3" a="1"/>
  <c r="BD111" i="3"/>
  <c r="W94" i="3" a="1"/>
  <c r="W94" i="3"/>
  <c r="W129" i="3" a="1"/>
  <c r="W129" i="3"/>
  <c r="BN130" i="3" a="1"/>
  <c r="BN130" i="3"/>
  <c r="BN104" i="3" a="1"/>
  <c r="BN104" i="3"/>
  <c r="BO91" i="3" a="1"/>
  <c r="BO91" i="3"/>
  <c r="AM121" i="3" a="1"/>
  <c r="AM121" i="3"/>
  <c r="W117" i="3" a="1"/>
  <c r="W117" i="3"/>
  <c r="Z91" i="3" a="1"/>
  <c r="Z91" i="3"/>
  <c r="Z123" i="3" a="1"/>
  <c r="Z123" i="3"/>
  <c r="BP107" i="3" a="1"/>
  <c r="BP107" i="3"/>
  <c r="CA89" i="3" a="1"/>
  <c r="CA89" i="3"/>
  <c r="CM128" i="3" a="1"/>
  <c r="CM128" i="3"/>
  <c r="GO112" i="3" a="1"/>
  <c r="GO112" i="3"/>
  <c r="HV101" i="3" a="1"/>
  <c r="HV101" i="3"/>
  <c r="BS108" i="3" a="1"/>
  <c r="BS108" i="3"/>
  <c r="AE124" i="3" a="1"/>
  <c r="AE124" i="3"/>
  <c r="BI101" i="3" a="1"/>
  <c r="BI101" i="3"/>
  <c r="BD128" i="3" a="1"/>
  <c r="BD128" i="3"/>
  <c r="FJ116" i="3" a="1"/>
  <c r="FJ116" i="3"/>
  <c r="BE121" i="3" a="1"/>
  <c r="BE121" i="3"/>
  <c r="AZ101" i="3" a="1"/>
  <c r="AZ101" i="3"/>
  <c r="CU91" i="3" a="1"/>
  <c r="CU91" i="3"/>
  <c r="HN110" i="3" a="1"/>
  <c r="HN110" i="3"/>
  <c r="HN89" i="3" a="1"/>
  <c r="HN89" i="3"/>
  <c r="HN107" i="3" a="1"/>
  <c r="HN107" i="3"/>
  <c r="EL108" i="3" a="1"/>
  <c r="EL108" i="3"/>
  <c r="EL92" i="3" a="1"/>
  <c r="EL92" i="3"/>
  <c r="EL117" i="3" a="1"/>
  <c r="EL117" i="3"/>
  <c r="EL119" i="3" a="1"/>
  <c r="EL119" i="3"/>
  <c r="DW88" i="3" a="1"/>
  <c r="DW88" i="3"/>
  <c r="DW122" i="3" a="1"/>
  <c r="DW122" i="3"/>
  <c r="JG110" i="3" a="1"/>
  <c r="JG110" i="3"/>
  <c r="JG93" i="3" a="1"/>
  <c r="JG93" i="3"/>
  <c r="BW120" i="3" a="1"/>
  <c r="BW120" i="3"/>
  <c r="BW116" i="3" a="1"/>
  <c r="BW116" i="3"/>
  <c r="BW109" i="3" a="1"/>
  <c r="BW109" i="3"/>
  <c r="BW107" i="3" a="1"/>
  <c r="BW107" i="3"/>
  <c r="BW95" i="3" a="1"/>
  <c r="BW95" i="3"/>
  <c r="AI119" i="3" a="1"/>
  <c r="AI119" i="3"/>
  <c r="AI117" i="3" a="1"/>
  <c r="AI117" i="3"/>
  <c r="IR122" i="3" a="1"/>
  <c r="IR122" i="3"/>
  <c r="IR95" i="3" a="1"/>
  <c r="IR95" i="3"/>
  <c r="IR89" i="3" a="1"/>
  <c r="IR89" i="3"/>
  <c r="IR108" i="3" a="1"/>
  <c r="IR108" i="3"/>
  <c r="AV124" i="3" a="1"/>
  <c r="AV124" i="3"/>
  <c r="AV120" i="3" a="1"/>
  <c r="AV120" i="3"/>
  <c r="AV96" i="3" a="1"/>
  <c r="AV96" i="3"/>
  <c r="AV123" i="3" a="1"/>
  <c r="AV123" i="3"/>
  <c r="AV108" i="3" a="1"/>
  <c r="AV108" i="3"/>
  <c r="AV119" i="3" a="1"/>
  <c r="AV119" i="3"/>
  <c r="BX126" i="3" a="1"/>
  <c r="BX126" i="3"/>
  <c r="BX119" i="3" a="1"/>
  <c r="BX119" i="3"/>
  <c r="BX117" i="3" a="1"/>
  <c r="BX117" i="3"/>
  <c r="BX104" i="3" a="1"/>
  <c r="BX104" i="3"/>
  <c r="AP115" i="3" a="1"/>
  <c r="AP115" i="3"/>
  <c r="AP119" i="3" a="1"/>
  <c r="AP119" i="3"/>
  <c r="CF107" i="3" a="1"/>
  <c r="CF107" i="3"/>
  <c r="CF101" i="3" a="1"/>
  <c r="CF101" i="3"/>
  <c r="HG97" i="3" a="1"/>
  <c r="HG97" i="3"/>
  <c r="HG116" i="3" a="1"/>
  <c r="HG116" i="3"/>
  <c r="HG114" i="3" a="1"/>
  <c r="HG114" i="3"/>
  <c r="HG107" i="3" a="1"/>
  <c r="HG107" i="3"/>
  <c r="HG122" i="3" a="1"/>
  <c r="HG122" i="3"/>
  <c r="HG119" i="3" a="1"/>
  <c r="HG119" i="3"/>
  <c r="HG92" i="3" a="1"/>
  <c r="HG92" i="3"/>
  <c r="HG94" i="3" a="1"/>
  <c r="HG94" i="3"/>
  <c r="HG117" i="3" a="1"/>
  <c r="HG117" i="3"/>
  <c r="HG126" i="3" a="1"/>
  <c r="HG126" i="3"/>
  <c r="HG98" i="3" a="1"/>
  <c r="HG98" i="3"/>
  <c r="HG130" i="3" a="1"/>
  <c r="HG130" i="3"/>
  <c r="HG90" i="3" a="1"/>
  <c r="HG90" i="3"/>
  <c r="HG129" i="3" a="1"/>
  <c r="HG129" i="3"/>
  <c r="HG110" i="3" a="1"/>
  <c r="HG110" i="3"/>
  <c r="HG105" i="3" a="1"/>
  <c r="HG105" i="3"/>
  <c r="HG102" i="3" a="1"/>
  <c r="HG102" i="3"/>
  <c r="HG109" i="3" a="1"/>
  <c r="HG109" i="3"/>
  <c r="ET91" i="3" a="1"/>
  <c r="ET91" i="3"/>
  <c r="ET119" i="3" a="1"/>
  <c r="ET119" i="3"/>
  <c r="ET95" i="3" a="1"/>
  <c r="ET95" i="3"/>
  <c r="ET90" i="3" a="1"/>
  <c r="ET90" i="3"/>
  <c r="ET101" i="3" a="1"/>
  <c r="ET101" i="3"/>
  <c r="ET121" i="3" a="1"/>
  <c r="ET121" i="3"/>
  <c r="ET106" i="3" a="1"/>
  <c r="ET106" i="3"/>
  <c r="ET98" i="3" a="1"/>
  <c r="ET98" i="3"/>
  <c r="ET114" i="3" a="1"/>
  <c r="ET114" i="3"/>
  <c r="EO104" i="3" a="1"/>
  <c r="EO104" i="3"/>
  <c r="EO99" i="3" a="1"/>
  <c r="EO99" i="3"/>
  <c r="EO129" i="3" a="1"/>
  <c r="EO129" i="3"/>
  <c r="EO113" i="3" a="1"/>
  <c r="EO113" i="3"/>
  <c r="EO128" i="3" a="1"/>
  <c r="EO128" i="3"/>
  <c r="EO109" i="3" a="1"/>
  <c r="EO109" i="3"/>
  <c r="EO95" i="3" a="1"/>
  <c r="EO95" i="3"/>
  <c r="EO116" i="3" a="1"/>
  <c r="EO116" i="3"/>
  <c r="EO114" i="3" a="1"/>
  <c r="EO114" i="3"/>
  <c r="EO121" i="3" a="1"/>
  <c r="EO121" i="3"/>
  <c r="EO122" i="3" a="1"/>
  <c r="EO122" i="3"/>
  <c r="EO130" i="3" a="1"/>
  <c r="EO130" i="3"/>
  <c r="EO100" i="3" a="1"/>
  <c r="EO100" i="3"/>
  <c r="BG101" i="3" a="1"/>
  <c r="BG101" i="3"/>
  <c r="BG92" i="3" a="1"/>
  <c r="BG92" i="3"/>
  <c r="BG125" i="3" a="1"/>
  <c r="BG125" i="3"/>
  <c r="AB98" i="3" a="1"/>
  <c r="AB98" i="3"/>
  <c r="AB94" i="3" a="1"/>
  <c r="AB94" i="3"/>
  <c r="BQ113" i="3" a="1"/>
  <c r="BQ113" i="3"/>
  <c r="BQ101" i="3" a="1"/>
  <c r="BQ101" i="3"/>
  <c r="BQ104" i="3" a="1"/>
  <c r="BQ104" i="3"/>
  <c r="BQ127" i="3" a="1"/>
  <c r="BQ127" i="3"/>
  <c r="C122" i="3" a="1"/>
  <c r="C122" i="3"/>
  <c r="C117" i="3" a="1"/>
  <c r="C117" i="3"/>
  <c r="R116" i="3" a="1"/>
  <c r="R116" i="3"/>
  <c r="R100" i="3" a="1"/>
  <c r="R100" i="3"/>
  <c r="R130" i="3" a="1"/>
  <c r="R130" i="3"/>
  <c r="R93" i="3" a="1"/>
  <c r="R93" i="3"/>
  <c r="R98" i="3" a="1"/>
  <c r="R98" i="3"/>
  <c r="R109" i="3" a="1"/>
  <c r="R109" i="3"/>
  <c r="R112" i="3" a="1"/>
  <c r="R112" i="3"/>
  <c r="R110" i="3" a="1"/>
  <c r="R110" i="3"/>
  <c r="R95" i="3" a="1"/>
  <c r="R95" i="3"/>
  <c r="U106" i="3" a="1"/>
  <c r="U106" i="3"/>
  <c r="U117" i="3" a="1"/>
  <c r="U117" i="3"/>
  <c r="U113" i="3" a="1"/>
  <c r="U113" i="3"/>
  <c r="U121" i="3" a="1"/>
  <c r="U121" i="3"/>
  <c r="U125" i="3" a="1"/>
  <c r="U125" i="3"/>
  <c r="U116" i="3" a="1"/>
  <c r="U116" i="3"/>
  <c r="U120" i="3" a="1"/>
  <c r="U120" i="3"/>
  <c r="U101" i="3" a="1"/>
  <c r="U101" i="3"/>
  <c r="U108" i="3" a="1"/>
  <c r="U108" i="3"/>
  <c r="U110" i="3" a="1"/>
  <c r="U110" i="3"/>
  <c r="U96" i="3" a="1"/>
  <c r="U96" i="3"/>
  <c r="U91" i="3" a="1"/>
  <c r="U91" i="3"/>
  <c r="U103" i="3" a="1"/>
  <c r="U103" i="3"/>
  <c r="U104" i="3" a="1"/>
  <c r="U104" i="3"/>
  <c r="U126" i="3" a="1"/>
  <c r="U126" i="3"/>
  <c r="U123" i="3" a="1"/>
  <c r="U123" i="3"/>
  <c r="U107" i="3" a="1"/>
  <c r="U107" i="3"/>
  <c r="AG118" i="3" a="1"/>
  <c r="AG118" i="3"/>
  <c r="AG94" i="3" a="1"/>
  <c r="AG94" i="3"/>
  <c r="H101" i="3" a="1"/>
  <c r="H101" i="3"/>
  <c r="H116" i="3" a="1"/>
  <c r="H116" i="3"/>
  <c r="H118" i="3" a="1"/>
  <c r="H118" i="3"/>
  <c r="GZ92" i="3" a="1"/>
  <c r="GZ92" i="3"/>
  <c r="BG89" i="3" a="1"/>
  <c r="BG89" i="3"/>
  <c r="F94" i="3" a="1"/>
  <c r="F94" i="3"/>
  <c r="BS119" i="3" a="1"/>
  <c r="BS119" i="3"/>
  <c r="AU102" i="3" a="1"/>
  <c r="AU102" i="3"/>
  <c r="M97" i="3" a="1"/>
  <c r="M97" i="3"/>
  <c r="M108" i="3" a="1"/>
  <c r="M108" i="3"/>
  <c r="C119" i="3" a="1"/>
  <c r="C119" i="3"/>
  <c r="BW90" i="3" a="1"/>
  <c r="BW90" i="3"/>
  <c r="K120" i="3" a="1"/>
  <c r="K120" i="3"/>
  <c r="H109" i="3" a="1"/>
  <c r="H109" i="3"/>
  <c r="AE93" i="3" a="1"/>
  <c r="AE93" i="3"/>
  <c r="AV88" i="3" a="1"/>
  <c r="AV88" i="3"/>
  <c r="BE90" i="3" a="1"/>
  <c r="BE90" i="3"/>
  <c r="AP109" i="3" a="1"/>
  <c r="AP109" i="3"/>
  <c r="Z95" i="3" a="1"/>
  <c r="Z95" i="3"/>
  <c r="BE118" i="3" a="1"/>
  <c r="BE118" i="3"/>
  <c r="U118" i="3" a="1"/>
  <c r="U118" i="3"/>
  <c r="AQ112" i="3" a="1"/>
  <c r="AQ112" i="3"/>
  <c r="R101" i="3" a="1"/>
  <c r="R101" i="3"/>
  <c r="U100" i="3" a="1"/>
  <c r="U100" i="3"/>
  <c r="BX89" i="3" a="1"/>
  <c r="BX89" i="3"/>
  <c r="U109" i="3" a="1"/>
  <c r="U109" i="3"/>
  <c r="IC95" i="3" a="1"/>
  <c r="IC95" i="3"/>
  <c r="EL114" i="3" a="1"/>
  <c r="EL114" i="3"/>
  <c r="JJ121" i="3" a="1"/>
  <c r="JJ121" i="3"/>
  <c r="ET120" i="3" a="1"/>
  <c r="ET120" i="3"/>
  <c r="ET105" i="3" a="1"/>
  <c r="ET105" i="3"/>
  <c r="CX130" i="3" a="1"/>
  <c r="CX130" i="3"/>
  <c r="CX105" i="3" a="1"/>
  <c r="CX105" i="3"/>
  <c r="HI112" i="3" a="1"/>
  <c r="HI112" i="3"/>
  <c r="HI99" i="3" a="1"/>
  <c r="HI99" i="3"/>
  <c r="HI130" i="3" a="1"/>
  <c r="HI130" i="3"/>
  <c r="FW91" i="3" a="1"/>
  <c r="FW91" i="3"/>
  <c r="FW119" i="3" a="1"/>
  <c r="FW119" i="3"/>
  <c r="FW100" i="3" a="1"/>
  <c r="FW100" i="3"/>
  <c r="FW116" i="3" a="1"/>
  <c r="FW116" i="3"/>
  <c r="BJ108" i="3" a="1"/>
  <c r="BJ108" i="3"/>
  <c r="BJ122" i="3" a="1"/>
  <c r="BJ122" i="3"/>
  <c r="BJ128" i="3" a="1"/>
  <c r="BJ128" i="3"/>
  <c r="JH99" i="3" a="1"/>
  <c r="JH99" i="3"/>
  <c r="JH101" i="3" a="1"/>
  <c r="JH101" i="3"/>
  <c r="CJ116" i="3" a="1"/>
  <c r="CJ116" i="3"/>
  <c r="CJ110" i="3" a="1"/>
  <c r="CJ110" i="3"/>
  <c r="CJ99" i="3" a="1"/>
  <c r="CJ99" i="3"/>
  <c r="DS111" i="3" a="1"/>
  <c r="DS111" i="3"/>
  <c r="DS99" i="3" a="1"/>
  <c r="DS99" i="3"/>
  <c r="BS89" i="3" a="1"/>
  <c r="BS89" i="3"/>
  <c r="BS122" i="3" a="1"/>
  <c r="BS122" i="3"/>
  <c r="BS94" i="3" a="1"/>
  <c r="BS94" i="3"/>
  <c r="BS117" i="3" a="1"/>
  <c r="BS117" i="3"/>
  <c r="BS109" i="3" a="1"/>
  <c r="BS109" i="3"/>
  <c r="AE110" i="3" a="1"/>
  <c r="AE110" i="3"/>
  <c r="AE109" i="3" a="1"/>
  <c r="AE109" i="3"/>
  <c r="AE98" i="3" a="1"/>
  <c r="AE98" i="3"/>
  <c r="BI113" i="3" a="1"/>
  <c r="BI113" i="3"/>
  <c r="BI103" i="3" a="1"/>
  <c r="BI103" i="3"/>
  <c r="BI109" i="3" a="1"/>
  <c r="BI109" i="3"/>
  <c r="BI121" i="3" a="1"/>
  <c r="BI121" i="3"/>
  <c r="BD100" i="3" a="1"/>
  <c r="BD100" i="3"/>
  <c r="BD112" i="3" a="1"/>
  <c r="BD112" i="3"/>
  <c r="BD90" i="3" a="1"/>
  <c r="BD90" i="3"/>
  <c r="BE100" i="3" a="1"/>
  <c r="BE100" i="3"/>
  <c r="BE93" i="3" a="1"/>
  <c r="BE93" i="3"/>
  <c r="BE109" i="3" a="1"/>
  <c r="BE109" i="3"/>
  <c r="AZ126" i="3" a="1"/>
  <c r="AZ126" i="3"/>
  <c r="AZ110" i="3" a="1"/>
  <c r="AZ110" i="3"/>
  <c r="AZ123" i="3" a="1"/>
  <c r="AZ123" i="3"/>
  <c r="AZ116" i="3" a="1"/>
  <c r="AZ116" i="3"/>
  <c r="CD92" i="3" a="1"/>
  <c r="CD92" i="3"/>
  <c r="CD104" i="3" a="1"/>
  <c r="CD104" i="3"/>
  <c r="CK104" i="3" a="1"/>
  <c r="CK104" i="3"/>
  <c r="CK114" i="3" a="1"/>
  <c r="CK114" i="3"/>
  <c r="CK120" i="3" a="1"/>
  <c r="CK120" i="3"/>
  <c r="JJ109" i="3" a="1"/>
  <c r="JJ109" i="3"/>
  <c r="JJ117" i="3" a="1"/>
  <c r="JJ117" i="3"/>
  <c r="JJ92" i="3" a="1"/>
  <c r="JJ92" i="3"/>
  <c r="JJ112" i="3" a="1"/>
  <c r="JJ112" i="3"/>
  <c r="JJ123" i="3" a="1"/>
  <c r="JJ123" i="3"/>
  <c r="JJ100" i="3" a="1"/>
  <c r="JJ100" i="3"/>
  <c r="JJ97" i="3" a="1"/>
  <c r="JJ97" i="3"/>
  <c r="JJ119" i="3" a="1"/>
  <c r="JJ119" i="3"/>
  <c r="JJ91" i="3" a="1"/>
  <c r="JJ91" i="3"/>
  <c r="JJ120" i="3" a="1"/>
  <c r="JJ120" i="3"/>
  <c r="JJ114" i="3" a="1"/>
  <c r="JJ114" i="3"/>
  <c r="JJ128" i="3" a="1"/>
  <c r="JJ128" i="3"/>
  <c r="JJ102" i="3" a="1"/>
  <c r="JJ102" i="3"/>
  <c r="JJ107" i="3" a="1"/>
  <c r="JJ107" i="3"/>
  <c r="JJ106" i="3" a="1"/>
  <c r="JJ106" i="3"/>
  <c r="JJ103" i="3" a="1"/>
  <c r="JJ103" i="3"/>
  <c r="JJ104" i="3" a="1"/>
  <c r="JJ104" i="3"/>
  <c r="JJ126" i="3" a="1"/>
  <c r="JJ126" i="3"/>
  <c r="JJ124" i="3" a="1"/>
  <c r="JJ124" i="3"/>
  <c r="JJ105" i="3" a="1"/>
  <c r="JJ105" i="3"/>
  <c r="JJ90" i="3" a="1"/>
  <c r="JJ90" i="3"/>
  <c r="JJ130" i="3" a="1"/>
  <c r="JJ130" i="3"/>
  <c r="JJ95" i="3" a="1"/>
  <c r="JJ95" i="3"/>
  <c r="JJ118" i="3" a="1"/>
  <c r="JJ118" i="3"/>
  <c r="JJ111" i="3" a="1"/>
  <c r="JJ111" i="3"/>
  <c r="JJ115" i="3" a="1"/>
  <c r="JJ115" i="3"/>
  <c r="JJ110" i="3" a="1"/>
  <c r="JJ110" i="3"/>
  <c r="JJ129" i="3" a="1"/>
  <c r="JJ129" i="3"/>
  <c r="JJ101" i="3" a="1"/>
  <c r="JJ101" i="3"/>
  <c r="AJ107" i="3" a="1"/>
  <c r="AJ107" i="3"/>
  <c r="AJ120" i="3" a="1"/>
  <c r="AJ120" i="3"/>
  <c r="AJ111" i="3" a="1"/>
  <c r="AJ111" i="3"/>
  <c r="AJ98" i="3" a="1"/>
  <c r="AJ98" i="3"/>
  <c r="AJ103" i="3" a="1"/>
  <c r="AJ103" i="3"/>
  <c r="AJ108" i="3" a="1"/>
  <c r="AJ108" i="3"/>
  <c r="AJ128" i="3" a="1"/>
  <c r="AJ128" i="3"/>
  <c r="AJ92" i="3" a="1"/>
  <c r="AJ92" i="3"/>
  <c r="AJ126" i="3" a="1"/>
  <c r="AJ126" i="3"/>
  <c r="AJ95" i="3" a="1"/>
  <c r="AJ95" i="3"/>
  <c r="AJ96" i="3" a="1"/>
  <c r="AJ96" i="3"/>
  <c r="IU113" i="3" a="1"/>
  <c r="IU113" i="3"/>
  <c r="IU90" i="3" a="1"/>
  <c r="IU90" i="3"/>
  <c r="IU123" i="3" a="1"/>
  <c r="IU123" i="3"/>
  <c r="IU98" i="3" a="1"/>
  <c r="IU98" i="3"/>
  <c r="IU122" i="3" a="1"/>
  <c r="IU122" i="3"/>
  <c r="IU120" i="3" a="1"/>
  <c r="IU120" i="3"/>
  <c r="IU116" i="3" a="1"/>
  <c r="IU116" i="3"/>
  <c r="IU106" i="3" a="1"/>
  <c r="IU106" i="3"/>
  <c r="IU107" i="3" a="1"/>
  <c r="IU107" i="3"/>
  <c r="IU89" i="3" a="1"/>
  <c r="IU89" i="3"/>
  <c r="IU108" i="3" a="1"/>
  <c r="IU108" i="3"/>
  <c r="IU112" i="3" a="1"/>
  <c r="IU112" i="3"/>
  <c r="IU103" i="3" a="1"/>
  <c r="IU103" i="3"/>
  <c r="IU102" i="3" a="1"/>
  <c r="IU102" i="3"/>
  <c r="IU109" i="3" a="1"/>
  <c r="IU109" i="3"/>
  <c r="IU105" i="3" a="1"/>
  <c r="IU105" i="3"/>
  <c r="IU124" i="3" a="1"/>
  <c r="IU124" i="3"/>
  <c r="IA93" i="3" a="1"/>
  <c r="IA93" i="3"/>
  <c r="IA108" i="3" a="1"/>
  <c r="IA108" i="3"/>
  <c r="IA96" i="3" a="1"/>
  <c r="IA96" i="3"/>
  <c r="IA122" i="3" a="1"/>
  <c r="IA122" i="3"/>
  <c r="IA89" i="3" a="1"/>
  <c r="IA89" i="3"/>
  <c r="IA112" i="3" a="1"/>
  <c r="IA112" i="3"/>
  <c r="IA125" i="3" a="1"/>
  <c r="IA125" i="3"/>
  <c r="IA123" i="3" a="1"/>
  <c r="IA123" i="3"/>
  <c r="IA124" i="3" a="1"/>
  <c r="IA124" i="3"/>
  <c r="GR105" i="3" a="1"/>
  <c r="GR105" i="3"/>
  <c r="GR103" i="3" a="1"/>
  <c r="GR103" i="3"/>
  <c r="GR125" i="3" a="1"/>
  <c r="GR125" i="3"/>
  <c r="GR102" i="3" a="1"/>
  <c r="GR102" i="3"/>
  <c r="GR89" i="3" a="1"/>
  <c r="GR89" i="3"/>
  <c r="GR93" i="3" a="1"/>
  <c r="GR93" i="3"/>
  <c r="GR117" i="3" a="1"/>
  <c r="GR117" i="3"/>
  <c r="GR91" i="3" a="1"/>
  <c r="GR91" i="3"/>
  <c r="GR96" i="3" a="1"/>
  <c r="GR96" i="3"/>
  <c r="Z100" i="3" a="1"/>
  <c r="Z100" i="3"/>
  <c r="Z127" i="3" a="1"/>
  <c r="Z127" i="3"/>
  <c r="Z112" i="3" a="1"/>
  <c r="Z112" i="3"/>
  <c r="Z102" i="3" a="1"/>
  <c r="Z102" i="3"/>
  <c r="Z125" i="3" a="1"/>
  <c r="Z125" i="3"/>
  <c r="Z126" i="3" a="1"/>
  <c r="Z126" i="3"/>
  <c r="Z104" i="3" a="1"/>
  <c r="Z104" i="3"/>
  <c r="Z97" i="3" a="1"/>
  <c r="Z97" i="3"/>
  <c r="Z109" i="3" a="1"/>
  <c r="Z109" i="3"/>
  <c r="Z121" i="3" a="1"/>
  <c r="Z121" i="3"/>
  <c r="Z119" i="3" a="1"/>
  <c r="Z119" i="3"/>
  <c r="Z128" i="3" a="1"/>
  <c r="Z128" i="3"/>
  <c r="K100" i="3" a="1"/>
  <c r="K100" i="3"/>
  <c r="K129" i="3" a="1"/>
  <c r="K129" i="3"/>
  <c r="K90" i="3" a="1"/>
  <c r="K90" i="3"/>
  <c r="K112" i="3" a="1"/>
  <c r="K112" i="3"/>
  <c r="K130" i="3" a="1"/>
  <c r="K130" i="3"/>
  <c r="K104" i="3" a="1"/>
  <c r="K104" i="3"/>
  <c r="B123" i="3" a="1"/>
  <c r="B123" i="3"/>
  <c r="B93" i="3" a="1"/>
  <c r="B93" i="3"/>
  <c r="B119" i="3" a="1"/>
  <c r="B119" i="3"/>
  <c r="B101" i="3" a="1"/>
  <c r="B101" i="3"/>
  <c r="AU121" i="3" a="1"/>
  <c r="AU121" i="3"/>
  <c r="AU116" i="3" a="1"/>
  <c r="AU116" i="3"/>
  <c r="AU89" i="3" a="1"/>
  <c r="AU89" i="3"/>
  <c r="AU97" i="3" a="1"/>
  <c r="AU97" i="3"/>
  <c r="AU99" i="3" a="1"/>
  <c r="AU99" i="3"/>
  <c r="AU129" i="3" a="1"/>
  <c r="AU129" i="3"/>
  <c r="BL89" i="3" a="1"/>
  <c r="BL89" i="3"/>
  <c r="BL118" i="3" a="1"/>
  <c r="BL118" i="3"/>
  <c r="AL93" i="3" a="1"/>
  <c r="AL93" i="3"/>
  <c r="AL91" i="3" a="1"/>
  <c r="AL91" i="3"/>
  <c r="AO122" i="3" a="1"/>
  <c r="AO122" i="3"/>
  <c r="AO120" i="3" a="1"/>
  <c r="AO120" i="3"/>
  <c r="AO126" i="3" a="1"/>
  <c r="AO126" i="3"/>
  <c r="W125" i="3" a="1"/>
  <c r="W125" i="3"/>
  <c r="W118" i="3" a="1"/>
  <c r="W118" i="3"/>
  <c r="W111" i="3" a="1"/>
  <c r="W111" i="3"/>
  <c r="W104" i="3" a="1"/>
  <c r="W104" i="3"/>
  <c r="AM119" i="3" a="1"/>
  <c r="AM119" i="3"/>
  <c r="AM105" i="3" a="1"/>
  <c r="AM105" i="3"/>
  <c r="F95" i="3" a="1"/>
  <c r="F95" i="3"/>
  <c r="F108" i="3" a="1"/>
  <c r="F108" i="3"/>
  <c r="F120" i="3" a="1"/>
  <c r="F120" i="3"/>
  <c r="F110" i="3" a="1"/>
  <c r="F110" i="3"/>
  <c r="F122" i="3" a="1"/>
  <c r="F122" i="3"/>
  <c r="F104" i="3" a="1"/>
  <c r="F104" i="3"/>
  <c r="F99" i="3" a="1"/>
  <c r="F99" i="3"/>
  <c r="F123" i="3" a="1"/>
  <c r="F123" i="3"/>
  <c r="BZ117" i="3" a="1"/>
  <c r="BZ117" i="3"/>
  <c r="DX128" i="3" a="1"/>
  <c r="DX128" i="3"/>
  <c r="GU123" i="3" a="1"/>
  <c r="GU123" i="3"/>
  <c r="BA101" i="3" a="1"/>
  <c r="BA101" i="3"/>
  <c r="AE125" i="3" a="1"/>
  <c r="AE125" i="3"/>
  <c r="BE97" i="3" a="1"/>
  <c r="BE97" i="3"/>
  <c r="BS90" i="3" a="1"/>
  <c r="BS90" i="3"/>
  <c r="BI125" i="3" a="1"/>
  <c r="BI125" i="3"/>
  <c r="AZ124" i="3" a="1"/>
  <c r="AZ124" i="3"/>
  <c r="AU125" i="3" a="1"/>
  <c r="AU125" i="3"/>
  <c r="F121" i="3" a="1"/>
  <c r="F121" i="3"/>
  <c r="F89" i="3" a="1"/>
  <c r="F89" i="3"/>
  <c r="F116" i="3" a="1"/>
  <c r="F116" i="3"/>
  <c r="F125" i="3" a="1"/>
  <c r="F125" i="3"/>
  <c r="BS104" i="3" a="1"/>
  <c r="BS104" i="3"/>
  <c r="BG100" i="3" a="1"/>
  <c r="BG100" i="3"/>
  <c r="AZ119" i="3" a="1"/>
  <c r="AZ119" i="3"/>
  <c r="AL98" i="3" a="1"/>
  <c r="AL98" i="3"/>
  <c r="M102" i="3" a="1"/>
  <c r="M102" i="3"/>
  <c r="M120" i="3" a="1"/>
  <c r="M120" i="3"/>
  <c r="M122" i="3" a="1"/>
  <c r="M122" i="3"/>
  <c r="M110" i="3" a="1"/>
  <c r="M110" i="3"/>
  <c r="M92" i="3" a="1"/>
  <c r="M92" i="3"/>
  <c r="M111" i="3" a="1"/>
  <c r="M111" i="3"/>
  <c r="BI124" i="3" a="1"/>
  <c r="BI124" i="3"/>
  <c r="BG122" i="3" a="1"/>
  <c r="BG122" i="3"/>
  <c r="AU128" i="3" a="1"/>
  <c r="AU128" i="3"/>
  <c r="AL128" i="3" a="1"/>
  <c r="AL128" i="3"/>
  <c r="R113" i="3" a="1"/>
  <c r="R113" i="3"/>
  <c r="BW118" i="3" a="1"/>
  <c r="BW118" i="3"/>
  <c r="BW106" i="3" a="1"/>
  <c r="BW106" i="3"/>
  <c r="BW130" i="3" a="1"/>
  <c r="BW130" i="3"/>
  <c r="K111" i="3" a="1"/>
  <c r="K111" i="3"/>
  <c r="K97" i="3" a="1"/>
  <c r="K97" i="3"/>
  <c r="BV107" i="3" a="1"/>
  <c r="BV107" i="3"/>
  <c r="BL115" i="3" a="1"/>
  <c r="BL115" i="3"/>
  <c r="H88" i="3" a="1"/>
  <c r="H88" i="3"/>
  <c r="BA90" i="3" a="1"/>
  <c r="BA90" i="3"/>
  <c r="AP89" i="3" a="1"/>
  <c r="AP89" i="3"/>
  <c r="Z105" i="3" a="1"/>
  <c r="Z105" i="3"/>
  <c r="C7" i="9"/>
  <c r="AV125" i="3" a="1"/>
  <c r="AV125" i="3"/>
  <c r="BD91" i="3" a="1"/>
  <c r="BD91" i="3"/>
  <c r="AV90" i="3" a="1"/>
  <c r="AV90" i="3"/>
  <c r="BI107" i="3" a="1"/>
  <c r="BI107" i="3"/>
  <c r="AV106" i="3" a="1"/>
  <c r="AV106" i="3"/>
  <c r="AE99" i="3" a="1"/>
  <c r="AE99" i="3"/>
  <c r="W127" i="3" a="1"/>
  <c r="W127" i="3"/>
  <c r="AB102" i="3" a="1"/>
  <c r="AB102" i="3"/>
  <c r="Z114" i="3" a="1"/>
  <c r="Z114" i="3"/>
  <c r="Z94" i="3" a="1"/>
  <c r="Z94" i="3"/>
  <c r="Z89" i="3" a="1"/>
  <c r="Z89" i="3"/>
  <c r="BQ100" i="3" a="1"/>
  <c r="BQ100" i="3"/>
  <c r="AP113" i="3" a="1"/>
  <c r="AP113" i="3"/>
  <c r="W115" i="3" a="1"/>
  <c r="W115" i="3"/>
  <c r="W110" i="3" a="1"/>
  <c r="W110" i="3"/>
  <c r="U124" i="3" a="1"/>
  <c r="U124" i="3"/>
  <c r="B92" i="3" a="1"/>
  <c r="B92" i="3"/>
  <c r="U128" i="3" a="1"/>
  <c r="U128" i="3"/>
  <c r="U88" i="3" a="1"/>
  <c r="U88" i="3"/>
  <c r="U119" i="3" a="1"/>
  <c r="U119" i="3"/>
  <c r="Z117" i="3" a="1"/>
  <c r="Z117" i="3"/>
  <c r="AU111" i="3" a="1"/>
  <c r="AU111" i="3"/>
  <c r="R102" i="3" a="1"/>
  <c r="R102" i="3"/>
  <c r="AU92" i="3" a="1"/>
  <c r="AU92" i="3"/>
  <c r="BS114" i="3" a="1"/>
  <c r="BS114" i="3"/>
  <c r="BJ98" i="3" a="1"/>
  <c r="BJ98" i="3"/>
  <c r="BI93" i="3" a="1"/>
  <c r="BI93" i="3"/>
  <c r="AZ94" i="3" a="1"/>
  <c r="AZ94" i="3"/>
  <c r="F130" i="3" a="1"/>
  <c r="F130" i="3"/>
  <c r="F106" i="3" a="1"/>
  <c r="F106" i="3"/>
  <c r="F119" i="3" a="1"/>
  <c r="F119" i="3"/>
  <c r="F128" i="3" a="1"/>
  <c r="F128" i="3"/>
  <c r="F112" i="3" a="1"/>
  <c r="F112" i="3"/>
  <c r="F90" i="3" a="1"/>
  <c r="F90" i="3"/>
  <c r="BS110" i="3" a="1"/>
  <c r="BS110" i="3"/>
  <c r="BS128" i="3" a="1"/>
  <c r="BS128" i="3"/>
  <c r="BI122" i="3" a="1"/>
  <c r="BI122" i="3"/>
  <c r="BG119" i="3" a="1"/>
  <c r="BG119" i="3"/>
  <c r="AZ117" i="3" a="1"/>
  <c r="AZ117" i="3"/>
  <c r="M99" i="3" a="1"/>
  <c r="M99" i="3"/>
  <c r="M125" i="3" a="1"/>
  <c r="M125" i="3"/>
  <c r="M90" i="3" a="1"/>
  <c r="M90" i="3"/>
  <c r="M126" i="3" a="1"/>
  <c r="M126" i="3"/>
  <c r="M113" i="3" a="1"/>
  <c r="M113" i="3"/>
  <c r="M127" i="3" a="1"/>
  <c r="M127" i="3"/>
  <c r="M94" i="3" a="1"/>
  <c r="M94" i="3"/>
  <c r="M121" i="3" a="1"/>
  <c r="M121" i="3"/>
  <c r="BS96" i="3" a="1"/>
  <c r="BS96" i="3"/>
  <c r="BJ92" i="3" a="1"/>
  <c r="BJ92" i="3"/>
  <c r="BI98" i="3" a="1"/>
  <c r="BI98" i="3"/>
  <c r="BG99" i="3" a="1"/>
  <c r="BG99" i="3"/>
  <c r="AZ93" i="3" a="1"/>
  <c r="AZ93" i="3"/>
  <c r="AU90" i="3" a="1"/>
  <c r="AU90" i="3"/>
  <c r="AL115" i="3" a="1"/>
  <c r="AL115" i="3"/>
  <c r="R107" i="3" a="1"/>
  <c r="R107" i="3"/>
  <c r="BJ90" i="3" a="1"/>
  <c r="BJ90" i="3"/>
  <c r="BW121" i="3" a="1"/>
  <c r="BW121" i="3"/>
  <c r="BW104" i="3" a="1"/>
  <c r="BW104" i="3"/>
  <c r="BW103" i="3" a="1"/>
  <c r="BW103" i="3"/>
  <c r="BW99" i="3" a="1"/>
  <c r="BW99" i="3"/>
  <c r="K89" i="3" a="1"/>
  <c r="K89" i="3"/>
  <c r="K102" i="3" a="1"/>
  <c r="K102" i="3"/>
  <c r="K103" i="3" a="1"/>
  <c r="K103" i="3"/>
  <c r="K99" i="3" a="1"/>
  <c r="K99" i="3"/>
  <c r="BL129" i="3" a="1"/>
  <c r="BL129" i="3"/>
  <c r="BD129" i="3" a="1"/>
  <c r="BD129" i="3"/>
  <c r="BA92" i="3" a="1"/>
  <c r="BA92" i="3"/>
  <c r="AL96" i="3" a="1"/>
  <c r="AL96" i="3"/>
  <c r="Z90" i="3" a="1"/>
  <c r="Z90" i="3"/>
  <c r="W97" i="3" a="1"/>
  <c r="W97" i="3"/>
  <c r="B110" i="3" a="1"/>
  <c r="B110" i="3"/>
  <c r="AV89" i="3" a="1"/>
  <c r="AV89" i="3"/>
  <c r="BD122" i="3" a="1"/>
  <c r="BD122" i="3"/>
  <c r="AV102" i="3" a="1"/>
  <c r="AV102" i="3"/>
  <c r="AV113" i="3" a="1"/>
  <c r="AV113" i="3"/>
  <c r="AV117" i="3" a="1"/>
  <c r="AV117" i="3"/>
  <c r="AM124" i="3" a="1"/>
  <c r="AM124" i="3"/>
  <c r="BE91" i="3" a="1"/>
  <c r="BE91" i="3"/>
  <c r="BA114" i="3" a="1"/>
  <c r="BA114" i="3"/>
  <c r="AP95" i="3" a="1"/>
  <c r="AP95" i="3"/>
  <c r="AE120" i="3" a="1"/>
  <c r="AE120" i="3"/>
  <c r="Z98" i="3" a="1"/>
  <c r="Z98" i="3"/>
  <c r="C43" i="9"/>
  <c r="AZ109" i="3" a="1"/>
  <c r="AZ109" i="3"/>
  <c r="W124" i="3" a="1"/>
  <c r="W124" i="3"/>
  <c r="AO118" i="3" a="1"/>
  <c r="AO118" i="3"/>
  <c r="Z99" i="3" a="1"/>
  <c r="Z99" i="3"/>
  <c r="Z93" i="3" a="1"/>
  <c r="Z93" i="3"/>
  <c r="Z130" i="3" a="1"/>
  <c r="Z130" i="3"/>
  <c r="Z110" i="3" a="1"/>
  <c r="Z110" i="3"/>
  <c r="BQ115" i="3" a="1"/>
  <c r="BQ115" i="3"/>
  <c r="AE91" i="3" a="1"/>
  <c r="AE91" i="3"/>
  <c r="BE98" i="3" a="1"/>
  <c r="BE98" i="3"/>
  <c r="W109" i="3" a="1"/>
  <c r="W109" i="3"/>
  <c r="W130" i="3" a="1"/>
  <c r="W130" i="3"/>
  <c r="W95" i="3" a="1"/>
  <c r="W95" i="3"/>
  <c r="BA113" i="3" a="1"/>
  <c r="BA113" i="3"/>
  <c r="BQ109" i="3" a="1"/>
  <c r="BQ109" i="3"/>
  <c r="U129" i="3" a="1"/>
  <c r="U129" i="3"/>
  <c r="U89" i="3" a="1"/>
  <c r="U89" i="3"/>
  <c r="R120" i="3" a="1"/>
  <c r="R120" i="3"/>
  <c r="Z106" i="3" a="1"/>
  <c r="Z106" i="3"/>
  <c r="BS95" i="3" a="1"/>
  <c r="BS95" i="3"/>
  <c r="U105" i="3" a="1"/>
  <c r="U105" i="3"/>
  <c r="R129" i="3" a="1"/>
  <c r="R129" i="3"/>
  <c r="AJ113" i="3" a="1"/>
  <c r="AJ113" i="3"/>
  <c r="C107" i="3" a="1"/>
  <c r="C107" i="3"/>
  <c r="W114" i="3" a="1"/>
  <c r="W114" i="3"/>
  <c r="R127" i="3" a="1"/>
  <c r="R127" i="3"/>
  <c r="U97" i="3" a="1"/>
  <c r="U97" i="3"/>
  <c r="U93" i="3" a="1"/>
  <c r="U93" i="3"/>
  <c r="BZ119" i="3" a="1"/>
  <c r="BZ119" i="3"/>
  <c r="U122" i="3" a="1"/>
  <c r="U122" i="3"/>
  <c r="DS106" i="3" a="1"/>
  <c r="DS106" i="3"/>
  <c r="U111" i="3" a="1"/>
  <c r="U111" i="3"/>
  <c r="AJ110" i="3" a="1"/>
  <c r="AJ110" i="3"/>
  <c r="FW101" i="3" a="1"/>
  <c r="FW101" i="3"/>
  <c r="CJ96" i="3" a="1"/>
  <c r="CJ96" i="3"/>
  <c r="JJ122" i="3" a="1"/>
  <c r="JJ122" i="3"/>
  <c r="HG100" i="3" a="1"/>
  <c r="HG100" i="3"/>
  <c r="IU129" i="3" a="1"/>
  <c r="IU129" i="3"/>
  <c r="IU96" i="3" a="1"/>
  <c r="IU96" i="3"/>
  <c r="HG101" i="3" a="1"/>
  <c r="HG101" i="3"/>
  <c r="GR129" i="3" a="1"/>
  <c r="GR129" i="3"/>
  <c r="ET117" i="3" a="1"/>
  <c r="ET117" i="3"/>
  <c r="M103" i="3" a="1"/>
  <c r="M103" i="3"/>
  <c r="M124" i="3" a="1"/>
  <c r="M124" i="3"/>
  <c r="M95" i="3" a="1"/>
  <c r="M95" i="3"/>
  <c r="M117" i="3" a="1"/>
  <c r="M117" i="3"/>
  <c r="M105" i="3" a="1"/>
  <c r="M105" i="3"/>
  <c r="M116" i="3" a="1"/>
  <c r="M116" i="3"/>
  <c r="M129" i="3" a="1"/>
  <c r="M129" i="3"/>
  <c r="M98" i="3" a="1"/>
  <c r="M98" i="3"/>
  <c r="M114" i="3" a="1"/>
  <c r="M114" i="3"/>
  <c r="M128" i="3" a="1"/>
  <c r="M128" i="3"/>
  <c r="AE100" i="3" a="1"/>
  <c r="AE100" i="3"/>
  <c r="AP92" i="3" a="1"/>
  <c r="AP92" i="3"/>
  <c r="BE129" i="3" a="1"/>
  <c r="BE129" i="3"/>
  <c r="AZ125" i="3" a="1"/>
  <c r="AZ125" i="3"/>
  <c r="BS124" i="3" a="1"/>
  <c r="BS124" i="3"/>
  <c r="BD110" i="3" a="1"/>
  <c r="BD110" i="3"/>
  <c r="Z108" i="3" a="1"/>
  <c r="Z108" i="3"/>
  <c r="U102" i="3" a="1"/>
  <c r="U102" i="3"/>
  <c r="R123" i="3" a="1"/>
  <c r="R123" i="3"/>
  <c r="BE96" i="3" a="1"/>
  <c r="BE96" i="3"/>
  <c r="Z124" i="3" a="1"/>
  <c r="Z124" i="3"/>
  <c r="U130" i="3" a="1"/>
  <c r="U130" i="3"/>
  <c r="AJ109" i="3" a="1"/>
  <c r="AJ109" i="3"/>
  <c r="U98" i="3" a="1"/>
  <c r="U98" i="3"/>
  <c r="BQ122" i="3" a="1"/>
  <c r="BQ122" i="3"/>
  <c r="U112" i="3" a="1"/>
  <c r="U112" i="3"/>
  <c r="U92" i="3" a="1"/>
  <c r="U92" i="3"/>
  <c r="CF112" i="3" a="1"/>
  <c r="CF112" i="3"/>
  <c r="CK130" i="3" a="1"/>
  <c r="CK130" i="3"/>
  <c r="U90" i="3" a="1"/>
  <c r="U90" i="3"/>
  <c r="AJ104" i="3" a="1"/>
  <c r="AJ104" i="3"/>
  <c r="AJ130" i="3" a="1"/>
  <c r="AJ130" i="3"/>
  <c r="BX130" i="3" a="1"/>
  <c r="BX130" i="3"/>
  <c r="JH121" i="3" a="1"/>
  <c r="JH121" i="3"/>
  <c r="CD111" i="3" a="1"/>
  <c r="CD111" i="3"/>
  <c r="JH102" i="3" a="1"/>
  <c r="JH102" i="3"/>
  <c r="JJ108" i="3" a="1"/>
  <c r="JJ108" i="3"/>
  <c r="JJ88" i="3" a="1"/>
  <c r="JJ88" i="3"/>
  <c r="JJ113" i="3" a="1"/>
  <c r="JJ113" i="3"/>
  <c r="JJ116" i="3" a="1"/>
  <c r="JJ116" i="3"/>
  <c r="Y98" i="3" a="1"/>
  <c r="Y98" i="3"/>
  <c r="HG104" i="3" a="1"/>
  <c r="HG104" i="3"/>
  <c r="EO108" i="3" a="1"/>
  <c r="EO108" i="3"/>
  <c r="HG93" i="3" a="1"/>
  <c r="HG93" i="3"/>
  <c r="FB126" i="3" a="1"/>
  <c r="FB126" i="3"/>
  <c r="AT112" i="3" a="1"/>
  <c r="AT112" i="3"/>
  <c r="W128" i="3" a="1"/>
  <c r="W128" i="3"/>
  <c r="BE95" i="3" a="1"/>
  <c r="BE95" i="3"/>
  <c r="FF111" i="3" a="1"/>
  <c r="FF111" i="3"/>
  <c r="FP109" i="3" a="1"/>
  <c r="FP109" i="3"/>
  <c r="BO97" i="3" a="1"/>
  <c r="BO97" i="3"/>
  <c r="CA102" i="3" a="1"/>
  <c r="CA102" i="3"/>
  <c r="GB100" i="3" a="1"/>
  <c r="GB100" i="3"/>
  <c r="HZ115" i="3" a="1"/>
  <c r="HZ115" i="3"/>
  <c r="BT130" i="3" a="1"/>
  <c r="BT130" i="3"/>
  <c r="CI125" i="3" a="1"/>
  <c r="CI125" i="3"/>
  <c r="FK122" i="3" a="1"/>
  <c r="FK122" i="3"/>
  <c r="CQ109" i="3" a="1"/>
  <c r="CQ109" i="3"/>
  <c r="ED90" i="3" a="1"/>
  <c r="ED90" i="3"/>
  <c r="BQ96" i="3" a="1"/>
  <c r="BQ96" i="3"/>
  <c r="CD96" i="3" a="1"/>
  <c r="CD96" i="3"/>
  <c r="AZ106" i="3" a="1"/>
  <c r="AZ106" i="3"/>
  <c r="FF102" i="3" a="1"/>
  <c r="FF102" i="3"/>
  <c r="FA107" i="3" a="1"/>
  <c r="FA107" i="3"/>
  <c r="GY118" i="3" a="1"/>
  <c r="GY118" i="3"/>
  <c r="HT113" i="3" a="1"/>
  <c r="HT113" i="3"/>
  <c r="DS125" i="3" a="1"/>
  <c r="DS125" i="3"/>
  <c r="BK119" i="3" a="1"/>
  <c r="BK119" i="3"/>
  <c r="CJ125" i="3" a="1"/>
  <c r="CJ125" i="3"/>
  <c r="BS100" i="3" a="1"/>
  <c r="BS100" i="3"/>
  <c r="F88" i="3" a="1"/>
  <c r="F88" i="3"/>
  <c r="P102" i="3" a="1"/>
  <c r="P102" i="3"/>
  <c r="T120" i="3" a="1"/>
  <c r="T120" i="3"/>
  <c r="AB125" i="3" a="1"/>
  <c r="AB125" i="3"/>
  <c r="CP98" i="3" a="1"/>
  <c r="CP98" i="3"/>
  <c r="H98" i="3" a="1"/>
  <c r="H98" i="3"/>
  <c r="BB101" i="3" a="1"/>
  <c r="BB101" i="3"/>
  <c r="HM123" i="3" a="1"/>
  <c r="HM123" i="3"/>
  <c r="AM95" i="3" a="1"/>
  <c r="AM95" i="3"/>
  <c r="Q98" i="3" a="1"/>
  <c r="Q98" i="3"/>
  <c r="AG123" i="3" a="1"/>
  <c r="AG123" i="3"/>
  <c r="GT122" i="3" a="1"/>
  <c r="GT122" i="3"/>
  <c r="AS106" i="3" a="1"/>
  <c r="AS106" i="3"/>
  <c r="CN89" i="3" a="1"/>
  <c r="CN89" i="3"/>
  <c r="CX121" i="3" a="1"/>
  <c r="CX121" i="3"/>
  <c r="CX110" i="3" a="1"/>
  <c r="CX110" i="3"/>
  <c r="CX125" i="3" a="1"/>
  <c r="CX125" i="3"/>
  <c r="CX128" i="3" a="1"/>
  <c r="CX128" i="3"/>
  <c r="CX118" i="3" a="1"/>
  <c r="CX118" i="3"/>
  <c r="CX97" i="3" a="1"/>
  <c r="CX97" i="3"/>
  <c r="CX127" i="3" a="1"/>
  <c r="CX127" i="3"/>
  <c r="CX100" i="3" a="1"/>
  <c r="CX100" i="3"/>
  <c r="CX122" i="3" a="1"/>
  <c r="CX122" i="3"/>
  <c r="CX89" i="3" a="1"/>
  <c r="CX89" i="3"/>
  <c r="CX102" i="3" a="1"/>
  <c r="CX102" i="3"/>
  <c r="HI97" i="3" a="1"/>
  <c r="HI97" i="3"/>
  <c r="HI106" i="3" a="1"/>
  <c r="HI106" i="3"/>
  <c r="HI91" i="3" a="1"/>
  <c r="HI91" i="3"/>
  <c r="HI110" i="3" a="1"/>
  <c r="HI110" i="3"/>
  <c r="HI104" i="3" a="1"/>
  <c r="HI104" i="3"/>
  <c r="HI114" i="3" a="1"/>
  <c r="HI114" i="3"/>
  <c r="HI117" i="3" a="1"/>
  <c r="HI117" i="3"/>
  <c r="HI90" i="3" a="1"/>
  <c r="HI90" i="3"/>
  <c r="HI116" i="3" a="1"/>
  <c r="HI116" i="3"/>
  <c r="HS98" i="3" a="1"/>
  <c r="HS98" i="3"/>
  <c r="HS122" i="3" a="1"/>
  <c r="HS122" i="3"/>
  <c r="FW125" i="3" a="1"/>
  <c r="FW125" i="3"/>
  <c r="FW92" i="3" a="1"/>
  <c r="FW92" i="3"/>
  <c r="FW99" i="3" a="1"/>
  <c r="FW99" i="3"/>
  <c r="FW90" i="3" a="1"/>
  <c r="FW90" i="3"/>
  <c r="FW93" i="3" a="1"/>
  <c r="FW93" i="3"/>
  <c r="FW113" i="3" a="1"/>
  <c r="FW113" i="3"/>
  <c r="FW89" i="3" a="1"/>
  <c r="FW89" i="3"/>
  <c r="FW105" i="3" a="1"/>
  <c r="FW105" i="3"/>
  <c r="FW104" i="3" a="1"/>
  <c r="FW104" i="3"/>
  <c r="FW123" i="3" a="1"/>
  <c r="FW123" i="3"/>
  <c r="FW118" i="3" a="1"/>
  <c r="FW118" i="3"/>
  <c r="FW110" i="3" a="1"/>
  <c r="FW110" i="3"/>
  <c r="FW128" i="3" a="1"/>
  <c r="FW128" i="3"/>
  <c r="FW106" i="3" a="1"/>
  <c r="FW106" i="3"/>
  <c r="FW107" i="3" a="1"/>
  <c r="FW107" i="3"/>
  <c r="FW111" i="3" a="1"/>
  <c r="FW111" i="3"/>
  <c r="FW130" i="3" a="1"/>
  <c r="FW130" i="3"/>
  <c r="FW117" i="3" a="1"/>
  <c r="FW117" i="3"/>
  <c r="IO129" i="3" a="1"/>
  <c r="IO129" i="3"/>
  <c r="IO89" i="3" a="1"/>
  <c r="IO89" i="3"/>
  <c r="IO119" i="3" a="1"/>
  <c r="IO119" i="3"/>
  <c r="FV122" i="3" a="1"/>
  <c r="FV122" i="3"/>
  <c r="FV106" i="3" a="1"/>
  <c r="FV106" i="3"/>
  <c r="EC117" i="3" a="1"/>
  <c r="EC117" i="3"/>
  <c r="EC101" i="3" a="1"/>
  <c r="EC101" i="3"/>
  <c r="IH113" i="3" a="1"/>
  <c r="IH113" i="3"/>
  <c r="IH130" i="3" a="1"/>
  <c r="IH130" i="3"/>
  <c r="DH90" i="3" a="1"/>
  <c r="DH90" i="3"/>
  <c r="DH109" i="3" a="1"/>
  <c r="DH109" i="3"/>
  <c r="DH95" i="3" a="1"/>
  <c r="DH95" i="3"/>
  <c r="DH118" i="3" a="1"/>
  <c r="DH118" i="3"/>
  <c r="DH115" i="3" a="1"/>
  <c r="DH115" i="3"/>
  <c r="DH123" i="3" a="1"/>
  <c r="DH123" i="3"/>
  <c r="DH96" i="3" a="1"/>
  <c r="DH96" i="3"/>
  <c r="JB107" i="3" a="1"/>
  <c r="JB107" i="3"/>
  <c r="JB93" i="3" a="1"/>
  <c r="JB93" i="3"/>
  <c r="JB128" i="3" a="1"/>
  <c r="JB128" i="3"/>
  <c r="HN91" i="3" a="1"/>
  <c r="HN91" i="3"/>
  <c r="HN111" i="3" a="1"/>
  <c r="HN111" i="3"/>
  <c r="HN102" i="3" a="1"/>
  <c r="HN102" i="3"/>
  <c r="HN114" i="3" a="1"/>
  <c r="HN114" i="3"/>
  <c r="HN117" i="3" a="1"/>
  <c r="HN117" i="3"/>
  <c r="HN116" i="3" a="1"/>
  <c r="HN116" i="3"/>
  <c r="HN127" i="3" a="1"/>
  <c r="HN127" i="3"/>
  <c r="HN128" i="3" a="1"/>
  <c r="HN128" i="3"/>
  <c r="HN125" i="3" a="1"/>
  <c r="HN125" i="3"/>
  <c r="HN105" i="3" a="1"/>
  <c r="HN105" i="3"/>
  <c r="HN129" i="3" a="1"/>
  <c r="HN129" i="3"/>
  <c r="EL90" i="3" a="1"/>
  <c r="EL90" i="3"/>
  <c r="EL110" i="3" a="1"/>
  <c r="EL110" i="3"/>
  <c r="EL102" i="3" a="1"/>
  <c r="EL102" i="3"/>
  <c r="EL126" i="3" a="1"/>
  <c r="EL126" i="3"/>
  <c r="EL103" i="3" a="1"/>
  <c r="EL103" i="3"/>
  <c r="EL116" i="3" a="1"/>
  <c r="EL116" i="3"/>
  <c r="EL111" i="3" a="1"/>
  <c r="EL111" i="3"/>
  <c r="EL130" i="3" a="1"/>
  <c r="EL130" i="3"/>
  <c r="EL109" i="3" a="1"/>
  <c r="EL109" i="3"/>
  <c r="EL123" i="3" a="1"/>
  <c r="EL123" i="3"/>
  <c r="EL101" i="3" a="1"/>
  <c r="EL101" i="3"/>
  <c r="EL128" i="3" a="1"/>
  <c r="EL128" i="3"/>
  <c r="EL98" i="3" a="1"/>
  <c r="EL98" i="3"/>
  <c r="EL104" i="3" a="1"/>
  <c r="EL104" i="3"/>
  <c r="EL95" i="3" a="1"/>
  <c r="EL95" i="3"/>
  <c r="DW120" i="3" a="1"/>
  <c r="DW120" i="3"/>
  <c r="DW124" i="3" a="1"/>
  <c r="DW124" i="3"/>
  <c r="DW123" i="3" a="1"/>
  <c r="DW123" i="3"/>
  <c r="DW110" i="3" a="1"/>
  <c r="DW110" i="3"/>
  <c r="DW114" i="3" a="1"/>
  <c r="DW114" i="3"/>
  <c r="DW98" i="3" a="1"/>
  <c r="DW98" i="3"/>
  <c r="CS120" i="3" a="1"/>
  <c r="CS120" i="3"/>
  <c r="CS114" i="3" a="1"/>
  <c r="CS114" i="3"/>
  <c r="CS104" i="3" a="1"/>
  <c r="CS104" i="3"/>
  <c r="CS118" i="3" a="1"/>
  <c r="CS118" i="3"/>
  <c r="GJ108" i="3" a="1"/>
  <c r="GJ108" i="3"/>
  <c r="GJ123" i="3" a="1"/>
  <c r="GJ123" i="3"/>
  <c r="GJ97" i="3" a="1"/>
  <c r="GJ97" i="3"/>
  <c r="GJ106" i="3" a="1"/>
  <c r="GJ106" i="3"/>
  <c r="GJ109" i="3" a="1"/>
  <c r="GJ109" i="3"/>
  <c r="GJ110" i="3" a="1"/>
  <c r="GJ110" i="3"/>
  <c r="GJ111" i="3" a="1"/>
  <c r="GJ111" i="3"/>
  <c r="GJ116" i="3" a="1"/>
  <c r="GJ116" i="3"/>
  <c r="GJ105" i="3" a="1"/>
  <c r="GJ105" i="3"/>
  <c r="GJ113" i="3" a="1"/>
  <c r="GJ113" i="3"/>
  <c r="GJ89" i="3" a="1"/>
  <c r="GJ89" i="3"/>
  <c r="BJ123" i="3" a="1"/>
  <c r="BJ123" i="3"/>
  <c r="BJ93" i="3" a="1"/>
  <c r="BJ93" i="3"/>
  <c r="BJ110" i="3" a="1"/>
  <c r="BJ110" i="3"/>
  <c r="BJ117" i="3" a="1"/>
  <c r="BJ117" i="3"/>
  <c r="BJ106" i="3" a="1"/>
  <c r="BJ106" i="3"/>
  <c r="BJ126" i="3" a="1"/>
  <c r="BJ126" i="3"/>
  <c r="BJ118" i="3" a="1"/>
  <c r="BJ118" i="3"/>
  <c r="BJ103" i="3" a="1"/>
  <c r="BJ103" i="3"/>
  <c r="BJ97" i="3" a="1"/>
  <c r="BJ97" i="3"/>
  <c r="BJ102" i="3" a="1"/>
  <c r="BJ102" i="3"/>
  <c r="AP112" i="3" a="1"/>
  <c r="AP112" i="3"/>
  <c r="AP106" i="3" a="1"/>
  <c r="AP106" i="3"/>
  <c r="AP121" i="3" a="1"/>
  <c r="AP121" i="3"/>
  <c r="AP111" i="3" a="1"/>
  <c r="AP111" i="3"/>
  <c r="AP127" i="3" a="1"/>
  <c r="AP127" i="3"/>
  <c r="AP105" i="3" a="1"/>
  <c r="AP105" i="3"/>
  <c r="AP125" i="3" a="1"/>
  <c r="AP125" i="3"/>
  <c r="AP94" i="3" a="1"/>
  <c r="AP94" i="3"/>
  <c r="AP90" i="3" a="1"/>
  <c r="AP90" i="3"/>
  <c r="AP130" i="3" a="1"/>
  <c r="AP130" i="3"/>
  <c r="AP122" i="3" a="1"/>
  <c r="AP122" i="3"/>
  <c r="AP107" i="3" a="1"/>
  <c r="AP107" i="3"/>
  <c r="AP101" i="3" a="1"/>
  <c r="AP101" i="3"/>
  <c r="AP93" i="3" a="1"/>
  <c r="AP93" i="3"/>
  <c r="AP99" i="3" a="1"/>
  <c r="AP99" i="3"/>
  <c r="AP124" i="3" a="1"/>
  <c r="AP124" i="3"/>
  <c r="AP102" i="3" a="1"/>
  <c r="AP102" i="3"/>
  <c r="AP103" i="3" a="1"/>
  <c r="AP103" i="3"/>
  <c r="AP104" i="3" a="1"/>
  <c r="AP104" i="3"/>
  <c r="AP120" i="3" a="1"/>
  <c r="AP120" i="3"/>
  <c r="AP96" i="3" a="1"/>
  <c r="AP96" i="3"/>
  <c r="AP97" i="3" a="1"/>
  <c r="AP97" i="3"/>
  <c r="BW98" i="3" a="1"/>
  <c r="BW98" i="3"/>
  <c r="BW110" i="3" a="1"/>
  <c r="BW110" i="3"/>
  <c r="BW129" i="3" a="1"/>
  <c r="BW129" i="3"/>
  <c r="BW111" i="3" a="1"/>
  <c r="BW111" i="3"/>
  <c r="BW119" i="3" a="1"/>
  <c r="BW119" i="3"/>
  <c r="BW94" i="3" a="1"/>
  <c r="BW94" i="3"/>
  <c r="BW122" i="3" a="1"/>
  <c r="BW122" i="3"/>
  <c r="BW89" i="3" a="1"/>
  <c r="BW89" i="3"/>
  <c r="BW97" i="3" a="1"/>
  <c r="BW97" i="3"/>
  <c r="BW101" i="3" a="1"/>
  <c r="BW101" i="3"/>
  <c r="BW112" i="3" a="1"/>
  <c r="BW112" i="3"/>
  <c r="BW88" i="3" a="1"/>
  <c r="BW88" i="3"/>
  <c r="BW102" i="3" a="1"/>
  <c r="BW102" i="3"/>
  <c r="BW126" i="3" a="1"/>
  <c r="BW126" i="3"/>
  <c r="BW105" i="3" a="1"/>
  <c r="BW105" i="3"/>
  <c r="BW117" i="3" a="1"/>
  <c r="BW117" i="3"/>
  <c r="BW91" i="3" a="1"/>
  <c r="BW91" i="3"/>
  <c r="BW114" i="3" a="1"/>
  <c r="BW114" i="3"/>
  <c r="BW128" i="3" a="1"/>
  <c r="BW128" i="3"/>
  <c r="BW93" i="3" a="1"/>
  <c r="BW93" i="3"/>
  <c r="BW96" i="3" a="1"/>
  <c r="BW96" i="3"/>
  <c r="BW108" i="3" a="1"/>
  <c r="BW108" i="3"/>
  <c r="IT124" i="3" a="1"/>
  <c r="IT124" i="3"/>
  <c r="IT121" i="3" a="1"/>
  <c r="IT121" i="3"/>
  <c r="BV109" i="3" a="1"/>
  <c r="BV109" i="3"/>
  <c r="BV129" i="3" a="1"/>
  <c r="BV129" i="3"/>
  <c r="BV98" i="3" a="1"/>
  <c r="BV98" i="3"/>
  <c r="BV103" i="3" a="1"/>
  <c r="BV103" i="3"/>
  <c r="BV119" i="3" a="1"/>
  <c r="BV119" i="3"/>
  <c r="BV128" i="3" a="1"/>
  <c r="BV128" i="3"/>
  <c r="BV130" i="3" a="1"/>
  <c r="BV130" i="3"/>
  <c r="BV102" i="3" a="1"/>
  <c r="BV102" i="3"/>
  <c r="HU129" i="3" a="1"/>
  <c r="HU129" i="3"/>
  <c r="HU109" i="3" a="1"/>
  <c r="HU109" i="3"/>
  <c r="HU126" i="3" a="1"/>
  <c r="HU126" i="3"/>
  <c r="HU123" i="3" a="1"/>
  <c r="HU123" i="3"/>
  <c r="HU116" i="3" a="1"/>
  <c r="HU116" i="3"/>
  <c r="HU91" i="3" a="1"/>
  <c r="HU91" i="3"/>
  <c r="HU125" i="3" a="1"/>
  <c r="HU125" i="3"/>
  <c r="HU114" i="3" a="1"/>
  <c r="HU114" i="3"/>
  <c r="HU113" i="3" a="1"/>
  <c r="HU113" i="3"/>
  <c r="CU127" i="3" a="1"/>
  <c r="CU127" i="3"/>
  <c r="CU130" i="3" a="1"/>
  <c r="CU130" i="3"/>
  <c r="BL100" i="3" a="1"/>
  <c r="BL100" i="3"/>
  <c r="BL99" i="3" a="1"/>
  <c r="BL99" i="3"/>
  <c r="BL96" i="3" a="1"/>
  <c r="BL96" i="3"/>
  <c r="BL117" i="3" a="1"/>
  <c r="BL117" i="3"/>
  <c r="BL127" i="3" a="1"/>
  <c r="BL127" i="3"/>
  <c r="HD111" i="3" a="1"/>
  <c r="HD111" i="3"/>
  <c r="HD107" i="3" a="1"/>
  <c r="HD107" i="3"/>
  <c r="HD129" i="3" a="1"/>
  <c r="HD129" i="3"/>
  <c r="IC108" i="3" a="1"/>
  <c r="IC108" i="3"/>
  <c r="IC99" i="3" a="1"/>
  <c r="IC99" i="3"/>
  <c r="IC103" i="3" a="1"/>
  <c r="IC103" i="3"/>
  <c r="IC88" i="3" a="1"/>
  <c r="IC88" i="3"/>
  <c r="IC122" i="3" a="1"/>
  <c r="IC122" i="3"/>
  <c r="IC90" i="3" a="1"/>
  <c r="IC90" i="3"/>
  <c r="IC119" i="3" a="1"/>
  <c r="IC119" i="3"/>
  <c r="IC124" i="3" a="1"/>
  <c r="IC124" i="3"/>
  <c r="IC89" i="3" a="1"/>
  <c r="IC89" i="3"/>
  <c r="IC125" i="3" a="1"/>
  <c r="IC125" i="3"/>
  <c r="IC106" i="3" a="1"/>
  <c r="IC106" i="3"/>
  <c r="IC100" i="3" a="1"/>
  <c r="IC100" i="3"/>
  <c r="IC116" i="3" a="1"/>
  <c r="IC116" i="3"/>
  <c r="IC113" i="3" a="1"/>
  <c r="IC113" i="3"/>
  <c r="IC130" i="3" a="1"/>
  <c r="IC130" i="3"/>
  <c r="IC128" i="3" a="1"/>
  <c r="IC128" i="3"/>
  <c r="IC94" i="3" a="1"/>
  <c r="IC94" i="3"/>
  <c r="IC92" i="3" a="1"/>
  <c r="IC92" i="3"/>
  <c r="IC107" i="3" a="1"/>
  <c r="IC107" i="3"/>
  <c r="IC117" i="3" a="1"/>
  <c r="IC117" i="3"/>
  <c r="IC127" i="3" a="1"/>
  <c r="IC127" i="3"/>
  <c r="IC126" i="3" a="1"/>
  <c r="IC126" i="3"/>
  <c r="FZ110" i="3" a="1"/>
  <c r="FZ110" i="3"/>
  <c r="FZ127" i="3" a="1"/>
  <c r="FZ127" i="3"/>
  <c r="FZ108" i="3" a="1"/>
  <c r="FZ108" i="3"/>
  <c r="FZ113" i="3" a="1"/>
  <c r="FZ113" i="3"/>
  <c r="IR98" i="3" a="1"/>
  <c r="IR98" i="3"/>
  <c r="IR114" i="3" a="1"/>
  <c r="IR114" i="3"/>
  <c r="IR125" i="3" a="1"/>
  <c r="IR125" i="3"/>
  <c r="IR97" i="3" a="1"/>
  <c r="IR97" i="3"/>
  <c r="IR120" i="3" a="1"/>
  <c r="IR120" i="3"/>
  <c r="IR102" i="3" a="1"/>
  <c r="IR102" i="3"/>
  <c r="IR111" i="3" a="1"/>
  <c r="IR111" i="3"/>
  <c r="IR104" i="3" a="1"/>
  <c r="IR104" i="3"/>
  <c r="IR127" i="3" a="1"/>
  <c r="IR127" i="3"/>
  <c r="IR129" i="3" a="1"/>
  <c r="IR129" i="3"/>
  <c r="IR123" i="3" a="1"/>
  <c r="IR123" i="3"/>
  <c r="IR96" i="3" a="1"/>
  <c r="IR96" i="3"/>
  <c r="IR110" i="3" a="1"/>
  <c r="IR110" i="3"/>
  <c r="CV115" i="3" a="1"/>
  <c r="CV115" i="3"/>
  <c r="CV101" i="3" a="1"/>
  <c r="CV101" i="3"/>
  <c r="CV113" i="3" a="1"/>
  <c r="CV113" i="3"/>
  <c r="CV126" i="3" a="1"/>
  <c r="CV126" i="3"/>
  <c r="DI93" i="3" a="1"/>
  <c r="DI93" i="3"/>
  <c r="DI100" i="3" a="1"/>
  <c r="DI100" i="3"/>
  <c r="DI124" i="3" a="1"/>
  <c r="DI124" i="3"/>
  <c r="DI125" i="3" a="1"/>
  <c r="DI125" i="3"/>
  <c r="GZ109" i="3" a="1"/>
  <c r="GZ109" i="3"/>
  <c r="GZ129" i="3" a="1"/>
  <c r="GZ129" i="3"/>
  <c r="GZ95" i="3" a="1"/>
  <c r="GZ95" i="3"/>
  <c r="BZ128" i="3" a="1"/>
  <c r="BZ128" i="3"/>
  <c r="BZ88" i="3" a="1"/>
  <c r="BZ88" i="3"/>
  <c r="BZ122" i="3" a="1"/>
  <c r="BZ122" i="3"/>
  <c r="BZ97" i="3" a="1"/>
  <c r="BZ97" i="3"/>
  <c r="BZ109" i="3" a="1"/>
  <c r="BZ109" i="3"/>
  <c r="BZ126" i="3" a="1"/>
  <c r="BZ126" i="3"/>
  <c r="BZ96" i="3" a="1"/>
  <c r="BZ96" i="3"/>
  <c r="BZ93" i="3" a="1"/>
  <c r="BZ93" i="3"/>
  <c r="BZ118" i="3" a="1"/>
  <c r="BZ118" i="3"/>
  <c r="BZ95" i="3" a="1"/>
  <c r="BZ95" i="3"/>
  <c r="BZ123" i="3" a="1"/>
  <c r="BZ123" i="3"/>
  <c r="BZ124" i="3" a="1"/>
  <c r="BZ124" i="3"/>
  <c r="BZ103" i="3" a="1"/>
  <c r="BZ103" i="3"/>
  <c r="BZ99" i="3" a="1"/>
  <c r="BZ99" i="3"/>
  <c r="BZ116" i="3" a="1"/>
  <c r="BZ116" i="3"/>
  <c r="BZ100" i="3" a="1"/>
  <c r="BZ100" i="3"/>
  <c r="BZ111" i="3" a="1"/>
  <c r="BZ111" i="3"/>
  <c r="BZ102" i="3" a="1"/>
  <c r="BZ102" i="3"/>
  <c r="DX130" i="3" a="1"/>
  <c r="DX130" i="3"/>
  <c r="DX113" i="3" a="1"/>
  <c r="DX113" i="3"/>
  <c r="BA129" i="3" a="1"/>
  <c r="BA129" i="3"/>
  <c r="BA107" i="3" a="1"/>
  <c r="BA107" i="3"/>
  <c r="BA103" i="3" a="1"/>
  <c r="BA103" i="3"/>
  <c r="BA100" i="3" a="1"/>
  <c r="BA100" i="3"/>
  <c r="BA112" i="3" a="1"/>
  <c r="BA112" i="3"/>
  <c r="BA121" i="3" a="1"/>
  <c r="BA121" i="3"/>
  <c r="BA106" i="3" a="1"/>
  <c r="BA106" i="3"/>
  <c r="BA128" i="3" a="1"/>
  <c r="BA128" i="3"/>
  <c r="BA102" i="3" a="1"/>
  <c r="BA102" i="3"/>
  <c r="BA130" i="3" a="1"/>
  <c r="BA130" i="3"/>
  <c r="BA115" i="3" a="1"/>
  <c r="BA115" i="3"/>
  <c r="BA97" i="3" a="1"/>
  <c r="BA97" i="3"/>
  <c r="BA110" i="3" a="1"/>
  <c r="BA110" i="3"/>
  <c r="BA89" i="3" a="1"/>
  <c r="BA89" i="3"/>
  <c r="BA94" i="3" a="1"/>
  <c r="BA94" i="3"/>
  <c r="BA98" i="3" a="1"/>
  <c r="BA98" i="3"/>
  <c r="BA105" i="3" a="1"/>
  <c r="BA105" i="3"/>
  <c r="BA127" i="3" a="1"/>
  <c r="BA127" i="3"/>
  <c r="BA125" i="3" a="1"/>
  <c r="BA125" i="3"/>
  <c r="BA118" i="3" a="1"/>
  <c r="BA118" i="3"/>
  <c r="BA108" i="3" a="1"/>
  <c r="BA108" i="3"/>
  <c r="BA111" i="3" a="1"/>
  <c r="BA111" i="3"/>
  <c r="IN119" i="3" a="1"/>
  <c r="IN119" i="3"/>
  <c r="IN92" i="3" a="1"/>
  <c r="IN92" i="3"/>
  <c r="AV122" i="3" a="1"/>
  <c r="AV122" i="3"/>
  <c r="AV101" i="3" a="1"/>
  <c r="AV101" i="3"/>
  <c r="BX97" i="3" a="1"/>
  <c r="BX97" i="3"/>
  <c r="BX128" i="3" a="1"/>
  <c r="BX128" i="3"/>
  <c r="BX92" i="3" a="1"/>
  <c r="BX92" i="3"/>
  <c r="BX109" i="3" a="1"/>
  <c r="BX109" i="3"/>
  <c r="BX122" i="3" a="1"/>
  <c r="BX122" i="3"/>
  <c r="BX88" i="3" a="1"/>
  <c r="BX88" i="3"/>
  <c r="BX121" i="3" a="1"/>
  <c r="BX121" i="3"/>
  <c r="BX103" i="3" a="1"/>
  <c r="BX103" i="3"/>
  <c r="BX113" i="3" a="1"/>
  <c r="BX113" i="3"/>
  <c r="BX105" i="3" a="1"/>
  <c r="BX105" i="3"/>
  <c r="BX93" i="3" a="1"/>
  <c r="BX93" i="3"/>
  <c r="BX107" i="3" a="1"/>
  <c r="BX107" i="3"/>
  <c r="BX99" i="3" a="1"/>
  <c r="BX99" i="3"/>
  <c r="BX123" i="3" a="1"/>
  <c r="BX123" i="3"/>
  <c r="BX91" i="3" a="1"/>
  <c r="BX91" i="3"/>
  <c r="BX114" i="3" a="1"/>
  <c r="BX114" i="3"/>
  <c r="BX106" i="3" a="1"/>
  <c r="BX106" i="3"/>
  <c r="BX110" i="3" a="1"/>
  <c r="BX110" i="3"/>
  <c r="BX120" i="3" a="1"/>
  <c r="BX120" i="3"/>
  <c r="BX124" i="3" a="1"/>
  <c r="BX124" i="3"/>
  <c r="BX96" i="3" a="1"/>
  <c r="BX96" i="3"/>
  <c r="BX111" i="3" a="1"/>
  <c r="BX111" i="3"/>
  <c r="BX125" i="3" a="1"/>
  <c r="BX125" i="3"/>
  <c r="BX127" i="3" a="1"/>
  <c r="BX127" i="3"/>
  <c r="BX101" i="3" a="1"/>
  <c r="BX101" i="3"/>
  <c r="BX98" i="3" a="1"/>
  <c r="BX98" i="3"/>
  <c r="BX102" i="3" a="1"/>
  <c r="BX102" i="3"/>
  <c r="BX118" i="3" a="1"/>
  <c r="BX118" i="3"/>
  <c r="BX129" i="3" a="1"/>
  <c r="BX129" i="3"/>
  <c r="BX112" i="3" a="1"/>
  <c r="BX112" i="3"/>
  <c r="BX95" i="3" a="1"/>
  <c r="BX95" i="3"/>
  <c r="BX100" i="3" a="1"/>
  <c r="BX100" i="3"/>
  <c r="BX116" i="3" a="1"/>
  <c r="BX116" i="3"/>
  <c r="BX108" i="3" a="1"/>
  <c r="BX108" i="3"/>
  <c r="BX94" i="3" a="1"/>
  <c r="BX94" i="3"/>
  <c r="BX115" i="3" a="1"/>
  <c r="BX115" i="3"/>
  <c r="DD104" i="3" a="1"/>
  <c r="DD104" i="3"/>
  <c r="DD125" i="3" a="1"/>
  <c r="DD125" i="3"/>
  <c r="DD118" i="3" a="1"/>
  <c r="DD118" i="3"/>
  <c r="HO96" i="3" a="1"/>
  <c r="HO96" i="3"/>
  <c r="HO92" i="3" a="1"/>
  <c r="HO92" i="3"/>
  <c r="HO105" i="3" a="1"/>
  <c r="HO105" i="3"/>
  <c r="HO111" i="3" a="1"/>
  <c r="HO111" i="3"/>
  <c r="JH118" i="3" a="1"/>
  <c r="JH118" i="3"/>
  <c r="JH94" i="3" a="1"/>
  <c r="JH94" i="3"/>
  <c r="JH120" i="3" a="1"/>
  <c r="JH120" i="3"/>
  <c r="JH117" i="3" a="1"/>
  <c r="JH117" i="3"/>
  <c r="JH100" i="3" a="1"/>
  <c r="JH100" i="3"/>
  <c r="JH130" i="3" a="1"/>
  <c r="JH130" i="3"/>
  <c r="JH97" i="3" a="1"/>
  <c r="JH97" i="3"/>
  <c r="JH95" i="3" a="1"/>
  <c r="JH95" i="3"/>
  <c r="JH105" i="3" a="1"/>
  <c r="JH105" i="3"/>
  <c r="JH115" i="3" a="1"/>
  <c r="JH115" i="3"/>
  <c r="JH103" i="3" a="1"/>
  <c r="JH103" i="3"/>
  <c r="JH124" i="3" a="1"/>
  <c r="JH124" i="3"/>
  <c r="JH123" i="3" a="1"/>
  <c r="JH123" i="3"/>
  <c r="JH128" i="3" a="1"/>
  <c r="JH128" i="3"/>
  <c r="JH108" i="3" a="1"/>
  <c r="JH108" i="3"/>
  <c r="JH116" i="3" a="1"/>
  <c r="JH116" i="3"/>
  <c r="JH106" i="3" a="1"/>
  <c r="JH106" i="3"/>
  <c r="JH113" i="3" a="1"/>
  <c r="JH113" i="3"/>
  <c r="BI120" i="3" a="1"/>
  <c r="BI120" i="3"/>
  <c r="BI108" i="3" a="1"/>
  <c r="BI108" i="3"/>
  <c r="BI106" i="3" a="1"/>
  <c r="BI106" i="3"/>
  <c r="BI92" i="3" a="1"/>
  <c r="BI92" i="3"/>
  <c r="BI96" i="3" a="1"/>
  <c r="BI96" i="3"/>
  <c r="BI88" i="3" a="1"/>
  <c r="BI88" i="3"/>
  <c r="BI129" i="3" a="1"/>
  <c r="BI129" i="3"/>
  <c r="BI126" i="3" a="1"/>
  <c r="BI126" i="3"/>
  <c r="BI90" i="3" a="1"/>
  <c r="BI90" i="3"/>
  <c r="BI130" i="3" a="1"/>
  <c r="BI130" i="3"/>
  <c r="BI128" i="3" a="1"/>
  <c r="BI128" i="3"/>
  <c r="BI95" i="3" a="1"/>
  <c r="BI95" i="3"/>
  <c r="BI111" i="3" a="1"/>
  <c r="BI111" i="3"/>
  <c r="BI123" i="3" a="1"/>
  <c r="BI123" i="3"/>
  <c r="BI102" i="3" a="1"/>
  <c r="BI102" i="3"/>
  <c r="BI117" i="3" a="1"/>
  <c r="BI117" i="3"/>
  <c r="BI110" i="3" a="1"/>
  <c r="BI110" i="3"/>
  <c r="BI105" i="3" a="1"/>
  <c r="BI105" i="3"/>
  <c r="BI119" i="3" a="1"/>
  <c r="BI119" i="3"/>
  <c r="BI116" i="3" a="1"/>
  <c r="BI116" i="3"/>
  <c r="BI104" i="3" a="1"/>
  <c r="BI104" i="3"/>
  <c r="BI118" i="3" a="1"/>
  <c r="BI118" i="3"/>
  <c r="BI115" i="3" a="1"/>
  <c r="BI115" i="3"/>
  <c r="BI100" i="3" a="1"/>
  <c r="BI100" i="3"/>
  <c r="BI114" i="3" a="1"/>
  <c r="BI114" i="3"/>
  <c r="BD109" i="3" a="1"/>
  <c r="BD109" i="3"/>
  <c r="BD125" i="3" a="1"/>
  <c r="BD125" i="3"/>
  <c r="BD93" i="3" a="1"/>
  <c r="BD93" i="3"/>
  <c r="BD97" i="3" a="1"/>
  <c r="BD97" i="3"/>
  <c r="BD130" i="3" a="1"/>
  <c r="BD130" i="3"/>
  <c r="BD92" i="3" a="1"/>
  <c r="BD92" i="3"/>
  <c r="BD114" i="3" a="1"/>
  <c r="BD114" i="3"/>
  <c r="BD102" i="3" a="1"/>
  <c r="BD102" i="3"/>
  <c r="BD96" i="3" a="1"/>
  <c r="BD96" i="3"/>
  <c r="BD120" i="3" a="1"/>
  <c r="BD120" i="3"/>
  <c r="BD94" i="3" a="1"/>
  <c r="BD94" i="3"/>
  <c r="BD124" i="3" a="1"/>
  <c r="BD124" i="3"/>
  <c r="BD119" i="3" a="1"/>
  <c r="BD119" i="3"/>
  <c r="BD106" i="3" a="1"/>
  <c r="BD106" i="3"/>
  <c r="BD95" i="3" a="1"/>
  <c r="BD95" i="3"/>
  <c r="BD123" i="3" a="1"/>
  <c r="BD123" i="3"/>
  <c r="BD99" i="3" a="1"/>
  <c r="BD99" i="3"/>
  <c r="BD108" i="3" a="1"/>
  <c r="BD108" i="3"/>
  <c r="BD118" i="3" a="1"/>
  <c r="BD118" i="3"/>
  <c r="BD89" i="3" a="1"/>
  <c r="BD89" i="3"/>
  <c r="FJ110" i="3" a="1"/>
  <c r="FJ110" i="3"/>
  <c r="FJ128" i="3" a="1"/>
  <c r="FJ128" i="3"/>
  <c r="AQ128" i="3" a="1"/>
  <c r="AQ128" i="3"/>
  <c r="AQ117" i="3" a="1"/>
  <c r="AQ117" i="3"/>
  <c r="AQ126" i="3" a="1"/>
  <c r="AQ126" i="3"/>
  <c r="AQ110" i="3" a="1"/>
  <c r="AQ110" i="3"/>
  <c r="AQ116" i="3" a="1"/>
  <c r="AQ116" i="3"/>
  <c r="JL96" i="3" a="1"/>
  <c r="JL96" i="3"/>
  <c r="DY89" i="3" a="1"/>
  <c r="DY89" i="3"/>
  <c r="GU89" i="3" a="1"/>
  <c r="GU89" i="3"/>
  <c r="JF111" i="3" a="1"/>
  <c r="JF111" i="3"/>
  <c r="V93" i="3" a="1"/>
  <c r="V93" i="3"/>
  <c r="V122" i="3" a="1"/>
  <c r="V122" i="3"/>
  <c r="BF125" i="3" a="1"/>
  <c r="BF125" i="3"/>
  <c r="CM93" i="3" a="1"/>
  <c r="CM93" i="3"/>
  <c r="CM109" i="3" a="1"/>
  <c r="CM109" i="3"/>
  <c r="CM107" i="3" a="1"/>
  <c r="CM107" i="3"/>
  <c r="CM112" i="3" a="1"/>
  <c r="CM112" i="3"/>
  <c r="CM89" i="3" a="1"/>
  <c r="CM89" i="3"/>
  <c r="CM95" i="3" a="1"/>
  <c r="CM95" i="3"/>
  <c r="GC98" i="3" a="1"/>
  <c r="GC98" i="3"/>
  <c r="GC97" i="3" a="1"/>
  <c r="GC97" i="3"/>
  <c r="GC118" i="3" a="1"/>
  <c r="GC118" i="3"/>
  <c r="GC126" i="3" a="1"/>
  <c r="GC126" i="3"/>
  <c r="GC102" i="3" a="1"/>
  <c r="GC102" i="3"/>
  <c r="GC123" i="3" a="1"/>
  <c r="GC123" i="3"/>
  <c r="GC91" i="3" a="1"/>
  <c r="GC91" i="3"/>
  <c r="GC124" i="3" a="1"/>
  <c r="GC124" i="3"/>
  <c r="GC104" i="3" a="1"/>
  <c r="GC104" i="3"/>
  <c r="GC108" i="3" a="1"/>
  <c r="GC108" i="3"/>
  <c r="GC115" i="3" a="1"/>
  <c r="GC115" i="3"/>
  <c r="GC96" i="3" a="1"/>
  <c r="GC96" i="3"/>
  <c r="GC109" i="3" a="1"/>
  <c r="GC109" i="3"/>
  <c r="GC121" i="3" a="1"/>
  <c r="GC121" i="3"/>
  <c r="GC107" i="3" a="1"/>
  <c r="GC107" i="3"/>
  <c r="GC89" i="3" a="1"/>
  <c r="GC89" i="3"/>
  <c r="GC100" i="3" a="1"/>
  <c r="GC100" i="3"/>
  <c r="GC92" i="3" a="1"/>
  <c r="GC92" i="3"/>
  <c r="GC122" i="3" a="1"/>
  <c r="GC122" i="3"/>
  <c r="GC103" i="3" a="1"/>
  <c r="GC103" i="3"/>
  <c r="GC125" i="3" a="1"/>
  <c r="GC125" i="3"/>
  <c r="EJ96" i="3" a="1"/>
  <c r="EJ96" i="3"/>
  <c r="EJ122" i="3" a="1"/>
  <c r="EJ122" i="3"/>
  <c r="EJ98" i="3" a="1"/>
  <c r="EJ98" i="3"/>
  <c r="EJ95" i="3" a="1"/>
  <c r="EJ95" i="3"/>
  <c r="EJ125" i="3" a="1"/>
  <c r="EJ125" i="3"/>
  <c r="EJ102" i="3" a="1"/>
  <c r="EJ102" i="3"/>
  <c r="E130" i="3" a="1"/>
  <c r="E130" i="3"/>
  <c r="E102" i="3" a="1"/>
  <c r="E102" i="3"/>
  <c r="E125" i="3" a="1"/>
  <c r="E125" i="3"/>
  <c r="HB116" i="3" a="1"/>
  <c r="HB116" i="3"/>
  <c r="HB117" i="3" a="1"/>
  <c r="HB117" i="3"/>
  <c r="HB123" i="3" a="1"/>
  <c r="HB123" i="3"/>
  <c r="HB94" i="3" a="1"/>
  <c r="HB94" i="3"/>
  <c r="HB89" i="3" a="1"/>
  <c r="HB89" i="3"/>
  <c r="HB108" i="3" a="1"/>
  <c r="HB108" i="3"/>
  <c r="HB99" i="3" a="1"/>
  <c r="HB99" i="3"/>
  <c r="HB106" i="3" a="1"/>
  <c r="HB106" i="3"/>
  <c r="DZ92" i="3" a="1"/>
  <c r="DZ92" i="3"/>
  <c r="DZ116" i="3" a="1"/>
  <c r="DZ116" i="3"/>
  <c r="DZ106" i="3" a="1"/>
  <c r="DZ106" i="3"/>
  <c r="DZ128" i="3" a="1"/>
  <c r="DZ128" i="3"/>
  <c r="DZ115" i="3" a="1"/>
  <c r="DZ115" i="3"/>
  <c r="DZ122" i="3" a="1"/>
  <c r="DZ122" i="3"/>
  <c r="DZ110" i="3" a="1"/>
  <c r="DZ110" i="3"/>
  <c r="DZ127" i="3" a="1"/>
  <c r="DZ127" i="3"/>
  <c r="DZ125" i="3" a="1"/>
  <c r="DZ125" i="3"/>
  <c r="DZ94" i="3" a="1"/>
  <c r="DZ94" i="3"/>
  <c r="FD126" i="3" a="1"/>
  <c r="FD126" i="3"/>
  <c r="FD118" i="3" a="1"/>
  <c r="FD118" i="3"/>
  <c r="FD96" i="3" a="1"/>
  <c r="FD96" i="3"/>
  <c r="FD117" i="3" a="1"/>
  <c r="FD117" i="3"/>
  <c r="FD93" i="3" a="1"/>
  <c r="FD93" i="3"/>
  <c r="FD109" i="3" a="1"/>
  <c r="FD109" i="3"/>
  <c r="FD91" i="3" a="1"/>
  <c r="FD91" i="3"/>
  <c r="FD99" i="3" a="1"/>
  <c r="FD99" i="3"/>
  <c r="FS112" i="3" a="1"/>
  <c r="FS112" i="3"/>
  <c r="FS90" i="3" a="1"/>
  <c r="FS90" i="3"/>
  <c r="FS108" i="3" a="1"/>
  <c r="FS108" i="3"/>
  <c r="FS126" i="3" a="1"/>
  <c r="FS126" i="3"/>
  <c r="FS95" i="3" a="1"/>
  <c r="FS95" i="3"/>
  <c r="FS130" i="3" a="1"/>
  <c r="FS130" i="3"/>
  <c r="DU122" i="3" a="1"/>
  <c r="DU122" i="3"/>
  <c r="DU105" i="3" a="1"/>
  <c r="DU105" i="3"/>
  <c r="DU116" i="3" a="1"/>
  <c r="DU116" i="3"/>
  <c r="DU110" i="3" a="1"/>
  <c r="DU110" i="3"/>
  <c r="IK91" i="3" a="1"/>
  <c r="IK91" i="3"/>
  <c r="IK108" i="3" a="1"/>
  <c r="IK108" i="3"/>
  <c r="IK107" i="3" a="1"/>
  <c r="IK107" i="3"/>
  <c r="IK123" i="3" a="1"/>
  <c r="IK123" i="3"/>
  <c r="IK106" i="3" a="1"/>
  <c r="IK106" i="3"/>
  <c r="IK126" i="3" a="1"/>
  <c r="IK126" i="3"/>
  <c r="IK105" i="3" a="1"/>
  <c r="IK105" i="3"/>
  <c r="IK90" i="3" a="1"/>
  <c r="IK90" i="3"/>
  <c r="AY106" i="3" a="1"/>
  <c r="AY106" i="3"/>
  <c r="AY88" i="3" a="1"/>
  <c r="AY88" i="3"/>
  <c r="R105" i="3" a="1"/>
  <c r="R105" i="3"/>
  <c r="R92" i="3" a="1"/>
  <c r="R92" i="3"/>
  <c r="R99" i="3" a="1"/>
  <c r="R99" i="3"/>
  <c r="R117" i="3" a="1"/>
  <c r="R117" i="3"/>
  <c r="R124" i="3" a="1"/>
  <c r="R124" i="3"/>
  <c r="Y122" i="3" a="1"/>
  <c r="Y122" i="3"/>
  <c r="Y105" i="3" a="1"/>
  <c r="Y105" i="3"/>
  <c r="CF120" i="3" a="1"/>
  <c r="CF120" i="3"/>
  <c r="CF99" i="3" a="1"/>
  <c r="CF99" i="3"/>
  <c r="AV110" i="3" a="1"/>
  <c r="AV110" i="3"/>
  <c r="AV95" i="3" a="1"/>
  <c r="AV95" i="3"/>
  <c r="AV126" i="3" a="1"/>
  <c r="AV126" i="3"/>
  <c r="AV104" i="3" a="1"/>
  <c r="AV104" i="3"/>
  <c r="AJ121" i="3" a="1"/>
  <c r="AJ121" i="3"/>
  <c r="AJ89" i="3" a="1"/>
  <c r="AJ89" i="3"/>
  <c r="AJ97" i="3" a="1"/>
  <c r="AJ97" i="3"/>
  <c r="AJ88" i="3" a="1"/>
  <c r="AJ88" i="3"/>
  <c r="AJ102" i="3" a="1"/>
  <c r="AJ102" i="3"/>
  <c r="AJ122" i="3" a="1"/>
  <c r="AJ122" i="3"/>
  <c r="AJ119" i="3" a="1"/>
  <c r="AJ119" i="3"/>
  <c r="AJ105" i="3" a="1"/>
  <c r="AJ105" i="3"/>
  <c r="AJ106" i="3" a="1"/>
  <c r="AJ106" i="3"/>
  <c r="AJ125" i="3" a="1"/>
  <c r="AJ125" i="3"/>
  <c r="AJ117" i="3" a="1"/>
  <c r="AJ117" i="3"/>
  <c r="C14" i="9"/>
  <c r="B124" i="3" a="1"/>
  <c r="B124" i="3"/>
  <c r="CV110" i="3" a="1"/>
  <c r="CV110" i="3"/>
  <c r="AI97" i="3" a="1"/>
  <c r="AI97" i="3"/>
  <c r="EM124" i="3" a="1"/>
  <c r="EM124" i="3"/>
  <c r="BS102" i="3" a="1"/>
  <c r="BS102" i="3"/>
  <c r="BS127" i="3" a="1"/>
  <c r="BS127" i="3"/>
  <c r="BS123" i="3" a="1"/>
  <c r="BS123" i="3"/>
  <c r="F124" i="3" a="1"/>
  <c r="F124" i="3"/>
  <c r="F101" i="3" a="1"/>
  <c r="F101" i="3"/>
  <c r="F127" i="3" a="1"/>
  <c r="F127" i="3"/>
  <c r="F98" i="3" a="1"/>
  <c r="F98" i="3"/>
  <c r="F129" i="3" a="1"/>
  <c r="F129" i="3"/>
  <c r="F115" i="3" a="1"/>
  <c r="F115" i="3"/>
  <c r="F100" i="3" a="1"/>
  <c r="F100" i="3"/>
  <c r="F118" i="3" a="1"/>
  <c r="F118" i="3"/>
  <c r="F109" i="3" a="1"/>
  <c r="F109" i="3"/>
  <c r="F97" i="3" a="1"/>
  <c r="F97" i="3"/>
  <c r="BS105" i="3" a="1"/>
  <c r="BS105" i="3"/>
  <c r="BS107" i="3" a="1"/>
  <c r="BS107" i="3"/>
  <c r="BS115" i="3" a="1"/>
  <c r="BS115" i="3"/>
  <c r="P127" i="3" a="1"/>
  <c r="P127" i="3"/>
  <c r="P94" i="3" a="1"/>
  <c r="P94" i="3"/>
  <c r="P119" i="3" a="1"/>
  <c r="P119" i="3"/>
  <c r="P125" i="3" a="1"/>
  <c r="P125" i="3"/>
  <c r="BS88" i="3" a="1"/>
  <c r="BS88" i="3"/>
  <c r="BS125" i="3" a="1"/>
  <c r="BS125" i="3"/>
  <c r="BS130" i="3" a="1"/>
  <c r="BS130" i="3"/>
  <c r="R115" i="3" a="1"/>
  <c r="R115" i="3"/>
  <c r="R89" i="3" a="1"/>
  <c r="R89" i="3"/>
  <c r="R122" i="3" a="1"/>
  <c r="R122" i="3"/>
  <c r="Q105" i="3" a="1"/>
  <c r="Q105" i="3"/>
  <c r="H112" i="3" a="1"/>
  <c r="H112" i="3"/>
  <c r="H114" i="3" a="1"/>
  <c r="H114" i="3"/>
  <c r="H92" i="3" a="1"/>
  <c r="H92" i="3"/>
  <c r="R88" i="3" a="1"/>
  <c r="R88" i="3"/>
  <c r="BN102" i="3" a="1"/>
  <c r="BN102" i="3"/>
  <c r="AV100" i="3" a="1"/>
  <c r="AV100" i="3"/>
  <c r="AY102" i="3" a="1"/>
  <c r="AY102" i="3"/>
  <c r="AV129" i="3" a="1"/>
  <c r="AV129" i="3"/>
  <c r="AM127" i="3" a="1"/>
  <c r="AM127" i="3"/>
  <c r="AB128" i="3" a="1"/>
  <c r="AB128" i="3"/>
  <c r="W119" i="3" a="1"/>
  <c r="W119" i="3"/>
  <c r="BN128" i="3" a="1"/>
  <c r="BN128" i="3"/>
  <c r="AV111" i="3" a="1"/>
  <c r="AV111" i="3"/>
  <c r="W92" i="3" a="1"/>
  <c r="W92" i="3"/>
  <c r="AV121" i="3" a="1"/>
  <c r="AV121" i="3"/>
  <c r="AV130" i="3" a="1"/>
  <c r="AV130" i="3"/>
  <c r="AV105" i="3" a="1"/>
  <c r="AV105" i="3"/>
  <c r="AV127" i="3" a="1"/>
  <c r="AV127" i="3"/>
  <c r="AV118" i="3" a="1"/>
  <c r="AV118" i="3"/>
  <c r="BN127" i="3" a="1"/>
  <c r="BN127" i="3"/>
  <c r="BN120" i="3" a="1"/>
  <c r="BN120" i="3"/>
  <c r="BN93" i="3" a="1"/>
  <c r="BN93" i="3"/>
  <c r="BN91" i="3" a="1"/>
  <c r="BN91" i="3"/>
  <c r="BN107" i="3" a="1"/>
  <c r="BN107" i="3"/>
  <c r="AM102" i="3" a="1"/>
  <c r="AM102" i="3"/>
  <c r="BN101" i="3" a="1"/>
  <c r="BN101" i="3"/>
  <c r="AY129" i="3" a="1"/>
  <c r="AY129" i="3"/>
  <c r="AV107" i="3" a="1"/>
  <c r="AV107" i="3"/>
  <c r="W121" i="3" a="1"/>
  <c r="W121" i="3"/>
  <c r="BN94" i="3" a="1"/>
  <c r="BN94" i="3"/>
  <c r="AY92" i="3" a="1"/>
  <c r="AY92" i="3"/>
  <c r="AV109" i="3" a="1"/>
  <c r="AV109" i="3"/>
  <c r="AB122" i="3" a="1"/>
  <c r="AB122" i="3"/>
  <c r="AB88" i="3" a="1"/>
  <c r="AB88" i="3"/>
  <c r="BB127" i="3" a="1"/>
  <c r="BB127" i="3"/>
  <c r="W100" i="3" a="1"/>
  <c r="W100" i="3"/>
  <c r="W122" i="3" a="1"/>
  <c r="W122" i="3"/>
  <c r="W98" i="3" a="1"/>
  <c r="W98" i="3"/>
  <c r="W120" i="3" a="1"/>
  <c r="W120" i="3"/>
  <c r="W102" i="3" a="1"/>
  <c r="W102" i="3"/>
  <c r="W112" i="3" a="1"/>
  <c r="W112" i="3"/>
  <c r="AY119" i="3" a="1"/>
  <c r="AY119" i="3"/>
  <c r="AY111" i="3" a="1"/>
  <c r="AY111" i="3"/>
  <c r="AY108" i="3" a="1"/>
  <c r="AY108" i="3"/>
  <c r="AY104" i="3" a="1"/>
  <c r="AY104" i="3"/>
  <c r="AY120" i="3" a="1"/>
  <c r="AY120" i="3"/>
  <c r="AY95" i="3" a="1"/>
  <c r="AY95" i="3"/>
  <c r="BF120" i="3" a="1"/>
  <c r="BF120" i="3"/>
  <c r="AT106" i="3" a="1"/>
  <c r="AT106" i="3"/>
  <c r="AG107" i="3" a="1"/>
  <c r="AG107" i="3"/>
  <c r="R96" i="3" a="1"/>
  <c r="R96" i="3"/>
  <c r="BS121" i="3" a="1"/>
  <c r="BS121" i="3"/>
  <c r="AG110" i="3" a="1"/>
  <c r="AG110" i="3"/>
  <c r="R119" i="3" a="1"/>
  <c r="R119" i="3"/>
  <c r="AJ124" i="3" a="1"/>
  <c r="AJ124" i="3"/>
  <c r="AJ99" i="3" a="1"/>
  <c r="AJ99" i="3"/>
  <c r="AJ112" i="3" a="1"/>
  <c r="AJ112" i="3"/>
  <c r="BS99" i="3" a="1"/>
  <c r="BS99" i="3"/>
  <c r="AY116" i="3" a="1"/>
  <c r="AY116" i="3"/>
  <c r="AJ93" i="3" a="1"/>
  <c r="AJ93" i="3"/>
  <c r="BN98" i="3" a="1"/>
  <c r="BN98" i="3"/>
  <c r="AJ101" i="3" a="1"/>
  <c r="AJ101" i="3"/>
  <c r="R126" i="3" a="1"/>
  <c r="R126" i="3"/>
  <c r="AG99" i="3" a="1"/>
  <c r="AG99" i="3"/>
  <c r="FB98" i="3" a="1"/>
  <c r="FB98" i="3"/>
  <c r="GC101" i="3" a="1"/>
  <c r="GC101" i="3"/>
  <c r="CF111" i="3" a="1"/>
  <c r="CF111" i="3"/>
  <c r="CF118" i="3" a="1"/>
  <c r="CF118" i="3"/>
  <c r="GC113" i="3" a="1"/>
  <c r="GC113" i="3"/>
  <c r="GC95" i="3" a="1"/>
  <c r="GC95" i="3"/>
  <c r="GC114" i="3" a="1"/>
  <c r="GC114" i="3"/>
  <c r="CM104" i="3" a="1"/>
  <c r="CM104" i="3"/>
  <c r="CM118" i="3" a="1"/>
  <c r="CM118" i="3"/>
  <c r="CM91" i="3" a="1"/>
  <c r="CM91" i="3"/>
  <c r="AT121" i="3" a="1"/>
  <c r="AT121" i="3"/>
  <c r="AT92" i="3" a="1"/>
  <c r="AT92" i="3"/>
  <c r="AJ115" i="3" a="1"/>
  <c r="AJ115" i="3"/>
  <c r="CM125" i="3" a="1"/>
  <c r="CM125" i="3"/>
  <c r="IK112" i="3" a="1"/>
  <c r="IK112" i="3"/>
  <c r="IK113" i="3" a="1"/>
  <c r="IK113" i="3"/>
  <c r="IK116" i="3" a="1"/>
  <c r="IK116" i="3"/>
  <c r="IK109" i="3" a="1"/>
  <c r="IK109" i="3"/>
  <c r="IK115" i="3" a="1"/>
  <c r="IK115" i="3"/>
  <c r="HB114" i="3" a="1"/>
  <c r="HB114" i="3"/>
  <c r="FD108" i="3" a="1"/>
  <c r="FD108" i="3"/>
  <c r="IK89" i="3" a="1"/>
  <c r="IK89" i="3"/>
  <c r="EJ110" i="3" a="1"/>
  <c r="EJ110" i="3"/>
  <c r="FS105" i="3" a="1"/>
  <c r="FS105" i="3"/>
  <c r="JE129" i="3" a="1"/>
  <c r="JE129" i="3"/>
  <c r="JE104" i="3" a="1"/>
  <c r="JE104" i="3"/>
  <c r="E118" i="3" a="1"/>
  <c r="E118" i="3"/>
  <c r="T89" i="3" a="1"/>
  <c r="T89" i="3"/>
  <c r="GC116" i="3" a="1"/>
  <c r="GC116" i="3"/>
  <c r="GC93" i="3" a="1"/>
  <c r="GC93" i="3"/>
  <c r="GC117" i="3" a="1"/>
  <c r="GC117" i="3"/>
  <c r="DC91" i="3" a="1"/>
  <c r="DC91" i="3"/>
  <c r="HS100" i="3" a="1"/>
  <c r="HS100" i="3"/>
  <c r="EM89" i="3" a="1"/>
  <c r="EM89" i="3"/>
  <c r="CC127" i="3" a="1"/>
  <c r="CC127" i="3"/>
  <c r="BY103" i="3" a="1"/>
  <c r="BY103" i="3"/>
  <c r="BY124" i="3" a="1"/>
  <c r="BY124" i="3"/>
  <c r="BY109" i="3" a="1"/>
  <c r="BY109" i="3"/>
  <c r="BY122" i="3" a="1"/>
  <c r="BY122" i="3"/>
  <c r="BY125" i="3" a="1"/>
  <c r="BY125" i="3"/>
  <c r="BY126" i="3" a="1"/>
  <c r="BY126" i="3"/>
  <c r="JE125" i="3" a="1"/>
  <c r="JE125" i="3"/>
  <c r="JE102" i="3" a="1"/>
  <c r="JE102" i="3"/>
  <c r="JE105" i="3" a="1"/>
  <c r="JE105" i="3"/>
  <c r="JE112" i="3" a="1"/>
  <c r="JE112" i="3"/>
  <c r="JE128" i="3" a="1"/>
  <c r="JE128" i="3"/>
  <c r="JE98" i="3" a="1"/>
  <c r="JE98" i="3"/>
  <c r="JE96" i="3" a="1"/>
  <c r="JE96" i="3"/>
  <c r="JE93" i="3" a="1"/>
  <c r="JE93" i="3"/>
  <c r="JE114" i="3" a="1"/>
  <c r="JE114" i="3"/>
  <c r="JE118" i="3" a="1"/>
  <c r="JE118" i="3"/>
  <c r="JE111" i="3" a="1"/>
  <c r="JE111" i="3"/>
  <c r="JE127" i="3" a="1"/>
  <c r="JE127" i="3"/>
  <c r="JE97" i="3" a="1"/>
  <c r="JE97" i="3"/>
  <c r="JE89" i="3" a="1"/>
  <c r="JE89" i="3"/>
  <c r="JE107" i="3" a="1"/>
  <c r="JE107" i="3"/>
  <c r="JE116" i="3" a="1"/>
  <c r="JE116" i="3"/>
  <c r="JE121" i="3" a="1"/>
  <c r="JE121" i="3"/>
  <c r="JE94" i="3" a="1"/>
  <c r="JE94" i="3"/>
  <c r="JE100" i="3" a="1"/>
  <c r="JE100" i="3"/>
  <c r="BN122" i="3" a="1"/>
  <c r="BN122" i="3"/>
  <c r="AY114" i="3" a="1"/>
  <c r="AY114" i="3"/>
  <c r="W93" i="3" a="1"/>
  <c r="W93" i="3"/>
  <c r="BN95" i="3" a="1"/>
  <c r="BN95" i="3"/>
  <c r="AY124" i="3" a="1"/>
  <c r="AY124" i="3"/>
  <c r="AM96" i="3" a="1"/>
  <c r="AM96" i="3"/>
  <c r="AV128" i="3" a="1"/>
  <c r="AV128" i="3"/>
  <c r="AV92" i="3" a="1"/>
  <c r="AV92" i="3"/>
  <c r="AV116" i="3" a="1"/>
  <c r="AV116" i="3"/>
  <c r="AV114" i="3" a="1"/>
  <c r="AV114" i="3"/>
  <c r="AV94" i="3" a="1"/>
  <c r="AV94" i="3"/>
  <c r="BN117" i="3" a="1"/>
  <c r="BN117" i="3"/>
  <c r="BN106" i="3" a="1"/>
  <c r="BN106" i="3"/>
  <c r="BN89" i="3" a="1"/>
  <c r="BN89" i="3"/>
  <c r="BN109" i="3" a="1"/>
  <c r="BN109" i="3"/>
  <c r="BN129" i="3" a="1"/>
  <c r="BN129" i="3"/>
  <c r="BN103" i="3" a="1"/>
  <c r="BN103" i="3"/>
  <c r="AV103" i="3" a="1"/>
  <c r="AV103" i="3"/>
  <c r="AY122" i="3" a="1"/>
  <c r="AY122" i="3"/>
  <c r="W91" i="3" a="1"/>
  <c r="W91" i="3"/>
  <c r="W89" i="3" a="1"/>
  <c r="W89" i="3"/>
  <c r="W103" i="3" a="1"/>
  <c r="W103" i="3"/>
  <c r="AV112" i="3" a="1"/>
  <c r="AV112" i="3"/>
  <c r="W99" i="3" a="1"/>
  <c r="W99" i="3"/>
  <c r="W106" i="3" a="1"/>
  <c r="W106" i="3"/>
  <c r="W123" i="3" a="1"/>
  <c r="W123" i="3"/>
  <c r="W101" i="3" a="1"/>
  <c r="W101" i="3"/>
  <c r="W126" i="3" a="1"/>
  <c r="W126" i="3"/>
  <c r="AY94" i="3" a="1"/>
  <c r="AY94" i="3"/>
  <c r="AY100" i="3" a="1"/>
  <c r="AY100" i="3"/>
  <c r="AY113" i="3" a="1"/>
  <c r="AY113" i="3"/>
  <c r="AY90" i="3" a="1"/>
  <c r="AY90" i="3"/>
  <c r="AY96" i="3" a="1"/>
  <c r="AY96" i="3"/>
  <c r="AY103" i="3" a="1"/>
  <c r="AY103" i="3"/>
  <c r="BS98" i="3" a="1"/>
  <c r="BS98" i="3"/>
  <c r="R104" i="3" a="1"/>
  <c r="R104" i="3"/>
  <c r="BS113" i="3" a="1"/>
  <c r="BS113" i="3"/>
  <c r="BN121" i="3" a="1"/>
  <c r="BN121" i="3"/>
  <c r="AT128" i="3" a="1"/>
  <c r="AT128" i="3"/>
  <c r="AG130" i="3" a="1"/>
  <c r="AG130" i="3"/>
  <c r="R106" i="3" a="1"/>
  <c r="R106" i="3"/>
  <c r="R114" i="3" a="1"/>
  <c r="R114" i="3"/>
  <c r="AJ116" i="3" a="1"/>
  <c r="AJ116" i="3"/>
  <c r="AJ118" i="3" a="1"/>
  <c r="AJ118" i="3"/>
  <c r="AJ91" i="3" a="1"/>
  <c r="AJ91" i="3"/>
  <c r="R121" i="3" a="1"/>
  <c r="R121" i="3"/>
  <c r="BS106" i="3" a="1"/>
  <c r="BS106" i="3"/>
  <c r="AV99" i="3" a="1"/>
  <c r="AV99" i="3"/>
  <c r="AJ100" i="3" a="1"/>
  <c r="AJ100" i="3"/>
  <c r="AJ94" i="3" a="1"/>
  <c r="AJ94" i="3"/>
  <c r="AJ127" i="3" a="1"/>
  <c r="AJ127" i="3"/>
  <c r="FB108" i="3" a="1"/>
  <c r="FB108" i="3"/>
  <c r="GC128" i="3" a="1"/>
  <c r="GC128" i="3"/>
  <c r="CF114" i="3" a="1"/>
  <c r="CF114" i="3"/>
  <c r="CF116" i="3" a="1"/>
  <c r="CF116" i="3"/>
  <c r="GC106" i="3" a="1"/>
  <c r="GC106" i="3"/>
  <c r="GC110" i="3" a="1"/>
  <c r="GC110" i="3"/>
  <c r="GC111" i="3" a="1"/>
  <c r="GC111" i="3"/>
  <c r="CM99" i="3" a="1"/>
  <c r="CM99" i="3"/>
  <c r="CM122" i="3" a="1"/>
  <c r="CM122" i="3"/>
  <c r="CM105" i="3" a="1"/>
  <c r="CM105" i="3"/>
  <c r="AJ90" i="3" a="1"/>
  <c r="AJ90" i="3"/>
  <c r="AY98" i="3" a="1"/>
  <c r="AY98" i="3"/>
  <c r="AT126" i="3" a="1"/>
  <c r="AT126" i="3"/>
  <c r="AJ129" i="3" a="1"/>
  <c r="AJ129" i="3"/>
  <c r="CM126" i="3" a="1"/>
  <c r="CM126" i="3"/>
  <c r="CM97" i="3" a="1"/>
  <c r="CM97" i="3"/>
  <c r="R111" i="3" a="1"/>
  <c r="R111" i="3"/>
  <c r="IK118" i="3" a="1"/>
  <c r="IK118" i="3"/>
  <c r="EJ107" i="3" a="1"/>
  <c r="EJ107" i="3"/>
  <c r="EJ111" i="3" a="1"/>
  <c r="EJ111" i="3"/>
  <c r="EJ114" i="3" a="1"/>
  <c r="EJ114" i="3"/>
  <c r="IK121" i="3" a="1"/>
  <c r="IK121" i="3"/>
  <c r="EJ124" i="3" a="1"/>
  <c r="EJ124" i="3"/>
  <c r="IK125" i="3" a="1"/>
  <c r="IK125" i="3"/>
  <c r="EJ127" i="3" a="1"/>
  <c r="EJ127" i="3"/>
  <c r="IK88" i="3" a="1"/>
  <c r="IK88" i="3"/>
  <c r="IK98" i="3" a="1"/>
  <c r="IK98" i="3"/>
  <c r="FD128" i="3" a="1"/>
  <c r="FD128" i="3"/>
  <c r="EJ101" i="3" a="1"/>
  <c r="EJ101" i="3"/>
  <c r="FD113" i="3" a="1"/>
  <c r="FD113" i="3"/>
  <c r="DZ119" i="3" a="1"/>
  <c r="DZ119" i="3"/>
  <c r="DZ112" i="3" a="1"/>
  <c r="DZ112" i="3"/>
  <c r="Y127" i="3" a="1"/>
  <c r="Y127" i="3"/>
  <c r="IK97" i="3" a="1"/>
  <c r="IK97" i="3"/>
  <c r="JH107" i="3" a="1"/>
  <c r="JH107" i="3"/>
  <c r="JH119" i="3" a="1"/>
  <c r="JH119" i="3"/>
  <c r="JH127" i="3" a="1"/>
  <c r="JH127" i="3"/>
  <c r="JH129" i="3" a="1"/>
  <c r="JH129" i="3"/>
  <c r="HS106" i="3" a="1"/>
  <c r="HS106" i="3"/>
  <c r="GY125" i="3" a="1"/>
  <c r="GY125" i="3"/>
  <c r="FA108" i="3" a="1"/>
  <c r="FA108" i="3"/>
  <c r="CJ117" i="3" a="1"/>
  <c r="CJ117" i="3"/>
  <c r="CJ119" i="3" a="1"/>
  <c r="CJ119" i="3"/>
  <c r="HV124" i="3" a="1"/>
  <c r="HV124" i="3"/>
  <c r="HV123" i="3" a="1"/>
  <c r="HV123" i="3"/>
  <c r="HV90" i="3" a="1"/>
  <c r="HV90" i="3"/>
  <c r="HV122" i="3" a="1"/>
  <c r="HV122" i="3"/>
  <c r="HV130" i="3" a="1"/>
  <c r="HV130" i="3"/>
  <c r="G123" i="3" a="1"/>
  <c r="G123" i="3"/>
  <c r="CC112" i="3" a="1"/>
  <c r="CC112" i="3"/>
  <c r="EO92" i="3" a="1"/>
  <c r="EO92" i="3"/>
  <c r="GR104" i="3" a="1"/>
  <c r="GR104" i="3"/>
  <c r="GR119" i="3" a="1"/>
  <c r="GR119" i="3"/>
  <c r="EO126" i="3" a="1"/>
  <c r="EO126" i="3"/>
  <c r="EO118" i="3" a="1"/>
  <c r="EO118" i="3"/>
  <c r="IA97" i="3" a="1"/>
  <c r="IA97" i="3"/>
  <c r="IA117" i="3" a="1"/>
  <c r="IA117" i="3"/>
  <c r="HV118" i="3" a="1"/>
  <c r="HV118" i="3"/>
  <c r="EO103" i="3" a="1"/>
  <c r="EO103" i="3"/>
  <c r="EO117" i="3" a="1"/>
  <c r="EO117" i="3"/>
  <c r="IU110" i="3" a="1"/>
  <c r="IU110" i="3"/>
  <c r="IU101" i="3" a="1"/>
  <c r="IU101" i="3"/>
  <c r="IU115" i="3" a="1"/>
  <c r="IU115" i="3"/>
  <c r="IU125" i="3" a="1"/>
  <c r="IU125" i="3"/>
  <c r="IA94" i="3" a="1"/>
  <c r="IA94" i="3"/>
  <c r="IA98" i="3" a="1"/>
  <c r="IA98" i="3"/>
  <c r="IA129" i="3" a="1"/>
  <c r="IA129" i="3"/>
  <c r="IU97" i="3" a="1"/>
  <c r="IU97" i="3"/>
  <c r="IU92" i="3" a="1"/>
  <c r="IU92" i="3"/>
  <c r="IU117" i="3" a="1"/>
  <c r="IU117" i="3"/>
  <c r="CJ92" i="3" a="1"/>
  <c r="CJ92" i="3"/>
  <c r="IU126" i="3" a="1"/>
  <c r="IU126" i="3"/>
  <c r="GR88" i="3" a="1"/>
  <c r="GR88" i="3"/>
  <c r="GR108" i="3" a="1"/>
  <c r="GR108" i="3"/>
  <c r="GR97" i="3" a="1"/>
  <c r="GR97" i="3"/>
  <c r="GR95" i="3" a="1"/>
  <c r="GR95" i="3"/>
  <c r="ET118" i="3" a="1"/>
  <c r="ET118" i="3"/>
  <c r="ET88" i="3" a="1"/>
  <c r="ET88" i="3"/>
  <c r="ET108" i="3" a="1"/>
  <c r="ET108" i="3"/>
  <c r="ET107" i="3" a="1"/>
  <c r="ET107" i="3"/>
  <c r="ET127" i="3" a="1"/>
  <c r="ET127" i="3"/>
  <c r="IA90" i="3" a="1"/>
  <c r="IA90" i="3"/>
  <c r="CD100" i="3" a="1"/>
  <c r="CD100" i="3"/>
  <c r="CU106" i="3" a="1"/>
  <c r="CU106" i="3"/>
  <c r="CN103" i="3" a="1"/>
  <c r="CN103" i="3"/>
  <c r="JB89" i="3" a="1"/>
  <c r="JB89" i="3"/>
  <c r="DM124" i="3" a="1"/>
  <c r="DM124" i="3"/>
  <c r="IH116" i="3" a="1"/>
  <c r="IH116" i="3"/>
  <c r="BJ111" i="3" a="1"/>
  <c r="BJ111" i="3"/>
  <c r="JG114" i="3" a="1"/>
  <c r="JG114" i="3"/>
  <c r="FZ121" i="3" a="1"/>
  <c r="FZ121" i="3"/>
  <c r="CU109" i="3" a="1"/>
  <c r="CU109" i="3"/>
  <c r="BB104" i="3" a="1"/>
  <c r="BB104" i="3"/>
  <c r="BG98" i="3" a="1"/>
  <c r="BG98" i="3"/>
  <c r="JI116" i="3" a="1"/>
  <c r="JI116" i="3"/>
  <c r="BL98" i="3" a="1"/>
  <c r="BL98" i="3"/>
  <c r="BP102" i="3" a="1"/>
  <c r="BP102" i="3"/>
  <c r="DX118" i="3" a="1"/>
  <c r="DX118" i="3"/>
  <c r="DR99" i="3" a="1"/>
  <c r="DR99" i="3"/>
  <c r="HX116" i="3" a="1"/>
  <c r="HX116" i="3"/>
  <c r="DC103" i="3" a="1"/>
  <c r="DC103" i="3"/>
  <c r="HS103" i="3" a="1"/>
  <c r="HS103" i="3"/>
  <c r="AX126" i="3" a="1"/>
  <c r="AX126" i="3"/>
  <c r="GL130" i="3" a="1"/>
  <c r="GL130" i="3"/>
  <c r="FM97" i="3" a="1"/>
  <c r="FM97" i="3"/>
  <c r="DE110" i="3" a="1"/>
  <c r="DE110" i="3"/>
  <c r="CO90" i="3" a="1"/>
  <c r="CO90" i="3"/>
  <c r="BF115" i="3" a="1"/>
  <c r="BF115" i="3"/>
  <c r="GF89" i="3" a="1"/>
  <c r="GF89" i="3"/>
  <c r="EW117" i="3" a="1"/>
  <c r="EW117" i="3"/>
  <c r="HE121" i="3" a="1"/>
  <c r="HE121" i="3"/>
  <c r="GA95" i="3" a="1"/>
  <c r="GA95" i="3"/>
  <c r="ER110" i="3" a="1"/>
  <c r="ER110" i="3"/>
  <c r="CM94" i="3" a="1"/>
  <c r="CM94" i="3"/>
  <c r="EA95" i="3" a="1"/>
  <c r="EA95" i="3"/>
  <c r="CC130" i="3" a="1"/>
  <c r="CC130" i="3"/>
  <c r="IL122" i="3" a="1"/>
  <c r="IL122" i="3"/>
  <c r="FL89" i="3" a="1"/>
  <c r="FL89" i="3"/>
  <c r="IV106" i="3" a="1"/>
  <c r="IV106" i="3"/>
  <c r="HV119" i="3" a="1"/>
  <c r="HV119" i="3"/>
  <c r="HV125" i="3" a="1"/>
  <c r="HV125" i="3"/>
  <c r="HV109" i="3" a="1"/>
  <c r="HV109" i="3"/>
  <c r="HV107" i="3" a="1"/>
  <c r="HV107" i="3"/>
  <c r="HV100" i="3" a="1"/>
  <c r="HV100" i="3"/>
  <c r="GR115" i="3" a="1"/>
  <c r="GR115" i="3"/>
  <c r="GR110" i="3" a="1"/>
  <c r="GR110" i="3"/>
  <c r="HV89" i="3" a="1"/>
  <c r="HV89" i="3"/>
  <c r="IA118" i="3" a="1"/>
  <c r="IA118" i="3"/>
  <c r="EO91" i="3" a="1"/>
  <c r="EO91" i="3"/>
  <c r="EO110" i="3" a="1"/>
  <c r="EO110" i="3"/>
  <c r="EO123" i="3" a="1"/>
  <c r="EO123" i="3"/>
  <c r="IA113" i="3" a="1"/>
  <c r="IA113" i="3"/>
  <c r="IA102" i="3" a="1"/>
  <c r="IA102" i="3"/>
  <c r="EO94" i="3" a="1"/>
  <c r="EO94" i="3"/>
  <c r="IU111" i="3" a="1"/>
  <c r="IU111" i="3"/>
  <c r="IU121" i="3" a="1"/>
  <c r="IU121" i="3"/>
  <c r="IU128" i="3" a="1"/>
  <c r="IU128" i="3"/>
  <c r="IU94" i="3" a="1"/>
  <c r="IU94" i="3"/>
  <c r="IU104" i="3" a="1"/>
  <c r="IU104" i="3"/>
  <c r="IU130" i="3" a="1"/>
  <c r="IU130" i="3"/>
  <c r="IA126" i="3" a="1"/>
  <c r="IA126" i="3"/>
  <c r="IA116" i="3" a="1"/>
  <c r="IA116" i="3"/>
  <c r="IU114" i="3" a="1"/>
  <c r="IU114" i="3"/>
  <c r="IU88" i="3" a="1"/>
  <c r="IU88" i="3"/>
  <c r="IA120" i="3" a="1"/>
  <c r="IA120" i="3"/>
  <c r="IU99" i="3" a="1"/>
  <c r="IU99" i="3"/>
  <c r="IU100" i="3" a="1"/>
  <c r="IU100" i="3"/>
  <c r="GR112" i="3" a="1"/>
  <c r="GR112" i="3"/>
  <c r="GR113" i="3" a="1"/>
  <c r="GR113" i="3"/>
  <c r="GR127" i="3" a="1"/>
  <c r="GR127" i="3"/>
  <c r="ET111" i="3" a="1"/>
  <c r="ET111" i="3"/>
  <c r="ET115" i="3" a="1"/>
  <c r="ET115" i="3"/>
  <c r="ET116" i="3" a="1"/>
  <c r="ET116" i="3"/>
  <c r="AJ123" i="3" a="1"/>
  <c r="AJ123" i="3"/>
  <c r="JH92" i="3" a="1"/>
  <c r="JH92" i="3"/>
  <c r="JH125" i="3" a="1"/>
  <c r="JH125" i="3"/>
  <c r="W90" i="3" a="1"/>
  <c r="W90" i="3"/>
  <c r="W107" i="3" a="1"/>
  <c r="W107" i="3"/>
  <c r="T110" i="3" a="1"/>
  <c r="T110" i="3"/>
  <c r="T122" i="3" a="1"/>
  <c r="T122" i="3"/>
  <c r="T113" i="3" a="1"/>
  <c r="T113" i="3"/>
  <c r="EJ120" i="3" a="1"/>
  <c r="EJ120" i="3"/>
  <c r="EJ100" i="3" a="1"/>
  <c r="EJ100" i="3"/>
  <c r="EJ128" i="3" a="1"/>
  <c r="EJ128" i="3"/>
  <c r="EJ89" i="3" a="1"/>
  <c r="EJ89" i="3"/>
  <c r="EJ117" i="3" a="1"/>
  <c r="EJ117" i="3"/>
  <c r="EJ97" i="3" a="1"/>
  <c r="EJ97" i="3"/>
  <c r="EJ109" i="3" a="1"/>
  <c r="EJ109" i="3"/>
  <c r="EJ103" i="3" a="1"/>
  <c r="EJ103" i="3"/>
  <c r="E95" i="3" a="1"/>
  <c r="E95" i="3"/>
  <c r="E121" i="3" a="1"/>
  <c r="E121" i="3"/>
  <c r="E99" i="3" a="1"/>
  <c r="E99" i="3"/>
  <c r="E119" i="3" a="1"/>
  <c r="E119" i="3"/>
  <c r="E108" i="3" a="1"/>
  <c r="E108" i="3"/>
  <c r="E122" i="3" a="1"/>
  <c r="E122" i="3"/>
  <c r="E112" i="3" a="1"/>
  <c r="E112" i="3"/>
  <c r="E97" i="3" a="1"/>
  <c r="E97" i="3"/>
  <c r="E124" i="3" a="1"/>
  <c r="E124" i="3"/>
  <c r="E96" i="3" a="1"/>
  <c r="E96" i="3"/>
  <c r="E117" i="3" a="1"/>
  <c r="E117" i="3"/>
  <c r="E115" i="3" a="1"/>
  <c r="E115" i="3"/>
  <c r="E100" i="3" a="1"/>
  <c r="E100" i="3"/>
  <c r="E105" i="3" a="1"/>
  <c r="E105" i="3"/>
  <c r="E103" i="3" a="1"/>
  <c r="E103" i="3"/>
  <c r="E94" i="3" a="1"/>
  <c r="E94" i="3"/>
  <c r="E116" i="3" a="1"/>
  <c r="E116" i="3"/>
  <c r="E113" i="3" a="1"/>
  <c r="E113" i="3"/>
  <c r="E111" i="3" a="1"/>
  <c r="E111" i="3"/>
  <c r="HB95" i="3" a="1"/>
  <c r="HB95" i="3"/>
  <c r="HB109" i="3" a="1"/>
  <c r="HB109" i="3"/>
  <c r="HB98" i="3" a="1"/>
  <c r="HB98" i="3"/>
  <c r="HB93" i="3" a="1"/>
  <c r="HB93" i="3"/>
  <c r="HB126" i="3" a="1"/>
  <c r="HB126" i="3"/>
  <c r="HB107" i="3" a="1"/>
  <c r="HB107" i="3"/>
  <c r="HB104" i="3" a="1"/>
  <c r="HB104" i="3"/>
  <c r="HB97" i="3" a="1"/>
  <c r="HB97" i="3"/>
  <c r="HB100" i="3" a="1"/>
  <c r="HB100" i="3"/>
  <c r="HB90" i="3" a="1"/>
  <c r="HB90" i="3"/>
  <c r="HB119" i="3" a="1"/>
  <c r="HB119" i="3"/>
  <c r="HB120" i="3" a="1"/>
  <c r="HB120" i="3"/>
  <c r="DZ89" i="3" a="1"/>
  <c r="DZ89" i="3"/>
  <c r="DZ93" i="3" a="1"/>
  <c r="DZ93" i="3"/>
  <c r="DZ91" i="3" a="1"/>
  <c r="DZ91" i="3"/>
  <c r="DZ99" i="3" a="1"/>
  <c r="DZ99" i="3"/>
  <c r="DZ109" i="3" a="1"/>
  <c r="DZ109" i="3"/>
  <c r="DZ108" i="3" a="1"/>
  <c r="DZ108" i="3"/>
  <c r="DZ88" i="3" a="1"/>
  <c r="DZ88" i="3"/>
  <c r="DZ111" i="3" a="1"/>
  <c r="DZ111" i="3"/>
  <c r="DZ104" i="3" a="1"/>
  <c r="DZ104" i="3"/>
  <c r="DZ126" i="3" a="1"/>
  <c r="DZ126" i="3"/>
  <c r="DZ105" i="3" a="1"/>
  <c r="DZ105" i="3"/>
  <c r="DZ98" i="3" a="1"/>
  <c r="DZ98" i="3"/>
  <c r="DZ96" i="3" a="1"/>
  <c r="DZ96" i="3"/>
  <c r="FD122" i="3" a="1"/>
  <c r="FD122" i="3"/>
  <c r="FD101" i="3" a="1"/>
  <c r="FD101" i="3"/>
  <c r="FD90" i="3" a="1"/>
  <c r="FD90" i="3"/>
  <c r="FD121" i="3" a="1"/>
  <c r="FD121" i="3"/>
  <c r="FD111" i="3" a="1"/>
  <c r="FD111" i="3"/>
  <c r="FD130" i="3" a="1"/>
  <c r="FD130" i="3"/>
  <c r="FD125" i="3" a="1"/>
  <c r="FD125" i="3"/>
  <c r="FD127" i="3" a="1"/>
  <c r="FD127" i="3"/>
  <c r="FD107" i="3" a="1"/>
  <c r="FD107" i="3"/>
  <c r="FD110" i="3" a="1"/>
  <c r="FD110" i="3"/>
  <c r="FS94" i="3" a="1"/>
  <c r="FS94" i="3"/>
  <c r="FS91" i="3" a="1"/>
  <c r="FS91" i="3"/>
  <c r="FS113" i="3" a="1"/>
  <c r="FS113" i="3"/>
  <c r="FS101" i="3" a="1"/>
  <c r="FS101" i="3"/>
  <c r="FS121" i="3" a="1"/>
  <c r="FS121" i="3"/>
  <c r="FS114" i="3" a="1"/>
  <c r="FS114" i="3"/>
  <c r="FS110" i="3" a="1"/>
  <c r="FS110" i="3"/>
  <c r="FS116" i="3" a="1"/>
  <c r="FS116" i="3"/>
  <c r="FS124" i="3" a="1"/>
  <c r="FS124" i="3"/>
  <c r="FS100" i="3" a="1"/>
  <c r="FS100" i="3"/>
  <c r="FS98" i="3" a="1"/>
  <c r="FS98" i="3"/>
  <c r="FS107" i="3" a="1"/>
  <c r="FS107" i="3"/>
  <c r="FS118" i="3" a="1"/>
  <c r="FS118" i="3"/>
  <c r="FS88" i="3" a="1"/>
  <c r="FS88" i="3"/>
  <c r="FS89" i="3" a="1"/>
  <c r="FS89" i="3"/>
  <c r="FS102" i="3" a="1"/>
  <c r="FS102" i="3"/>
  <c r="FS122" i="3" a="1"/>
  <c r="FS122" i="3"/>
  <c r="FS99" i="3" a="1"/>
  <c r="FS99" i="3"/>
  <c r="FS109" i="3" a="1"/>
  <c r="FS109" i="3"/>
  <c r="FS125" i="3" a="1"/>
  <c r="FS125" i="3"/>
  <c r="FS120" i="3" a="1"/>
  <c r="FS120" i="3"/>
  <c r="DU106" i="3" a="1"/>
  <c r="DU106" i="3"/>
  <c r="DU123" i="3" a="1"/>
  <c r="DU123" i="3"/>
  <c r="DU119" i="3" a="1"/>
  <c r="DU119" i="3"/>
  <c r="DU100" i="3" a="1"/>
  <c r="DU100" i="3"/>
  <c r="DU99" i="3" a="1"/>
  <c r="DU99" i="3"/>
  <c r="DU117" i="3" a="1"/>
  <c r="DU117" i="3"/>
  <c r="DU115" i="3" a="1"/>
  <c r="DU115" i="3"/>
  <c r="DU114" i="3" a="1"/>
  <c r="DU114" i="3"/>
  <c r="DU118" i="3" a="1"/>
  <c r="DU118" i="3"/>
  <c r="DU97" i="3" a="1"/>
  <c r="DU97" i="3"/>
  <c r="DU111" i="3" a="1"/>
  <c r="DU111" i="3"/>
  <c r="DU95" i="3" a="1"/>
  <c r="DU95" i="3"/>
  <c r="DU107" i="3" a="1"/>
  <c r="DU107" i="3"/>
  <c r="DU113" i="3" a="1"/>
  <c r="DU113" i="3"/>
  <c r="DU96" i="3" a="1"/>
  <c r="DU96" i="3"/>
  <c r="DU126" i="3" a="1"/>
  <c r="DU126" i="3"/>
  <c r="DU102" i="3" a="1"/>
  <c r="DU102" i="3"/>
  <c r="DU103" i="3" a="1"/>
  <c r="DU103" i="3"/>
  <c r="DU120" i="3" a="1"/>
  <c r="DU120" i="3"/>
  <c r="DU128" i="3" a="1"/>
  <c r="DU128" i="3"/>
  <c r="DU94" i="3" a="1"/>
  <c r="DU94" i="3"/>
  <c r="DU130" i="3" a="1"/>
  <c r="DU130" i="3"/>
  <c r="IK114" i="3" a="1"/>
  <c r="IK114" i="3"/>
  <c r="IK103" i="3" a="1"/>
  <c r="IK103" i="3"/>
  <c r="IK92" i="3" a="1"/>
  <c r="IK92" i="3"/>
  <c r="IK117" i="3" a="1"/>
  <c r="IK117" i="3"/>
  <c r="Y112" i="3" a="1"/>
  <c r="Y112" i="3"/>
  <c r="Y125" i="3" a="1"/>
  <c r="Y125" i="3"/>
  <c r="Y119" i="3" a="1"/>
  <c r="Y119" i="3"/>
  <c r="Y101" i="3" a="1"/>
  <c r="Y101" i="3"/>
  <c r="Y99" i="3" a="1"/>
  <c r="Y99" i="3"/>
  <c r="Y118" i="3" a="1"/>
  <c r="Y118" i="3"/>
  <c r="Y95" i="3" a="1"/>
  <c r="Y95" i="3"/>
  <c r="Y90" i="3" a="1"/>
  <c r="Y90" i="3"/>
  <c r="Y97" i="3" a="1"/>
  <c r="Y97" i="3"/>
  <c r="Y103" i="3" a="1"/>
  <c r="Y103" i="3"/>
  <c r="Y88" i="3" a="1"/>
  <c r="Y88" i="3"/>
  <c r="Y124" i="3" a="1"/>
  <c r="Y124" i="3"/>
  <c r="Y91" i="3" a="1"/>
  <c r="Y91" i="3"/>
  <c r="Y123" i="3" a="1"/>
  <c r="Y123" i="3"/>
  <c r="Y109" i="3" a="1"/>
  <c r="Y109" i="3"/>
  <c r="Y130" i="3" a="1"/>
  <c r="Y130" i="3"/>
  <c r="Y104" i="3" a="1"/>
  <c r="Y104" i="3"/>
  <c r="Y92" i="3" a="1"/>
  <c r="Y92" i="3"/>
  <c r="Y126" i="3" a="1"/>
  <c r="Y126" i="3"/>
  <c r="Y114" i="3" a="1"/>
  <c r="Y114" i="3"/>
  <c r="Y120" i="3" a="1"/>
  <c r="Y120" i="3"/>
  <c r="Y110" i="3" a="1"/>
  <c r="Y110" i="3"/>
  <c r="Y113" i="3" a="1"/>
  <c r="Y113" i="3"/>
  <c r="Y107" i="3" a="1"/>
  <c r="Y107" i="3"/>
  <c r="BE89" i="3" a="1"/>
  <c r="BE89" i="3"/>
  <c r="GO116" i="3" a="1"/>
  <c r="GO116" i="3"/>
  <c r="FU117" i="3" a="1"/>
  <c r="FU117" i="3"/>
  <c r="FF98" i="3" a="1"/>
  <c r="FF98" i="3"/>
  <c r="FP112" i="3" a="1"/>
  <c r="FP112" i="3"/>
  <c r="CY110" i="3" a="1"/>
  <c r="CY110" i="3"/>
  <c r="IN108" i="3" a="1"/>
  <c r="IN108" i="3"/>
  <c r="CI96" i="3" a="1"/>
  <c r="CI96" i="3"/>
  <c r="CC90" i="3" a="1"/>
  <c r="CC90" i="3"/>
  <c r="CC89" i="3" a="1"/>
  <c r="CC89" i="3"/>
  <c r="CC115" i="3" a="1"/>
  <c r="CC115" i="3"/>
  <c r="CC119" i="3" a="1"/>
  <c r="CC119" i="3"/>
  <c r="CC103" i="3" a="1"/>
  <c r="CC103" i="3"/>
  <c r="CC108" i="3" a="1"/>
  <c r="CC108" i="3"/>
  <c r="GM126" i="3" a="1"/>
  <c r="GM126" i="3"/>
  <c r="GM125" i="3" a="1"/>
  <c r="GM125" i="3"/>
  <c r="GM95" i="3" a="1"/>
  <c r="GM95" i="3"/>
  <c r="GM97" i="3" a="1"/>
  <c r="GM97" i="3"/>
  <c r="GM128" i="3" a="1"/>
  <c r="GM128" i="3"/>
  <c r="GM115" i="3" a="1"/>
  <c r="GM115" i="3"/>
  <c r="GM124" i="3" a="1"/>
  <c r="GM124" i="3"/>
  <c r="GM118" i="3" a="1"/>
  <c r="GM118" i="3"/>
  <c r="GM91" i="3" a="1"/>
  <c r="GM91" i="3"/>
  <c r="GM96" i="3" a="1"/>
  <c r="GM96" i="3"/>
  <c r="GM98" i="3" a="1"/>
  <c r="GM98" i="3"/>
  <c r="GM120" i="3" a="1"/>
  <c r="GM120" i="3"/>
  <c r="GM127" i="3" a="1"/>
  <c r="GM127" i="3"/>
  <c r="GM121" i="3" a="1"/>
  <c r="GM121" i="3"/>
  <c r="GM112" i="3" a="1"/>
  <c r="GM112" i="3"/>
  <c r="GM117" i="3" a="1"/>
  <c r="GM117" i="3"/>
  <c r="GM105" i="3" a="1"/>
  <c r="GM105" i="3"/>
  <c r="FD106" i="3" a="1"/>
  <c r="FD106" i="3"/>
  <c r="DZ130" i="3" a="1"/>
  <c r="DZ130" i="3"/>
  <c r="DZ97" i="3" a="1"/>
  <c r="DZ97" i="3"/>
  <c r="DZ90" i="3" a="1"/>
  <c r="DZ90" i="3"/>
  <c r="FN122" i="3" a="1"/>
  <c r="FN122" i="3"/>
  <c r="HB115" i="3" a="1"/>
  <c r="HB115" i="3"/>
  <c r="HB102" i="3" a="1"/>
  <c r="HB102" i="3"/>
  <c r="HB122" i="3" a="1"/>
  <c r="HB122" i="3"/>
  <c r="HB103" i="3" a="1"/>
  <c r="HB103" i="3"/>
  <c r="DZ107" i="3" a="1"/>
  <c r="DZ107" i="3"/>
  <c r="FD100" i="3" a="1"/>
  <c r="FD100" i="3"/>
  <c r="DZ114" i="3" a="1"/>
  <c r="DZ114" i="3"/>
  <c r="FD129" i="3" a="1"/>
  <c r="FD129" i="3"/>
  <c r="HB92" i="3" a="1"/>
  <c r="HB92" i="3"/>
  <c r="HB125" i="3" a="1"/>
  <c r="HB125" i="3"/>
  <c r="FN99" i="3" a="1"/>
  <c r="FN99" i="3"/>
  <c r="AI129" i="3" a="1"/>
  <c r="AI129" i="3"/>
  <c r="FS97" i="3" a="1"/>
  <c r="FS97" i="3"/>
  <c r="FS127" i="3" a="1"/>
  <c r="FS127" i="3"/>
  <c r="CC98" i="3" a="1"/>
  <c r="CC98" i="3"/>
  <c r="DZ124" i="3" a="1"/>
  <c r="DZ124" i="3"/>
  <c r="T102" i="3" a="1"/>
  <c r="T102" i="3"/>
  <c r="EJ129" i="3" a="1"/>
  <c r="EJ129" i="3"/>
  <c r="FD103" i="3" a="1"/>
  <c r="FD103" i="3"/>
  <c r="HB121" i="3" a="1"/>
  <c r="HB121" i="3"/>
  <c r="FS104" i="3" a="1"/>
  <c r="FS104" i="3"/>
  <c r="E128" i="3" a="1"/>
  <c r="E128" i="3"/>
  <c r="EJ112" i="3" a="1"/>
  <c r="EJ112" i="3"/>
  <c r="Y89" i="3" a="1"/>
  <c r="Y89" i="3"/>
  <c r="Y128" i="3" a="1"/>
  <c r="Y128" i="3"/>
  <c r="AI118" i="3" a="1"/>
  <c r="AI118" i="3"/>
  <c r="E92" i="3" a="1"/>
  <c r="E92" i="3"/>
  <c r="E101" i="3" a="1"/>
  <c r="E101" i="3"/>
  <c r="Y102" i="3" a="1"/>
  <c r="Y102" i="3"/>
  <c r="DZ120" i="3" a="1"/>
  <c r="DZ120" i="3"/>
  <c r="HB113" i="3" a="1"/>
  <c r="HB113" i="3"/>
  <c r="FS128" i="3" a="1"/>
  <c r="FS128" i="3"/>
  <c r="FS115" i="3" a="1"/>
  <c r="FS115" i="3"/>
  <c r="FN109" i="3" a="1"/>
  <c r="FN109" i="3"/>
  <c r="DU104" i="3" a="1"/>
  <c r="DU104" i="3"/>
  <c r="R118" i="3" a="1"/>
  <c r="R118" i="3"/>
  <c r="CC118" i="3" a="1"/>
  <c r="CC118" i="3"/>
  <c r="Y117" i="3" a="1"/>
  <c r="Y117" i="3"/>
  <c r="FS123" i="3" a="1"/>
  <c r="FS123" i="3"/>
  <c r="DU108" i="3" a="1"/>
  <c r="DU108" i="3"/>
  <c r="DU93" i="3" a="1"/>
  <c r="DU93" i="3"/>
  <c r="DU98" i="3" a="1"/>
  <c r="DU98" i="3"/>
  <c r="E106" i="3" a="1"/>
  <c r="E106" i="3"/>
  <c r="DU125" i="3" a="1"/>
  <c r="DU125" i="3"/>
  <c r="FD89" i="3" a="1"/>
  <c r="FD89" i="3"/>
  <c r="DZ113" i="3" a="1"/>
  <c r="DZ113" i="3"/>
  <c r="CM102" i="3" a="1"/>
  <c r="CM102" i="3"/>
  <c r="GJ98" i="3" a="1"/>
  <c r="GJ98" i="3"/>
  <c r="GJ125" i="3" a="1"/>
  <c r="GJ125" i="3"/>
  <c r="GJ128" i="3" a="1"/>
  <c r="GJ128" i="3"/>
  <c r="AI91" i="3" a="1"/>
  <c r="AI91" i="3"/>
  <c r="AI107" i="3" a="1"/>
  <c r="AI107" i="3"/>
  <c r="AI124" i="3" a="1"/>
  <c r="AI124" i="3"/>
  <c r="AI113" i="3" a="1"/>
  <c r="AI113" i="3"/>
  <c r="HD116" i="3" a="1"/>
  <c r="HD116" i="3"/>
  <c r="HD127" i="3" a="1"/>
  <c r="HD127" i="3"/>
  <c r="HD118" i="3" a="1"/>
  <c r="HD118" i="3"/>
  <c r="ET94" i="3" a="1"/>
  <c r="ET94" i="3"/>
  <c r="ET103" i="3" a="1"/>
  <c r="ET103" i="3"/>
  <c r="ET92" i="3" a="1"/>
  <c r="ET92" i="3"/>
  <c r="ET126" i="3" a="1"/>
  <c r="ET126" i="3"/>
  <c r="ET122" i="3" a="1"/>
  <c r="ET122" i="3"/>
  <c r="ET99" i="3" a="1"/>
  <c r="ET99" i="3"/>
  <c r="ET110" i="3" a="1"/>
  <c r="ET110" i="3"/>
  <c r="ET93" i="3" a="1"/>
  <c r="ET93" i="3"/>
  <c r="ET112" i="3" a="1"/>
  <c r="ET112" i="3"/>
  <c r="ET129" i="3" a="1"/>
  <c r="ET129" i="3"/>
  <c r="ET125" i="3" a="1"/>
  <c r="ET125" i="3"/>
  <c r="ET109" i="3" a="1"/>
  <c r="ET109" i="3"/>
  <c r="ET102" i="3" a="1"/>
  <c r="ET102" i="3"/>
  <c r="ET124" i="3" a="1"/>
  <c r="ET124" i="3"/>
  <c r="ET96" i="3" a="1"/>
  <c r="ET96" i="3"/>
  <c r="ET123" i="3" a="1"/>
  <c r="ET123" i="3"/>
  <c r="ET100" i="3" a="1"/>
  <c r="ET100" i="3"/>
  <c r="ET128" i="3" a="1"/>
  <c r="ET128" i="3"/>
  <c r="ET89" i="3" a="1"/>
  <c r="ET89" i="3"/>
  <c r="ET97" i="3" a="1"/>
  <c r="ET97" i="3"/>
  <c r="ET104" i="3" a="1"/>
  <c r="ET104" i="3"/>
  <c r="ET113" i="3" a="1"/>
  <c r="ET113" i="3"/>
  <c r="ET130" i="3" a="1"/>
  <c r="ET130" i="3"/>
  <c r="EO96" i="3" a="1"/>
  <c r="EO96" i="3"/>
  <c r="EO90" i="3" a="1"/>
  <c r="EO90" i="3"/>
  <c r="EO119" i="3" a="1"/>
  <c r="EO119" i="3"/>
  <c r="EO127" i="3" a="1"/>
  <c r="EO127" i="3"/>
  <c r="EO97" i="3" a="1"/>
  <c r="EO97" i="3"/>
  <c r="EO115" i="3" a="1"/>
  <c r="EO115" i="3"/>
  <c r="EO101" i="3" a="1"/>
  <c r="EO101" i="3"/>
  <c r="EO120" i="3" a="1"/>
  <c r="EO120" i="3"/>
  <c r="EO102" i="3" a="1"/>
  <c r="EO102" i="3"/>
  <c r="EO125" i="3" a="1"/>
  <c r="EO125" i="3"/>
  <c r="EO89" i="3" a="1"/>
  <c r="EO89" i="3"/>
  <c r="EO111" i="3" a="1"/>
  <c r="EO111" i="3"/>
  <c r="EO98" i="3" a="1"/>
  <c r="EO98" i="3"/>
  <c r="EO106" i="3" a="1"/>
  <c r="EO106" i="3"/>
  <c r="EO112" i="3" a="1"/>
  <c r="EO112" i="3"/>
  <c r="EO107" i="3" a="1"/>
  <c r="EO107" i="3"/>
  <c r="EO124" i="3" a="1"/>
  <c r="EO124" i="3"/>
  <c r="EO88" i="3" a="1"/>
  <c r="EO88" i="3"/>
  <c r="EO93" i="3" a="1"/>
  <c r="EO93" i="3"/>
  <c r="EO105" i="3" a="1"/>
  <c r="EO105" i="3"/>
  <c r="IA103" i="3" a="1"/>
  <c r="IA103" i="3"/>
  <c r="IA107" i="3" a="1"/>
  <c r="IA107" i="3"/>
  <c r="IA119" i="3" a="1"/>
  <c r="IA119" i="3"/>
  <c r="IA99" i="3" a="1"/>
  <c r="IA99" i="3"/>
  <c r="IA110" i="3" a="1"/>
  <c r="IA110" i="3"/>
  <c r="IA95" i="3" a="1"/>
  <c r="IA95" i="3"/>
  <c r="IA109" i="3" a="1"/>
  <c r="IA109" i="3"/>
  <c r="IA101" i="3" a="1"/>
  <c r="IA101" i="3"/>
  <c r="IA104" i="3" a="1"/>
  <c r="IA104" i="3"/>
  <c r="IA88" i="3" a="1"/>
  <c r="IA88" i="3"/>
  <c r="IA92" i="3" a="1"/>
  <c r="IA92" i="3"/>
  <c r="IA130" i="3" a="1"/>
  <c r="IA130" i="3"/>
  <c r="IA91" i="3" a="1"/>
  <c r="IA91" i="3"/>
  <c r="IA114" i="3" a="1"/>
  <c r="IA114" i="3"/>
  <c r="IA106" i="3" a="1"/>
  <c r="IA106" i="3"/>
  <c r="IA128" i="3" a="1"/>
  <c r="IA128" i="3"/>
  <c r="IA127" i="3" a="1"/>
  <c r="IA127" i="3"/>
  <c r="IA115" i="3" a="1"/>
  <c r="IA115" i="3"/>
  <c r="IA121" i="3" a="1"/>
  <c r="IA121" i="3"/>
  <c r="IA111" i="3" a="1"/>
  <c r="IA111" i="3"/>
  <c r="GR116" i="3" a="1"/>
  <c r="GR116" i="3"/>
  <c r="GR124" i="3" a="1"/>
  <c r="GR124" i="3"/>
  <c r="GR130" i="3" a="1"/>
  <c r="GR130" i="3"/>
  <c r="GR90" i="3" a="1"/>
  <c r="GR90" i="3"/>
  <c r="GR107" i="3" a="1"/>
  <c r="GR107" i="3"/>
  <c r="GR128" i="3" a="1"/>
  <c r="GR128" i="3"/>
  <c r="GR92" i="3" a="1"/>
  <c r="GR92" i="3"/>
  <c r="GR118" i="3" a="1"/>
  <c r="GR118" i="3"/>
  <c r="GR98" i="3" a="1"/>
  <c r="GR98" i="3"/>
  <c r="GR126" i="3" a="1"/>
  <c r="GR126" i="3"/>
  <c r="GR99" i="3" a="1"/>
  <c r="GR99" i="3"/>
  <c r="GR111" i="3" a="1"/>
  <c r="GR111" i="3"/>
  <c r="GR122" i="3" a="1"/>
  <c r="GR122" i="3"/>
  <c r="GR123" i="3" a="1"/>
  <c r="GR123" i="3"/>
  <c r="GR114" i="3" a="1"/>
  <c r="GR114" i="3"/>
  <c r="GR121" i="3" a="1"/>
  <c r="GR121" i="3"/>
  <c r="GR106" i="3" a="1"/>
  <c r="GR106" i="3"/>
  <c r="GR120" i="3" a="1"/>
  <c r="GR120" i="3"/>
  <c r="GR94" i="3" a="1"/>
  <c r="GR94" i="3"/>
  <c r="BO119" i="3" a="1"/>
  <c r="BO119" i="3"/>
  <c r="BO129" i="3" a="1"/>
  <c r="BO129" i="3"/>
  <c r="BO100" i="3" a="1"/>
  <c r="BO100" i="3"/>
  <c r="BG129" i="3" a="1"/>
  <c r="BG129" i="3"/>
  <c r="BF130" i="3" a="1"/>
  <c r="BF130" i="3"/>
  <c r="BF122" i="3" a="1"/>
  <c r="BF122" i="3"/>
  <c r="CA93" i="3" a="1"/>
  <c r="CA93" i="3"/>
  <c r="HE122" i="3" a="1"/>
  <c r="HE122" i="3"/>
  <c r="DS121" i="3" a="1"/>
  <c r="DS121" i="3"/>
  <c r="DS107" i="3" a="1"/>
  <c r="DS107" i="3"/>
  <c r="CM123" i="3" a="1"/>
  <c r="CM123" i="3"/>
  <c r="CM110" i="3" a="1"/>
  <c r="CM110" i="3"/>
  <c r="CM124" i="3" a="1"/>
  <c r="CM124" i="3"/>
  <c r="CM88" i="3" a="1"/>
  <c r="CM88" i="3"/>
  <c r="CM106" i="3" a="1"/>
  <c r="CM106" i="3"/>
  <c r="CM121" i="3" a="1"/>
  <c r="CM121" i="3"/>
  <c r="CM111" i="3" a="1"/>
  <c r="CM111" i="3"/>
  <c r="CM117" i="3" a="1"/>
  <c r="CM117" i="3"/>
  <c r="JH126" i="3" a="1"/>
  <c r="JH126" i="3"/>
  <c r="JH91" i="3" a="1"/>
  <c r="JH91" i="3"/>
  <c r="JH109" i="3" a="1"/>
  <c r="JH109" i="3"/>
  <c r="JH112" i="3" a="1"/>
  <c r="JH112" i="3"/>
  <c r="JH90" i="3" a="1"/>
  <c r="JH90" i="3"/>
  <c r="FL88" i="3" a="1"/>
  <c r="FL88" i="3"/>
  <c r="CN124" i="3" a="1"/>
  <c r="CN124" i="3"/>
  <c r="CN110" i="3" a="1"/>
  <c r="CN110" i="3"/>
  <c r="FP95" i="3" a="1"/>
  <c r="FP95" i="3"/>
  <c r="IH114" i="3" a="1"/>
  <c r="IH114" i="3"/>
  <c r="JG106" i="3" a="1"/>
  <c r="JG106" i="3"/>
  <c r="FU95" i="3" a="1"/>
  <c r="FU95" i="3"/>
  <c r="FU89" i="3" a="1"/>
  <c r="FU89" i="3"/>
  <c r="CD130" i="3" a="1"/>
  <c r="CD130" i="3"/>
  <c r="FU127" i="3" a="1"/>
  <c r="FU127" i="3"/>
  <c r="JB129" i="3" a="1"/>
  <c r="JB129" i="3"/>
  <c r="FU107" i="3" a="1"/>
  <c r="FU107" i="3"/>
  <c r="FP108" i="3" a="1"/>
  <c r="FP108" i="3"/>
  <c r="FZ88" i="3" a="1"/>
  <c r="FZ88" i="3"/>
  <c r="JH114" i="3" a="1"/>
  <c r="JH114" i="3"/>
  <c r="JH98" i="3" a="1"/>
  <c r="JH98" i="3"/>
  <c r="JH93" i="3" a="1"/>
  <c r="JH93" i="3"/>
  <c r="JH122" i="3" a="1"/>
  <c r="JH122" i="3"/>
  <c r="JH110" i="3" a="1"/>
  <c r="JH110" i="3"/>
  <c r="CU128" i="3" a="1"/>
  <c r="CU128" i="3"/>
  <c r="FA104" i="3" a="1"/>
  <c r="FA104" i="3"/>
  <c r="FA101" i="3" a="1"/>
  <c r="FA101" i="3"/>
  <c r="FF91" i="3" a="1"/>
  <c r="FF91" i="3"/>
  <c r="DR126" i="3" a="1"/>
  <c r="DR126" i="3"/>
  <c r="HX103" i="3" a="1"/>
  <c r="HX103" i="3"/>
  <c r="JH88" i="3" a="1"/>
  <c r="JH88" i="3"/>
  <c r="CJ91" i="3" a="1"/>
  <c r="CJ91" i="3"/>
  <c r="AV91" i="3" a="1"/>
  <c r="AV91" i="3"/>
  <c r="FN111" i="3" a="1"/>
  <c r="FN111" i="3"/>
  <c r="IK110" i="3" a="1"/>
  <c r="IK110" i="3"/>
  <c r="IK99" i="3" a="1"/>
  <c r="IK99" i="3"/>
  <c r="IK96" i="3" a="1"/>
  <c r="IK96" i="3"/>
  <c r="FN91" i="3" a="1"/>
  <c r="FN91" i="3"/>
  <c r="IK128" i="3" a="1"/>
  <c r="IK128" i="3"/>
  <c r="FN116" i="3" a="1"/>
  <c r="FN116" i="3"/>
  <c r="FN98" i="3" a="1"/>
  <c r="FN98" i="3"/>
  <c r="FN121" i="3" a="1"/>
  <c r="FN121" i="3"/>
  <c r="FN96" i="3" a="1"/>
  <c r="FN96" i="3"/>
  <c r="IK119" i="3" a="1"/>
  <c r="IK119" i="3"/>
  <c r="IK104" i="3" a="1"/>
  <c r="IK104" i="3"/>
  <c r="EJ99" i="3" a="1"/>
  <c r="EJ99" i="3"/>
  <c r="EJ119" i="3" a="1"/>
  <c r="EJ119" i="3"/>
  <c r="EJ130" i="3" a="1"/>
  <c r="EJ130" i="3"/>
  <c r="FN123" i="3" a="1"/>
  <c r="FN123" i="3"/>
  <c r="FN105" i="3" a="1"/>
  <c r="FN105" i="3"/>
  <c r="FN110" i="3" a="1"/>
  <c r="FN110" i="3"/>
  <c r="IK124" i="3" a="1"/>
  <c r="IK124" i="3"/>
  <c r="IK127" i="3" a="1"/>
  <c r="IK127" i="3"/>
  <c r="HB96" i="3" a="1"/>
  <c r="HB96" i="3"/>
  <c r="HB111" i="3" a="1"/>
  <c r="HB111" i="3"/>
  <c r="DZ102" i="3" a="1"/>
  <c r="DZ102" i="3"/>
  <c r="FD102" i="3" a="1"/>
  <c r="FD102" i="3"/>
  <c r="FD124" i="3" a="1"/>
  <c r="FD124" i="3"/>
  <c r="HB88" i="3" a="1"/>
  <c r="HB88" i="3"/>
  <c r="FN125" i="3" a="1"/>
  <c r="FN125" i="3"/>
  <c r="FN118" i="3" a="1"/>
  <c r="FN118" i="3"/>
  <c r="HB124" i="3" a="1"/>
  <c r="HB124" i="3"/>
  <c r="HB91" i="3" a="1"/>
  <c r="HB91" i="3"/>
  <c r="HB130" i="3" a="1"/>
  <c r="HB130" i="3"/>
  <c r="HB101" i="3" a="1"/>
  <c r="HB101" i="3"/>
  <c r="HB105" i="3" a="1"/>
  <c r="HB105" i="3"/>
  <c r="DZ101" i="3" a="1"/>
  <c r="DZ101" i="3"/>
  <c r="DZ123" i="3" a="1"/>
  <c r="DZ123" i="3"/>
  <c r="EJ115" i="3" a="1"/>
  <c r="EJ115" i="3"/>
  <c r="FD95" i="3" a="1"/>
  <c r="FD95" i="3"/>
  <c r="FD112" i="3" a="1"/>
  <c r="FD112" i="3"/>
  <c r="FD115" i="3" a="1"/>
  <c r="FD115" i="3"/>
  <c r="EJ123" i="3" a="1"/>
  <c r="EJ123" i="3"/>
  <c r="FD92" i="3" a="1"/>
  <c r="FD92" i="3"/>
  <c r="DZ117" i="3" a="1"/>
  <c r="DZ117" i="3"/>
  <c r="IK122" i="3" a="1"/>
  <c r="IK122" i="3"/>
  <c r="FN114" i="3" a="1"/>
  <c r="FN114" i="3"/>
  <c r="IK120" i="3" a="1"/>
  <c r="IK120" i="3"/>
  <c r="GO111" i="3" a="1"/>
  <c r="GO111" i="3"/>
  <c r="Y121" i="3" a="1"/>
  <c r="Y121" i="3"/>
  <c r="FS111" i="3" a="1"/>
  <c r="FS111" i="3"/>
  <c r="FN102" i="3" a="1"/>
  <c r="FN102" i="3"/>
  <c r="CC121" i="3" a="1"/>
  <c r="CC121" i="3"/>
  <c r="FS129" i="3" a="1"/>
  <c r="FS129" i="3"/>
  <c r="FS117" i="3" a="1"/>
  <c r="FS117" i="3"/>
  <c r="E107" i="3" a="1"/>
  <c r="E107" i="3"/>
  <c r="EJ93" i="3" a="1"/>
  <c r="EJ93" i="3"/>
  <c r="HB129" i="3" a="1"/>
  <c r="HB129" i="3"/>
  <c r="FK113" i="3" a="1"/>
  <c r="FK113" i="3"/>
  <c r="E120" i="3" a="1"/>
  <c r="E120" i="3"/>
  <c r="E93" i="3" a="1"/>
  <c r="E93" i="3"/>
  <c r="AI88" i="3" a="1"/>
  <c r="AI88" i="3"/>
  <c r="E98" i="3" a="1"/>
  <c r="E98" i="3"/>
  <c r="Y116" i="3" a="1"/>
  <c r="Y116" i="3"/>
  <c r="Y93" i="3" a="1"/>
  <c r="Y93" i="3"/>
  <c r="DZ118" i="3" a="1"/>
  <c r="DZ118" i="3"/>
  <c r="E114" i="3" a="1"/>
  <c r="E114" i="3"/>
  <c r="E88" i="3" a="1"/>
  <c r="E88" i="3"/>
  <c r="FS119" i="3" a="1"/>
  <c r="FS119" i="3"/>
  <c r="FS103" i="3" a="1"/>
  <c r="FS103" i="3"/>
  <c r="EJ104" i="3" a="1"/>
  <c r="EJ104" i="3"/>
  <c r="Y94" i="3" a="1"/>
  <c r="Y94" i="3"/>
  <c r="Y115" i="3" a="1"/>
  <c r="Y115" i="3"/>
  <c r="FS96" i="3" a="1"/>
  <c r="FS96" i="3"/>
  <c r="FD94" i="3" a="1"/>
  <c r="FD94" i="3"/>
  <c r="HB110" i="3" a="1"/>
  <c r="HB110" i="3"/>
  <c r="E90" i="3" a="1"/>
  <c r="E90" i="3"/>
  <c r="DU121" i="3" a="1"/>
  <c r="DU121" i="3"/>
  <c r="DU90" i="3" a="1"/>
  <c r="DU90" i="3"/>
  <c r="FD104" i="3" a="1"/>
  <c r="FD104" i="3"/>
  <c r="FD114" i="3" a="1"/>
  <c r="FD114" i="3"/>
  <c r="DU112" i="3" a="1"/>
  <c r="DU112" i="3"/>
  <c r="FD88" i="3" a="1"/>
  <c r="FD88" i="3"/>
  <c r="EL115" i="3" a="1"/>
  <c r="EL115" i="3"/>
  <c r="BZ94" i="3" a="1"/>
  <c r="BZ94" i="3"/>
  <c r="R97" i="3" a="1"/>
  <c r="R97" i="3"/>
  <c r="JJ93" i="3" a="1"/>
  <c r="JJ93" i="3"/>
  <c r="JJ96" i="3" a="1"/>
  <c r="JJ96" i="3"/>
  <c r="HG127" i="3" a="1"/>
  <c r="HG127" i="3"/>
  <c r="HG111" i="3" a="1"/>
  <c r="HG111" i="3"/>
  <c r="HG120" i="3" a="1"/>
  <c r="HG120" i="3"/>
  <c r="HG123" i="3" a="1"/>
  <c r="HG123" i="3"/>
  <c r="HG88" i="3" a="1"/>
  <c r="HG88" i="3"/>
  <c r="HG103" i="3" a="1"/>
  <c r="HG103" i="3"/>
  <c r="HG118" i="3" a="1"/>
  <c r="HG118" i="3"/>
  <c r="HG128" i="3" a="1"/>
  <c r="HG128" i="3"/>
  <c r="HG115" i="3" a="1"/>
  <c r="HG115" i="3"/>
  <c r="HG125" i="3" a="1"/>
  <c r="HG125" i="3"/>
  <c r="HG121" i="3" a="1"/>
  <c r="HG121" i="3"/>
  <c r="HG113" i="3" a="1"/>
  <c r="HG113" i="3"/>
  <c r="HG99" i="3" a="1"/>
  <c r="HG99" i="3"/>
  <c r="HG124" i="3" a="1"/>
  <c r="HG124" i="3"/>
  <c r="HG89" i="3" a="1"/>
  <c r="HG89" i="3"/>
  <c r="HG91" i="3" a="1"/>
  <c r="HG91" i="3"/>
  <c r="HG96" i="3" a="1"/>
  <c r="HG96" i="3"/>
  <c r="HG112" i="3" a="1"/>
  <c r="HG112" i="3"/>
  <c r="HG95" i="3" a="1"/>
  <c r="HG95" i="3"/>
  <c r="HG106" i="3" a="1"/>
  <c r="HG106" i="3"/>
  <c r="HG108" i="3" a="1"/>
  <c r="HG108" i="3"/>
  <c r="HL100" i="3" a="1"/>
  <c r="HL100" i="3"/>
  <c r="HL118" i="3" a="1"/>
  <c r="HL118" i="3"/>
  <c r="HL121" i="3" a="1"/>
  <c r="HL121" i="3"/>
  <c r="HL106" i="3" a="1"/>
  <c r="HL106" i="3"/>
  <c r="HL103" i="3" a="1"/>
  <c r="HL103" i="3"/>
  <c r="HL126" i="3" a="1"/>
  <c r="HL126" i="3"/>
  <c r="DU129" i="3" a="1"/>
  <c r="DU129" i="3"/>
  <c r="E129" i="3" a="1"/>
  <c r="E129" i="3"/>
  <c r="FS106" i="3" a="1"/>
  <c r="FS106" i="3"/>
  <c r="CC104" i="3" a="1"/>
  <c r="CC104" i="3"/>
  <c r="AD119" i="3" a="1"/>
  <c r="AD119" i="3"/>
  <c r="JH89" i="3" a="1"/>
  <c r="JH89" i="3"/>
  <c r="FS92" i="3" a="1"/>
  <c r="FS92" i="3"/>
  <c r="Y108" i="3" a="1"/>
  <c r="Y108" i="3"/>
  <c r="E127" i="3" a="1"/>
  <c r="E127" i="3"/>
  <c r="E126" i="3" a="1"/>
  <c r="E126" i="3"/>
  <c r="FD97" i="3" a="1"/>
  <c r="FD97" i="3"/>
  <c r="HB118" i="3" a="1"/>
  <c r="HB118" i="3"/>
  <c r="HB127" i="3" a="1"/>
  <c r="HB127" i="3"/>
  <c r="E104" i="3" a="1"/>
  <c r="E104" i="3"/>
  <c r="E91" i="3" a="1"/>
  <c r="E91" i="3"/>
  <c r="DZ95" i="3" a="1"/>
  <c r="DZ95" i="3"/>
  <c r="E110" i="3" a="1"/>
  <c r="E110" i="3"/>
  <c r="E89" i="3" a="1"/>
  <c r="E89" i="3"/>
  <c r="E109" i="3" a="1"/>
  <c r="E109" i="3"/>
  <c r="E123" i="3" a="1"/>
  <c r="E123" i="3"/>
  <c r="Y100" i="3" a="1"/>
  <c r="Y100" i="3"/>
  <c r="DZ129" i="3" a="1"/>
  <c r="DZ129" i="3"/>
  <c r="IK130" i="3" a="1"/>
  <c r="IK130" i="3"/>
  <c r="EJ94" i="3" a="1"/>
  <c r="EJ94" i="3"/>
  <c r="FS93" i="3" a="1"/>
  <c r="FS93" i="3"/>
  <c r="EJ106" i="3" a="1"/>
  <c r="EJ106" i="3"/>
  <c r="DU127" i="3" a="1"/>
  <c r="DU127" i="3"/>
  <c r="FD98" i="3" a="1"/>
  <c r="FD98" i="3"/>
  <c r="FD123" i="3" a="1"/>
  <c r="FD123" i="3"/>
  <c r="Y96" i="3" a="1"/>
  <c r="Y96" i="3"/>
  <c r="DU109" i="3" a="1"/>
  <c r="DU109" i="3"/>
  <c r="DU92" i="3" a="1"/>
  <c r="DU92" i="3"/>
  <c r="DU89" i="3" a="1"/>
  <c r="DU89" i="3"/>
  <c r="FD120" i="3" a="1"/>
  <c r="FD120" i="3"/>
  <c r="DU124" i="3" a="1"/>
  <c r="DU124" i="3"/>
  <c r="DU101" i="3" a="1"/>
  <c r="DU101" i="3"/>
  <c r="DU88" i="3" a="1"/>
  <c r="DU88" i="3"/>
  <c r="JA111" i="3" a="1"/>
  <c r="JA111" i="3"/>
  <c r="I112" i="3" a="1"/>
  <c r="I112" i="3"/>
  <c r="Y129" i="3" a="1"/>
  <c r="Y129" i="3"/>
  <c r="CJ128" i="3" a="1"/>
  <c r="CJ128" i="3"/>
  <c r="FE99" i="3" a="1"/>
  <c r="FE99" i="3"/>
  <c r="Q111" i="3" a="1"/>
  <c r="Q111" i="3"/>
  <c r="AO95" i="3" a="1"/>
  <c r="AO95" i="3"/>
  <c r="K91" i="3" a="1"/>
  <c r="K91" i="3"/>
  <c r="AU103" i="3" a="1"/>
  <c r="AU103" i="3"/>
  <c r="CK124" i="3" a="1"/>
  <c r="CK124" i="3"/>
  <c r="J88" i="3" a="1"/>
  <c r="J88" i="3"/>
  <c r="C112" i="3" a="1"/>
  <c r="C112" i="3"/>
  <c r="BV89" i="3" a="1"/>
  <c r="BV89" i="3"/>
  <c r="BU125" i="3" a="1"/>
  <c r="BU125" i="3"/>
  <c r="GP128" i="3" a="1"/>
  <c r="GP128" i="3"/>
  <c r="AB101" i="3" a="1"/>
  <c r="AB101" i="3"/>
  <c r="P91" i="3" a="1"/>
  <c r="P91" i="3"/>
  <c r="AW104" i="3" a="1"/>
  <c r="AW104" i="3"/>
  <c r="FQ116" i="3" a="1"/>
  <c r="FQ116" i="3"/>
  <c r="IG106" i="3" a="1"/>
  <c r="IG106" i="3"/>
  <c r="AL122" i="3" a="1"/>
  <c r="AL122" i="3"/>
  <c r="H89" i="3" a="1"/>
  <c r="H89" i="3"/>
  <c r="AR127" i="3" a="1"/>
  <c r="AR127" i="3"/>
  <c r="EU90" i="3" a="1"/>
  <c r="EU90" i="3"/>
  <c r="BZ98" i="3" a="1"/>
  <c r="BZ98" i="3"/>
  <c r="FY97" i="3" a="1"/>
  <c r="FY97" i="3"/>
  <c r="EG97" i="3" a="1"/>
  <c r="EG97" i="3"/>
  <c r="EG125" i="3" a="1"/>
  <c r="EG125" i="3"/>
  <c r="EG102" i="3" a="1"/>
  <c r="EG102" i="3"/>
  <c r="EG106" i="3" a="1"/>
  <c r="EG106" i="3"/>
  <c r="EG88" i="3" a="1"/>
  <c r="EG88" i="3"/>
  <c r="EG130" i="3" a="1"/>
  <c r="EG130" i="3"/>
  <c r="EG127" i="3" a="1"/>
  <c r="EG127" i="3"/>
  <c r="EG98" i="3" a="1"/>
  <c r="EG98" i="3"/>
  <c r="EG111" i="3" a="1"/>
  <c r="EG111" i="3"/>
  <c r="EG124" i="3" a="1"/>
  <c r="EG124" i="3"/>
  <c r="GE115" i="3" a="1"/>
  <c r="GE115" i="3"/>
  <c r="GE123" i="3" a="1"/>
  <c r="GE123" i="3"/>
  <c r="GE93" i="3" a="1"/>
  <c r="GE93" i="3"/>
  <c r="GE112" i="3" a="1"/>
  <c r="GE112" i="3"/>
  <c r="GE94" i="3" a="1"/>
  <c r="GE94" i="3"/>
  <c r="GE96" i="3" a="1"/>
  <c r="GE96" i="3"/>
  <c r="GE128" i="3" a="1"/>
  <c r="GE128" i="3"/>
  <c r="FC104" i="3" a="1"/>
  <c r="FC104" i="3"/>
  <c r="FC130" i="3" a="1"/>
  <c r="FC130" i="3"/>
  <c r="FC100" i="3" a="1"/>
  <c r="FC100" i="3"/>
  <c r="FC113" i="3" a="1"/>
  <c r="FC113" i="3"/>
  <c r="BG90" i="3" a="1"/>
  <c r="BG90" i="3"/>
  <c r="BG93" i="3" a="1"/>
  <c r="BG93" i="3"/>
  <c r="BP96" i="3" a="1"/>
  <c r="BP96" i="3"/>
  <c r="BP98" i="3" a="1"/>
  <c r="BP98" i="3"/>
  <c r="BP127" i="3" a="1"/>
  <c r="BP127" i="3"/>
  <c r="BP104" i="3" a="1"/>
  <c r="BP104" i="3"/>
  <c r="FG98" i="3" a="1"/>
  <c r="FG98" i="3"/>
  <c r="FG96" i="3" a="1"/>
  <c r="FG96" i="3"/>
  <c r="FG103" i="3" a="1"/>
  <c r="FG103" i="3"/>
  <c r="CO111" i="3" a="1"/>
  <c r="CO111" i="3"/>
  <c r="CO121" i="3" a="1"/>
  <c r="CO121" i="3"/>
  <c r="BF113" i="3" a="1"/>
  <c r="BF113" i="3"/>
  <c r="BF103" i="3" a="1"/>
  <c r="BF103" i="3"/>
  <c r="BF118" i="3" a="1"/>
  <c r="BF118" i="3"/>
  <c r="BF128" i="3" a="1"/>
  <c r="BF128" i="3"/>
  <c r="BF90" i="3" a="1"/>
  <c r="BF90" i="3"/>
  <c r="BF98" i="3" a="1"/>
  <c r="BF98" i="3"/>
  <c r="BF100" i="3" a="1"/>
  <c r="BF100" i="3"/>
  <c r="HT108" i="3" a="1"/>
  <c r="HT108" i="3"/>
  <c r="HT107" i="3" a="1"/>
  <c r="HT107" i="3"/>
  <c r="HT111" i="3" a="1"/>
  <c r="HT111" i="3"/>
  <c r="HT91" i="3" a="1"/>
  <c r="HT91" i="3"/>
  <c r="HT126" i="3" a="1"/>
  <c r="HT126" i="3"/>
  <c r="HT123" i="3" a="1"/>
  <c r="HT123" i="3"/>
  <c r="HT105" i="3" a="1"/>
  <c r="HT105" i="3"/>
  <c r="AQ111" i="3" a="1"/>
  <c r="AQ111" i="3"/>
  <c r="AQ114" i="3" a="1"/>
  <c r="AQ114" i="3"/>
  <c r="AQ95" i="3" a="1"/>
  <c r="AQ95" i="3"/>
  <c r="AQ101" i="3" a="1"/>
  <c r="AQ101" i="3"/>
  <c r="AQ89" i="3" a="1"/>
  <c r="AQ89" i="3"/>
  <c r="AQ125" i="3" a="1"/>
  <c r="AQ125" i="3"/>
  <c r="AQ107" i="3" a="1"/>
  <c r="AQ107" i="3"/>
  <c r="EM97" i="3" a="1"/>
  <c r="EM97" i="3"/>
  <c r="EM127" i="3" a="1"/>
  <c r="EM127" i="3"/>
  <c r="DS117" i="3" a="1"/>
  <c r="DS117" i="3"/>
  <c r="DS118" i="3" a="1"/>
  <c r="DS118" i="3"/>
  <c r="DS126" i="3" a="1"/>
  <c r="DS126" i="3"/>
  <c r="ER121" i="3" a="1"/>
  <c r="ER121" i="3"/>
  <c r="ER124" i="3" a="1"/>
  <c r="ER124" i="3"/>
  <c r="JC112" i="3" a="1"/>
  <c r="JC112" i="3"/>
  <c r="JC92" i="3" a="1"/>
  <c r="JC92" i="3"/>
  <c r="JC124" i="3" a="1"/>
  <c r="JC124" i="3"/>
  <c r="HR88" i="3" a="1"/>
  <c r="HR88" i="3"/>
  <c r="HR111" i="3" a="1"/>
  <c r="HR111" i="3"/>
  <c r="HR109" i="3" a="1"/>
  <c r="HR109" i="3"/>
  <c r="AT94" i="3" a="1"/>
  <c r="AT94" i="3"/>
  <c r="AT89" i="3" a="1"/>
  <c r="AT89" i="3"/>
  <c r="AT116" i="3" a="1"/>
  <c r="AT116" i="3"/>
  <c r="AT108" i="3" a="1"/>
  <c r="AT108" i="3"/>
  <c r="AT100" i="3" a="1"/>
  <c r="AT100" i="3"/>
  <c r="AT110" i="3" a="1"/>
  <c r="AT110" i="3"/>
  <c r="AT114" i="3" a="1"/>
  <c r="AT114" i="3"/>
  <c r="AT125" i="3" a="1"/>
  <c r="AT125" i="3"/>
  <c r="AG89" i="3" a="1"/>
  <c r="AG89" i="3"/>
  <c r="AG100" i="3" a="1"/>
  <c r="AG100" i="3"/>
  <c r="AG103" i="3" a="1"/>
  <c r="AG103" i="3"/>
  <c r="AG93" i="3" a="1"/>
  <c r="AG93" i="3"/>
  <c r="AG116" i="3" a="1"/>
  <c r="AG116" i="3"/>
  <c r="AG121" i="3" a="1"/>
  <c r="AG121" i="3"/>
  <c r="AG125" i="3" a="1"/>
  <c r="AG125" i="3"/>
  <c r="AE129" i="3" a="1"/>
  <c r="AE129" i="3"/>
  <c r="AE116" i="3" a="1"/>
  <c r="AE116" i="3"/>
  <c r="BT108" i="3" a="1"/>
  <c r="BT108" i="3"/>
  <c r="BJ124" i="3" a="1"/>
  <c r="BJ124" i="3"/>
  <c r="AZ111" i="3" a="1"/>
  <c r="AZ111" i="3"/>
  <c r="AU120" i="3" a="1"/>
  <c r="AU120" i="3"/>
  <c r="BT109" i="3" a="1"/>
  <c r="BT109" i="3"/>
  <c r="BJ115" i="3" a="1"/>
  <c r="BJ115" i="3"/>
  <c r="BG108" i="3" a="1"/>
  <c r="BG108" i="3"/>
  <c r="AZ90" i="3" a="1"/>
  <c r="AZ90" i="3"/>
  <c r="AU95" i="3" a="1"/>
  <c r="AU95" i="3"/>
  <c r="P100" i="3" a="1"/>
  <c r="P100" i="3"/>
  <c r="P90" i="3" a="1"/>
  <c r="P90" i="3"/>
  <c r="P113" i="3" a="1"/>
  <c r="P113" i="3"/>
  <c r="P107" i="3" a="1"/>
  <c r="P107" i="3"/>
  <c r="BK129" i="3" a="1"/>
  <c r="BK129" i="3"/>
  <c r="BT117" i="3" a="1"/>
  <c r="BT117" i="3"/>
  <c r="BJ113" i="3" a="1"/>
  <c r="BJ113" i="3"/>
  <c r="BG116" i="3" a="1"/>
  <c r="BG116" i="3"/>
  <c r="AZ112" i="3" a="1"/>
  <c r="AZ112" i="3"/>
  <c r="AL109" i="3" a="1"/>
  <c r="AL109" i="3"/>
  <c r="AL92" i="3" a="1"/>
  <c r="AL92" i="3"/>
  <c r="C98" i="3" a="1"/>
  <c r="C98" i="3"/>
  <c r="K92" i="3" a="1"/>
  <c r="K92" i="3"/>
  <c r="K107" i="3" a="1"/>
  <c r="K107" i="3"/>
  <c r="K123" i="3" a="1"/>
  <c r="K123" i="3"/>
  <c r="K105" i="3" a="1"/>
  <c r="K105" i="3"/>
  <c r="BV100" i="3" a="1"/>
  <c r="BV100" i="3"/>
  <c r="BL104" i="3" a="1"/>
  <c r="BL104" i="3"/>
  <c r="BL120" i="3" a="1"/>
  <c r="BL120" i="3"/>
  <c r="BL121" i="3" a="1"/>
  <c r="BL121" i="3"/>
  <c r="BL105" i="3" a="1"/>
  <c r="BL105" i="3"/>
  <c r="H120" i="3" a="1"/>
  <c r="H120" i="3"/>
  <c r="H119" i="3" a="1"/>
  <c r="H119" i="3"/>
  <c r="H104" i="3" a="1"/>
  <c r="H104" i="3"/>
  <c r="BJ112" i="3" a="1"/>
  <c r="BJ112" i="3"/>
  <c r="BV120" i="3" a="1"/>
  <c r="BV120" i="3"/>
  <c r="BQ95" i="3" a="1"/>
  <c r="BQ95" i="3"/>
  <c r="BB95" i="3" a="1"/>
  <c r="BB95" i="3"/>
  <c r="AO89" i="3" a="1"/>
  <c r="AO89" i="3"/>
  <c r="AE95" i="3" a="1"/>
  <c r="AE95" i="3"/>
  <c r="BK99" i="3" a="1"/>
  <c r="BK99" i="3"/>
  <c r="BT122" i="3" a="1"/>
  <c r="BT122" i="3"/>
  <c r="AL90" i="3" a="1"/>
  <c r="AL90" i="3"/>
  <c r="BO92" i="3" a="1"/>
  <c r="BO92" i="3"/>
  <c r="BK108" i="3" a="1"/>
  <c r="BK108" i="3"/>
  <c r="AE107" i="3" a="1"/>
  <c r="AE107" i="3"/>
  <c r="AB99" i="3" a="1"/>
  <c r="AB99" i="3"/>
  <c r="AB117" i="3" a="1"/>
  <c r="AB117" i="3"/>
  <c r="AO119" i="3" a="1"/>
  <c r="AO119" i="3"/>
  <c r="BQ117" i="3" a="1"/>
  <c r="BQ117" i="3"/>
  <c r="BQ114" i="3" a="1"/>
  <c r="BQ114" i="3"/>
  <c r="BB98" i="3" a="1"/>
  <c r="BB98" i="3"/>
  <c r="AE94" i="3" a="1"/>
  <c r="AE94" i="3"/>
  <c r="AE89" i="3" a="1"/>
  <c r="AE89" i="3"/>
  <c r="BE128" i="3" a="1"/>
  <c r="BE128" i="3"/>
  <c r="BE110" i="3" a="1"/>
  <c r="BE110" i="3"/>
  <c r="BO128" i="3" a="1"/>
  <c r="BO128" i="3"/>
  <c r="BO90" i="3" a="1"/>
  <c r="BO90" i="3"/>
  <c r="BV105" i="3" a="1"/>
  <c r="BV105" i="3"/>
  <c r="BP130" i="3" a="1"/>
  <c r="BP130" i="3"/>
  <c r="BF109" i="3" a="1"/>
  <c r="BF109" i="3"/>
  <c r="AQ88" i="3" a="1"/>
  <c r="AQ88" i="3"/>
  <c r="AQ127" i="3" a="1"/>
  <c r="AQ127" i="3"/>
  <c r="AG111" i="3" a="1"/>
  <c r="AG111" i="3"/>
  <c r="BQ93" i="3" a="1"/>
  <c r="BQ93" i="3"/>
  <c r="BF89" i="3" a="1"/>
  <c r="BF89" i="3"/>
  <c r="AT109" i="3" a="1"/>
  <c r="AT109" i="3"/>
  <c r="AG90" i="3" a="1"/>
  <c r="AG90" i="3"/>
  <c r="BK116" i="3" a="1"/>
  <c r="BK116" i="3"/>
  <c r="BG109" i="3" a="1"/>
  <c r="BG109" i="3"/>
  <c r="BG102" i="3" a="1"/>
  <c r="BG102" i="3"/>
  <c r="BT123" i="3" a="1"/>
  <c r="BT123" i="3"/>
  <c r="AB106" i="3" a="1"/>
  <c r="AB106" i="3"/>
  <c r="AL110" i="3" a="1"/>
  <c r="AL110" i="3"/>
  <c r="GP126" i="3" a="1"/>
  <c r="GP126" i="3"/>
  <c r="EW107" i="3" a="1"/>
  <c r="EW107" i="3"/>
  <c r="AQ122" i="3" a="1"/>
  <c r="AQ122" i="3"/>
  <c r="AG115" i="3" a="1"/>
  <c r="AG115" i="3"/>
  <c r="EW129" i="3" a="1"/>
  <c r="EW129" i="3"/>
  <c r="AQ92" i="3" a="1"/>
  <c r="AQ92" i="3"/>
  <c r="AQ96" i="3" a="1"/>
  <c r="AQ96" i="3"/>
  <c r="FG106" i="3" a="1"/>
  <c r="FG106" i="3"/>
  <c r="DX101" i="3" a="1"/>
  <c r="DX101" i="3"/>
  <c r="GP93" i="3" a="1"/>
  <c r="GP93" i="3"/>
  <c r="CY105" i="3" a="1"/>
  <c r="CY105" i="3"/>
  <c r="EW104" i="3" a="1"/>
  <c r="EW104" i="3"/>
  <c r="BF88" i="3" a="1"/>
  <c r="BF88" i="3"/>
  <c r="AQ129" i="3" a="1"/>
  <c r="AQ129" i="3"/>
  <c r="AG105" i="3" a="1"/>
  <c r="AG105" i="3"/>
  <c r="AQ90" i="3" a="1"/>
  <c r="AQ90" i="3"/>
  <c r="EM129" i="3" a="1"/>
  <c r="EM129" i="3"/>
  <c r="CA123" i="3" a="1"/>
  <c r="CA123" i="3"/>
  <c r="CA112" i="3" a="1"/>
  <c r="CA112" i="3"/>
  <c r="CA94" i="3" a="1"/>
  <c r="CA94" i="3"/>
  <c r="CA129" i="3" a="1"/>
  <c r="CA129" i="3"/>
  <c r="CA125" i="3" a="1"/>
  <c r="CA125" i="3"/>
  <c r="CA100" i="3" a="1"/>
  <c r="CA100" i="3"/>
  <c r="DX99" i="3" a="1"/>
  <c r="DX99" i="3"/>
  <c r="GL107" i="3" a="1"/>
  <c r="GL107" i="3"/>
  <c r="HE103" i="3" a="1"/>
  <c r="HE103" i="3"/>
  <c r="JC96" i="3" a="1"/>
  <c r="JC96" i="3"/>
  <c r="DS105" i="3" a="1"/>
  <c r="DS105" i="3"/>
  <c r="DS92" i="3" a="1"/>
  <c r="DS92" i="3"/>
  <c r="DS115" i="3" a="1"/>
  <c r="DS115" i="3"/>
  <c r="CK123" i="3" a="1"/>
  <c r="CK123" i="3"/>
  <c r="CK128" i="3" a="1"/>
  <c r="CK128" i="3"/>
  <c r="ER104" i="3" a="1"/>
  <c r="ER104" i="3"/>
  <c r="IN124" i="3" a="1"/>
  <c r="IN124" i="3"/>
  <c r="AT96" i="3" a="1"/>
  <c r="AT96" i="3"/>
  <c r="AT101" i="3" a="1"/>
  <c r="AT101" i="3"/>
  <c r="AT97" i="3" a="1"/>
  <c r="AT97" i="3"/>
  <c r="DM118" i="3" a="1"/>
  <c r="DM118" i="3"/>
  <c r="CN107" i="3" a="1"/>
  <c r="CN107" i="3"/>
  <c r="CN130" i="3" a="1"/>
  <c r="CN130" i="3"/>
  <c r="CN117" i="3" a="1"/>
  <c r="CN117" i="3"/>
  <c r="CN97" i="3" a="1"/>
  <c r="CN97" i="3"/>
  <c r="CN127" i="3" a="1"/>
  <c r="CN127" i="3"/>
  <c r="FF116" i="3" a="1"/>
  <c r="FF116" i="3"/>
  <c r="FF123" i="3" a="1"/>
  <c r="FF123" i="3"/>
  <c r="FF92" i="3" a="1"/>
  <c r="FF92" i="3"/>
  <c r="FP119" i="3" a="1"/>
  <c r="FP119" i="3"/>
  <c r="FP118" i="3" a="1"/>
  <c r="FP118" i="3"/>
  <c r="FP114" i="3" a="1"/>
  <c r="FP114" i="3"/>
  <c r="IH123" i="3" a="1"/>
  <c r="IH123" i="3"/>
  <c r="IH118" i="3" a="1"/>
  <c r="IH118" i="3"/>
  <c r="IH100" i="3" a="1"/>
  <c r="IH100" i="3"/>
  <c r="IH120" i="3" a="1"/>
  <c r="IH120" i="3"/>
  <c r="JG127" i="3" a="1"/>
  <c r="JG127" i="3"/>
  <c r="JG90" i="3" a="1"/>
  <c r="JG90" i="3"/>
  <c r="JG102" i="3" a="1"/>
  <c r="JG102" i="3"/>
  <c r="ER125" i="3" a="1"/>
  <c r="ER125" i="3"/>
  <c r="DS130" i="3" a="1"/>
  <c r="DS130" i="3"/>
  <c r="GA100" i="3" a="1"/>
  <c r="GA100" i="3"/>
  <c r="JB120" i="3" a="1"/>
  <c r="JB120" i="3"/>
  <c r="FU118" i="3" a="1"/>
  <c r="FU118" i="3"/>
  <c r="FU102" i="3" a="1"/>
  <c r="FU102" i="3"/>
  <c r="FZ94" i="3" a="1"/>
  <c r="FZ94" i="3"/>
  <c r="FZ117" i="3" a="1"/>
  <c r="FZ117" i="3"/>
  <c r="CD89" i="3" a="1"/>
  <c r="CD89" i="3"/>
  <c r="CD125" i="3" a="1"/>
  <c r="CD125" i="3"/>
  <c r="FF125" i="3" a="1"/>
  <c r="FF125" i="3"/>
  <c r="CD114" i="3" a="1"/>
  <c r="CD114" i="3"/>
  <c r="FZ89" i="3" a="1"/>
  <c r="FZ89" i="3"/>
  <c r="JB99" i="3" a="1"/>
  <c r="JB99" i="3"/>
  <c r="FZ122" i="3" a="1"/>
  <c r="FZ122" i="3"/>
  <c r="CN95" i="3" a="1"/>
  <c r="CN95" i="3"/>
  <c r="FU113" i="3" a="1"/>
  <c r="FU113" i="3"/>
  <c r="FU115" i="3" a="1"/>
  <c r="FU115" i="3"/>
  <c r="FU93" i="3" a="1"/>
  <c r="FU93" i="3"/>
  <c r="CN115" i="3" a="1"/>
  <c r="CN115" i="3"/>
  <c r="FZ93" i="3" a="1"/>
  <c r="FZ93" i="3"/>
  <c r="FZ114" i="3" a="1"/>
  <c r="FZ114" i="3"/>
  <c r="CD101" i="3" a="1"/>
  <c r="CD101" i="3"/>
  <c r="FF105" i="3" a="1"/>
  <c r="FF105" i="3"/>
  <c r="FP126" i="3" a="1"/>
  <c r="FP126" i="3"/>
  <c r="FF95" i="3" a="1"/>
  <c r="FF95" i="3"/>
  <c r="CN92" i="3" a="1"/>
  <c r="CN92" i="3"/>
  <c r="HT117" i="3" a="1"/>
  <c r="HT117" i="3"/>
  <c r="FQ94" i="3" a="1"/>
  <c r="FQ94" i="3"/>
  <c r="HT106" i="3" a="1"/>
  <c r="HT106" i="3"/>
  <c r="DX119" i="3" a="1"/>
  <c r="DX119" i="3"/>
  <c r="DS108" i="3" a="1"/>
  <c r="DS108" i="3"/>
  <c r="GB127" i="3" a="1"/>
  <c r="GB127" i="3"/>
  <c r="CU88" i="3" a="1"/>
  <c r="CU88" i="3"/>
  <c r="CK105" i="3" a="1"/>
  <c r="CK105" i="3"/>
  <c r="CK88" i="3" a="1"/>
  <c r="CK88" i="3"/>
  <c r="GB126" i="3" a="1"/>
  <c r="GB126" i="3"/>
  <c r="CU114" i="3" a="1"/>
  <c r="CU114" i="3"/>
  <c r="CK97" i="3" a="1"/>
  <c r="CK97" i="3"/>
  <c r="GB97" i="3" a="1"/>
  <c r="GB97" i="3"/>
  <c r="GB90" i="3" a="1"/>
  <c r="GB90" i="3"/>
  <c r="HS127" i="3" a="1"/>
  <c r="HS127" i="3"/>
  <c r="FA88" i="3" a="1"/>
  <c r="FA88" i="3"/>
  <c r="FA94" i="3" a="1"/>
  <c r="FA94" i="3"/>
  <c r="GO102" i="3" a="1"/>
  <c r="GO102" i="3"/>
  <c r="GO128" i="3" a="1"/>
  <c r="GO128" i="3"/>
  <c r="JG104" i="3" a="1"/>
  <c r="JG104" i="3"/>
  <c r="GY119" i="3" a="1"/>
  <c r="GY119" i="3"/>
  <c r="GY94" i="3" a="1"/>
  <c r="GY94" i="3"/>
  <c r="GE106" i="3" a="1"/>
  <c r="GE106" i="3"/>
  <c r="FA116" i="3" a="1"/>
  <c r="FA116" i="3"/>
  <c r="GO115" i="3" a="1"/>
  <c r="GO115" i="3"/>
  <c r="DR98" i="3" a="1"/>
  <c r="DR98" i="3"/>
  <c r="FU98" i="3" a="1"/>
  <c r="FU98" i="3"/>
  <c r="FU97" i="3" a="1"/>
  <c r="FU97" i="3"/>
  <c r="FC125" i="3" a="1"/>
  <c r="FC125" i="3"/>
  <c r="J117" i="3" a="1"/>
  <c r="J117" i="3"/>
  <c r="AD118" i="3" a="1"/>
  <c r="AD118" i="3"/>
  <c r="CN125" i="3" a="1"/>
  <c r="CN125" i="3"/>
  <c r="CN90" i="3" a="1"/>
  <c r="CN90" i="3"/>
  <c r="CN91" i="3" a="1"/>
  <c r="CN91" i="3"/>
  <c r="CN94" i="3" a="1"/>
  <c r="CN94" i="3"/>
  <c r="CN119" i="3" a="1"/>
  <c r="CN119" i="3"/>
  <c r="CN88" i="3" a="1"/>
  <c r="CN88" i="3"/>
  <c r="CN129" i="3" a="1"/>
  <c r="CN129" i="3"/>
  <c r="CN102" i="3" a="1"/>
  <c r="CN102" i="3"/>
  <c r="CN114" i="3" a="1"/>
  <c r="CN114" i="3"/>
  <c r="CN105" i="3" a="1"/>
  <c r="CN105" i="3"/>
  <c r="JB104" i="3" a="1"/>
  <c r="JB104" i="3"/>
  <c r="JB126" i="3" a="1"/>
  <c r="JB126" i="3"/>
  <c r="JB101" i="3" a="1"/>
  <c r="JB101" i="3"/>
  <c r="JB111" i="3" a="1"/>
  <c r="JB111" i="3"/>
  <c r="JB119" i="3" a="1"/>
  <c r="JB119" i="3"/>
  <c r="JB92" i="3" a="1"/>
  <c r="JB92" i="3"/>
  <c r="JB91" i="3" a="1"/>
  <c r="JB91" i="3"/>
  <c r="JB127" i="3" a="1"/>
  <c r="JB127" i="3"/>
  <c r="JB112" i="3" a="1"/>
  <c r="JB112" i="3"/>
  <c r="DM95" i="3" a="1"/>
  <c r="DM95" i="3"/>
  <c r="DM110" i="3" a="1"/>
  <c r="DM110" i="3"/>
  <c r="DM116" i="3" a="1"/>
  <c r="DM116" i="3"/>
  <c r="DM128" i="3" a="1"/>
  <c r="DM128" i="3"/>
  <c r="DM129" i="3" a="1"/>
  <c r="DM129" i="3"/>
  <c r="IH102" i="3" a="1"/>
  <c r="IH102" i="3"/>
  <c r="IH127" i="3" a="1"/>
  <c r="IH127" i="3"/>
  <c r="IH96" i="3" a="1"/>
  <c r="IH96" i="3"/>
  <c r="IH129" i="3" a="1"/>
  <c r="IH129" i="3"/>
  <c r="IH106" i="3" a="1"/>
  <c r="IH106" i="3"/>
  <c r="JG116" i="3" a="1"/>
  <c r="JG116" i="3"/>
  <c r="JG105" i="3" a="1"/>
  <c r="JG105" i="3"/>
  <c r="JG120" i="3" a="1"/>
  <c r="JG120" i="3"/>
  <c r="JG115" i="3" a="1"/>
  <c r="JG115" i="3"/>
  <c r="JG108" i="3" a="1"/>
  <c r="JG108" i="3"/>
  <c r="FZ106" i="3" a="1"/>
  <c r="FZ106" i="3"/>
  <c r="FZ100" i="3" a="1"/>
  <c r="FZ100" i="3"/>
  <c r="FZ90" i="3" a="1"/>
  <c r="FZ90" i="3"/>
  <c r="FZ112" i="3" a="1"/>
  <c r="FZ112" i="3"/>
  <c r="FZ126" i="3" a="1"/>
  <c r="FZ126" i="3"/>
  <c r="FZ96" i="3" a="1"/>
  <c r="FZ96" i="3"/>
  <c r="CA99" i="3" a="1"/>
  <c r="CA99" i="3"/>
  <c r="CA101" i="3" a="1"/>
  <c r="CA101" i="3"/>
  <c r="CA96" i="3" a="1"/>
  <c r="CA96" i="3"/>
  <c r="CA122" i="3" a="1"/>
  <c r="CA122" i="3"/>
  <c r="CA104" i="3" a="1"/>
  <c r="CA104" i="3"/>
  <c r="CA98" i="3" a="1"/>
  <c r="CA98" i="3"/>
  <c r="CA115" i="3" a="1"/>
  <c r="CA115" i="3"/>
  <c r="CU112" i="3" a="1"/>
  <c r="CU112" i="3"/>
  <c r="CU96" i="3" a="1"/>
  <c r="CU96" i="3"/>
  <c r="CU104" i="3" a="1"/>
  <c r="CU104" i="3"/>
  <c r="CU93" i="3" a="1"/>
  <c r="CU93" i="3"/>
  <c r="CU100" i="3" a="1"/>
  <c r="CU100" i="3"/>
  <c r="CU97" i="3" a="1"/>
  <c r="CU97" i="3"/>
  <c r="CU121" i="3" a="1"/>
  <c r="CU121" i="3"/>
  <c r="CU123" i="3" a="1"/>
  <c r="CU123" i="3"/>
  <c r="BE116" i="3" a="1"/>
  <c r="BE116" i="3"/>
  <c r="BE114" i="3" a="1"/>
  <c r="BE114" i="3"/>
  <c r="BE115" i="3" a="1"/>
  <c r="BE115" i="3"/>
  <c r="GO98" i="3" a="1"/>
  <c r="GO98" i="3"/>
  <c r="GO91" i="3" a="1"/>
  <c r="GO91" i="3"/>
  <c r="GO123" i="3" a="1"/>
  <c r="GO123" i="3"/>
  <c r="GO118" i="3" a="1"/>
  <c r="GO118" i="3"/>
  <c r="GO100" i="3" a="1"/>
  <c r="GO100" i="3"/>
  <c r="GO97" i="3" a="1"/>
  <c r="GO97" i="3"/>
  <c r="GO120" i="3" a="1"/>
  <c r="GO120" i="3"/>
  <c r="GO94" i="3" a="1"/>
  <c r="GO94" i="3"/>
  <c r="GO117" i="3" a="1"/>
  <c r="GO117" i="3"/>
  <c r="GO119" i="3" a="1"/>
  <c r="GO119" i="3"/>
  <c r="GO106" i="3" a="1"/>
  <c r="GO106" i="3"/>
  <c r="GO129" i="3" a="1"/>
  <c r="GO129" i="3"/>
  <c r="GO99" i="3" a="1"/>
  <c r="GO99" i="3"/>
  <c r="GO121" i="3" a="1"/>
  <c r="GO121" i="3"/>
  <c r="GO88" i="3" a="1"/>
  <c r="GO88" i="3"/>
  <c r="GO90" i="3" a="1"/>
  <c r="GO90" i="3"/>
  <c r="GO124" i="3" a="1"/>
  <c r="GO124" i="3"/>
  <c r="GO92" i="3" a="1"/>
  <c r="GO92" i="3"/>
  <c r="FU120" i="3" a="1"/>
  <c r="FU120" i="3"/>
  <c r="FU108" i="3" a="1"/>
  <c r="FU108" i="3"/>
  <c r="FU101" i="3" a="1"/>
  <c r="FU101" i="3"/>
  <c r="FU99" i="3" a="1"/>
  <c r="FU99" i="3"/>
  <c r="FU112" i="3" a="1"/>
  <c r="FU112" i="3"/>
  <c r="FU100" i="3" a="1"/>
  <c r="FU100" i="3"/>
  <c r="FU116" i="3" a="1"/>
  <c r="FU116" i="3"/>
  <c r="FU126" i="3" a="1"/>
  <c r="FU126" i="3"/>
  <c r="FU96" i="3" a="1"/>
  <c r="FU96" i="3"/>
  <c r="FU121" i="3" a="1"/>
  <c r="FU121" i="3"/>
  <c r="FU91" i="3" a="1"/>
  <c r="FU91" i="3"/>
  <c r="FU104" i="3" a="1"/>
  <c r="FU104" i="3"/>
  <c r="FU129" i="3" a="1"/>
  <c r="FU129" i="3"/>
  <c r="FU124" i="3" a="1"/>
  <c r="FU124" i="3"/>
  <c r="FU114" i="3" a="1"/>
  <c r="FU114" i="3"/>
  <c r="FU110" i="3" a="1"/>
  <c r="FU110" i="3"/>
  <c r="FU94" i="3" a="1"/>
  <c r="FU94" i="3"/>
  <c r="FU123" i="3" a="1"/>
  <c r="FU123" i="3"/>
  <c r="FU122" i="3" a="1"/>
  <c r="FU122" i="3"/>
  <c r="FU130" i="3" a="1"/>
  <c r="FU130" i="3"/>
  <c r="FU125" i="3" a="1"/>
  <c r="FU125" i="3"/>
  <c r="CI99" i="3" a="1"/>
  <c r="CI99" i="3"/>
  <c r="CI93" i="3" a="1"/>
  <c r="CI93" i="3"/>
  <c r="CI101" i="3" a="1"/>
  <c r="CI101" i="3"/>
  <c r="CI110" i="3" a="1"/>
  <c r="CI110" i="3"/>
  <c r="CI129" i="3" a="1"/>
  <c r="CI129" i="3"/>
  <c r="CI115" i="3" a="1"/>
  <c r="CI115" i="3"/>
  <c r="CI127" i="3" a="1"/>
  <c r="CI127" i="3"/>
  <c r="CI124" i="3" a="1"/>
  <c r="CI124" i="3"/>
  <c r="CI90" i="3" a="1"/>
  <c r="CI90" i="3"/>
  <c r="CI116" i="3" a="1"/>
  <c r="CI116" i="3"/>
  <c r="CI102" i="3" a="1"/>
  <c r="CI102" i="3"/>
  <c r="CI95" i="3" a="1"/>
  <c r="CI95" i="3"/>
  <c r="CI114" i="3" a="1"/>
  <c r="CI114" i="3"/>
  <c r="CI105" i="3" a="1"/>
  <c r="CI105" i="3"/>
  <c r="CI94" i="3" a="1"/>
  <c r="CI94" i="3"/>
  <c r="CI104" i="3" a="1"/>
  <c r="CI104" i="3"/>
  <c r="CI109" i="3" a="1"/>
  <c r="CI109" i="3"/>
  <c r="CI126" i="3" a="1"/>
  <c r="CI126" i="3"/>
  <c r="CI106" i="3" a="1"/>
  <c r="CI106" i="3"/>
  <c r="CI98" i="3" a="1"/>
  <c r="CI98" i="3"/>
  <c r="CI123" i="3" a="1"/>
  <c r="CI123" i="3"/>
  <c r="CI92" i="3" a="1"/>
  <c r="CI92" i="3"/>
  <c r="CI88" i="3" a="1"/>
  <c r="CI88" i="3"/>
  <c r="CI122" i="3" a="1"/>
  <c r="CI122" i="3"/>
  <c r="DR113" i="3" a="1"/>
  <c r="DR113" i="3"/>
  <c r="DR120" i="3" a="1"/>
  <c r="DR120" i="3"/>
  <c r="DR124" i="3" a="1"/>
  <c r="DR124" i="3"/>
  <c r="DR119" i="3" a="1"/>
  <c r="DR119" i="3"/>
  <c r="DR92" i="3" a="1"/>
  <c r="DR92" i="3"/>
  <c r="DR125" i="3" a="1"/>
  <c r="DR125" i="3"/>
  <c r="DR97" i="3" a="1"/>
  <c r="DR97" i="3"/>
  <c r="DR108" i="3" a="1"/>
  <c r="DR108" i="3"/>
  <c r="DR129" i="3" a="1"/>
  <c r="DR129" i="3"/>
  <c r="HX94" i="3" a="1"/>
  <c r="HX94" i="3"/>
  <c r="HX127" i="3" a="1"/>
  <c r="HX127" i="3"/>
  <c r="HX101" i="3" a="1"/>
  <c r="HX101" i="3"/>
  <c r="HX108" i="3" a="1"/>
  <c r="HX108" i="3"/>
  <c r="HX114" i="3" a="1"/>
  <c r="HX114" i="3"/>
  <c r="HX89" i="3" a="1"/>
  <c r="HX89" i="3"/>
  <c r="FK110" i="3" a="1"/>
  <c r="FK110" i="3"/>
  <c r="FK106" i="3" a="1"/>
  <c r="FK106" i="3"/>
  <c r="FK121" i="3" a="1"/>
  <c r="FK121" i="3"/>
  <c r="FK109" i="3" a="1"/>
  <c r="FK109" i="3"/>
  <c r="FK96" i="3" a="1"/>
  <c r="FK96" i="3"/>
  <c r="FK102" i="3" a="1"/>
  <c r="FK102" i="3"/>
  <c r="FK124" i="3" a="1"/>
  <c r="FK124" i="3"/>
  <c r="FK107" i="3" a="1"/>
  <c r="FK107" i="3"/>
  <c r="FK128" i="3" a="1"/>
  <c r="FK128" i="3"/>
  <c r="FK120" i="3" a="1"/>
  <c r="FK120" i="3"/>
  <c r="FK116" i="3" a="1"/>
  <c r="FK116" i="3"/>
  <c r="FK103" i="3" a="1"/>
  <c r="FK103" i="3"/>
  <c r="FK119" i="3" a="1"/>
  <c r="FK119" i="3"/>
  <c r="FK108" i="3" a="1"/>
  <c r="FK108" i="3"/>
  <c r="DC89" i="3" a="1"/>
  <c r="DC89" i="3"/>
  <c r="DC118" i="3" a="1"/>
  <c r="DC118" i="3"/>
  <c r="DC101" i="3" a="1"/>
  <c r="DC101" i="3"/>
  <c r="DC117" i="3" a="1"/>
  <c r="DC117" i="3"/>
  <c r="DC100" i="3" a="1"/>
  <c r="DC100" i="3"/>
  <c r="DC98" i="3" a="1"/>
  <c r="DC98" i="3"/>
  <c r="DC93" i="3" a="1"/>
  <c r="DC93" i="3"/>
  <c r="HS128" i="3" a="1"/>
  <c r="HS128" i="3"/>
  <c r="HS105" i="3" a="1"/>
  <c r="HS105" i="3"/>
  <c r="HS101" i="3" a="1"/>
  <c r="HS101" i="3"/>
  <c r="HS114" i="3" a="1"/>
  <c r="HS114" i="3"/>
  <c r="HS90" i="3" a="1"/>
  <c r="HS90" i="3"/>
  <c r="HS88" i="3" a="1"/>
  <c r="HS88" i="3"/>
  <c r="CQ92" i="3" a="1"/>
  <c r="CQ92" i="3"/>
  <c r="CQ91" i="3" a="1"/>
  <c r="CQ91" i="3"/>
  <c r="CQ99" i="3" a="1"/>
  <c r="CQ99" i="3"/>
  <c r="CQ97" i="3" a="1"/>
  <c r="CQ97" i="3"/>
  <c r="CQ122" i="3" a="1"/>
  <c r="CQ122" i="3"/>
  <c r="CQ100" i="3" a="1"/>
  <c r="CQ100" i="3"/>
  <c r="CQ130" i="3" a="1"/>
  <c r="CQ130" i="3"/>
  <c r="CQ115" i="3" a="1"/>
  <c r="CQ115" i="3"/>
  <c r="CQ102" i="3" a="1"/>
  <c r="CQ102" i="3"/>
  <c r="CQ124" i="3" a="1"/>
  <c r="CQ124" i="3"/>
  <c r="CQ117" i="3" a="1"/>
  <c r="CQ117" i="3"/>
  <c r="CQ94" i="3" a="1"/>
  <c r="CQ94" i="3"/>
  <c r="CQ103" i="3" a="1"/>
  <c r="CQ103" i="3"/>
  <c r="CQ112" i="3" a="1"/>
  <c r="CQ112" i="3"/>
  <c r="CQ116" i="3" a="1"/>
  <c r="CQ116" i="3"/>
  <c r="CQ101" i="3" a="1"/>
  <c r="CQ101" i="3"/>
  <c r="CQ108" i="3" a="1"/>
  <c r="CQ108" i="3"/>
  <c r="CQ88" i="3" a="1"/>
  <c r="CQ88" i="3"/>
  <c r="CQ89" i="3" a="1"/>
  <c r="CQ89" i="3"/>
  <c r="CQ93" i="3" a="1"/>
  <c r="CQ93" i="3"/>
  <c r="CQ106" i="3" a="1"/>
  <c r="CQ106" i="3"/>
  <c r="CQ96" i="3" a="1"/>
  <c r="CQ96" i="3"/>
  <c r="CQ118" i="3" a="1"/>
  <c r="CQ118" i="3"/>
  <c r="CQ119" i="3" a="1"/>
  <c r="CQ119" i="3"/>
  <c r="CQ104" i="3" a="1"/>
  <c r="CQ104" i="3"/>
  <c r="CQ114" i="3" a="1"/>
  <c r="CQ114" i="3"/>
  <c r="CQ113" i="3" a="1"/>
  <c r="CQ113" i="3"/>
  <c r="CQ90" i="3" a="1"/>
  <c r="CQ90" i="3"/>
  <c r="CQ95" i="3" a="1"/>
  <c r="CQ95" i="3"/>
  <c r="CQ129" i="3" a="1"/>
  <c r="CQ129" i="3"/>
  <c r="CQ128" i="3" a="1"/>
  <c r="CQ128" i="3"/>
  <c r="AX104" i="3" a="1"/>
  <c r="AX104" i="3"/>
  <c r="AX129" i="3" a="1"/>
  <c r="AX129" i="3"/>
  <c r="AX109" i="3" a="1"/>
  <c r="AX109" i="3"/>
  <c r="AX89" i="3" a="1"/>
  <c r="AX89" i="3"/>
  <c r="AX123" i="3" a="1"/>
  <c r="AX123" i="3"/>
  <c r="AX118" i="3" a="1"/>
  <c r="AX118" i="3"/>
  <c r="AX121" i="3" a="1"/>
  <c r="AX121" i="3"/>
  <c r="AD120" i="3" a="1"/>
  <c r="AD120" i="3"/>
  <c r="AD102" i="3" a="1"/>
  <c r="AD102" i="3"/>
  <c r="AD104" i="3" a="1"/>
  <c r="AD104" i="3"/>
  <c r="AD121" i="3" a="1"/>
  <c r="AD121" i="3"/>
  <c r="AD106" i="3" a="1"/>
  <c r="AD106" i="3"/>
  <c r="AD89" i="3" a="1"/>
  <c r="AD89" i="3"/>
  <c r="AD115" i="3" a="1"/>
  <c r="AD115" i="3"/>
  <c r="AD96" i="3" a="1"/>
  <c r="AD96" i="3"/>
  <c r="AD117" i="3" a="1"/>
  <c r="AD117" i="3"/>
  <c r="AD128" i="3" a="1"/>
  <c r="AD128" i="3"/>
  <c r="AD109" i="3" a="1"/>
  <c r="AD109" i="3"/>
  <c r="AD97" i="3" a="1"/>
  <c r="AD97" i="3"/>
  <c r="AD129" i="3" a="1"/>
  <c r="AD129" i="3"/>
  <c r="AD92" i="3" a="1"/>
  <c r="AD92" i="3"/>
  <c r="AD94" i="3" a="1"/>
  <c r="AD94" i="3"/>
  <c r="AD125" i="3" a="1"/>
  <c r="AD125" i="3"/>
  <c r="AD124" i="3" a="1"/>
  <c r="AD124" i="3"/>
  <c r="AD101" i="3" a="1"/>
  <c r="AD101" i="3"/>
  <c r="AD126" i="3" a="1"/>
  <c r="AD126" i="3"/>
  <c r="AD130" i="3" a="1"/>
  <c r="AD130" i="3"/>
  <c r="AD113" i="3" a="1"/>
  <c r="AD113" i="3"/>
  <c r="FH92" i="3" a="1"/>
  <c r="FH92" i="3"/>
  <c r="FH108" i="3" a="1"/>
  <c r="FH108" i="3"/>
  <c r="FM111" i="3" a="1"/>
  <c r="FM111" i="3"/>
  <c r="FM123" i="3" a="1"/>
  <c r="FM123" i="3"/>
  <c r="EX126" i="3" a="1"/>
  <c r="EX126" i="3"/>
  <c r="EX128" i="3" a="1"/>
  <c r="EX128" i="3"/>
  <c r="CD107" i="3" a="1"/>
  <c r="CD107" i="3"/>
  <c r="CD91" i="3" a="1"/>
  <c r="CD91" i="3"/>
  <c r="CD99" i="3" a="1"/>
  <c r="CD99" i="3"/>
  <c r="CD124" i="3" a="1"/>
  <c r="CD124" i="3"/>
  <c r="CD105" i="3" a="1"/>
  <c r="CD105" i="3"/>
  <c r="CD116" i="3" a="1"/>
  <c r="CD116" i="3"/>
  <c r="CD108" i="3" a="1"/>
  <c r="CD108" i="3"/>
  <c r="CD102" i="3" a="1"/>
  <c r="CD102" i="3"/>
  <c r="CD106" i="3" a="1"/>
  <c r="CD106" i="3"/>
  <c r="FF126" i="3" a="1"/>
  <c r="FF126" i="3"/>
  <c r="FF117" i="3" a="1"/>
  <c r="FF117" i="3"/>
  <c r="FF121" i="3" a="1"/>
  <c r="FF121" i="3"/>
  <c r="FF107" i="3" a="1"/>
  <c r="FF107" i="3"/>
  <c r="FF118" i="3" a="1"/>
  <c r="FF118" i="3"/>
  <c r="FF128" i="3" a="1"/>
  <c r="FF128" i="3"/>
  <c r="FF120" i="3" a="1"/>
  <c r="FF120" i="3"/>
  <c r="FF89" i="3" a="1"/>
  <c r="FF89" i="3"/>
  <c r="FF103" i="3" a="1"/>
  <c r="FF103" i="3"/>
  <c r="FF130" i="3" a="1"/>
  <c r="FF130" i="3"/>
  <c r="FF113" i="3" a="1"/>
  <c r="FF113" i="3"/>
  <c r="FF104" i="3" a="1"/>
  <c r="FF104" i="3"/>
  <c r="FF122" i="3" a="1"/>
  <c r="FF122" i="3"/>
  <c r="FA103" i="3" a="1"/>
  <c r="FA103" i="3"/>
  <c r="FA110" i="3" a="1"/>
  <c r="FA110" i="3"/>
  <c r="FA106" i="3" a="1"/>
  <c r="FA106" i="3"/>
  <c r="FA127" i="3" a="1"/>
  <c r="FA127" i="3"/>
  <c r="FA98" i="3" a="1"/>
  <c r="FA98" i="3"/>
  <c r="FA126" i="3" a="1"/>
  <c r="FA126" i="3"/>
  <c r="FA92" i="3" a="1"/>
  <c r="FA92" i="3"/>
  <c r="FA122" i="3" a="1"/>
  <c r="FA122" i="3"/>
  <c r="FA91" i="3" a="1"/>
  <c r="FA91" i="3"/>
  <c r="FA89" i="3" a="1"/>
  <c r="FA89" i="3"/>
  <c r="FA129" i="3" a="1"/>
  <c r="FA129" i="3"/>
  <c r="FA112" i="3" a="1"/>
  <c r="FA112" i="3"/>
  <c r="FA96" i="3" a="1"/>
  <c r="FA96" i="3"/>
  <c r="FA100" i="3" a="1"/>
  <c r="FA100" i="3"/>
  <c r="FA120" i="3" a="1"/>
  <c r="FA120" i="3"/>
  <c r="FA93" i="3" a="1"/>
  <c r="FA93" i="3"/>
  <c r="GY113" i="3" a="1"/>
  <c r="GY113" i="3"/>
  <c r="GY127" i="3" a="1"/>
  <c r="GY127" i="3"/>
  <c r="GY130" i="3" a="1"/>
  <c r="GY130" i="3"/>
  <c r="GY121" i="3" a="1"/>
  <c r="GY121" i="3"/>
  <c r="GY120" i="3" a="1"/>
  <c r="GY120" i="3"/>
  <c r="GY96" i="3" a="1"/>
  <c r="GY96" i="3"/>
  <c r="GY124" i="3" a="1"/>
  <c r="GY124" i="3"/>
  <c r="GY99" i="3" a="1"/>
  <c r="GY99" i="3"/>
  <c r="GY106" i="3" a="1"/>
  <c r="GY106" i="3"/>
  <c r="GY109" i="3" a="1"/>
  <c r="GY109" i="3"/>
  <c r="GY110" i="3" a="1"/>
  <c r="GY110" i="3"/>
  <c r="GY88" i="3" a="1"/>
  <c r="GY88" i="3"/>
  <c r="GY98" i="3" a="1"/>
  <c r="GY98" i="3"/>
  <c r="GY123" i="3" a="1"/>
  <c r="GY123" i="3"/>
  <c r="GY116" i="3" a="1"/>
  <c r="GY116" i="3"/>
  <c r="GY103" i="3" a="1"/>
  <c r="GY103" i="3"/>
  <c r="FP97" i="3" a="1"/>
  <c r="FP97" i="3"/>
  <c r="FP99" i="3" a="1"/>
  <c r="FP99" i="3"/>
  <c r="FP123" i="3" a="1"/>
  <c r="FP123" i="3"/>
  <c r="FP88" i="3" a="1"/>
  <c r="FP88" i="3"/>
  <c r="FP96" i="3" a="1"/>
  <c r="FP96" i="3"/>
  <c r="FP111" i="3" a="1"/>
  <c r="FP111" i="3"/>
  <c r="FP94" i="3" a="1"/>
  <c r="FP94" i="3"/>
  <c r="FP98" i="3" a="1"/>
  <c r="FP98" i="3"/>
  <c r="FP89" i="3" a="1"/>
  <c r="FP89" i="3"/>
  <c r="FP103" i="3" a="1"/>
  <c r="FP103" i="3"/>
  <c r="FP129" i="3" a="1"/>
  <c r="FP129" i="3"/>
  <c r="FP106" i="3" a="1"/>
  <c r="FP106" i="3"/>
  <c r="FP113" i="3" a="1"/>
  <c r="FP113" i="3"/>
  <c r="FP93" i="3" a="1"/>
  <c r="FP93" i="3"/>
  <c r="FP125" i="3" a="1"/>
  <c r="FP125" i="3"/>
  <c r="FP90" i="3" a="1"/>
  <c r="FP90" i="3"/>
  <c r="CY129" i="3" a="1"/>
  <c r="CY129" i="3"/>
  <c r="CY100" i="3" a="1"/>
  <c r="CY100" i="3"/>
  <c r="GA105" i="3" a="1"/>
  <c r="GA105" i="3"/>
  <c r="GA109" i="3" a="1"/>
  <c r="GA109" i="3"/>
  <c r="DA103" i="3" a="1"/>
  <c r="DA103" i="3"/>
  <c r="DA123" i="3" a="1"/>
  <c r="DA123" i="3"/>
  <c r="DA96" i="3" a="1"/>
  <c r="DA96" i="3"/>
  <c r="AO105" i="3" a="1"/>
  <c r="AO105" i="3"/>
  <c r="AO100" i="3" a="1"/>
  <c r="AO100" i="3"/>
  <c r="AO124" i="3" a="1"/>
  <c r="AO124" i="3"/>
  <c r="AO97" i="3" a="1"/>
  <c r="AO97" i="3"/>
  <c r="AO115" i="3" a="1"/>
  <c r="AO115" i="3"/>
  <c r="AU123" i="3" a="1"/>
  <c r="AU123" i="3"/>
  <c r="AU122" i="3" a="1"/>
  <c r="AU122" i="3"/>
  <c r="AU109" i="3" a="1"/>
  <c r="AU109" i="3"/>
  <c r="CK98" i="3" a="1"/>
  <c r="CK98" i="3"/>
  <c r="CK111" i="3" a="1"/>
  <c r="CK111" i="3"/>
  <c r="CK116" i="3" a="1"/>
  <c r="CK116" i="3"/>
  <c r="CK95" i="3" a="1"/>
  <c r="CK95" i="3"/>
  <c r="CK119" i="3" a="1"/>
  <c r="CK119" i="3"/>
  <c r="CK93" i="3" a="1"/>
  <c r="CK93" i="3"/>
  <c r="J109" i="3" a="1"/>
  <c r="J109" i="3"/>
  <c r="J102" i="3" a="1"/>
  <c r="J102" i="3"/>
  <c r="J92" i="3" a="1"/>
  <c r="J92" i="3"/>
  <c r="J95" i="3" a="1"/>
  <c r="J95" i="3"/>
  <c r="J120" i="3" a="1"/>
  <c r="J120" i="3"/>
  <c r="J104" i="3" a="1"/>
  <c r="J104" i="3"/>
  <c r="J126" i="3" a="1"/>
  <c r="J126" i="3"/>
  <c r="C104" i="3" a="1"/>
  <c r="C104" i="3"/>
  <c r="C121" i="3" a="1"/>
  <c r="C121" i="3"/>
  <c r="C102" i="3" a="1"/>
  <c r="C102" i="3"/>
  <c r="GP117" i="3" a="1"/>
  <c r="GP117" i="3"/>
  <c r="GP102" i="3" a="1"/>
  <c r="GP102" i="3"/>
  <c r="GP94" i="3" a="1"/>
  <c r="GP94" i="3"/>
  <c r="GP105" i="3" a="1"/>
  <c r="GP105" i="3"/>
  <c r="GP90" i="3" a="1"/>
  <c r="GP90" i="3"/>
  <c r="GP100" i="3" a="1"/>
  <c r="GP100" i="3"/>
  <c r="GP109" i="3" a="1"/>
  <c r="GP109" i="3"/>
  <c r="IN121" i="3" a="1"/>
  <c r="IN121" i="3"/>
  <c r="AW100" i="3" a="1"/>
  <c r="AW100" i="3"/>
  <c r="BG91" i="3" a="1"/>
  <c r="BG91" i="3"/>
  <c r="BT111" i="3" a="1"/>
  <c r="BT111" i="3"/>
  <c r="BJ107" i="3" a="1"/>
  <c r="BJ107" i="3"/>
  <c r="BJ114" i="3" a="1"/>
  <c r="BJ114" i="3"/>
  <c r="BG113" i="3" a="1"/>
  <c r="BG113" i="3"/>
  <c r="BG94" i="3" a="1"/>
  <c r="BG94" i="3"/>
  <c r="AZ122" i="3" a="1"/>
  <c r="AZ122" i="3"/>
  <c r="AZ115" i="3" a="1"/>
  <c r="AZ115" i="3"/>
  <c r="AW123" i="3" a="1"/>
  <c r="AW123" i="3"/>
  <c r="AU110" i="3" a="1"/>
  <c r="AU110" i="3"/>
  <c r="AU112" i="3" a="1"/>
  <c r="AU112" i="3"/>
  <c r="BT112" i="3" a="1"/>
  <c r="BT112" i="3"/>
  <c r="BJ91" i="3" a="1"/>
  <c r="BJ91" i="3"/>
  <c r="BJ119" i="3" a="1"/>
  <c r="BJ119" i="3"/>
  <c r="BG115" i="3" a="1"/>
  <c r="BG115" i="3"/>
  <c r="BG96" i="3" a="1"/>
  <c r="BG96" i="3"/>
  <c r="AZ114" i="3" a="1"/>
  <c r="AZ114" i="3"/>
  <c r="AZ130" i="3" a="1"/>
  <c r="AZ130" i="3"/>
  <c r="AW93" i="3" a="1"/>
  <c r="AW93" i="3"/>
  <c r="AU93" i="3" a="1"/>
  <c r="AU93" i="3"/>
  <c r="P124" i="3" a="1"/>
  <c r="P124" i="3"/>
  <c r="P106" i="3" a="1"/>
  <c r="P106" i="3"/>
  <c r="P95" i="3" a="1"/>
  <c r="P95" i="3"/>
  <c r="P123" i="3" a="1"/>
  <c r="P123" i="3"/>
  <c r="P128" i="3" a="1"/>
  <c r="P128" i="3"/>
  <c r="P118" i="3" a="1"/>
  <c r="P118" i="3"/>
  <c r="P88" i="3" a="1"/>
  <c r="P88" i="3"/>
  <c r="BK123" i="3" a="1"/>
  <c r="BK123" i="3"/>
  <c r="BQ107" i="3" a="1"/>
  <c r="BQ107" i="3"/>
  <c r="AO104" i="3" a="1"/>
  <c r="AO104" i="3"/>
  <c r="BT129" i="3" a="1"/>
  <c r="BT129" i="3"/>
  <c r="BT113" i="3" a="1"/>
  <c r="BT113" i="3"/>
  <c r="BJ120" i="3" a="1"/>
  <c r="BJ120" i="3"/>
  <c r="BJ94" i="3" a="1"/>
  <c r="BJ94" i="3"/>
  <c r="BG97" i="3" a="1"/>
  <c r="BG97" i="3"/>
  <c r="BG106" i="3" a="1"/>
  <c r="BG106" i="3"/>
  <c r="AZ99" i="3" a="1"/>
  <c r="AZ99" i="3"/>
  <c r="AZ118" i="3" a="1"/>
  <c r="AZ118" i="3"/>
  <c r="AW102" i="3" a="1"/>
  <c r="AW102" i="3"/>
  <c r="AW126" i="3" a="1"/>
  <c r="AW126" i="3"/>
  <c r="AU96" i="3" a="1"/>
  <c r="AU96" i="3"/>
  <c r="AL112" i="3" a="1"/>
  <c r="AL112" i="3"/>
  <c r="Q113" i="3" a="1"/>
  <c r="Q113" i="3"/>
  <c r="C103" i="3" a="1"/>
  <c r="C103" i="3"/>
  <c r="C95" i="3" a="1"/>
  <c r="C95" i="3"/>
  <c r="K106" i="3" a="1"/>
  <c r="K106" i="3"/>
  <c r="K125" i="3" a="1"/>
  <c r="K125" i="3"/>
  <c r="K114" i="3" a="1"/>
  <c r="K114" i="3"/>
  <c r="K95" i="3" a="1"/>
  <c r="K95" i="3"/>
  <c r="K88" i="3" a="1"/>
  <c r="K88" i="3"/>
  <c r="K116" i="3" a="1"/>
  <c r="K116" i="3"/>
  <c r="BV127" i="3" a="1"/>
  <c r="BV127" i="3"/>
  <c r="BV108" i="3" a="1"/>
  <c r="BV108" i="3"/>
  <c r="BV99" i="3" a="1"/>
  <c r="BV99" i="3"/>
  <c r="BL90" i="3" a="1"/>
  <c r="BL90" i="3"/>
  <c r="BL93" i="3" a="1"/>
  <c r="BL93" i="3"/>
  <c r="BL92" i="3" a="1"/>
  <c r="BL92" i="3"/>
  <c r="BL102" i="3" a="1"/>
  <c r="BL102" i="3"/>
  <c r="BL97" i="3" a="1"/>
  <c r="BL97" i="3"/>
  <c r="BL116" i="3" a="1"/>
  <c r="BL116" i="3"/>
  <c r="H117" i="3" a="1"/>
  <c r="H117" i="3"/>
  <c r="H95" i="3" a="1"/>
  <c r="H95" i="3"/>
  <c r="H128" i="3" a="1"/>
  <c r="H128" i="3"/>
  <c r="H94" i="3" a="1"/>
  <c r="H94" i="3"/>
  <c r="H110" i="3" a="1"/>
  <c r="H110" i="3"/>
  <c r="H91" i="3" a="1"/>
  <c r="H91" i="3"/>
  <c r="H126" i="3" a="1"/>
  <c r="H126" i="3"/>
  <c r="H103" i="3" a="1"/>
  <c r="H103" i="3"/>
  <c r="BJ127" i="3" a="1"/>
  <c r="BJ127" i="3"/>
  <c r="BV118" i="3" a="1"/>
  <c r="BV118" i="3"/>
  <c r="BT91" i="3" a="1"/>
  <c r="BT91" i="3"/>
  <c r="BO124" i="3" a="1"/>
  <c r="BO124" i="3"/>
  <c r="BK88" i="3" a="1"/>
  <c r="BK88" i="3"/>
  <c r="BE120" i="3" a="1"/>
  <c r="BE120" i="3"/>
  <c r="AZ102" i="3" a="1"/>
  <c r="AZ102" i="3"/>
  <c r="AL114" i="3" a="1"/>
  <c r="AL114" i="3"/>
  <c r="AB126" i="3" a="1"/>
  <c r="AB126" i="3"/>
  <c r="BK102" i="3" a="1"/>
  <c r="BK102" i="3"/>
  <c r="BK96" i="3" a="1"/>
  <c r="BK96" i="3"/>
  <c r="BK121" i="3" a="1"/>
  <c r="BK121" i="3"/>
  <c r="BT98" i="3" a="1"/>
  <c r="BT98" i="3"/>
  <c r="AL89" i="3" a="1"/>
  <c r="AL89" i="3"/>
  <c r="BQ94" i="3" a="1"/>
  <c r="BQ94" i="3"/>
  <c r="BQ120" i="3" a="1"/>
  <c r="BQ120" i="3"/>
  <c r="BE107" i="3" a="1"/>
  <c r="BE107" i="3"/>
  <c r="BB113" i="3" a="1"/>
  <c r="BB113" i="3"/>
  <c r="AE97" i="3" a="1"/>
  <c r="AE97" i="3"/>
  <c r="AB97" i="3" a="1"/>
  <c r="AB97" i="3"/>
  <c r="AL107" i="3" a="1"/>
  <c r="AL107" i="3"/>
  <c r="AB129" i="3" a="1"/>
  <c r="AB129" i="3"/>
  <c r="AB115" i="3" a="1"/>
  <c r="AB115" i="3"/>
  <c r="AB110" i="3" a="1"/>
  <c r="AB110" i="3"/>
  <c r="AO121" i="3" a="1"/>
  <c r="AO121" i="3"/>
  <c r="AO108" i="3" a="1"/>
  <c r="AO108" i="3"/>
  <c r="BQ90" i="3" a="1"/>
  <c r="BQ90" i="3"/>
  <c r="BQ130" i="3" a="1"/>
  <c r="BQ130" i="3"/>
  <c r="BQ88" i="3" a="1"/>
  <c r="BQ88" i="3"/>
  <c r="BB125" i="3" a="1"/>
  <c r="BB125" i="3"/>
  <c r="BB96" i="3" a="1"/>
  <c r="BB96" i="3"/>
  <c r="BB88" i="3" a="1"/>
  <c r="BB88" i="3"/>
  <c r="BB128" i="3" a="1"/>
  <c r="BB128" i="3"/>
  <c r="AE118" i="3" a="1"/>
  <c r="AE118" i="3"/>
  <c r="AE103" i="3" a="1"/>
  <c r="AE103" i="3"/>
  <c r="AE114" i="3" a="1"/>
  <c r="AE114" i="3"/>
  <c r="AE128" i="3" a="1"/>
  <c r="AE128" i="3"/>
  <c r="BE108" i="3" a="1"/>
  <c r="BE108" i="3"/>
  <c r="BE104" i="3" a="1"/>
  <c r="BE104" i="3"/>
  <c r="BE102" i="3" a="1"/>
  <c r="BE102" i="3"/>
  <c r="BO110" i="3" a="1"/>
  <c r="BO110" i="3"/>
  <c r="BO98" i="3" a="1"/>
  <c r="BO98" i="3"/>
  <c r="BO101" i="3" a="1"/>
  <c r="BO101" i="3"/>
  <c r="AZ89" i="3" a="1"/>
  <c r="AZ89" i="3"/>
  <c r="BV124" i="3" a="1"/>
  <c r="BV124" i="3"/>
  <c r="BQ110" i="3" a="1"/>
  <c r="BQ110" i="3"/>
  <c r="BO108" i="3" a="1"/>
  <c r="BO108" i="3"/>
  <c r="BF117" i="3" a="1"/>
  <c r="BF117" i="3"/>
  <c r="BF94" i="3" a="1"/>
  <c r="BF94" i="3"/>
  <c r="AT129" i="3" a="1"/>
  <c r="AT129" i="3"/>
  <c r="AT115" i="3" a="1"/>
  <c r="AT115" i="3"/>
  <c r="AQ91" i="3" a="1"/>
  <c r="AQ91" i="3"/>
  <c r="AG124" i="3" a="1"/>
  <c r="AG124" i="3"/>
  <c r="AE115" i="3" a="1"/>
  <c r="AE115" i="3"/>
  <c r="Q129" i="3" a="1"/>
  <c r="Q129" i="3"/>
  <c r="BQ125" i="3" a="1"/>
  <c r="BQ125" i="3"/>
  <c r="AO111" i="3" a="1"/>
  <c r="AO111" i="3"/>
  <c r="BP92" i="3" a="1"/>
  <c r="BP92" i="3"/>
  <c r="BF124" i="3" a="1"/>
  <c r="BF124" i="3"/>
  <c r="BF95" i="3" a="1"/>
  <c r="BF95" i="3"/>
  <c r="AQ105" i="3" a="1"/>
  <c r="AQ105" i="3"/>
  <c r="AQ97" i="3" a="1"/>
  <c r="AQ97" i="3"/>
  <c r="AG120" i="3" a="1"/>
  <c r="AG120" i="3"/>
  <c r="AG101" i="3" a="1"/>
  <c r="AG101" i="3"/>
  <c r="Q106" i="3" a="1"/>
  <c r="Q106" i="3"/>
  <c r="AB100" i="3" a="1"/>
  <c r="AB100" i="3"/>
  <c r="BO120" i="3" a="1"/>
  <c r="BO120" i="3"/>
  <c r="C96" i="3" a="1"/>
  <c r="C96" i="3"/>
  <c r="BO116" i="3" a="1"/>
  <c r="BO116" i="3"/>
  <c r="AU126" i="3" a="1"/>
  <c r="AU126" i="3"/>
  <c r="BO122" i="3" a="1"/>
  <c r="BO122" i="3"/>
  <c r="GP125" i="3" a="1"/>
  <c r="GP125" i="3"/>
  <c r="FG94" i="3" a="1"/>
  <c r="FG94" i="3"/>
  <c r="JC115" i="3" a="1"/>
  <c r="JC115" i="3"/>
  <c r="EW91" i="3" a="1"/>
  <c r="EW91" i="3"/>
  <c r="BO96" i="3" a="1"/>
  <c r="BO96" i="3"/>
  <c r="BT127" i="3" a="1"/>
  <c r="BT127" i="3"/>
  <c r="BT116" i="3" a="1"/>
  <c r="BT116" i="3"/>
  <c r="BJ130" i="3" a="1"/>
  <c r="BJ130" i="3"/>
  <c r="BJ100" i="3" a="1"/>
  <c r="BJ100" i="3"/>
  <c r="BG114" i="3" a="1"/>
  <c r="BG114" i="3"/>
  <c r="AZ92" i="3" a="1"/>
  <c r="AZ92" i="3"/>
  <c r="AZ107" i="3" a="1"/>
  <c r="AZ107" i="3"/>
  <c r="AZ96" i="3" a="1"/>
  <c r="AZ96" i="3"/>
  <c r="AW111" i="3" a="1"/>
  <c r="AW111" i="3"/>
  <c r="AW129" i="3" a="1"/>
  <c r="AW129" i="3"/>
  <c r="AU106" i="3" a="1"/>
  <c r="AU106" i="3"/>
  <c r="AU100" i="3" a="1"/>
  <c r="AU100" i="3"/>
  <c r="AU127" i="3" a="1"/>
  <c r="AU127" i="3"/>
  <c r="BP88" i="3" a="1"/>
  <c r="BP88" i="3"/>
  <c r="BT126" i="3" a="1"/>
  <c r="BT126" i="3"/>
  <c r="BT118" i="3" a="1"/>
  <c r="BT118" i="3"/>
  <c r="BJ89" i="3" a="1"/>
  <c r="BJ89" i="3"/>
  <c r="BJ88" i="3" a="1"/>
  <c r="BJ88" i="3"/>
  <c r="BG120" i="3" a="1"/>
  <c r="BG120" i="3"/>
  <c r="BG126" i="3" a="1"/>
  <c r="BG126" i="3"/>
  <c r="AW94" i="3" a="1"/>
  <c r="AW94" i="3"/>
  <c r="AZ105" i="3" a="1"/>
  <c r="AZ105" i="3"/>
  <c r="AZ97" i="3" a="1"/>
  <c r="AZ97" i="3"/>
  <c r="AW117" i="3" a="1"/>
  <c r="AW117" i="3"/>
  <c r="AU130" i="3" a="1"/>
  <c r="AU130" i="3"/>
  <c r="AU114" i="3" a="1"/>
  <c r="AU114" i="3"/>
  <c r="AU105" i="3" a="1"/>
  <c r="AU105" i="3"/>
  <c r="P98" i="3" a="1"/>
  <c r="P98" i="3"/>
  <c r="P129" i="3" a="1"/>
  <c r="P129" i="3"/>
  <c r="P108" i="3" a="1"/>
  <c r="P108" i="3"/>
  <c r="P96" i="3" a="1"/>
  <c r="P96" i="3"/>
  <c r="P92" i="3" a="1"/>
  <c r="P92" i="3"/>
  <c r="P126" i="3" a="1"/>
  <c r="P126" i="3"/>
  <c r="P115" i="3" a="1"/>
  <c r="P115" i="3"/>
  <c r="P105" i="3" a="1"/>
  <c r="P105" i="3"/>
  <c r="P120" i="3" a="1"/>
  <c r="P120" i="3"/>
  <c r="P109" i="3" a="1"/>
  <c r="P109" i="3"/>
  <c r="BK125" i="3" a="1"/>
  <c r="BK125" i="3"/>
  <c r="BK109" i="3" a="1"/>
  <c r="BK109" i="3"/>
  <c r="BQ99" i="3" a="1"/>
  <c r="BQ99" i="3"/>
  <c r="BT95" i="3" a="1"/>
  <c r="BT95" i="3"/>
  <c r="BT128" i="3" a="1"/>
  <c r="BT128" i="3"/>
  <c r="BT120" i="3" a="1"/>
  <c r="BT120" i="3"/>
  <c r="BJ129" i="3" a="1"/>
  <c r="BJ129" i="3"/>
  <c r="BJ109" i="3" a="1"/>
  <c r="BJ109" i="3"/>
  <c r="BJ121" i="3" a="1"/>
  <c r="BJ121" i="3"/>
  <c r="BG124" i="3" a="1"/>
  <c r="BG124" i="3"/>
  <c r="BG88" i="3" a="1"/>
  <c r="BG88" i="3"/>
  <c r="AW124" i="3" a="1"/>
  <c r="AW124" i="3"/>
  <c r="AZ128" i="3" a="1"/>
  <c r="AZ128" i="3"/>
  <c r="AZ121" i="3" a="1"/>
  <c r="AZ121" i="3"/>
  <c r="AW116" i="3" a="1"/>
  <c r="AW116" i="3"/>
  <c r="AW97" i="3" a="1"/>
  <c r="AW97" i="3"/>
  <c r="AU113" i="3" a="1"/>
  <c r="AU113" i="3"/>
  <c r="AU115" i="3" a="1"/>
  <c r="AU115" i="3"/>
  <c r="AU107" i="3" a="1"/>
  <c r="AU107" i="3"/>
  <c r="AL125" i="3" a="1"/>
  <c r="AL125" i="3"/>
  <c r="AL119" i="3" a="1"/>
  <c r="AL119" i="3"/>
  <c r="AL129" i="3" a="1"/>
  <c r="AL129" i="3"/>
  <c r="Q126" i="3" a="1"/>
  <c r="Q126" i="3"/>
  <c r="C115" i="3" a="1"/>
  <c r="C115" i="3"/>
  <c r="C109" i="3" a="1"/>
  <c r="C109" i="3"/>
  <c r="C110" i="3" a="1"/>
  <c r="C110" i="3"/>
  <c r="K93" i="3" a="1"/>
  <c r="K93" i="3"/>
  <c r="K127" i="3" a="1"/>
  <c r="K127" i="3"/>
  <c r="K128" i="3" a="1"/>
  <c r="K128" i="3"/>
  <c r="K117" i="3" a="1"/>
  <c r="K117" i="3"/>
  <c r="K108" i="3" a="1"/>
  <c r="K108" i="3"/>
  <c r="K96" i="3" a="1"/>
  <c r="K96" i="3"/>
  <c r="K124" i="3" a="1"/>
  <c r="K124" i="3"/>
  <c r="K101" i="3" a="1"/>
  <c r="K101" i="3"/>
  <c r="K119" i="3" a="1"/>
  <c r="K119" i="3"/>
  <c r="K110" i="3" a="1"/>
  <c r="K110" i="3"/>
  <c r="BV88" i="3" a="1"/>
  <c r="BV88" i="3"/>
  <c r="BV110" i="3" a="1"/>
  <c r="BV110" i="3"/>
  <c r="BV114" i="3" a="1"/>
  <c r="BV114" i="3"/>
  <c r="BL108" i="3" a="1"/>
  <c r="BL108" i="3"/>
  <c r="BL109" i="3" a="1"/>
  <c r="BL109" i="3"/>
  <c r="BL122" i="3" a="1"/>
  <c r="BL122" i="3"/>
  <c r="BL95" i="3" a="1"/>
  <c r="BL95" i="3"/>
  <c r="BL126" i="3" a="1"/>
  <c r="BL126" i="3"/>
  <c r="BL107" i="3" a="1"/>
  <c r="BL107" i="3"/>
  <c r="BL124" i="3" a="1"/>
  <c r="BL124" i="3"/>
  <c r="BL103" i="3" a="1"/>
  <c r="BL103" i="3"/>
  <c r="BL119" i="3" a="1"/>
  <c r="BL119" i="3"/>
  <c r="BL110" i="3" a="1"/>
  <c r="BL110" i="3"/>
  <c r="BL88" i="3" a="1"/>
  <c r="BL88" i="3"/>
  <c r="H107" i="3" a="1"/>
  <c r="H107" i="3"/>
  <c r="H125" i="3" a="1"/>
  <c r="H125" i="3"/>
  <c r="H96" i="3" a="1"/>
  <c r="H96" i="3"/>
  <c r="H127" i="3" a="1"/>
  <c r="H127" i="3"/>
  <c r="H122" i="3" a="1"/>
  <c r="H122" i="3"/>
  <c r="H113" i="3" a="1"/>
  <c r="H113" i="3"/>
  <c r="H99" i="3" a="1"/>
  <c r="H99" i="3"/>
  <c r="H106" i="3" a="1"/>
  <c r="H106" i="3"/>
  <c r="H130" i="3" a="1"/>
  <c r="H130" i="3"/>
  <c r="H121" i="3" a="1"/>
  <c r="H121" i="3"/>
  <c r="C113" i="3" a="1"/>
  <c r="C113" i="3"/>
  <c r="BJ105" i="3" a="1"/>
  <c r="BJ105" i="3"/>
  <c r="BJ95" i="3" a="1"/>
  <c r="BJ95" i="3"/>
  <c r="BG123" i="3" a="1"/>
  <c r="BG123" i="3"/>
  <c r="BV90" i="3" a="1"/>
  <c r="BV90" i="3"/>
  <c r="BT94" i="3" a="1"/>
  <c r="BT94" i="3"/>
  <c r="BQ128" i="3" a="1"/>
  <c r="BQ128" i="3"/>
  <c r="BO114" i="3" a="1"/>
  <c r="BO114" i="3"/>
  <c r="BO111" i="3" a="1"/>
  <c r="BO111" i="3"/>
  <c r="BK107" i="3" a="1"/>
  <c r="BK107" i="3"/>
  <c r="BB124" i="3" a="1"/>
  <c r="BB124" i="3"/>
  <c r="AO91" i="3" a="1"/>
  <c r="AO91" i="3"/>
  <c r="AO107" i="3" a="1"/>
  <c r="AO107" i="3"/>
  <c r="AL117" i="3" a="1"/>
  <c r="AL117" i="3"/>
  <c r="AE88" i="3" a="1"/>
  <c r="AE88" i="3"/>
  <c r="AB112" i="3" a="1"/>
  <c r="AB112" i="3"/>
  <c r="AB109" i="3" a="1"/>
  <c r="AB109" i="3"/>
  <c r="BT102" i="3" a="1"/>
  <c r="BT102" i="3"/>
  <c r="AZ103" i="3" a="1"/>
  <c r="AZ103" i="3"/>
  <c r="AL124" i="3" a="1"/>
  <c r="AL124" i="3"/>
  <c r="AL100" i="3" a="1"/>
  <c r="AL100" i="3"/>
  <c r="BK126" i="3" a="1"/>
  <c r="BK126" i="3"/>
  <c r="BK117" i="3" a="1"/>
  <c r="BK117" i="3"/>
  <c r="BK124" i="3" a="1"/>
  <c r="BK124" i="3"/>
  <c r="BK111" i="3" a="1"/>
  <c r="BK111" i="3"/>
  <c r="BT110" i="3" a="1"/>
  <c r="BT110" i="3"/>
  <c r="BT105" i="3" a="1"/>
  <c r="BT105" i="3"/>
  <c r="AL101" i="3" a="1"/>
  <c r="AL101" i="3"/>
  <c r="AL113" i="3" a="1"/>
  <c r="AL113" i="3"/>
  <c r="AL95" i="3" a="1"/>
  <c r="AL95" i="3"/>
  <c r="BV113" i="3" a="1"/>
  <c r="BV113" i="3"/>
  <c r="BQ102" i="3" a="1"/>
  <c r="BQ102" i="3"/>
  <c r="BO125" i="3" a="1"/>
  <c r="BO125" i="3"/>
  <c r="BO93" i="3" a="1"/>
  <c r="BO93" i="3"/>
  <c r="BB111" i="3" a="1"/>
  <c r="BB111" i="3"/>
  <c r="BE113" i="3" a="1"/>
  <c r="BE113" i="3"/>
  <c r="BB94" i="3" a="1"/>
  <c r="BB94" i="3"/>
  <c r="BB100" i="3" a="1"/>
  <c r="BB100" i="3"/>
  <c r="AO114" i="3" a="1"/>
  <c r="AO114" i="3"/>
  <c r="AE113" i="3" a="1"/>
  <c r="AE113" i="3"/>
  <c r="AB90" i="3" a="1"/>
  <c r="AB90" i="3"/>
  <c r="AB116" i="3" a="1"/>
  <c r="AB116" i="3"/>
  <c r="AB111" i="3" a="1"/>
  <c r="AB111" i="3"/>
  <c r="AB91" i="3" a="1"/>
  <c r="AB91" i="3"/>
  <c r="AB89" i="3" a="1"/>
  <c r="AB89" i="3"/>
  <c r="AO109" i="3" a="1"/>
  <c r="AO109" i="3"/>
  <c r="AO112" i="3" a="1"/>
  <c r="AO112" i="3"/>
  <c r="AO99" i="3" a="1"/>
  <c r="AO99" i="3"/>
  <c r="AO113" i="3" a="1"/>
  <c r="AO113" i="3"/>
  <c r="BQ118" i="3" a="1"/>
  <c r="BQ118" i="3"/>
  <c r="BQ126" i="3" a="1"/>
  <c r="BQ126" i="3"/>
  <c r="BQ103" i="3" a="1"/>
  <c r="BQ103" i="3"/>
  <c r="BQ106" i="3" a="1"/>
  <c r="BQ106" i="3"/>
  <c r="BQ129" i="3" a="1"/>
  <c r="BQ129" i="3"/>
  <c r="BB114" i="3" a="1"/>
  <c r="BB114" i="3"/>
  <c r="BB112" i="3" a="1"/>
  <c r="BB112" i="3"/>
  <c r="BB110" i="3" a="1"/>
  <c r="BB110" i="3"/>
  <c r="BB123" i="3" a="1"/>
  <c r="BB123" i="3"/>
  <c r="BB117" i="3" a="1"/>
  <c r="BB117" i="3"/>
  <c r="BB90" i="3" a="1"/>
  <c r="BB90" i="3"/>
  <c r="AE101" i="3" a="1"/>
  <c r="AE101" i="3"/>
  <c r="AE92" i="3" a="1"/>
  <c r="AE92" i="3"/>
  <c r="AE119" i="3" a="1"/>
  <c r="AE119" i="3"/>
  <c r="AE130" i="3" a="1"/>
  <c r="AE130" i="3"/>
  <c r="AE121" i="3" a="1"/>
  <c r="AE121" i="3"/>
  <c r="BE125" i="3" a="1"/>
  <c r="BE125" i="3"/>
  <c r="BE127" i="3" a="1"/>
  <c r="BE127" i="3"/>
  <c r="BE88" i="3" a="1"/>
  <c r="BE88" i="3"/>
  <c r="BE122" i="3" a="1"/>
  <c r="BE122" i="3"/>
  <c r="BE124" i="3" a="1"/>
  <c r="BE124" i="3"/>
  <c r="BO99" i="3" a="1"/>
  <c r="BO99" i="3"/>
  <c r="BO103" i="3" a="1"/>
  <c r="BO103" i="3"/>
  <c r="BO121" i="3" a="1"/>
  <c r="BO121" i="3"/>
  <c r="BO94" i="3" a="1"/>
  <c r="BO94" i="3"/>
  <c r="BO102" i="3" a="1"/>
  <c r="BO102" i="3"/>
  <c r="AZ129" i="3" a="1"/>
  <c r="AZ129" i="3"/>
  <c r="AZ88" i="3" a="1"/>
  <c r="AZ88" i="3"/>
  <c r="BV97" i="3" a="1"/>
  <c r="BV97" i="3"/>
  <c r="BV96" i="3" a="1"/>
  <c r="BV96" i="3"/>
  <c r="BV91" i="3" a="1"/>
  <c r="BV91" i="3"/>
  <c r="BP112" i="3" a="1"/>
  <c r="BP112" i="3"/>
  <c r="BP103" i="3" a="1"/>
  <c r="BP103" i="3"/>
  <c r="BK128" i="3" a="1"/>
  <c r="BK128" i="3"/>
  <c r="BG104" i="3" a="1"/>
  <c r="BG104" i="3"/>
  <c r="BF107" i="3" a="1"/>
  <c r="BF107" i="3"/>
  <c r="BE103" i="3" a="1"/>
  <c r="BE103" i="3"/>
  <c r="BB130" i="3" a="1"/>
  <c r="BB130" i="3"/>
  <c r="AT103" i="3" a="1"/>
  <c r="AT103" i="3"/>
  <c r="AT95" i="3" a="1"/>
  <c r="AT95" i="3"/>
  <c r="AQ98" i="3" a="1"/>
  <c r="AQ98" i="3"/>
  <c r="AQ115" i="3" a="1"/>
  <c r="AQ115" i="3"/>
  <c r="AG88" i="3" a="1"/>
  <c r="AG88" i="3"/>
  <c r="AG117" i="3" a="1"/>
  <c r="AG117" i="3"/>
  <c r="AE96" i="3" a="1"/>
  <c r="AE96" i="3"/>
  <c r="BQ124" i="3" a="1"/>
  <c r="BQ124" i="3"/>
  <c r="BB89" i="3" a="1"/>
  <c r="BB89" i="3"/>
  <c r="AE112" i="3" a="1"/>
  <c r="AE112" i="3"/>
  <c r="BQ111" i="3" a="1"/>
  <c r="BQ111" i="3"/>
  <c r="BP113" i="3" a="1"/>
  <c r="BP113" i="3"/>
  <c r="BO88" i="3" a="1"/>
  <c r="BO88" i="3"/>
  <c r="BK127" i="3" a="1"/>
  <c r="BK127" i="3"/>
  <c r="BF102" i="3" a="1"/>
  <c r="BF102" i="3"/>
  <c r="AQ100" i="3" a="1"/>
  <c r="AQ100" i="3"/>
  <c r="AT99" i="3" a="1"/>
  <c r="AT99" i="3"/>
  <c r="AQ103" i="3" a="1"/>
  <c r="AQ103" i="3"/>
  <c r="AQ109" i="3" a="1"/>
  <c r="AQ109" i="3"/>
  <c r="AG106" i="3" a="1"/>
  <c r="AG106" i="3"/>
  <c r="AG126" i="3" a="1"/>
  <c r="AG126" i="3"/>
  <c r="AG122" i="3" a="1"/>
  <c r="AG122" i="3"/>
  <c r="AB108" i="3" a="1"/>
  <c r="AB108" i="3"/>
  <c r="BO104" i="3" a="1"/>
  <c r="BO104" i="3"/>
  <c r="BB105" i="3" a="1"/>
  <c r="BB105" i="3"/>
  <c r="BG105" i="3" a="1"/>
  <c r="BG105" i="3"/>
  <c r="BP119" i="3" a="1"/>
  <c r="BP119" i="3"/>
  <c r="BG118" i="3" a="1"/>
  <c r="BG118" i="3"/>
  <c r="C124" i="3" a="1"/>
  <c r="C124" i="3"/>
  <c r="C91" i="3" a="1"/>
  <c r="C91" i="3"/>
  <c r="AW115" i="3" a="1"/>
  <c r="AW115" i="3"/>
  <c r="BB93" i="3" a="1"/>
  <c r="BB93" i="3"/>
  <c r="AE102" i="3" a="1"/>
  <c r="AE102" i="3"/>
  <c r="AL127" i="3" a="1"/>
  <c r="AL127" i="3"/>
  <c r="AZ95" i="3" a="1"/>
  <c r="AZ95" i="3"/>
  <c r="C97" i="3" a="1"/>
  <c r="C97" i="3"/>
  <c r="C120" i="3" a="1"/>
  <c r="C120" i="3"/>
  <c r="GP88" i="3" a="1"/>
  <c r="GP88" i="3"/>
  <c r="GP123" i="3" a="1"/>
  <c r="GP123" i="3"/>
  <c r="CY104" i="3" a="1"/>
  <c r="CY104" i="3"/>
  <c r="EW111" i="3" a="1"/>
  <c r="EW111" i="3"/>
  <c r="BF92" i="3" a="1"/>
  <c r="BF92" i="3"/>
  <c r="AG113" i="3" a="1"/>
  <c r="AG113" i="3"/>
  <c r="GP96" i="3" a="1"/>
  <c r="GP96" i="3"/>
  <c r="EW113" i="3" a="1"/>
  <c r="EW113" i="3"/>
  <c r="AQ118" i="3" a="1"/>
  <c r="AQ118" i="3"/>
  <c r="DX90" i="3" a="1"/>
  <c r="DX90" i="3"/>
  <c r="FG116" i="3" a="1"/>
  <c r="FG116" i="3"/>
  <c r="HE114" i="3" a="1"/>
  <c r="HE114" i="3"/>
  <c r="EW108" i="3" a="1"/>
  <c r="EW108" i="3"/>
  <c r="BF112" i="3" a="1"/>
  <c r="BF112" i="3"/>
  <c r="AQ106" i="3" a="1"/>
  <c r="AQ106" i="3"/>
  <c r="AG129" i="3" a="1"/>
  <c r="AG129" i="3"/>
  <c r="GP127" i="3" a="1"/>
  <c r="GP127" i="3"/>
  <c r="GP92" i="3" a="1"/>
  <c r="GP92" i="3"/>
  <c r="BF99" i="3" a="1"/>
  <c r="BF99" i="3"/>
  <c r="AG119" i="3" a="1"/>
  <c r="AG119" i="3"/>
  <c r="CA128" i="3" a="1"/>
  <c r="CA128" i="3"/>
  <c r="CA116" i="3" a="1"/>
  <c r="CA116" i="3"/>
  <c r="CA97" i="3" a="1"/>
  <c r="CA97" i="3"/>
  <c r="HE113" i="3" a="1"/>
  <c r="HE113" i="3"/>
  <c r="DX129" i="3" a="1"/>
  <c r="DX129" i="3"/>
  <c r="HE93" i="3" a="1"/>
  <c r="HE93" i="3"/>
  <c r="CA127" i="3" a="1"/>
  <c r="CA127" i="3"/>
  <c r="CA110" i="3" a="1"/>
  <c r="CA110" i="3"/>
  <c r="GP129" i="3" a="1"/>
  <c r="GP129" i="3"/>
  <c r="JC130" i="3" a="1"/>
  <c r="JC130" i="3"/>
  <c r="GP122" i="3" a="1"/>
  <c r="GP122" i="3"/>
  <c r="DS98" i="3" a="1"/>
  <c r="DS98" i="3"/>
  <c r="CK94" i="3" a="1"/>
  <c r="CK94" i="3"/>
  <c r="CK127" i="3" a="1"/>
  <c r="CK127" i="3"/>
  <c r="HR97" i="3" a="1"/>
  <c r="HR97" i="3"/>
  <c r="IN95" i="3" a="1"/>
  <c r="IN95" i="3"/>
  <c r="AT104" i="3" a="1"/>
  <c r="AT104" i="3"/>
  <c r="AT119" i="3" a="1"/>
  <c r="AT119" i="3"/>
  <c r="DM109" i="3" a="1"/>
  <c r="DM109" i="3"/>
  <c r="EW124" i="3" a="1"/>
  <c r="EW124" i="3"/>
  <c r="DM122" i="3" a="1"/>
  <c r="DM122" i="3"/>
  <c r="CN104" i="3" a="1"/>
  <c r="CN104" i="3"/>
  <c r="CN109" i="3" a="1"/>
  <c r="CN109" i="3"/>
  <c r="CN106" i="3" a="1"/>
  <c r="CN106" i="3"/>
  <c r="CN116" i="3" a="1"/>
  <c r="CN116" i="3"/>
  <c r="CN108" i="3" a="1"/>
  <c r="CN108" i="3"/>
  <c r="FF127" i="3" a="1"/>
  <c r="FF127" i="3"/>
  <c r="FF108" i="3" a="1"/>
  <c r="FF108" i="3"/>
  <c r="FP121" i="3" a="1"/>
  <c r="FP121" i="3"/>
  <c r="FP124" i="3" a="1"/>
  <c r="FP124" i="3"/>
  <c r="FP102" i="3" a="1"/>
  <c r="FP102" i="3"/>
  <c r="IH101" i="3" a="1"/>
  <c r="IH101" i="3"/>
  <c r="IH109" i="3" a="1"/>
  <c r="IH109" i="3"/>
  <c r="IH115" i="3" a="1"/>
  <c r="IH115" i="3"/>
  <c r="IH125" i="3" a="1"/>
  <c r="IH125" i="3"/>
  <c r="JG112" i="3" a="1"/>
  <c r="JG112" i="3"/>
  <c r="JG96" i="3" a="1"/>
  <c r="JG96" i="3"/>
  <c r="JG129" i="3" a="1"/>
  <c r="JG129" i="3"/>
  <c r="ER118" i="3" a="1"/>
  <c r="ER118" i="3"/>
  <c r="FH90" i="3" a="1"/>
  <c r="FH90" i="3"/>
  <c r="GA103" i="3" a="1"/>
  <c r="GA103" i="3"/>
  <c r="FU88" i="3" a="1"/>
  <c r="FU88" i="3"/>
  <c r="JB100" i="3" a="1"/>
  <c r="JB100" i="3"/>
  <c r="FZ116" i="3" a="1"/>
  <c r="FZ116" i="3"/>
  <c r="CD121" i="3" a="1"/>
  <c r="CD121" i="3"/>
  <c r="FF106" i="3" a="1"/>
  <c r="FF106" i="3"/>
  <c r="FP128" i="3" a="1"/>
  <c r="FP128" i="3"/>
  <c r="CD88" i="3" a="1"/>
  <c r="CD88" i="3"/>
  <c r="JB130" i="3" a="1"/>
  <c r="JB130" i="3"/>
  <c r="FZ123" i="3" a="1"/>
  <c r="FZ123" i="3"/>
  <c r="CD127" i="3" a="1"/>
  <c r="CD127" i="3"/>
  <c r="FU106" i="3" a="1"/>
  <c r="FU106" i="3"/>
  <c r="FU128" i="3" a="1"/>
  <c r="FU128" i="3"/>
  <c r="JB90" i="3" a="1"/>
  <c r="JB90" i="3"/>
  <c r="JB95" i="3" a="1"/>
  <c r="JB95" i="3"/>
  <c r="FU119" i="3" a="1"/>
  <c r="FU119" i="3"/>
  <c r="FF112" i="3" a="1"/>
  <c r="FF112" i="3"/>
  <c r="FZ115" i="3" a="1"/>
  <c r="FZ115" i="3"/>
  <c r="CD97" i="3" a="1"/>
  <c r="CD97" i="3"/>
  <c r="FF93" i="3" a="1"/>
  <c r="FF93" i="3"/>
  <c r="FP122" i="3" a="1"/>
  <c r="FP122" i="3"/>
  <c r="CN98" i="3" a="1"/>
  <c r="CN98" i="3"/>
  <c r="JB109" i="3" a="1"/>
  <c r="JB109" i="3"/>
  <c r="CD119" i="3" a="1"/>
  <c r="CD119" i="3"/>
  <c r="CO106" i="3" a="1"/>
  <c r="CO106" i="3"/>
  <c r="HT124" i="3" a="1"/>
  <c r="HT124" i="3"/>
  <c r="CO95" i="3" a="1"/>
  <c r="CO95" i="3"/>
  <c r="HT109" i="3" a="1"/>
  <c r="HT109" i="3"/>
  <c r="GB88" i="3" a="1"/>
  <c r="GB88" i="3"/>
  <c r="CU95" i="3" a="1"/>
  <c r="CU95" i="3"/>
  <c r="CU116" i="3" a="1"/>
  <c r="CU116" i="3"/>
  <c r="CK129" i="3" a="1"/>
  <c r="CK129" i="3"/>
  <c r="CU94" i="3" a="1"/>
  <c r="CU94" i="3"/>
  <c r="CU125" i="3" a="1"/>
  <c r="CU125" i="3"/>
  <c r="CU99" i="3" a="1"/>
  <c r="CU99" i="3"/>
  <c r="CU119" i="3" a="1"/>
  <c r="CU119" i="3"/>
  <c r="CU122" i="3" a="1"/>
  <c r="CU122" i="3"/>
  <c r="FA113" i="3" a="1"/>
  <c r="FA113" i="3"/>
  <c r="FA97" i="3" a="1"/>
  <c r="FA97" i="3"/>
  <c r="HS109" i="3" a="1"/>
  <c r="HS109" i="3"/>
  <c r="DC90" i="3" a="1"/>
  <c r="DC90" i="3"/>
  <c r="GO93" i="3" a="1"/>
  <c r="GO93" i="3"/>
  <c r="GE122" i="3" a="1"/>
  <c r="GE122" i="3"/>
  <c r="FP116" i="3" a="1"/>
  <c r="FP116" i="3"/>
  <c r="GY100" i="3" a="1"/>
  <c r="GY100" i="3"/>
  <c r="GO110" i="3" a="1"/>
  <c r="GO110" i="3"/>
  <c r="FF129" i="3" a="1"/>
  <c r="FF129" i="3"/>
  <c r="FA115" i="3" a="1"/>
  <c r="FA115" i="3"/>
  <c r="FA102" i="3" a="1"/>
  <c r="FA102" i="3"/>
  <c r="GO95" i="3" a="1"/>
  <c r="GO95" i="3"/>
  <c r="FP115" i="3" a="1"/>
  <c r="FP115" i="3"/>
  <c r="GY126" i="3" a="1"/>
  <c r="GY126" i="3"/>
  <c r="FA121" i="3" a="1"/>
  <c r="FA121" i="3"/>
  <c r="EG114" i="3" a="1"/>
  <c r="EG114" i="3"/>
  <c r="EG89" i="3" a="1"/>
  <c r="EG89" i="3"/>
  <c r="DR128" i="3" a="1"/>
  <c r="DR128" i="3"/>
  <c r="FA118" i="3" a="1"/>
  <c r="FA118" i="3"/>
  <c r="FU105" i="3" a="1"/>
  <c r="FU105" i="3"/>
  <c r="DS96" i="3" a="1"/>
  <c r="DS96" i="3"/>
  <c r="AD103" i="3" a="1"/>
  <c r="AD103" i="3"/>
  <c r="AD90" i="3" a="1"/>
  <c r="AD90" i="3"/>
  <c r="GO122" i="3" a="1"/>
  <c r="GO122" i="3"/>
  <c r="AD88" i="3" a="1"/>
  <c r="AD88" i="3"/>
  <c r="CQ111" i="3" a="1"/>
  <c r="CQ111" i="3"/>
  <c r="CI97" i="3" a="1"/>
  <c r="CI97" i="3"/>
  <c r="CQ123" i="3" a="1"/>
  <c r="CQ123" i="3"/>
  <c r="CQ126" i="3" a="1"/>
  <c r="CQ126" i="3"/>
  <c r="GY89" i="3" a="1"/>
  <c r="GY89" i="3"/>
  <c r="BL112" i="3" a="1"/>
  <c r="BL112" i="3"/>
  <c r="BL125" i="3" a="1"/>
  <c r="BL125" i="3"/>
  <c r="BL123" i="3" a="1"/>
  <c r="BL123" i="3"/>
  <c r="BL101" i="3" a="1"/>
  <c r="BL101" i="3"/>
  <c r="BL128" i="3" a="1"/>
  <c r="BL128" i="3"/>
  <c r="BL114" i="3" a="1"/>
  <c r="BL114" i="3"/>
  <c r="BL91" i="3" a="1"/>
  <c r="BL91" i="3"/>
  <c r="BL106" i="3" a="1"/>
  <c r="BL106" i="3"/>
  <c r="BL130" i="3" a="1"/>
  <c r="BL130" i="3"/>
  <c r="BL111" i="3" a="1"/>
  <c r="BL111" i="3"/>
  <c r="H129" i="3" a="1"/>
  <c r="H129" i="3"/>
  <c r="H115" i="3" a="1"/>
  <c r="H115" i="3"/>
  <c r="H100" i="3" a="1"/>
  <c r="H100" i="3"/>
  <c r="H111" i="3" a="1"/>
  <c r="H111" i="3"/>
  <c r="H93" i="3" a="1"/>
  <c r="H93" i="3"/>
  <c r="H123" i="3" a="1"/>
  <c r="H123" i="3"/>
  <c r="C92" i="3" a="1"/>
  <c r="C92" i="3"/>
  <c r="BJ116" i="3" a="1"/>
  <c r="BJ116" i="3"/>
  <c r="BJ125" i="3" a="1"/>
  <c r="BJ125" i="3"/>
  <c r="BJ101" i="3" a="1"/>
  <c r="BJ101" i="3"/>
  <c r="BT89" i="3" a="1"/>
  <c r="BT89" i="3"/>
  <c r="BV106" i="3" a="1"/>
  <c r="BV106" i="3"/>
  <c r="BQ91" i="3" a="1"/>
  <c r="BQ91" i="3"/>
  <c r="BQ92" i="3" a="1"/>
  <c r="BQ92" i="3"/>
  <c r="BO117" i="3" a="1"/>
  <c r="BO117" i="3"/>
  <c r="BO127" i="3" a="1"/>
  <c r="BO127" i="3"/>
  <c r="BK105" i="3" a="1"/>
  <c r="BK105" i="3"/>
  <c r="BE123" i="3" a="1"/>
  <c r="BE123" i="3"/>
  <c r="BB116" i="3" a="1"/>
  <c r="BB116" i="3"/>
  <c r="AO102" i="3" a="1"/>
  <c r="AO102" i="3"/>
  <c r="AO125" i="3" a="1"/>
  <c r="AO125" i="3"/>
  <c r="AL88" i="3" a="1"/>
  <c r="AL88" i="3"/>
  <c r="AE126" i="3" a="1"/>
  <c r="AE126" i="3"/>
  <c r="AE106" i="3" a="1"/>
  <c r="AE106" i="3"/>
  <c r="AB130" i="3" a="1"/>
  <c r="AB130" i="3"/>
  <c r="AL130" i="3" a="1"/>
  <c r="AL130" i="3"/>
  <c r="BK93" i="3" a="1"/>
  <c r="BK93" i="3"/>
  <c r="BK104" i="3" a="1"/>
  <c r="BK104" i="3"/>
  <c r="BK90" i="3" a="1"/>
  <c r="BK90" i="3"/>
  <c r="BK100" i="3" a="1"/>
  <c r="BK100" i="3"/>
  <c r="BK130" i="3" a="1"/>
  <c r="BK130" i="3"/>
  <c r="BT90" i="3" a="1"/>
  <c r="BT90" i="3"/>
  <c r="AL104" i="3" a="1"/>
  <c r="AL104" i="3"/>
  <c r="AL103" i="3" a="1"/>
  <c r="AL103" i="3"/>
  <c r="BV121" i="3" a="1"/>
  <c r="BV121" i="3"/>
  <c r="BO89" i="3" a="1"/>
  <c r="BO89" i="3"/>
  <c r="BQ98" i="3" a="1"/>
  <c r="BQ98" i="3"/>
  <c r="BO112" i="3" a="1"/>
  <c r="BO112" i="3"/>
  <c r="BK103" i="3" a="1"/>
  <c r="BK103" i="3"/>
  <c r="BE130" i="3" a="1"/>
  <c r="BE130" i="3"/>
  <c r="BE99" i="3" a="1"/>
  <c r="BE99" i="3"/>
  <c r="BB121" i="3" a="1"/>
  <c r="BB121" i="3"/>
  <c r="AO96" i="3" a="1"/>
  <c r="AO96" i="3"/>
  <c r="AE90" i="3" a="1"/>
  <c r="AE90" i="3"/>
  <c r="AB113" i="3" a="1"/>
  <c r="AB113" i="3"/>
  <c r="AZ113" i="3" a="1"/>
  <c r="AZ113" i="3"/>
  <c r="AB92" i="3" a="1"/>
  <c r="AB92" i="3"/>
  <c r="AB104" i="3" a="1"/>
  <c r="AB104" i="3"/>
  <c r="AB120" i="3" a="1"/>
  <c r="AB120" i="3"/>
  <c r="AB96" i="3" a="1"/>
  <c r="AB96" i="3"/>
  <c r="AO101" i="3" a="1"/>
  <c r="AO101" i="3"/>
  <c r="AO123" i="3" a="1"/>
  <c r="AO123" i="3"/>
  <c r="AO130" i="3" a="1"/>
  <c r="AO130" i="3"/>
  <c r="AO128" i="3" a="1"/>
  <c r="AO128" i="3"/>
  <c r="AO117" i="3" a="1"/>
  <c r="AO117" i="3"/>
  <c r="BQ121" i="3" a="1"/>
  <c r="BQ121" i="3"/>
  <c r="BQ119" i="3" a="1"/>
  <c r="BQ119" i="3"/>
  <c r="BQ89" i="3" a="1"/>
  <c r="BQ89" i="3"/>
  <c r="BQ116" i="3" a="1"/>
  <c r="BQ116" i="3"/>
  <c r="BQ112" i="3" a="1"/>
  <c r="BQ112" i="3"/>
  <c r="BQ108" i="3" a="1"/>
  <c r="BQ108" i="3"/>
  <c r="BB91" i="3" a="1"/>
  <c r="BB91" i="3"/>
  <c r="BB97" i="3" a="1"/>
  <c r="BB97" i="3"/>
  <c r="BB109" i="3" a="1"/>
  <c r="BB109" i="3"/>
  <c r="BB103" i="3" a="1"/>
  <c r="BB103" i="3"/>
  <c r="BB129" i="3" a="1"/>
  <c r="BB129" i="3"/>
  <c r="AE123" i="3" a="1"/>
  <c r="AE123" i="3"/>
  <c r="AE104" i="3" a="1"/>
  <c r="AE104" i="3"/>
  <c r="AE117" i="3" a="1"/>
  <c r="AE117" i="3"/>
  <c r="AE111" i="3" a="1"/>
  <c r="AE111" i="3"/>
  <c r="AE122" i="3" a="1"/>
  <c r="AE122" i="3"/>
  <c r="BE111" i="3" a="1"/>
  <c r="BE111" i="3"/>
  <c r="BE112" i="3" a="1"/>
  <c r="BE112" i="3"/>
  <c r="BE126" i="3" a="1"/>
  <c r="BE126" i="3"/>
  <c r="BE106" i="3" a="1"/>
  <c r="BE106" i="3"/>
  <c r="BE92" i="3" a="1"/>
  <c r="BE92" i="3"/>
  <c r="BE101" i="3" a="1"/>
  <c r="BE101" i="3"/>
  <c r="BO115" i="3" a="1"/>
  <c r="BO115" i="3"/>
  <c r="BO123" i="3" a="1"/>
  <c r="BO123" i="3"/>
  <c r="BO118" i="3" a="1"/>
  <c r="BO118" i="3"/>
  <c r="BO95" i="3" a="1"/>
  <c r="BO95" i="3"/>
  <c r="AZ127" i="3" a="1"/>
  <c r="AZ127" i="3"/>
  <c r="BV122" i="3" a="1"/>
  <c r="BV122" i="3"/>
  <c r="BV115" i="3" a="1"/>
  <c r="BV115" i="3"/>
  <c r="BV125" i="3" a="1"/>
  <c r="BV125" i="3"/>
  <c r="BP95" i="3" a="1"/>
  <c r="BP95" i="3"/>
  <c r="BP123" i="3" a="1"/>
  <c r="BP123" i="3"/>
  <c r="BK120" i="3" a="1"/>
  <c r="BK120" i="3"/>
  <c r="BG130" i="3" a="1"/>
  <c r="BG130" i="3"/>
  <c r="BF111" i="3" a="1"/>
  <c r="BF111" i="3"/>
  <c r="BF91" i="3" a="1"/>
  <c r="BF91" i="3"/>
  <c r="BB122" i="3" a="1"/>
  <c r="BB122" i="3"/>
  <c r="AQ113" i="3" a="1"/>
  <c r="AQ113" i="3"/>
  <c r="AT122" i="3" a="1"/>
  <c r="AT122" i="3"/>
  <c r="AQ108" i="3" a="1"/>
  <c r="AQ108" i="3"/>
  <c r="AQ102" i="3" a="1"/>
  <c r="AQ102" i="3"/>
  <c r="AG104" i="3" a="1"/>
  <c r="AG104" i="3"/>
  <c r="AG91" i="3" a="1"/>
  <c r="AG91" i="3"/>
  <c r="AG98" i="3" a="1"/>
  <c r="AG98" i="3"/>
  <c r="AB119" i="3" a="1"/>
  <c r="AB119" i="3"/>
  <c r="BK97" i="3" a="1"/>
  <c r="BK97" i="3"/>
  <c r="BT97" i="3" a="1"/>
  <c r="BT97" i="3"/>
  <c r="BP90" i="3" a="1"/>
  <c r="BP90" i="3"/>
  <c r="BK118" i="3" a="1"/>
  <c r="BK118" i="3"/>
  <c r="BG111" i="3" a="1"/>
  <c r="BG111" i="3"/>
  <c r="BF106" i="3" a="1"/>
  <c r="BF106" i="3"/>
  <c r="BE94" i="3" a="1"/>
  <c r="BE94" i="3"/>
  <c r="BB126" i="3" a="1"/>
  <c r="BB126" i="3"/>
  <c r="AT93" i="3" a="1"/>
  <c r="AT93" i="3"/>
  <c r="AT102" i="3" a="1"/>
  <c r="AT102" i="3"/>
  <c r="AQ130" i="3" a="1"/>
  <c r="AQ130" i="3"/>
  <c r="AO129" i="3" a="1"/>
  <c r="AO129" i="3"/>
  <c r="AG96" i="3" a="1"/>
  <c r="AG96" i="3"/>
  <c r="AG97" i="3" a="1"/>
  <c r="AG97" i="3"/>
  <c r="AE127" i="3" a="1"/>
  <c r="AE127" i="3"/>
  <c r="BB102" i="3" a="1"/>
  <c r="BB102" i="3"/>
  <c r="BP118" i="3" a="1"/>
  <c r="BP118" i="3"/>
  <c r="BG127" i="3" a="1"/>
  <c r="BG127" i="3"/>
  <c r="C108" i="3" a="1"/>
  <c r="C108" i="3"/>
  <c r="BG121" i="3" a="1"/>
  <c r="BG121" i="3"/>
  <c r="BK98" i="3" a="1"/>
  <c r="BK98" i="3"/>
  <c r="BB120" i="3" a="1"/>
  <c r="BB120" i="3"/>
  <c r="AB93" i="3" a="1"/>
  <c r="AB93" i="3"/>
  <c r="C94" i="3" a="1"/>
  <c r="C94" i="3"/>
  <c r="C127" i="3" a="1"/>
  <c r="C127" i="3"/>
  <c r="DX93" i="3" a="1"/>
  <c r="DX93" i="3"/>
  <c r="GP121" i="3" a="1"/>
  <c r="GP121" i="3"/>
  <c r="BF110" i="3" a="1"/>
  <c r="BF110" i="3"/>
  <c r="AG128" i="3" a="1"/>
  <c r="AG128" i="3"/>
  <c r="GP99" i="3" a="1"/>
  <c r="GP99" i="3"/>
  <c r="EW98" i="3" a="1"/>
  <c r="EW98" i="3"/>
  <c r="AQ104" i="3" a="1"/>
  <c r="AQ104" i="3"/>
  <c r="AG127" i="3" a="1"/>
  <c r="AG127" i="3"/>
  <c r="GP106" i="3" a="1"/>
  <c r="GP106" i="3"/>
  <c r="GP130" i="3" a="1"/>
  <c r="GP130" i="3"/>
  <c r="HE96" i="3" a="1"/>
  <c r="HE96" i="3"/>
  <c r="EW116" i="3" a="1"/>
  <c r="EW116" i="3"/>
  <c r="AQ93" i="3" a="1"/>
  <c r="AQ93" i="3"/>
  <c r="AQ94" i="3" a="1"/>
  <c r="AQ94" i="3"/>
  <c r="AG109" i="3" a="1"/>
  <c r="AG109" i="3"/>
  <c r="GP112" i="3" a="1"/>
  <c r="GP112" i="3"/>
  <c r="BF114" i="3" a="1"/>
  <c r="BF114" i="3"/>
  <c r="AG92" i="3" a="1"/>
  <c r="AG92" i="3"/>
  <c r="CA124" i="3" a="1"/>
  <c r="CA124" i="3"/>
  <c r="CA90" i="3" a="1"/>
  <c r="CA90" i="3"/>
  <c r="CA108" i="3" a="1"/>
  <c r="CA108" i="3"/>
  <c r="CA126" i="3" a="1"/>
  <c r="CA126" i="3"/>
  <c r="DX110" i="3" a="1"/>
  <c r="DX110" i="3"/>
  <c r="CA103" i="3" a="1"/>
  <c r="CA103" i="3"/>
  <c r="CA121" i="3" a="1"/>
  <c r="CA121" i="3"/>
  <c r="CA92" i="3" a="1"/>
  <c r="CA92" i="3"/>
  <c r="HR120" i="3" a="1"/>
  <c r="HR120" i="3"/>
  <c r="GP104" i="3" a="1"/>
  <c r="GP104" i="3"/>
  <c r="EM102" i="3" a="1"/>
  <c r="EM102" i="3"/>
  <c r="GP120" i="3" a="1"/>
  <c r="GP120" i="3"/>
  <c r="DS110" i="3" a="1"/>
  <c r="DS110" i="3"/>
  <c r="CK103" i="3" a="1"/>
  <c r="CK103" i="3"/>
  <c r="CK121" i="3" a="1"/>
  <c r="CK121" i="3"/>
  <c r="ER117" i="3" a="1"/>
  <c r="ER117" i="3"/>
  <c r="AT130" i="3" a="1"/>
  <c r="AT130" i="3"/>
  <c r="AT127" i="3" a="1"/>
  <c r="AT127" i="3"/>
  <c r="AT113" i="3" a="1"/>
  <c r="AT113" i="3"/>
  <c r="AT88" i="3" a="1"/>
  <c r="AT88" i="3"/>
  <c r="GP111" i="3" a="1"/>
  <c r="GP111" i="3"/>
  <c r="DM119" i="3" a="1"/>
  <c r="DM119" i="3"/>
  <c r="CN120" i="3" a="1"/>
  <c r="CN120" i="3"/>
  <c r="CN101" i="3" a="1"/>
  <c r="CN101" i="3"/>
  <c r="CN128" i="3" a="1"/>
  <c r="CN128" i="3"/>
  <c r="CN100" i="3" a="1"/>
  <c r="CN100" i="3"/>
  <c r="CN123" i="3" a="1"/>
  <c r="CN123" i="3"/>
  <c r="FF115" i="3" a="1"/>
  <c r="FF115" i="3"/>
  <c r="FF110" i="3" a="1"/>
  <c r="FF110" i="3"/>
  <c r="FP117" i="3" a="1"/>
  <c r="FP117" i="3"/>
  <c r="FP127" i="3" a="1"/>
  <c r="FP127" i="3"/>
  <c r="FP104" i="3" a="1"/>
  <c r="FP104" i="3"/>
  <c r="IH92" i="3" a="1"/>
  <c r="IH92" i="3"/>
  <c r="IH124" i="3" a="1"/>
  <c r="IH124" i="3"/>
  <c r="IH91" i="3" a="1"/>
  <c r="IH91" i="3"/>
  <c r="IH128" i="3" a="1"/>
  <c r="IH128" i="3"/>
  <c r="JG101" i="3" a="1"/>
  <c r="JG101" i="3"/>
  <c r="JG117" i="3" a="1"/>
  <c r="JG117" i="3"/>
  <c r="FQ100" i="3" a="1"/>
  <c r="FQ100" i="3"/>
  <c r="DS89" i="3" a="1"/>
  <c r="DS89" i="3"/>
  <c r="GA89" i="3" a="1"/>
  <c r="GA89" i="3"/>
  <c r="FU111" i="3" a="1"/>
  <c r="FU111" i="3"/>
  <c r="JB97" i="3" a="1"/>
  <c r="JB97" i="3"/>
  <c r="FU103" i="3" a="1"/>
  <c r="FU103" i="3"/>
  <c r="CN99" i="3" a="1"/>
  <c r="CN99" i="3"/>
  <c r="FZ103" i="3" a="1"/>
  <c r="FZ103" i="3"/>
  <c r="CD115" i="3" a="1"/>
  <c r="CD115" i="3"/>
  <c r="FF109" i="3" a="1"/>
  <c r="FF109" i="3"/>
  <c r="CD128" i="3" a="1"/>
  <c r="CD128" i="3"/>
  <c r="FZ95" i="3" a="1"/>
  <c r="FZ95" i="3"/>
  <c r="JB102" i="3" a="1"/>
  <c r="JB102" i="3"/>
  <c r="FZ97" i="3" a="1"/>
  <c r="FZ97" i="3"/>
  <c r="CD123" i="3" a="1"/>
  <c r="CD123" i="3"/>
  <c r="JB115" i="3" a="1"/>
  <c r="JB115" i="3"/>
  <c r="CD126" i="3" a="1"/>
  <c r="CD126" i="3"/>
  <c r="FZ119" i="3" a="1"/>
  <c r="FZ119" i="3"/>
  <c r="FP105" i="3" a="1"/>
  <c r="FP105" i="3"/>
  <c r="CD120" i="3" a="1"/>
  <c r="CD120" i="3"/>
  <c r="FF124" i="3" a="1"/>
  <c r="FF124" i="3"/>
  <c r="CN93" i="3" a="1"/>
  <c r="CN93" i="3"/>
  <c r="CD90" i="3" a="1"/>
  <c r="CD90" i="3"/>
  <c r="JB122" i="3" a="1"/>
  <c r="JB122" i="3"/>
  <c r="CD109" i="3" a="1"/>
  <c r="CD109" i="3"/>
  <c r="CO113" i="3" a="1"/>
  <c r="CO113" i="3"/>
  <c r="HT125" i="3" a="1"/>
  <c r="HT125" i="3"/>
  <c r="CO107" i="3" a="1"/>
  <c r="CO107" i="3"/>
  <c r="HT97" i="3" a="1"/>
  <c r="HT97" i="3"/>
  <c r="HT130" i="3" a="1"/>
  <c r="HT130" i="3"/>
  <c r="CU92" i="3" a="1"/>
  <c r="CU92" i="3"/>
  <c r="CU117" i="3" a="1"/>
  <c r="CU117" i="3"/>
  <c r="CU98" i="3" a="1"/>
  <c r="CU98" i="3"/>
  <c r="CU89" i="3" a="1"/>
  <c r="CU89" i="3"/>
  <c r="CU126" i="3" a="1"/>
  <c r="CU126" i="3"/>
  <c r="CK110" i="3" a="1"/>
  <c r="CK110" i="3"/>
  <c r="CK115" i="3" a="1"/>
  <c r="CK115" i="3"/>
  <c r="CU103" i="3" a="1"/>
  <c r="CU103" i="3"/>
  <c r="GB104" i="3" a="1"/>
  <c r="GB104" i="3"/>
  <c r="FA117" i="3" a="1"/>
  <c r="FA117" i="3"/>
  <c r="FA109" i="3" a="1"/>
  <c r="FA109" i="3"/>
  <c r="HS112" i="3" a="1"/>
  <c r="HS112" i="3"/>
  <c r="DC108" i="3" a="1"/>
  <c r="DC108" i="3"/>
  <c r="GO108" i="3" a="1"/>
  <c r="GO108" i="3"/>
  <c r="GY129" i="3" a="1"/>
  <c r="GY129" i="3"/>
  <c r="FZ104" i="3" a="1"/>
  <c r="FZ104" i="3"/>
  <c r="IH89" i="3" a="1"/>
  <c r="IH89" i="3"/>
  <c r="GO126" i="3" a="1"/>
  <c r="GO126" i="3"/>
  <c r="FA119" i="3" a="1"/>
  <c r="FA119" i="3"/>
  <c r="FA95" i="3" a="1"/>
  <c r="FA95" i="3"/>
  <c r="GO109" i="3" a="1"/>
  <c r="GO109" i="3"/>
  <c r="GE107" i="3" a="1"/>
  <c r="GE107" i="3"/>
  <c r="JG121" i="3" a="1"/>
  <c r="JG121" i="3"/>
  <c r="GO130" i="3" a="1"/>
  <c r="GO130" i="3"/>
  <c r="FA114" i="3" a="1"/>
  <c r="FA114" i="3"/>
  <c r="HX130" i="3" a="1"/>
  <c r="HX130" i="3"/>
  <c r="FA128" i="3" a="1"/>
  <c r="FA128" i="3"/>
  <c r="HT116" i="3" a="1"/>
  <c r="HT116" i="3"/>
  <c r="DA104" i="3" a="1"/>
  <c r="DA104" i="3"/>
  <c r="Q91" i="3" a="1"/>
  <c r="Q91" i="3"/>
  <c r="FF114" i="3" a="1"/>
  <c r="FF114" i="3"/>
  <c r="AD105" i="3" a="1"/>
  <c r="AD105" i="3"/>
  <c r="CI111" i="3" a="1"/>
  <c r="CI111" i="3"/>
  <c r="CI121" i="3" a="1"/>
  <c r="CI121" i="3"/>
  <c r="AW113" i="3" a="1"/>
  <c r="AW113" i="3"/>
  <c r="AD99" i="3" a="1"/>
  <c r="AD99" i="3"/>
  <c r="CI103" i="3" a="1"/>
  <c r="CI103" i="3"/>
  <c r="FK126" i="3" a="1"/>
  <c r="FK126" i="3"/>
  <c r="CQ121" i="3" a="1"/>
  <c r="CQ121" i="3"/>
  <c r="CE106" i="3" a="1"/>
  <c r="CE106" i="3"/>
  <c r="CE110" i="3" a="1"/>
  <c r="CE110" i="3"/>
  <c r="BY97" i="3" a="1"/>
  <c r="BY97" i="3"/>
  <c r="BY120" i="3" a="1"/>
  <c r="BY120" i="3"/>
  <c r="BY101" i="3" a="1"/>
  <c r="BY101" i="3"/>
  <c r="HV93" i="3" a="1"/>
  <c r="HV93" i="3"/>
  <c r="HV127" i="3" a="1"/>
  <c r="HV127" i="3"/>
  <c r="HV108" i="3" a="1"/>
  <c r="HV108" i="3"/>
  <c r="HV126" i="3" a="1"/>
  <c r="HV126" i="3"/>
  <c r="HV113" i="3" a="1"/>
  <c r="HV113" i="3"/>
  <c r="HV102" i="3" a="1"/>
  <c r="HV102" i="3"/>
  <c r="HV97" i="3" a="1"/>
  <c r="HV97" i="3"/>
  <c r="HV96" i="3" a="1"/>
  <c r="HV96" i="3"/>
  <c r="HV88" i="3" a="1"/>
  <c r="HV88" i="3"/>
  <c r="HV94" i="3" a="1"/>
  <c r="HV94" i="3"/>
  <c r="HV128" i="3" a="1"/>
  <c r="HV128" i="3"/>
  <c r="HV91" i="3" a="1"/>
  <c r="HV91" i="3"/>
  <c r="HV106" i="3" a="1"/>
  <c r="HV106" i="3"/>
  <c r="HV121" i="3" a="1"/>
  <c r="HV121" i="3"/>
  <c r="HV98" i="3" a="1"/>
  <c r="HV98" i="3"/>
  <c r="HV104" i="3" a="1"/>
  <c r="HV104" i="3"/>
  <c r="HV129" i="3" a="1"/>
  <c r="HV129" i="3"/>
  <c r="AG114" i="3" a="1"/>
  <c r="AG114" i="3"/>
  <c r="AG112" i="3" a="1"/>
  <c r="AG112" i="3"/>
  <c r="AG95" i="3" a="1"/>
  <c r="AG95" i="3"/>
  <c r="CD110" i="3" a="1"/>
  <c r="CD110" i="3"/>
  <c r="CY109" i="3" a="1"/>
  <c r="CY109" i="3"/>
  <c r="DV92" i="3" a="1"/>
  <c r="DV92" i="3"/>
  <c r="HW106" i="3" a="1"/>
  <c r="HW106" i="3"/>
  <c r="CM100" i="3" a="1"/>
  <c r="CM100" i="3"/>
  <c r="CM108" i="3" a="1"/>
  <c r="CM108" i="3"/>
  <c r="CM103" i="3" a="1"/>
  <c r="CM103" i="3"/>
  <c r="CM120" i="3" a="1"/>
  <c r="CM120" i="3"/>
  <c r="CM90" i="3" a="1"/>
  <c r="CM90" i="3"/>
  <c r="T95" i="3" a="1"/>
  <c r="T95" i="3"/>
  <c r="T121" i="3" a="1"/>
  <c r="T121" i="3"/>
  <c r="T124" i="3" a="1"/>
  <c r="T124" i="3"/>
  <c r="T114" i="3" a="1"/>
  <c r="T114" i="3"/>
  <c r="T108" i="3" a="1"/>
  <c r="T108" i="3"/>
  <c r="T101" i="3" a="1"/>
  <c r="T101" i="3"/>
  <c r="AN115" i="3" a="1"/>
  <c r="AN115" i="3"/>
  <c r="AN105" i="3" a="1"/>
  <c r="AN105" i="3"/>
  <c r="AN104" i="3" a="1"/>
  <c r="AN104" i="3"/>
  <c r="AN118" i="3" a="1"/>
  <c r="AN118" i="3"/>
  <c r="AN100" i="3" a="1"/>
  <c r="AN100" i="3"/>
  <c r="AN111" i="3" a="1"/>
  <c r="AN111" i="3"/>
  <c r="AN109" i="3" a="1"/>
  <c r="AN109" i="3"/>
  <c r="AN91" i="3" a="1"/>
  <c r="AN91" i="3"/>
  <c r="AN101" i="3" a="1"/>
  <c r="AN101" i="3"/>
  <c r="AN130" i="3" a="1"/>
  <c r="AN130" i="3"/>
  <c r="AN119" i="3" a="1"/>
  <c r="AN119" i="3"/>
  <c r="AN94" i="3" a="1"/>
  <c r="AN94" i="3"/>
  <c r="AN95" i="3" a="1"/>
  <c r="AN95" i="3"/>
  <c r="AN121" i="3" a="1"/>
  <c r="AN121" i="3"/>
  <c r="IZ110" i="3" a="1"/>
  <c r="IZ110" i="3"/>
  <c r="IZ89" i="3" a="1"/>
  <c r="IZ89" i="3"/>
  <c r="IZ124" i="3" a="1"/>
  <c r="IZ124" i="3"/>
  <c r="IZ109" i="3" a="1"/>
  <c r="IZ109" i="3"/>
  <c r="IZ94" i="3" a="1"/>
  <c r="IZ94" i="3"/>
  <c r="IZ92" i="3" a="1"/>
  <c r="IZ92" i="3"/>
  <c r="IZ122" i="3" a="1"/>
  <c r="IZ122" i="3"/>
  <c r="IZ115" i="3" a="1"/>
  <c r="IZ115" i="3"/>
  <c r="IZ119" i="3" a="1"/>
  <c r="IZ119" i="3"/>
  <c r="IZ125" i="3" a="1"/>
  <c r="IZ125" i="3"/>
  <c r="IZ123" i="3" a="1"/>
  <c r="IZ123" i="3"/>
  <c r="IZ113" i="3" a="1"/>
  <c r="IZ113" i="3"/>
  <c r="IZ97" i="3" a="1"/>
  <c r="IZ97" i="3"/>
  <c r="IZ107" i="3" a="1"/>
  <c r="IZ107" i="3"/>
  <c r="IZ93" i="3" a="1"/>
  <c r="IZ93" i="3"/>
  <c r="IZ129" i="3" a="1"/>
  <c r="IZ129" i="3"/>
  <c r="IZ102" i="3" a="1"/>
  <c r="IZ102" i="3"/>
  <c r="IZ103" i="3" a="1"/>
  <c r="IZ103" i="3"/>
  <c r="IZ108" i="3" a="1"/>
  <c r="IZ108" i="3"/>
  <c r="IZ118" i="3" a="1"/>
  <c r="IZ118" i="3"/>
  <c r="IZ99" i="3" a="1"/>
  <c r="IZ99" i="3"/>
  <c r="IZ111" i="3" a="1"/>
  <c r="IZ111" i="3"/>
  <c r="IZ90" i="3" a="1"/>
  <c r="IZ90" i="3"/>
  <c r="IZ121" i="3" a="1"/>
  <c r="IZ121" i="3"/>
  <c r="IZ100" i="3" a="1"/>
  <c r="IZ100" i="3"/>
  <c r="IZ120" i="3" a="1"/>
  <c r="IZ120" i="3"/>
  <c r="IZ91" i="3" a="1"/>
  <c r="IZ91" i="3"/>
  <c r="IZ104" i="3" a="1"/>
  <c r="IZ104" i="3"/>
  <c r="IZ130" i="3" a="1"/>
  <c r="IZ130" i="3"/>
  <c r="IZ106" i="3" a="1"/>
  <c r="IZ106" i="3"/>
  <c r="EE112" i="3" a="1"/>
  <c r="EE112" i="3"/>
  <c r="EE90" i="3" a="1"/>
  <c r="EE90" i="3"/>
  <c r="EE102" i="3" a="1"/>
  <c r="EE102" i="3"/>
  <c r="EE105" i="3" a="1"/>
  <c r="EE105" i="3"/>
  <c r="EE98" i="3" a="1"/>
  <c r="EE98" i="3"/>
  <c r="EE91" i="3" a="1"/>
  <c r="EE91" i="3"/>
  <c r="GH114" i="3" a="1"/>
  <c r="GH114" i="3"/>
  <c r="GH122" i="3" a="1"/>
  <c r="GH122" i="3"/>
  <c r="GH91" i="3" a="1"/>
  <c r="GH91" i="3"/>
  <c r="GH113" i="3" a="1"/>
  <c r="GH113" i="3"/>
  <c r="GH107" i="3" a="1"/>
  <c r="GH107" i="3"/>
  <c r="GH105" i="3" a="1"/>
  <c r="GH105" i="3"/>
  <c r="GH92" i="3" a="1"/>
  <c r="GH92" i="3"/>
  <c r="GH115" i="3" a="1"/>
  <c r="GH115" i="3"/>
  <c r="GH118" i="3" a="1"/>
  <c r="GH118" i="3"/>
  <c r="GH124" i="3" a="1"/>
  <c r="GH124" i="3"/>
  <c r="GH100" i="3" a="1"/>
  <c r="GH100" i="3"/>
  <c r="GH93" i="3" a="1"/>
  <c r="GH93" i="3"/>
  <c r="GH108" i="3" a="1"/>
  <c r="GH108" i="3"/>
  <c r="GH130" i="3" a="1"/>
  <c r="GH130" i="3"/>
  <c r="GH116" i="3" a="1"/>
  <c r="GH116" i="3"/>
  <c r="GH128" i="3" a="1"/>
  <c r="GH128" i="3"/>
  <c r="GH89" i="3" a="1"/>
  <c r="GH89" i="3"/>
  <c r="GH112" i="3" a="1"/>
  <c r="GH112" i="3"/>
  <c r="GH125" i="3" a="1"/>
  <c r="GH125" i="3"/>
  <c r="GH99" i="3" a="1"/>
  <c r="GH99" i="3"/>
  <c r="GW103" i="3" a="1"/>
  <c r="GW103" i="3"/>
  <c r="GW124" i="3" a="1"/>
  <c r="GW124" i="3"/>
  <c r="GW105" i="3" a="1"/>
  <c r="GW105" i="3"/>
  <c r="GW118" i="3" a="1"/>
  <c r="GW118" i="3"/>
  <c r="GW94" i="3" a="1"/>
  <c r="GW94" i="3"/>
  <c r="GW126" i="3" a="1"/>
  <c r="GW126" i="3"/>
  <c r="GW127" i="3" a="1"/>
  <c r="GW127" i="3"/>
  <c r="GW117" i="3" a="1"/>
  <c r="GW117" i="3"/>
  <c r="GW91" i="3" a="1"/>
  <c r="GW91" i="3"/>
  <c r="GW98" i="3" a="1"/>
  <c r="GW98" i="3"/>
  <c r="GW113" i="3" a="1"/>
  <c r="GW113" i="3"/>
  <c r="GW109" i="3" a="1"/>
  <c r="GW109" i="3"/>
  <c r="GW110" i="3" a="1"/>
  <c r="GW110" i="3"/>
  <c r="O93" i="3" a="1"/>
  <c r="O93" i="3"/>
  <c r="O103" i="3" a="1"/>
  <c r="O103" i="3"/>
  <c r="O128" i="3" a="1"/>
  <c r="O128" i="3"/>
  <c r="O97" i="3" a="1"/>
  <c r="O97" i="3"/>
  <c r="O127" i="3" a="1"/>
  <c r="O127" i="3"/>
  <c r="O101" i="3" a="1"/>
  <c r="O101" i="3"/>
  <c r="O111" i="3" a="1"/>
  <c r="O111" i="3"/>
  <c r="O92" i="3" a="1"/>
  <c r="O92" i="3"/>
  <c r="O105" i="3" a="1"/>
  <c r="O105" i="3"/>
  <c r="O125" i="3" a="1"/>
  <c r="O125" i="3"/>
  <c r="O90" i="3" a="1"/>
  <c r="O90" i="3"/>
  <c r="O107" i="3" a="1"/>
  <c r="O107" i="3"/>
  <c r="O89" i="3" a="1"/>
  <c r="O89" i="3"/>
  <c r="O120" i="3" a="1"/>
  <c r="O120" i="3"/>
  <c r="O119" i="3" a="1"/>
  <c r="O119" i="3"/>
  <c r="O96" i="3" a="1"/>
  <c r="O96" i="3"/>
  <c r="O116" i="3" a="1"/>
  <c r="O116" i="3"/>
  <c r="O108" i="3" a="1"/>
  <c r="O108" i="3"/>
  <c r="O130" i="3" a="1"/>
  <c r="O130" i="3"/>
  <c r="FI128" i="3" a="1"/>
  <c r="FI128" i="3"/>
  <c r="FI110" i="3" a="1"/>
  <c r="FI110" i="3"/>
  <c r="FI92" i="3" a="1"/>
  <c r="FI92" i="3"/>
  <c r="FI107" i="3" a="1"/>
  <c r="FI107" i="3"/>
  <c r="FI109" i="3" a="1"/>
  <c r="FI109" i="3"/>
  <c r="FI111" i="3" a="1"/>
  <c r="FI111" i="3"/>
  <c r="FI100" i="3" a="1"/>
  <c r="FI100" i="3"/>
  <c r="FI126" i="3" a="1"/>
  <c r="FI126" i="3"/>
  <c r="FI91" i="3" a="1"/>
  <c r="FI91" i="3"/>
  <c r="FI95" i="3" a="1"/>
  <c r="FI95" i="3"/>
  <c r="FI114" i="3" a="1"/>
  <c r="FI114" i="3"/>
  <c r="FI105" i="3" a="1"/>
  <c r="FI105" i="3"/>
  <c r="FI88" i="3" a="1"/>
  <c r="FI88" i="3"/>
  <c r="FI90" i="3" a="1"/>
  <c r="FI90" i="3"/>
  <c r="FI103" i="3" a="1"/>
  <c r="FI103" i="3"/>
  <c r="FI118" i="3" a="1"/>
  <c r="FI118" i="3"/>
  <c r="FI104" i="3" a="1"/>
  <c r="FI104" i="3"/>
  <c r="FI119" i="3" a="1"/>
  <c r="FI119" i="3"/>
  <c r="Z115" i="3" a="1"/>
  <c r="Z115" i="3"/>
  <c r="Z120" i="3" a="1"/>
  <c r="Z120" i="3"/>
  <c r="AK115" i="3" a="1"/>
  <c r="AK115" i="3"/>
  <c r="EW95" i="3" a="1"/>
  <c r="EW95" i="3"/>
  <c r="CC124" i="3" a="1"/>
  <c r="CC124" i="3"/>
  <c r="CC96" i="3" a="1"/>
  <c r="CC96" i="3"/>
  <c r="CC105" i="3" a="1"/>
  <c r="CC105" i="3"/>
  <c r="CC110" i="3" a="1"/>
  <c r="CC110" i="3"/>
  <c r="CC106" i="3" a="1"/>
  <c r="CC106" i="3"/>
  <c r="CC97" i="3" a="1"/>
  <c r="CC97" i="3"/>
  <c r="CC94" i="3" a="1"/>
  <c r="CC94" i="3"/>
  <c r="CC100" i="3" a="1"/>
  <c r="CC100" i="3"/>
  <c r="CC93" i="3" a="1"/>
  <c r="CC93" i="3"/>
  <c r="CC116" i="3" a="1"/>
  <c r="CC116" i="3"/>
  <c r="CC128" i="3" a="1"/>
  <c r="CC128" i="3"/>
  <c r="CC88" i="3" a="1"/>
  <c r="CC88" i="3"/>
  <c r="CC123" i="3" a="1"/>
  <c r="CC123" i="3"/>
  <c r="CC114" i="3" a="1"/>
  <c r="CC114" i="3"/>
  <c r="CC111" i="3" a="1"/>
  <c r="CC111" i="3"/>
  <c r="CC95" i="3" a="1"/>
  <c r="CC95" i="3"/>
  <c r="CC107" i="3" a="1"/>
  <c r="CC107" i="3"/>
  <c r="AQ121" i="3" a="1"/>
  <c r="AQ121" i="3"/>
  <c r="GT118" i="3" a="1"/>
  <c r="GT118" i="3"/>
  <c r="IW96" i="3" a="1"/>
  <c r="IW96" i="3"/>
  <c r="ER98" i="3" a="1"/>
  <c r="ER98" i="3"/>
  <c r="GV110" i="3" a="1"/>
  <c r="GV110" i="3"/>
  <c r="BJ96" i="3" a="1"/>
  <c r="BJ96" i="3"/>
  <c r="GZ103" i="3" a="1"/>
  <c r="GZ103" i="3"/>
  <c r="IX104" i="3" a="1"/>
  <c r="IX104" i="3"/>
  <c r="DD99" i="3" a="1"/>
  <c r="DD99" i="3"/>
  <c r="CW96" i="3" a="1"/>
  <c r="CW96" i="3"/>
  <c r="GS105" i="3" a="1"/>
  <c r="GS105" i="3"/>
  <c r="EH120" i="3" a="1"/>
  <c r="EH120" i="3"/>
  <c r="AD123" i="3" a="1"/>
  <c r="AD123" i="3"/>
  <c r="AS88" i="3" a="1"/>
  <c r="AS88" i="3"/>
  <c r="G119" i="3" a="1"/>
  <c r="G119" i="3"/>
  <c r="Y111" i="3" a="1"/>
  <c r="Y111" i="3"/>
  <c r="CD129" i="3" a="1"/>
  <c r="CD129" i="3"/>
  <c r="JE122" i="3" a="1"/>
  <c r="JE122" i="3"/>
  <c r="JE130" i="3" a="1"/>
  <c r="JE130" i="3"/>
  <c r="CZ127" i="3" a="1"/>
  <c r="CZ127" i="3"/>
  <c r="DT94" i="3" a="1"/>
  <c r="DT94" i="3"/>
  <c r="HF109" i="3" a="1"/>
  <c r="HF109" i="3"/>
  <c r="EN127" i="3" a="1"/>
  <c r="EN127" i="3"/>
  <c r="GB124" i="3" a="1"/>
  <c r="GB124" i="3"/>
  <c r="CQ105" i="3" a="1"/>
  <c r="CQ105" i="3"/>
  <c r="CM119" i="3" a="1"/>
  <c r="CM119" i="3"/>
  <c r="CC129" i="3" a="1"/>
  <c r="CC129" i="3"/>
  <c r="FO89" i="3" a="1"/>
  <c r="FO89" i="3"/>
  <c r="FJ124" i="3" a="1"/>
  <c r="FJ124" i="3"/>
  <c r="FE97" i="3" a="1"/>
  <c r="FE97" i="3"/>
  <c r="AF121" i="3" a="1"/>
  <c r="AF121" i="3"/>
  <c r="AF108" i="3" a="1"/>
  <c r="AF108" i="3"/>
  <c r="AM99" i="3" a="1"/>
  <c r="AM99" i="3"/>
  <c r="AM89" i="3" a="1"/>
  <c r="AM89" i="3"/>
  <c r="AM106" i="3" a="1"/>
  <c r="AM106" i="3"/>
  <c r="CX95" i="3" a="1"/>
  <c r="CX95" i="3"/>
  <c r="CX123" i="3" a="1"/>
  <c r="CX123" i="3"/>
  <c r="CX111" i="3" a="1"/>
  <c r="CX111" i="3"/>
  <c r="CX126" i="3" a="1"/>
  <c r="CX126" i="3"/>
  <c r="CX101" i="3" a="1"/>
  <c r="CX101" i="3"/>
  <c r="CX113" i="3" a="1"/>
  <c r="CX113" i="3"/>
  <c r="CX91" i="3" a="1"/>
  <c r="CX91" i="3"/>
  <c r="CX93" i="3" a="1"/>
  <c r="CX93" i="3"/>
  <c r="CX119" i="3" a="1"/>
  <c r="CX119" i="3"/>
  <c r="CX117" i="3" a="1"/>
  <c r="CX117" i="3"/>
  <c r="CX94" i="3" a="1"/>
  <c r="CX94" i="3"/>
  <c r="CX107" i="3" a="1"/>
  <c r="CX107" i="3"/>
  <c r="CX92" i="3" a="1"/>
  <c r="CX92" i="3"/>
  <c r="CX124" i="3" a="1"/>
  <c r="CX124" i="3"/>
  <c r="CX98" i="3" a="1"/>
  <c r="CX98" i="3"/>
  <c r="CX112" i="3" a="1"/>
  <c r="CX112" i="3"/>
  <c r="CX90" i="3" a="1"/>
  <c r="CX90" i="3"/>
  <c r="CX108" i="3" a="1"/>
  <c r="CX108" i="3"/>
  <c r="CX129" i="3" a="1"/>
  <c r="CX129" i="3"/>
  <c r="CX96" i="3" a="1"/>
  <c r="CX96" i="3"/>
  <c r="CX104" i="3" a="1"/>
  <c r="CX104" i="3"/>
  <c r="CX106" i="3" a="1"/>
  <c r="CX106" i="3"/>
  <c r="CX114" i="3" a="1"/>
  <c r="CX114" i="3"/>
  <c r="CX115" i="3" a="1"/>
  <c r="CX115" i="3"/>
  <c r="CX103" i="3" a="1"/>
  <c r="CX103" i="3"/>
  <c r="CX109" i="3" a="1"/>
  <c r="CX109" i="3"/>
  <c r="CX116" i="3" a="1"/>
  <c r="CX116" i="3"/>
  <c r="CX99" i="3" a="1"/>
  <c r="CX99" i="3"/>
  <c r="CX120" i="3" a="1"/>
  <c r="CX120" i="3"/>
  <c r="DR105" i="3" a="1"/>
  <c r="DR105" i="3"/>
  <c r="DR109" i="3" a="1"/>
  <c r="DR109" i="3"/>
  <c r="DR89" i="3" a="1"/>
  <c r="DR89" i="3"/>
  <c r="DR91" i="3" a="1"/>
  <c r="DR91" i="3"/>
  <c r="DR110" i="3" a="1"/>
  <c r="DR110" i="3"/>
  <c r="DR130" i="3" a="1"/>
  <c r="DR130" i="3"/>
  <c r="DR90" i="3" a="1"/>
  <c r="DR90" i="3"/>
  <c r="DR93" i="3" a="1"/>
  <c r="DR93" i="3"/>
  <c r="DR102" i="3" a="1"/>
  <c r="DR102" i="3"/>
  <c r="DR95" i="3" a="1"/>
  <c r="DR95" i="3"/>
  <c r="DR114" i="3" a="1"/>
  <c r="DR114" i="3"/>
  <c r="DR96" i="3" a="1"/>
  <c r="DR96" i="3"/>
  <c r="DR118" i="3" a="1"/>
  <c r="DR118" i="3"/>
  <c r="DR101" i="3" a="1"/>
  <c r="DR101" i="3"/>
  <c r="DR106" i="3" a="1"/>
  <c r="DR106" i="3"/>
  <c r="DR121" i="3" a="1"/>
  <c r="DR121" i="3"/>
  <c r="DR107" i="3" a="1"/>
  <c r="DR107" i="3"/>
  <c r="DR123" i="3" a="1"/>
  <c r="DR123" i="3"/>
  <c r="DR116" i="3" a="1"/>
  <c r="DR116" i="3"/>
  <c r="DR117" i="3" a="1"/>
  <c r="DR117" i="3"/>
  <c r="DR94" i="3" a="1"/>
  <c r="DR94" i="3"/>
  <c r="DR112" i="3" a="1"/>
  <c r="DR112" i="3"/>
  <c r="DR111" i="3" a="1"/>
  <c r="DR111" i="3"/>
  <c r="DR104" i="3" a="1"/>
  <c r="DR104" i="3"/>
  <c r="DR88" i="3" a="1"/>
  <c r="DR88" i="3"/>
  <c r="DR103" i="3" a="1"/>
  <c r="DR103" i="3"/>
  <c r="DR127" i="3" a="1"/>
  <c r="DR127" i="3"/>
  <c r="DR115" i="3" a="1"/>
  <c r="DR115" i="3"/>
  <c r="DR122" i="3" a="1"/>
  <c r="DR122" i="3"/>
  <c r="DR100" i="3" a="1"/>
  <c r="DR100" i="3"/>
  <c r="HI92" i="3" a="1"/>
  <c r="HI92" i="3"/>
  <c r="HI119" i="3" a="1"/>
  <c r="HI119" i="3"/>
  <c r="HI103" i="3" a="1"/>
  <c r="HI103" i="3"/>
  <c r="HI93" i="3" a="1"/>
  <c r="HI93" i="3"/>
  <c r="HI121" i="3" a="1"/>
  <c r="HI121" i="3"/>
  <c r="HI113" i="3" a="1"/>
  <c r="HI113" i="3"/>
  <c r="HI128" i="3" a="1"/>
  <c r="HI128" i="3"/>
  <c r="HI129" i="3" a="1"/>
  <c r="HI129" i="3"/>
  <c r="HI115" i="3" a="1"/>
  <c r="HI115" i="3"/>
  <c r="HI127" i="3" a="1"/>
  <c r="HI127" i="3"/>
  <c r="HI108" i="3" a="1"/>
  <c r="HI108" i="3"/>
  <c r="HI94" i="3" a="1"/>
  <c r="HI94" i="3"/>
  <c r="HI126" i="3" a="1"/>
  <c r="HI126" i="3"/>
  <c r="HI100" i="3" a="1"/>
  <c r="HI100" i="3"/>
  <c r="HI120" i="3" a="1"/>
  <c r="HI120" i="3"/>
  <c r="HI101" i="3" a="1"/>
  <c r="HI101" i="3"/>
  <c r="HI125" i="3" a="1"/>
  <c r="HI125" i="3"/>
  <c r="HI96" i="3" a="1"/>
  <c r="HI96" i="3"/>
  <c r="HI123" i="3" a="1"/>
  <c r="HI123" i="3"/>
  <c r="HI88" i="3" a="1"/>
  <c r="HI88" i="3"/>
  <c r="HI118" i="3" a="1"/>
  <c r="HI118" i="3"/>
  <c r="HI102" i="3" a="1"/>
  <c r="HI102" i="3"/>
  <c r="HI105" i="3" a="1"/>
  <c r="HI105" i="3"/>
  <c r="HI95" i="3" a="1"/>
  <c r="HI95" i="3"/>
  <c r="HI107" i="3" a="1"/>
  <c r="HI107" i="3"/>
  <c r="HI122" i="3" a="1"/>
  <c r="HI122" i="3"/>
  <c r="HI109" i="3" a="1"/>
  <c r="HI109" i="3"/>
  <c r="HI111" i="3" a="1"/>
  <c r="HI111" i="3"/>
  <c r="HI89" i="3" a="1"/>
  <c r="HI89" i="3"/>
  <c r="HI124" i="3" a="1"/>
  <c r="HI124" i="3"/>
  <c r="HI98" i="3" a="1"/>
  <c r="HI98" i="3"/>
  <c r="DC125" i="3" a="1"/>
  <c r="DC125" i="3"/>
  <c r="DC119" i="3" a="1"/>
  <c r="DC119" i="3"/>
  <c r="DC127" i="3" a="1"/>
  <c r="DC127" i="3"/>
  <c r="DC122" i="3" a="1"/>
  <c r="DC122" i="3"/>
  <c r="DC107" i="3" a="1"/>
  <c r="DC107" i="3"/>
  <c r="DC110" i="3" a="1"/>
  <c r="DC110" i="3"/>
  <c r="DC99" i="3" a="1"/>
  <c r="DC99" i="3"/>
  <c r="DC129" i="3" a="1"/>
  <c r="DC129" i="3"/>
  <c r="DC96" i="3" a="1"/>
  <c r="DC96" i="3"/>
  <c r="DC115" i="3" a="1"/>
  <c r="DC115" i="3"/>
  <c r="DC126" i="3" a="1"/>
  <c r="DC126" i="3"/>
  <c r="DC106" i="3" a="1"/>
  <c r="DC106" i="3"/>
  <c r="DC111" i="3" a="1"/>
  <c r="DC111" i="3"/>
  <c r="DC130" i="3" a="1"/>
  <c r="DC130" i="3"/>
  <c r="DC102" i="3" a="1"/>
  <c r="DC102" i="3"/>
  <c r="DC88" i="3" a="1"/>
  <c r="DC88" i="3"/>
  <c r="DC114" i="3" a="1"/>
  <c r="DC114" i="3"/>
  <c r="DC128" i="3" a="1"/>
  <c r="DC128" i="3"/>
  <c r="DC112" i="3" a="1"/>
  <c r="DC112" i="3"/>
  <c r="DC120" i="3" a="1"/>
  <c r="DC120" i="3"/>
  <c r="DC94" i="3" a="1"/>
  <c r="DC94" i="3"/>
  <c r="DC97" i="3" a="1"/>
  <c r="DC97" i="3"/>
  <c r="DC116" i="3" a="1"/>
  <c r="DC116" i="3"/>
  <c r="DC121" i="3" a="1"/>
  <c r="DC121" i="3"/>
  <c r="DC124" i="3" a="1"/>
  <c r="DC124" i="3"/>
  <c r="DC109" i="3" a="1"/>
  <c r="DC109" i="3"/>
  <c r="DC95" i="3" a="1"/>
  <c r="DC95" i="3"/>
  <c r="DC105" i="3" a="1"/>
  <c r="DC105" i="3"/>
  <c r="DC104" i="3" a="1"/>
  <c r="DC104" i="3"/>
  <c r="DC92" i="3" a="1"/>
  <c r="DC92" i="3"/>
  <c r="DC113" i="3" a="1"/>
  <c r="DC113" i="3"/>
  <c r="HX105" i="3" a="1"/>
  <c r="HX105" i="3"/>
  <c r="HX128" i="3" a="1"/>
  <c r="HX128" i="3"/>
  <c r="HX106" i="3" a="1"/>
  <c r="HX106" i="3"/>
  <c r="HX88" i="3" a="1"/>
  <c r="HX88" i="3"/>
  <c r="HX99" i="3" a="1"/>
  <c r="HX99" i="3"/>
  <c r="HX92" i="3" a="1"/>
  <c r="HX92" i="3"/>
  <c r="HX112" i="3" a="1"/>
  <c r="HX112" i="3"/>
  <c r="HX96" i="3" a="1"/>
  <c r="HX96" i="3"/>
  <c r="HX110" i="3" a="1"/>
  <c r="HX110" i="3"/>
  <c r="HX93" i="3" a="1"/>
  <c r="HX93" i="3"/>
  <c r="HX117" i="3" a="1"/>
  <c r="HX117" i="3"/>
  <c r="HX120" i="3" a="1"/>
  <c r="HX120" i="3"/>
  <c r="HX129" i="3" a="1"/>
  <c r="HX129" i="3"/>
  <c r="HX122" i="3" a="1"/>
  <c r="HX122" i="3"/>
  <c r="HX97" i="3" a="1"/>
  <c r="HX97" i="3"/>
  <c r="HX126" i="3" a="1"/>
  <c r="HX126" i="3"/>
  <c r="HX90" i="3" a="1"/>
  <c r="HX90" i="3"/>
  <c r="HX124" i="3" a="1"/>
  <c r="HX124" i="3"/>
  <c r="HX91" i="3" a="1"/>
  <c r="HX91" i="3"/>
  <c r="HX123" i="3" a="1"/>
  <c r="HX123" i="3"/>
  <c r="HX121" i="3" a="1"/>
  <c r="HX121" i="3"/>
  <c r="HX115" i="3" a="1"/>
  <c r="HX115" i="3"/>
  <c r="HX113" i="3" a="1"/>
  <c r="HX113" i="3"/>
  <c r="HX125" i="3" a="1"/>
  <c r="HX125" i="3"/>
  <c r="HX104" i="3" a="1"/>
  <c r="HX104" i="3"/>
  <c r="HX109" i="3" a="1"/>
  <c r="HX109" i="3"/>
  <c r="HX98" i="3" a="1"/>
  <c r="HX98" i="3"/>
  <c r="HX111" i="3" a="1"/>
  <c r="HX111" i="3"/>
  <c r="HX95" i="3" a="1"/>
  <c r="HX95" i="3"/>
  <c r="HX107" i="3" a="1"/>
  <c r="HX107" i="3"/>
  <c r="HX119" i="3" a="1"/>
  <c r="HX119" i="3"/>
  <c r="HX100" i="3" a="1"/>
  <c r="HX100" i="3"/>
  <c r="HX118" i="3" a="1"/>
  <c r="HX118" i="3"/>
  <c r="HS111" i="3" a="1"/>
  <c r="HS111" i="3"/>
  <c r="HS104" i="3" a="1"/>
  <c r="HS104" i="3"/>
  <c r="HS95" i="3" a="1"/>
  <c r="HS95" i="3"/>
  <c r="HS118" i="3" a="1"/>
  <c r="HS118" i="3"/>
  <c r="HS96" i="3" a="1"/>
  <c r="HS96" i="3"/>
  <c r="HS110" i="3" a="1"/>
  <c r="HS110" i="3"/>
  <c r="HS102" i="3" a="1"/>
  <c r="HS102" i="3"/>
  <c r="HS91" i="3" a="1"/>
  <c r="HS91" i="3"/>
  <c r="HS93" i="3" a="1"/>
  <c r="HS93" i="3"/>
  <c r="HS99" i="3" a="1"/>
  <c r="HS99" i="3"/>
  <c r="HS119" i="3" a="1"/>
  <c r="HS119" i="3"/>
  <c r="HS121" i="3" a="1"/>
  <c r="HS121" i="3"/>
  <c r="HS116" i="3" a="1"/>
  <c r="HS116" i="3"/>
  <c r="HS129" i="3" a="1"/>
  <c r="HS129" i="3"/>
  <c r="HS89" i="3" a="1"/>
  <c r="HS89" i="3"/>
  <c r="HS126" i="3" a="1"/>
  <c r="HS126" i="3"/>
  <c r="HS117" i="3" a="1"/>
  <c r="HS117" i="3"/>
  <c r="HS92" i="3" a="1"/>
  <c r="HS92" i="3"/>
  <c r="HS115" i="3" a="1"/>
  <c r="HS115" i="3"/>
  <c r="HS107" i="3" a="1"/>
  <c r="HS107" i="3"/>
  <c r="HP129" i="3" a="1"/>
  <c r="HP129" i="3"/>
  <c r="HP124" i="3" a="1"/>
  <c r="HP124" i="3"/>
  <c r="HP92" i="3" a="1"/>
  <c r="HP92" i="3"/>
  <c r="FW127" i="3" a="1"/>
  <c r="FW127" i="3"/>
  <c r="FW112" i="3" a="1"/>
  <c r="FW112" i="3"/>
  <c r="FW114" i="3" a="1"/>
  <c r="FW114" i="3"/>
  <c r="FW103" i="3" a="1"/>
  <c r="FW103" i="3"/>
  <c r="FW95" i="3" a="1"/>
  <c r="FW95" i="3"/>
  <c r="FW94" i="3" a="1"/>
  <c r="FW94" i="3"/>
  <c r="FW88" i="3" a="1"/>
  <c r="FW88" i="3"/>
  <c r="FW97" i="3" a="1"/>
  <c r="FW97" i="3"/>
  <c r="FW96" i="3" a="1"/>
  <c r="FW96" i="3"/>
  <c r="FW108" i="3" a="1"/>
  <c r="FW108" i="3"/>
  <c r="FW120" i="3" a="1"/>
  <c r="FW120" i="3"/>
  <c r="FW122" i="3" a="1"/>
  <c r="FW122" i="3"/>
  <c r="FW129" i="3" a="1"/>
  <c r="FW129" i="3"/>
  <c r="FW121" i="3" a="1"/>
  <c r="FW121" i="3"/>
  <c r="FW109" i="3" a="1"/>
  <c r="FW109" i="3"/>
  <c r="FW126" i="3" a="1"/>
  <c r="FW126" i="3"/>
  <c r="FW98" i="3" a="1"/>
  <c r="FW98" i="3"/>
  <c r="FW102" i="3" a="1"/>
  <c r="FW102" i="3"/>
  <c r="FW124" i="3" a="1"/>
  <c r="FW124" i="3"/>
  <c r="FW115" i="3" a="1"/>
  <c r="FW115" i="3"/>
  <c r="GL125" i="3" a="1"/>
  <c r="GL125" i="3"/>
  <c r="GL120" i="3" a="1"/>
  <c r="GL120" i="3"/>
  <c r="CE95" i="3" a="1"/>
  <c r="CE95" i="3"/>
  <c r="CE119" i="3" a="1"/>
  <c r="CE119" i="3"/>
  <c r="CE124" i="3" a="1"/>
  <c r="CE124" i="3"/>
  <c r="CE120" i="3" a="1"/>
  <c r="CE120" i="3"/>
  <c r="CE123" i="3" a="1"/>
  <c r="CE123" i="3"/>
  <c r="CE125" i="3" a="1"/>
  <c r="CE125" i="3"/>
  <c r="CE98" i="3" a="1"/>
  <c r="CE98" i="3"/>
  <c r="GA88" i="3" a="1"/>
  <c r="GA88" i="3"/>
  <c r="GA107" i="3" a="1"/>
  <c r="GA107" i="3"/>
  <c r="GA106" i="3" a="1"/>
  <c r="GA106" i="3"/>
  <c r="GA125" i="3" a="1"/>
  <c r="GA125" i="3"/>
  <c r="FV90" i="3" a="1"/>
  <c r="FV90" i="3"/>
  <c r="FV96" i="3" a="1"/>
  <c r="FV96" i="3"/>
  <c r="CO94" i="3" a="1"/>
  <c r="CO94" i="3"/>
  <c r="CO109" i="3" a="1"/>
  <c r="CO109" i="3"/>
  <c r="CO88" i="3" a="1"/>
  <c r="CO88" i="3"/>
  <c r="GF122" i="3" a="1"/>
  <c r="GF122" i="3"/>
  <c r="GF117" i="3" a="1"/>
  <c r="GF117" i="3"/>
  <c r="GF103" i="3" a="1"/>
  <c r="GF103" i="3"/>
  <c r="GF120" i="3" a="1"/>
  <c r="GF120" i="3"/>
  <c r="GF88" i="3" a="1"/>
  <c r="GF88" i="3"/>
  <c r="GF125" i="3" a="1"/>
  <c r="GF125" i="3"/>
  <c r="GF90" i="3" a="1"/>
  <c r="GF90" i="3"/>
  <c r="IH110" i="3" a="1"/>
  <c r="IH110" i="3"/>
  <c r="IH119" i="3" a="1"/>
  <c r="IH119" i="3"/>
  <c r="IH93" i="3" a="1"/>
  <c r="IH93" i="3"/>
  <c r="IH105" i="3" a="1"/>
  <c r="IH105" i="3"/>
  <c r="IH104" i="3" a="1"/>
  <c r="IH104" i="3"/>
  <c r="IH95" i="3" a="1"/>
  <c r="IH95" i="3"/>
  <c r="IH121" i="3" a="1"/>
  <c r="IH121" i="3"/>
  <c r="IH108" i="3" a="1"/>
  <c r="IH108" i="3"/>
  <c r="IH97" i="3" a="1"/>
  <c r="IH97" i="3"/>
  <c r="IH107" i="3" a="1"/>
  <c r="IH107" i="3"/>
  <c r="IH98" i="3" a="1"/>
  <c r="IH98" i="3"/>
  <c r="IH112" i="3" a="1"/>
  <c r="IH112" i="3"/>
  <c r="IH88" i="3" a="1"/>
  <c r="IH88" i="3"/>
  <c r="IH103" i="3" a="1"/>
  <c r="IH103" i="3"/>
  <c r="IH90" i="3" a="1"/>
  <c r="IH90" i="3"/>
  <c r="IH122" i="3" a="1"/>
  <c r="IH122" i="3"/>
  <c r="DH127" i="3" a="1"/>
  <c r="DH127" i="3"/>
  <c r="DH122" i="3" a="1"/>
  <c r="DH122" i="3"/>
  <c r="DH112" i="3" a="1"/>
  <c r="DH112" i="3"/>
  <c r="DH120" i="3" a="1"/>
  <c r="DH120" i="3"/>
  <c r="DH116" i="3" a="1"/>
  <c r="DH116" i="3"/>
  <c r="DH106" i="3" a="1"/>
  <c r="DH106" i="3"/>
  <c r="DH119" i="3" a="1"/>
  <c r="DH119" i="3"/>
  <c r="DH97" i="3" a="1"/>
  <c r="DH97" i="3"/>
  <c r="DH103" i="3" a="1"/>
  <c r="DH103" i="3"/>
  <c r="DH130" i="3" a="1"/>
  <c r="DH130" i="3"/>
  <c r="DH91" i="3" a="1"/>
  <c r="DH91" i="3"/>
  <c r="DH108" i="3" a="1"/>
  <c r="DH108" i="3"/>
  <c r="DH121" i="3" a="1"/>
  <c r="DH121" i="3"/>
  <c r="DH110" i="3" a="1"/>
  <c r="DH110" i="3"/>
  <c r="DH124" i="3" a="1"/>
  <c r="DH124" i="3"/>
  <c r="DH94" i="3" a="1"/>
  <c r="DH94" i="3"/>
  <c r="DH111" i="3" a="1"/>
  <c r="DH111" i="3"/>
  <c r="DH105" i="3" a="1"/>
  <c r="DH105" i="3"/>
  <c r="DH113" i="3" a="1"/>
  <c r="DH113" i="3"/>
  <c r="DH88" i="3" a="1"/>
  <c r="DH88" i="3"/>
  <c r="DH101" i="3" a="1"/>
  <c r="DH101" i="3"/>
  <c r="DH99" i="3" a="1"/>
  <c r="DH99" i="3"/>
  <c r="DH117" i="3" a="1"/>
  <c r="DH117" i="3"/>
  <c r="DH92" i="3" a="1"/>
  <c r="DH92" i="3"/>
  <c r="DH100" i="3" a="1"/>
  <c r="DH100" i="3"/>
  <c r="DH125" i="3" a="1"/>
  <c r="DH125" i="3"/>
  <c r="DH98" i="3" a="1"/>
  <c r="DH98" i="3"/>
  <c r="DH93" i="3" a="1"/>
  <c r="DH93" i="3"/>
  <c r="DH102" i="3" a="1"/>
  <c r="DH102" i="3"/>
  <c r="DH114" i="3" a="1"/>
  <c r="DH114" i="3"/>
  <c r="DH126" i="3" a="1"/>
  <c r="DH126" i="3"/>
  <c r="DH104" i="3" a="1"/>
  <c r="DH104" i="3"/>
  <c r="DH128" i="3" a="1"/>
  <c r="DH128" i="3"/>
  <c r="DH129" i="3" a="1"/>
  <c r="DH129" i="3"/>
  <c r="DH89" i="3" a="1"/>
  <c r="DH89" i="3"/>
  <c r="DH107" i="3" a="1"/>
  <c r="DH107" i="3"/>
  <c r="JB108" i="3" a="1"/>
  <c r="JB108" i="3"/>
  <c r="JB113" i="3" a="1"/>
  <c r="JB113" i="3"/>
  <c r="JB103" i="3" a="1"/>
  <c r="JB103" i="3"/>
  <c r="JB98" i="3" a="1"/>
  <c r="JB98" i="3"/>
  <c r="JB117" i="3" a="1"/>
  <c r="JB117" i="3"/>
  <c r="JB106" i="3" a="1"/>
  <c r="JB106" i="3"/>
  <c r="JB123" i="3" a="1"/>
  <c r="JB123" i="3"/>
  <c r="JB96" i="3" a="1"/>
  <c r="JB96" i="3"/>
  <c r="JB124" i="3" a="1"/>
  <c r="JB124" i="3"/>
  <c r="JB118" i="3" a="1"/>
  <c r="JB118" i="3"/>
  <c r="JB94" i="3" a="1"/>
  <c r="JB94" i="3"/>
  <c r="JB116" i="3" a="1"/>
  <c r="JB116" i="3"/>
  <c r="JB88" i="3" a="1"/>
  <c r="JB88" i="3"/>
  <c r="HN121" i="3" a="1"/>
  <c r="HN121" i="3"/>
  <c r="HN93" i="3" a="1"/>
  <c r="HN93" i="3"/>
  <c r="HN112" i="3" a="1"/>
  <c r="HN112" i="3"/>
  <c r="HN130" i="3" a="1"/>
  <c r="HN130" i="3"/>
  <c r="HN104" i="3" a="1"/>
  <c r="HN104" i="3"/>
  <c r="HN123" i="3" a="1"/>
  <c r="HN123" i="3"/>
  <c r="HN100" i="3" a="1"/>
  <c r="HN100" i="3"/>
  <c r="HN103" i="3" a="1"/>
  <c r="HN103" i="3"/>
  <c r="HN119" i="3" a="1"/>
  <c r="HN119" i="3"/>
  <c r="HN90" i="3" a="1"/>
  <c r="HN90" i="3"/>
  <c r="HN120" i="3" a="1"/>
  <c r="HN120" i="3"/>
  <c r="HN98" i="3" a="1"/>
  <c r="HN98" i="3"/>
  <c r="HN109" i="3" a="1"/>
  <c r="HN109" i="3"/>
  <c r="EL121" i="3" a="1"/>
  <c r="EL121" i="3"/>
  <c r="EL112" i="3" a="1"/>
  <c r="EL112" i="3"/>
  <c r="EL122" i="3" a="1"/>
  <c r="EL122" i="3"/>
  <c r="EL124" i="3" a="1"/>
  <c r="EL124" i="3"/>
  <c r="EL89" i="3" a="1"/>
  <c r="EL89" i="3"/>
  <c r="EL105" i="3" a="1"/>
  <c r="EL105" i="3"/>
  <c r="EL127" i="3" a="1"/>
  <c r="EL127" i="3"/>
  <c r="EL97" i="3" a="1"/>
  <c r="EL97" i="3"/>
  <c r="EL93" i="3" a="1"/>
  <c r="EL93" i="3"/>
  <c r="EL106" i="3" a="1"/>
  <c r="EL106" i="3"/>
  <c r="EL129" i="3" a="1"/>
  <c r="EL129" i="3"/>
  <c r="EL113" i="3" a="1"/>
  <c r="EL113" i="3"/>
  <c r="EL94" i="3" a="1"/>
  <c r="EL94" i="3"/>
  <c r="EL91" i="3" a="1"/>
  <c r="EL91" i="3"/>
  <c r="EL118" i="3" a="1"/>
  <c r="EL118" i="3"/>
  <c r="EL99" i="3" a="1"/>
  <c r="EL99" i="3"/>
  <c r="EL88" i="3" a="1"/>
  <c r="EL88" i="3"/>
  <c r="EL100" i="3" a="1"/>
  <c r="EL100" i="3"/>
  <c r="EL107" i="3" a="1"/>
  <c r="EL107" i="3"/>
  <c r="EL120" i="3" a="1"/>
  <c r="EL120" i="3"/>
  <c r="EL96" i="3" a="1"/>
  <c r="EL96" i="3"/>
  <c r="EL125" i="3" a="1"/>
  <c r="EL125" i="3"/>
  <c r="DW90" i="3" a="1"/>
  <c r="DW90" i="3"/>
  <c r="DW106" i="3" a="1"/>
  <c r="DW106" i="3"/>
  <c r="DW91" i="3" a="1"/>
  <c r="DW91" i="3"/>
  <c r="DW126" i="3" a="1"/>
  <c r="DW126" i="3"/>
  <c r="DW111" i="3" a="1"/>
  <c r="DW111" i="3"/>
  <c r="DW95" i="3" a="1"/>
  <c r="DW95" i="3"/>
  <c r="DW96" i="3" a="1"/>
  <c r="DW96" i="3"/>
  <c r="DW129" i="3" a="1"/>
  <c r="DW129" i="3"/>
  <c r="DW128" i="3" a="1"/>
  <c r="DW128" i="3"/>
  <c r="DW89" i="3" a="1"/>
  <c r="DW89" i="3"/>
  <c r="DW125" i="3" a="1"/>
  <c r="DW125" i="3"/>
  <c r="DW93" i="3" a="1"/>
  <c r="DW93" i="3"/>
  <c r="DW101" i="3" a="1"/>
  <c r="DW101" i="3"/>
  <c r="DW118" i="3" a="1"/>
  <c r="DW118" i="3"/>
  <c r="DW107" i="3" a="1"/>
  <c r="DW107" i="3"/>
  <c r="DW99" i="3" a="1"/>
  <c r="DW99" i="3"/>
  <c r="DW103" i="3" a="1"/>
  <c r="DW103" i="3"/>
  <c r="DW121" i="3" a="1"/>
  <c r="DW121" i="3"/>
  <c r="DW104" i="3" a="1"/>
  <c r="DW104" i="3"/>
  <c r="DW92" i="3" a="1"/>
  <c r="DW92" i="3"/>
  <c r="DW100" i="3" a="1"/>
  <c r="DW100" i="3"/>
  <c r="DW127" i="3" a="1"/>
  <c r="DW127" i="3"/>
  <c r="DW97" i="3" a="1"/>
  <c r="DW97" i="3"/>
  <c r="DW115" i="3" a="1"/>
  <c r="DW115" i="3"/>
  <c r="DW117" i="3" a="1"/>
  <c r="DW117" i="3"/>
  <c r="DW119" i="3" a="1"/>
  <c r="DW119" i="3"/>
  <c r="DW116" i="3" a="1"/>
  <c r="DW116" i="3"/>
  <c r="DW94" i="3" a="1"/>
  <c r="DW94" i="3"/>
  <c r="DW130" i="3" a="1"/>
  <c r="DW130" i="3"/>
  <c r="DW112" i="3" a="1"/>
  <c r="DW112" i="3"/>
  <c r="DW109" i="3" a="1"/>
  <c r="DW109" i="3"/>
  <c r="DW102" i="3" a="1"/>
  <c r="DW102" i="3"/>
  <c r="DW108" i="3" a="1"/>
  <c r="DW108" i="3"/>
  <c r="DW113" i="3" a="1"/>
  <c r="DW113" i="3"/>
  <c r="DW105" i="3" a="1"/>
  <c r="DW105" i="3"/>
  <c r="CS127" i="3" a="1"/>
  <c r="CS127" i="3"/>
  <c r="CS101" i="3" a="1"/>
  <c r="CS101" i="3"/>
  <c r="CS108" i="3" a="1"/>
  <c r="CS108" i="3"/>
  <c r="CS100" i="3" a="1"/>
  <c r="CS100" i="3"/>
  <c r="CS122" i="3" a="1"/>
  <c r="CS122" i="3"/>
  <c r="CS116" i="3" a="1"/>
  <c r="CS116" i="3"/>
  <c r="CS93" i="3" a="1"/>
  <c r="CS93" i="3"/>
  <c r="CS117" i="3" a="1"/>
  <c r="CS117" i="3"/>
  <c r="CS121" i="3" a="1"/>
  <c r="CS121" i="3"/>
  <c r="CS105" i="3" a="1"/>
  <c r="CS105" i="3"/>
  <c r="CS113" i="3" a="1"/>
  <c r="CS113" i="3"/>
  <c r="CS89" i="3" a="1"/>
  <c r="CS89" i="3"/>
  <c r="CS128" i="3" a="1"/>
  <c r="CS128" i="3"/>
  <c r="CS97" i="3" a="1"/>
  <c r="CS97" i="3"/>
  <c r="CS119" i="3" a="1"/>
  <c r="CS119" i="3"/>
  <c r="CS106" i="3" a="1"/>
  <c r="CS106" i="3"/>
  <c r="CS112" i="3" a="1"/>
  <c r="CS112" i="3"/>
  <c r="CS88" i="3" a="1"/>
  <c r="CS88" i="3"/>
  <c r="CS98" i="3" a="1"/>
  <c r="CS98" i="3"/>
  <c r="CS102" i="3" a="1"/>
  <c r="CS102" i="3"/>
  <c r="CS130" i="3" a="1"/>
  <c r="CS130" i="3"/>
  <c r="CS91" i="3" a="1"/>
  <c r="CS91" i="3"/>
  <c r="CS95" i="3" a="1"/>
  <c r="CS95" i="3"/>
  <c r="CS115" i="3" a="1"/>
  <c r="CS115" i="3"/>
  <c r="CS129" i="3" a="1"/>
  <c r="CS129" i="3"/>
  <c r="CS103" i="3" a="1"/>
  <c r="CS103" i="3"/>
  <c r="CS90" i="3" a="1"/>
  <c r="CS90" i="3"/>
  <c r="CS123" i="3" a="1"/>
  <c r="CS123" i="3"/>
  <c r="CS107" i="3" a="1"/>
  <c r="CS107" i="3"/>
  <c r="EG90" i="3" a="1"/>
  <c r="EG90" i="3"/>
  <c r="EG92" i="3" a="1"/>
  <c r="EG92" i="3"/>
  <c r="EG112" i="3" a="1"/>
  <c r="EG112" i="3"/>
  <c r="EG103" i="3" a="1"/>
  <c r="EG103" i="3"/>
  <c r="EG113" i="3" a="1"/>
  <c r="EG113" i="3"/>
  <c r="EG107" i="3" a="1"/>
  <c r="EG107" i="3"/>
  <c r="EG122" i="3" a="1"/>
  <c r="EG122" i="3"/>
  <c r="EG128" i="3" a="1"/>
  <c r="EG128" i="3"/>
  <c r="EG119" i="3" a="1"/>
  <c r="EG119" i="3"/>
  <c r="EG116" i="3" a="1"/>
  <c r="EG116" i="3"/>
  <c r="EG96" i="3" a="1"/>
  <c r="EG96" i="3"/>
  <c r="EG94" i="3" a="1"/>
  <c r="EG94" i="3"/>
  <c r="EG100" i="3" a="1"/>
  <c r="EG100" i="3"/>
  <c r="EG123" i="3" a="1"/>
  <c r="EG123" i="3"/>
  <c r="EG91" i="3" a="1"/>
  <c r="EG91" i="3"/>
  <c r="EG95" i="3" a="1"/>
  <c r="EG95" i="3"/>
  <c r="EG117" i="3" a="1"/>
  <c r="EG117" i="3"/>
  <c r="EG108" i="3" a="1"/>
  <c r="EG108" i="3"/>
  <c r="EG101" i="3" a="1"/>
  <c r="EG101" i="3"/>
  <c r="EG99" i="3" a="1"/>
  <c r="EG99" i="3"/>
  <c r="EG129" i="3" a="1"/>
  <c r="EG129" i="3"/>
  <c r="EG104" i="3" a="1"/>
  <c r="EG104" i="3"/>
  <c r="EG118" i="3" a="1"/>
  <c r="EG118" i="3"/>
  <c r="EG126" i="3" a="1"/>
  <c r="EG126" i="3"/>
  <c r="EG93" i="3" a="1"/>
  <c r="EG93" i="3"/>
  <c r="EG115" i="3" a="1"/>
  <c r="EG115" i="3"/>
  <c r="EG120" i="3" a="1"/>
  <c r="EG120" i="3"/>
  <c r="EG110" i="3" a="1"/>
  <c r="EG110" i="3"/>
  <c r="EG121" i="3" a="1"/>
  <c r="EG121" i="3"/>
  <c r="EG109" i="3" a="1"/>
  <c r="EG109" i="3"/>
  <c r="EG105" i="3" a="1"/>
  <c r="EG105" i="3"/>
  <c r="GJ118" i="3" a="1"/>
  <c r="GJ118" i="3"/>
  <c r="GJ101" i="3" a="1"/>
  <c r="GJ101" i="3"/>
  <c r="GJ107" i="3" a="1"/>
  <c r="GJ107" i="3"/>
  <c r="GJ91" i="3" a="1"/>
  <c r="GJ91" i="3"/>
  <c r="GJ119" i="3" a="1"/>
  <c r="GJ119" i="3"/>
  <c r="GJ121" i="3" a="1"/>
  <c r="GJ121" i="3"/>
  <c r="GJ127" i="3" a="1"/>
  <c r="GJ127" i="3"/>
  <c r="GJ124" i="3" a="1"/>
  <c r="GJ124" i="3"/>
  <c r="GJ115" i="3" a="1"/>
  <c r="GJ115" i="3"/>
  <c r="GJ114" i="3" a="1"/>
  <c r="GJ114" i="3"/>
  <c r="GJ130" i="3" a="1"/>
  <c r="GJ130" i="3"/>
  <c r="GJ94" i="3" a="1"/>
  <c r="GJ94" i="3"/>
  <c r="GJ104" i="3" a="1"/>
  <c r="GJ104" i="3"/>
  <c r="GJ120" i="3" a="1"/>
  <c r="GJ120" i="3"/>
  <c r="GJ100" i="3" a="1"/>
  <c r="GJ100" i="3"/>
  <c r="GJ126" i="3" a="1"/>
  <c r="GJ126" i="3"/>
  <c r="GJ92" i="3" a="1"/>
  <c r="GJ92" i="3"/>
  <c r="GJ95" i="3" a="1"/>
  <c r="GJ95" i="3"/>
  <c r="GJ90" i="3" a="1"/>
  <c r="GJ90" i="3"/>
  <c r="GJ96" i="3" a="1"/>
  <c r="GJ96" i="3"/>
  <c r="GJ88" i="3" a="1"/>
  <c r="GJ88" i="3"/>
  <c r="GJ112" i="3" a="1"/>
  <c r="GJ112" i="3"/>
  <c r="GJ93" i="3" a="1"/>
  <c r="GJ93" i="3"/>
  <c r="GJ103" i="3" a="1"/>
  <c r="GJ103" i="3"/>
  <c r="GJ102" i="3" a="1"/>
  <c r="GJ102" i="3"/>
  <c r="GJ122" i="3" a="1"/>
  <c r="GJ122" i="3"/>
  <c r="GJ117" i="3" a="1"/>
  <c r="GJ117" i="3"/>
  <c r="GJ129" i="3" a="1"/>
  <c r="GJ129" i="3"/>
  <c r="JG128" i="3" a="1"/>
  <c r="JG128" i="3"/>
  <c r="JG89" i="3" a="1"/>
  <c r="JG89" i="3"/>
  <c r="JG103" i="3" a="1"/>
  <c r="JG103" i="3"/>
  <c r="JG94" i="3" a="1"/>
  <c r="JG94" i="3"/>
  <c r="JG122" i="3" a="1"/>
  <c r="JG122" i="3"/>
  <c r="JG88" i="3" a="1"/>
  <c r="JG88" i="3"/>
  <c r="JG100" i="3" a="1"/>
  <c r="JG100" i="3"/>
  <c r="JG109" i="3" a="1"/>
  <c r="JG109" i="3"/>
  <c r="JG123" i="3" a="1"/>
  <c r="JG123" i="3"/>
  <c r="JG92" i="3" a="1"/>
  <c r="JG92" i="3"/>
  <c r="JG95" i="3" a="1"/>
  <c r="JG95" i="3"/>
  <c r="JG126" i="3" a="1"/>
  <c r="JG126" i="3"/>
  <c r="JG98" i="3" a="1"/>
  <c r="JG98" i="3"/>
  <c r="JG124" i="3" a="1"/>
  <c r="JG124" i="3"/>
  <c r="JG119" i="3" a="1"/>
  <c r="JG119" i="3"/>
  <c r="JG113" i="3" a="1"/>
  <c r="JG113" i="3"/>
  <c r="JG130" i="3" a="1"/>
  <c r="JG130" i="3"/>
  <c r="JG99" i="3" a="1"/>
  <c r="JG99" i="3"/>
  <c r="JG107" i="3" a="1"/>
  <c r="JG107" i="3"/>
  <c r="JG125" i="3" a="1"/>
  <c r="JG125" i="3"/>
  <c r="JG118" i="3" a="1"/>
  <c r="JG118" i="3"/>
  <c r="JG97" i="3" a="1"/>
  <c r="JG97" i="3"/>
  <c r="JG91" i="3" a="1"/>
  <c r="JG91" i="3"/>
  <c r="JG111" i="3" a="1"/>
  <c r="JG111" i="3"/>
  <c r="AP126" i="3" a="1"/>
  <c r="AP126" i="3"/>
  <c r="AP129" i="3" a="1"/>
  <c r="AP129" i="3"/>
  <c r="AP110" i="3" a="1"/>
  <c r="AP110" i="3"/>
  <c r="AP118" i="3" a="1"/>
  <c r="AP118" i="3"/>
  <c r="AP88" i="3" a="1"/>
  <c r="AP88" i="3"/>
  <c r="AP108" i="3" a="1"/>
  <c r="AP108" i="3"/>
  <c r="AP98" i="3" a="1"/>
  <c r="AP98" i="3"/>
  <c r="AP123" i="3" a="1"/>
  <c r="AP123" i="3"/>
  <c r="AP100" i="3" a="1"/>
  <c r="AP100" i="3"/>
  <c r="AP128" i="3" a="1"/>
  <c r="AP128" i="3"/>
  <c r="AP116" i="3" a="1"/>
  <c r="AP116" i="3"/>
  <c r="AP117" i="3" a="1"/>
  <c r="AP117" i="3"/>
  <c r="AI104" i="3" a="1"/>
  <c r="AI104" i="3"/>
  <c r="AI96" i="3" a="1"/>
  <c r="AI96" i="3"/>
  <c r="AI103" i="3" a="1"/>
  <c r="AI103" i="3"/>
  <c r="AI92" i="3" a="1"/>
  <c r="AI92" i="3"/>
  <c r="AI105" i="3" a="1"/>
  <c r="AI105" i="3"/>
  <c r="AI95" i="3" a="1"/>
  <c r="AI95" i="3"/>
  <c r="AI100" i="3" a="1"/>
  <c r="AI100" i="3"/>
  <c r="AI130" i="3" a="1"/>
  <c r="AI130" i="3"/>
  <c r="AI93" i="3" a="1"/>
  <c r="AI93" i="3"/>
  <c r="AI99" i="3" a="1"/>
  <c r="AI99" i="3"/>
  <c r="AI121" i="3" a="1"/>
  <c r="AI121" i="3"/>
  <c r="AI102" i="3" a="1"/>
  <c r="AI102" i="3"/>
  <c r="AI122" i="3" a="1"/>
  <c r="AI122" i="3"/>
  <c r="AI123" i="3" a="1"/>
  <c r="AI123" i="3"/>
  <c r="AI108" i="3" a="1"/>
  <c r="AI108" i="3"/>
  <c r="AI120" i="3" a="1"/>
  <c r="AI120" i="3"/>
  <c r="AI112" i="3" a="1"/>
  <c r="AI112" i="3"/>
  <c r="AI125" i="3" a="1"/>
  <c r="AI125" i="3"/>
  <c r="AI115" i="3" a="1"/>
  <c r="AI115" i="3"/>
  <c r="AI90" i="3" a="1"/>
  <c r="AI90" i="3"/>
  <c r="AI94" i="3" a="1"/>
  <c r="AI94" i="3"/>
  <c r="AI109" i="3" a="1"/>
  <c r="AI109" i="3"/>
  <c r="AI126" i="3" a="1"/>
  <c r="AI126" i="3"/>
  <c r="AI127" i="3" a="1"/>
  <c r="AI127" i="3"/>
  <c r="AI114" i="3" a="1"/>
  <c r="AI114" i="3"/>
  <c r="AI111" i="3" a="1"/>
  <c r="AI111" i="3"/>
  <c r="AI98" i="3" a="1"/>
  <c r="AI98" i="3"/>
  <c r="AI101" i="3" a="1"/>
  <c r="AI101" i="3"/>
  <c r="AI106" i="3" a="1"/>
  <c r="AI106" i="3"/>
  <c r="AI89" i="3" a="1"/>
  <c r="AI89" i="3"/>
  <c r="AI110" i="3" a="1"/>
  <c r="AI110" i="3"/>
  <c r="AI128" i="3" a="1"/>
  <c r="AI128" i="3"/>
  <c r="AI116" i="3" a="1"/>
  <c r="AI116" i="3"/>
  <c r="HU90" i="3" a="1"/>
  <c r="HU90" i="3"/>
  <c r="HU98" i="3" a="1"/>
  <c r="HU98" i="3"/>
  <c r="HU99" i="3" a="1"/>
  <c r="HU99" i="3"/>
  <c r="HU111" i="3" a="1"/>
  <c r="HU111" i="3"/>
  <c r="HU96" i="3" a="1"/>
  <c r="HU96" i="3"/>
  <c r="HU119" i="3" a="1"/>
  <c r="HU119" i="3"/>
  <c r="HU130" i="3" a="1"/>
  <c r="HU130" i="3"/>
  <c r="HU124" i="3" a="1"/>
  <c r="HU124" i="3"/>
  <c r="HU105" i="3" a="1"/>
  <c r="HU105" i="3"/>
  <c r="HU127" i="3" a="1"/>
  <c r="HU127" i="3"/>
  <c r="HU93" i="3" a="1"/>
  <c r="HU93" i="3"/>
  <c r="HU122" i="3" a="1"/>
  <c r="HU122" i="3"/>
  <c r="HU104" i="3" a="1"/>
  <c r="HU104" i="3"/>
  <c r="HU120" i="3" a="1"/>
  <c r="HU120" i="3"/>
  <c r="HU121" i="3" a="1"/>
  <c r="HU121" i="3"/>
  <c r="HU97" i="3" a="1"/>
  <c r="HU97" i="3"/>
  <c r="HU101" i="3" a="1"/>
  <c r="HU101" i="3"/>
  <c r="HU102" i="3" a="1"/>
  <c r="HU102" i="3"/>
  <c r="HU107" i="3" a="1"/>
  <c r="HU107" i="3"/>
  <c r="HU103" i="3" a="1"/>
  <c r="HU103" i="3"/>
  <c r="HU117" i="3" a="1"/>
  <c r="HU117" i="3"/>
  <c r="HU92" i="3" a="1"/>
  <c r="HU92" i="3"/>
  <c r="HU110" i="3" a="1"/>
  <c r="HU110" i="3"/>
  <c r="HU112" i="3" a="1"/>
  <c r="HU112" i="3"/>
  <c r="HU128" i="3" a="1"/>
  <c r="HU128" i="3"/>
  <c r="HU88" i="3" a="1"/>
  <c r="HU88" i="3"/>
  <c r="HU106" i="3" a="1"/>
  <c r="HU106" i="3"/>
  <c r="HU89" i="3" a="1"/>
  <c r="HU89" i="3"/>
  <c r="HU94" i="3" a="1"/>
  <c r="HU94" i="3"/>
  <c r="HU95" i="3" a="1"/>
  <c r="HU95" i="3"/>
  <c r="HU108" i="3" a="1"/>
  <c r="HU108" i="3"/>
  <c r="HU100" i="3" a="1"/>
  <c r="HU100" i="3"/>
  <c r="DY113" i="3" a="1"/>
  <c r="DY113" i="3"/>
  <c r="DY103" i="3" a="1"/>
  <c r="DY103" i="3"/>
  <c r="DY95" i="3" a="1"/>
  <c r="DY95" i="3"/>
  <c r="CU102" i="3" a="1"/>
  <c r="CU102" i="3"/>
  <c r="CU90" i="3" a="1"/>
  <c r="CU90" i="3"/>
  <c r="CU101" i="3" a="1"/>
  <c r="CU101" i="3"/>
  <c r="CU111" i="3" a="1"/>
  <c r="CU111" i="3"/>
  <c r="CU115" i="3" a="1"/>
  <c r="CU115" i="3"/>
  <c r="CU124" i="3" a="1"/>
  <c r="CU124" i="3"/>
  <c r="CU118" i="3" a="1"/>
  <c r="CU118" i="3"/>
  <c r="CU105" i="3" a="1"/>
  <c r="CU105" i="3"/>
  <c r="CU113" i="3" a="1"/>
  <c r="CU113" i="3"/>
  <c r="CU110" i="3" a="1"/>
  <c r="CU110" i="3"/>
  <c r="CU120" i="3" a="1"/>
  <c r="CU120" i="3"/>
  <c r="CU107" i="3" a="1"/>
  <c r="CU107" i="3"/>
  <c r="FC112" i="3" a="1"/>
  <c r="FC112" i="3"/>
  <c r="FC97" i="3" a="1"/>
  <c r="FC97" i="3"/>
  <c r="FC91" i="3" a="1"/>
  <c r="FC91" i="3"/>
  <c r="FC128" i="3" a="1"/>
  <c r="FC128" i="3"/>
  <c r="FC103" i="3" a="1"/>
  <c r="FC103" i="3"/>
  <c r="FC105" i="3" a="1"/>
  <c r="FC105" i="3"/>
  <c r="FC110" i="3" a="1"/>
  <c r="FC110" i="3"/>
  <c r="DJ107" i="3" a="1"/>
  <c r="DJ107" i="3"/>
  <c r="DJ117" i="3" a="1"/>
  <c r="DJ117" i="3"/>
  <c r="GE101" i="3" a="1"/>
  <c r="GE101" i="3"/>
  <c r="GE114" i="3" a="1"/>
  <c r="GE114" i="3"/>
  <c r="GE89" i="3" a="1"/>
  <c r="GE89" i="3"/>
  <c r="GE104" i="3" a="1"/>
  <c r="GE104" i="3"/>
  <c r="GE88" i="3" a="1"/>
  <c r="GE88" i="3"/>
  <c r="GE116" i="3" a="1"/>
  <c r="GE116" i="3"/>
  <c r="GE129" i="3" a="1"/>
  <c r="GE129" i="3"/>
  <c r="GE130" i="3" a="1"/>
  <c r="GE130" i="3"/>
  <c r="GE90" i="3" a="1"/>
  <c r="GE90" i="3"/>
  <c r="GE99" i="3" a="1"/>
  <c r="GE99" i="3"/>
  <c r="GE111" i="3" a="1"/>
  <c r="GE111" i="3"/>
  <c r="GE92" i="3" a="1"/>
  <c r="GE92" i="3"/>
  <c r="GE95" i="3" a="1"/>
  <c r="GE95" i="3"/>
  <c r="GE118" i="3" a="1"/>
  <c r="GE118" i="3"/>
  <c r="GE98" i="3" a="1"/>
  <c r="GE98" i="3"/>
  <c r="GE105" i="3" a="1"/>
  <c r="GE105" i="3"/>
  <c r="GE113" i="3" a="1"/>
  <c r="GE113" i="3"/>
  <c r="GE125" i="3" a="1"/>
  <c r="GE125" i="3"/>
  <c r="GE120" i="3" a="1"/>
  <c r="GE120" i="3"/>
  <c r="GE127" i="3" a="1"/>
  <c r="GE127" i="3"/>
  <c r="GE121" i="3" a="1"/>
  <c r="GE121" i="3"/>
  <c r="GE126" i="3" a="1"/>
  <c r="GE126" i="3"/>
  <c r="GE108" i="3" a="1"/>
  <c r="GE108" i="3"/>
  <c r="GE97" i="3" a="1"/>
  <c r="GE97" i="3"/>
  <c r="GE117" i="3" a="1"/>
  <c r="GE117" i="3"/>
  <c r="GE109" i="3" a="1"/>
  <c r="GE109" i="3"/>
  <c r="GE91" i="3" a="1"/>
  <c r="GE91" i="3"/>
  <c r="GE110" i="3" a="1"/>
  <c r="GE110" i="3"/>
  <c r="GE124" i="3" a="1"/>
  <c r="GE124" i="3"/>
  <c r="GE100" i="3" a="1"/>
  <c r="GE100" i="3"/>
  <c r="GE119" i="3" a="1"/>
  <c r="GE119" i="3"/>
  <c r="HD125" i="3" a="1"/>
  <c r="HD125" i="3"/>
  <c r="HD93" i="3" a="1"/>
  <c r="HD93" i="3"/>
  <c r="HD122" i="3" a="1"/>
  <c r="HD122" i="3"/>
  <c r="HD98" i="3" a="1"/>
  <c r="HD98" i="3"/>
  <c r="HD105" i="3" a="1"/>
  <c r="HD105" i="3"/>
  <c r="HD97" i="3" a="1"/>
  <c r="HD97" i="3"/>
  <c r="HD102" i="3" a="1"/>
  <c r="HD102" i="3"/>
  <c r="HD112" i="3" a="1"/>
  <c r="HD112" i="3"/>
  <c r="HD101" i="3" a="1"/>
  <c r="HD101" i="3"/>
  <c r="HD117" i="3" a="1"/>
  <c r="HD117" i="3"/>
  <c r="HD114" i="3" a="1"/>
  <c r="HD114" i="3"/>
  <c r="HD130" i="3" a="1"/>
  <c r="HD130" i="3"/>
  <c r="HD128" i="3" a="1"/>
  <c r="HD128" i="3"/>
  <c r="HD103" i="3" a="1"/>
  <c r="HD103" i="3"/>
  <c r="HD92" i="3" a="1"/>
  <c r="HD92" i="3"/>
  <c r="HD108" i="3" a="1"/>
  <c r="HD108" i="3"/>
  <c r="HD106" i="3" a="1"/>
  <c r="HD106" i="3"/>
  <c r="HD100" i="3" a="1"/>
  <c r="HD100" i="3"/>
  <c r="HD88" i="3" a="1"/>
  <c r="HD88" i="3"/>
  <c r="HD91" i="3" a="1"/>
  <c r="HD91" i="3"/>
  <c r="HD110" i="3" a="1"/>
  <c r="HD110" i="3"/>
  <c r="HD119" i="3" a="1"/>
  <c r="HD119" i="3"/>
  <c r="HD115" i="3" a="1"/>
  <c r="HD115" i="3"/>
  <c r="HD89" i="3" a="1"/>
  <c r="HD89" i="3"/>
  <c r="HD113" i="3" a="1"/>
  <c r="HD113" i="3"/>
  <c r="IC115" i="3" a="1"/>
  <c r="IC115" i="3"/>
  <c r="IC114" i="3" a="1"/>
  <c r="IC114" i="3"/>
  <c r="IC123" i="3" a="1"/>
  <c r="IC123" i="3"/>
  <c r="IC101" i="3" a="1"/>
  <c r="IC101" i="3"/>
  <c r="IC109" i="3" a="1"/>
  <c r="IC109" i="3"/>
  <c r="IC91" i="3" a="1"/>
  <c r="IC91" i="3"/>
  <c r="IC120" i="3" a="1"/>
  <c r="IC120" i="3"/>
  <c r="IC111" i="3" a="1"/>
  <c r="IC111" i="3"/>
  <c r="IC105" i="3" a="1"/>
  <c r="IC105" i="3"/>
  <c r="IC110" i="3" a="1"/>
  <c r="IC110" i="3"/>
  <c r="IC97" i="3" a="1"/>
  <c r="IC97" i="3"/>
  <c r="IC112" i="3" a="1"/>
  <c r="IC112" i="3"/>
  <c r="IC121" i="3" a="1"/>
  <c r="IC121" i="3"/>
  <c r="FZ105" i="3" a="1"/>
  <c r="FZ105" i="3"/>
  <c r="FZ107" i="3" a="1"/>
  <c r="FZ107" i="3"/>
  <c r="FZ91" i="3" a="1"/>
  <c r="FZ91" i="3"/>
  <c r="FZ120" i="3" a="1"/>
  <c r="FZ120" i="3"/>
  <c r="FZ130" i="3" a="1"/>
  <c r="FZ130" i="3"/>
  <c r="FZ129" i="3" a="1"/>
  <c r="FZ129" i="3"/>
  <c r="FZ92" i="3" a="1"/>
  <c r="FZ92" i="3"/>
  <c r="FZ99" i="3" a="1"/>
  <c r="FZ99" i="3"/>
  <c r="FZ124" i="3" a="1"/>
  <c r="FZ124" i="3"/>
  <c r="FZ101" i="3" a="1"/>
  <c r="FZ101" i="3"/>
  <c r="FZ109" i="3" a="1"/>
  <c r="FZ109" i="3"/>
  <c r="FZ125" i="3" a="1"/>
  <c r="FZ125" i="3"/>
  <c r="FZ102" i="3" a="1"/>
  <c r="FZ102" i="3"/>
  <c r="FZ98" i="3" a="1"/>
  <c r="FZ98" i="3"/>
  <c r="FZ111" i="3" a="1"/>
  <c r="FZ111" i="3"/>
  <c r="FZ118" i="3" a="1"/>
  <c r="FZ118" i="3"/>
  <c r="FZ128" i="3" a="1"/>
  <c r="FZ128" i="3"/>
  <c r="IR92" i="3" a="1"/>
  <c r="IR92" i="3"/>
  <c r="IR115" i="3" a="1"/>
  <c r="IR115" i="3"/>
  <c r="IR112" i="3" a="1"/>
  <c r="IR112" i="3"/>
  <c r="IR93" i="3" a="1"/>
  <c r="IR93" i="3"/>
  <c r="IR119" i="3" a="1"/>
  <c r="IR119" i="3"/>
  <c r="IR118" i="3" a="1"/>
  <c r="IR118" i="3"/>
  <c r="IR126" i="3" a="1"/>
  <c r="IR126" i="3"/>
  <c r="IR109" i="3" a="1"/>
  <c r="IR109" i="3"/>
  <c r="IR117" i="3" a="1"/>
  <c r="IR117" i="3"/>
  <c r="IR99" i="3" a="1"/>
  <c r="IR99" i="3"/>
  <c r="IR116" i="3" a="1"/>
  <c r="IR116" i="3"/>
  <c r="IR90" i="3" a="1"/>
  <c r="IR90" i="3"/>
  <c r="IR94" i="3" a="1"/>
  <c r="IR94" i="3"/>
  <c r="IR101" i="3" a="1"/>
  <c r="IR101" i="3"/>
  <c r="IR106" i="3" a="1"/>
  <c r="IR106" i="3"/>
  <c r="IR100" i="3" a="1"/>
  <c r="IR100" i="3"/>
  <c r="IR121" i="3" a="1"/>
  <c r="IR121" i="3"/>
  <c r="DM98" i="3" a="1"/>
  <c r="DM98" i="3"/>
  <c r="DM111" i="3" a="1"/>
  <c r="DM111" i="3"/>
  <c r="DM120" i="3" a="1"/>
  <c r="DM120" i="3"/>
  <c r="DM105" i="3" a="1"/>
  <c r="DM105" i="3"/>
  <c r="DM121" i="3" a="1"/>
  <c r="DM121" i="3"/>
  <c r="DM126" i="3" a="1"/>
  <c r="DM126" i="3"/>
  <c r="DM107" i="3" a="1"/>
  <c r="DM107" i="3"/>
  <c r="DM115" i="3" a="1"/>
  <c r="DM115" i="3"/>
  <c r="DM103" i="3" a="1"/>
  <c r="DM103" i="3"/>
  <c r="DM112" i="3" a="1"/>
  <c r="DM112" i="3"/>
  <c r="DM106" i="3" a="1"/>
  <c r="DM106" i="3"/>
  <c r="DM104" i="3" a="1"/>
  <c r="DM104" i="3"/>
  <c r="DM102" i="3" a="1"/>
  <c r="DM102" i="3"/>
  <c r="DM114" i="3" a="1"/>
  <c r="DM114" i="3"/>
  <c r="DM123" i="3" a="1"/>
  <c r="DM123" i="3"/>
  <c r="DM108" i="3" a="1"/>
  <c r="DM108" i="3"/>
  <c r="DM91" i="3" a="1"/>
  <c r="DM91" i="3"/>
  <c r="DM94" i="3" a="1"/>
  <c r="DM94" i="3"/>
  <c r="DM125" i="3" a="1"/>
  <c r="DM125" i="3"/>
  <c r="DM127" i="3" a="1"/>
  <c r="DM127" i="3"/>
  <c r="DM93" i="3" a="1"/>
  <c r="DM93" i="3"/>
  <c r="CV125" i="3" a="1"/>
  <c r="CV125" i="3"/>
  <c r="CV118" i="3" a="1"/>
  <c r="CV118" i="3"/>
  <c r="CV127" i="3" a="1"/>
  <c r="CV127" i="3"/>
  <c r="CV122" i="3" a="1"/>
  <c r="CV122" i="3"/>
  <c r="CV106" i="3" a="1"/>
  <c r="CV106" i="3"/>
  <c r="CV112" i="3" a="1"/>
  <c r="CV112" i="3"/>
  <c r="CV124" i="3" a="1"/>
  <c r="CV124" i="3"/>
  <c r="CV121" i="3" a="1"/>
  <c r="CV121" i="3"/>
  <c r="CV99" i="3" a="1"/>
  <c r="CV99" i="3"/>
  <c r="CV95" i="3" a="1"/>
  <c r="CV95" i="3"/>
  <c r="CV123" i="3" a="1"/>
  <c r="CV123" i="3"/>
  <c r="CV90" i="3" a="1"/>
  <c r="CV90" i="3"/>
  <c r="CV130" i="3" a="1"/>
  <c r="CV130" i="3"/>
  <c r="CV107" i="3" a="1"/>
  <c r="CV107" i="3"/>
  <c r="CV89" i="3" a="1"/>
  <c r="CV89" i="3"/>
  <c r="CV105" i="3" a="1"/>
  <c r="CV105" i="3"/>
  <c r="CV117" i="3" a="1"/>
  <c r="CV117" i="3"/>
  <c r="CV108" i="3" a="1"/>
  <c r="CV108" i="3"/>
  <c r="CV119" i="3" a="1"/>
  <c r="CV119" i="3"/>
  <c r="CV116" i="3" a="1"/>
  <c r="CV116" i="3"/>
  <c r="CV92" i="3" a="1"/>
  <c r="CV92" i="3"/>
  <c r="CV104" i="3" a="1"/>
  <c r="CV104" i="3"/>
  <c r="AX96" i="3" a="1"/>
  <c r="AX96" i="3"/>
  <c r="AX93" i="3" a="1"/>
  <c r="AX93" i="3"/>
  <c r="AX122" i="3" a="1"/>
  <c r="AX122" i="3"/>
  <c r="AX110" i="3" a="1"/>
  <c r="AX110" i="3"/>
  <c r="AX100" i="3" a="1"/>
  <c r="AX100" i="3"/>
  <c r="AX97" i="3" a="1"/>
  <c r="AX97" i="3"/>
  <c r="AX114" i="3" a="1"/>
  <c r="AX114" i="3"/>
  <c r="AX90" i="3" a="1"/>
  <c r="AX90" i="3"/>
  <c r="AX125" i="3" a="1"/>
  <c r="AX125" i="3"/>
  <c r="AX117" i="3" a="1"/>
  <c r="AX117" i="3"/>
  <c r="AX119" i="3" a="1"/>
  <c r="AX119" i="3"/>
  <c r="AX116" i="3" a="1"/>
  <c r="AX116" i="3"/>
  <c r="AX113" i="3" a="1"/>
  <c r="AX113" i="3"/>
  <c r="AX108" i="3" a="1"/>
  <c r="AX108" i="3"/>
  <c r="AX112" i="3" a="1"/>
  <c r="AX112" i="3"/>
  <c r="AX124" i="3" a="1"/>
  <c r="AX124" i="3"/>
  <c r="AX94" i="3" a="1"/>
  <c r="AX94" i="3"/>
  <c r="AX101" i="3" a="1"/>
  <c r="AX101" i="3"/>
  <c r="AX106" i="3" a="1"/>
  <c r="AX106" i="3"/>
  <c r="AX128" i="3" a="1"/>
  <c r="AX128" i="3"/>
  <c r="AX95" i="3" a="1"/>
  <c r="AX95" i="3"/>
  <c r="AX92" i="3" a="1"/>
  <c r="AX92" i="3"/>
  <c r="AX127" i="3" a="1"/>
  <c r="AX127" i="3"/>
  <c r="AX102" i="3" a="1"/>
  <c r="AX102" i="3"/>
  <c r="AX115" i="3" a="1"/>
  <c r="AX115" i="3"/>
  <c r="AX107" i="3" a="1"/>
  <c r="AX107" i="3"/>
  <c r="AX91" i="3" a="1"/>
  <c r="AX91" i="3"/>
  <c r="AX103" i="3" a="1"/>
  <c r="AX103" i="3"/>
  <c r="AX99" i="3" a="1"/>
  <c r="AX99" i="3"/>
  <c r="AX98" i="3" a="1"/>
  <c r="AX98" i="3"/>
  <c r="AX120" i="3" a="1"/>
  <c r="AX120" i="3"/>
  <c r="AX88" i="3" a="1"/>
  <c r="AX88" i="3"/>
  <c r="AX130" i="3" a="1"/>
  <c r="AX130" i="3"/>
  <c r="AX105" i="3" a="1"/>
  <c r="AX105" i="3"/>
  <c r="AX111" i="3" a="1"/>
  <c r="AX111" i="3"/>
  <c r="DI103" i="3" a="1"/>
  <c r="DI103" i="3"/>
  <c r="DI97" i="3" a="1"/>
  <c r="DI97" i="3"/>
  <c r="DI99" i="3" a="1"/>
  <c r="DI99" i="3"/>
  <c r="EM115" i="3" a="1"/>
  <c r="EM115" i="3"/>
  <c r="EM107" i="3" a="1"/>
  <c r="EM107" i="3"/>
  <c r="EM126" i="3" a="1"/>
  <c r="EM126" i="3"/>
  <c r="EM91" i="3" a="1"/>
  <c r="EM91" i="3"/>
  <c r="EM99" i="3" a="1"/>
  <c r="EM99" i="3"/>
  <c r="DX92" i="3" a="1"/>
  <c r="DX92" i="3"/>
  <c r="DX98" i="3" a="1"/>
  <c r="DX98" i="3"/>
  <c r="DX124" i="3" a="1"/>
  <c r="DX124" i="3"/>
  <c r="BA104" i="3" a="1"/>
  <c r="BA104" i="3"/>
  <c r="BA109" i="3" a="1"/>
  <c r="BA109" i="3"/>
  <c r="BA119" i="3" a="1"/>
  <c r="BA119" i="3"/>
  <c r="BA122" i="3" a="1"/>
  <c r="BA122" i="3"/>
  <c r="BA116" i="3" a="1"/>
  <c r="BA116" i="3"/>
  <c r="BA120" i="3" a="1"/>
  <c r="BA120" i="3"/>
  <c r="BA123" i="3" a="1"/>
  <c r="BA123" i="3"/>
  <c r="BA96" i="3" a="1"/>
  <c r="BA96" i="3"/>
  <c r="BA95" i="3" a="1"/>
  <c r="BA95" i="3"/>
  <c r="BA88" i="3" a="1"/>
  <c r="BA88" i="3"/>
  <c r="BF93" i="3" a="1"/>
  <c r="BF93" i="3"/>
  <c r="BF129" i="3" a="1"/>
  <c r="BF129" i="3"/>
  <c r="BF96" i="3" a="1"/>
  <c r="BF96" i="3"/>
  <c r="BF116" i="3" a="1"/>
  <c r="BF116" i="3"/>
  <c r="BF104" i="3" a="1"/>
  <c r="BF104" i="3"/>
  <c r="BF97" i="3" a="1"/>
  <c r="BF97" i="3"/>
  <c r="BF127" i="3" a="1"/>
  <c r="BF127" i="3"/>
  <c r="EW102" i="3" a="1"/>
  <c r="EW102" i="3"/>
  <c r="EW110" i="3" a="1"/>
  <c r="EW110" i="3"/>
  <c r="EW105" i="3" a="1"/>
  <c r="EW105" i="3"/>
  <c r="EW89" i="3" a="1"/>
  <c r="EW89" i="3"/>
  <c r="EW128" i="3" a="1"/>
  <c r="EW128" i="3"/>
  <c r="DS113" i="3" a="1"/>
  <c r="DS113" i="3"/>
  <c r="DS102" i="3" a="1"/>
  <c r="DS102" i="3"/>
  <c r="DS124" i="3" a="1"/>
  <c r="DS124" i="3"/>
  <c r="DS112" i="3" a="1"/>
  <c r="DS112" i="3"/>
  <c r="DS94" i="3" a="1"/>
  <c r="DS94" i="3"/>
  <c r="DS109" i="3" a="1"/>
  <c r="DS109" i="3"/>
  <c r="CJ106" i="3" a="1"/>
  <c r="CJ106" i="3"/>
  <c r="CJ109" i="3" a="1"/>
  <c r="CJ109" i="3"/>
  <c r="CJ95" i="3" a="1"/>
  <c r="CJ95" i="3"/>
  <c r="CJ103" i="3" a="1"/>
  <c r="CJ103" i="3"/>
  <c r="CJ114" i="3" a="1"/>
  <c r="CJ114" i="3"/>
  <c r="CJ93" i="3" a="1"/>
  <c r="CJ93" i="3"/>
  <c r="CJ102" i="3" a="1"/>
  <c r="CJ102" i="3"/>
  <c r="CJ120" i="3" a="1"/>
  <c r="CJ120" i="3"/>
  <c r="CJ111" i="3" a="1"/>
  <c r="CJ111" i="3"/>
  <c r="CJ107" i="3" a="1"/>
  <c r="CJ107" i="3"/>
  <c r="CJ97" i="3" a="1"/>
  <c r="CJ97" i="3"/>
  <c r="CJ122" i="3" a="1"/>
  <c r="CJ122" i="3"/>
  <c r="CJ90" i="3" a="1"/>
  <c r="CJ90" i="3"/>
  <c r="CJ113" i="3" a="1"/>
  <c r="CJ113" i="3"/>
  <c r="CJ112" i="3" a="1"/>
  <c r="CJ112" i="3"/>
  <c r="CJ104" i="3" a="1"/>
  <c r="CJ104" i="3"/>
  <c r="CJ115" i="3" a="1"/>
  <c r="CJ115" i="3"/>
  <c r="CJ124" i="3" a="1"/>
  <c r="CJ124" i="3"/>
  <c r="CJ126" i="3" a="1"/>
  <c r="CJ126" i="3"/>
  <c r="CJ118" i="3" a="1"/>
  <c r="CJ118" i="3"/>
  <c r="CJ123" i="3" a="1"/>
  <c r="CJ123" i="3"/>
  <c r="CJ88" i="3" a="1"/>
  <c r="CJ88" i="3"/>
  <c r="CJ130" i="3" a="1"/>
  <c r="CJ130" i="3"/>
  <c r="CJ94" i="3" a="1"/>
  <c r="CJ94" i="3"/>
  <c r="CJ127" i="3" a="1"/>
  <c r="CJ127" i="3"/>
  <c r="CJ100" i="3" a="1"/>
  <c r="CJ100" i="3"/>
  <c r="CJ129" i="3" a="1"/>
  <c r="CJ129" i="3"/>
  <c r="CJ101" i="3" a="1"/>
  <c r="CJ101" i="3"/>
  <c r="HE104" i="3" a="1"/>
  <c r="HE104" i="3"/>
  <c r="HE105" i="3" a="1"/>
  <c r="HE105" i="3"/>
  <c r="HE99" i="3" a="1"/>
  <c r="HE99" i="3"/>
  <c r="BD105" i="3" a="1"/>
  <c r="BD105" i="3"/>
  <c r="BD127" i="3" a="1"/>
  <c r="BD127" i="3"/>
  <c r="BD126" i="3" a="1"/>
  <c r="BD126" i="3"/>
  <c r="BD116" i="3" a="1"/>
  <c r="BD116" i="3"/>
  <c r="BD115" i="3" a="1"/>
  <c r="BD115" i="3"/>
  <c r="BD88" i="3" a="1"/>
  <c r="BD88" i="3"/>
  <c r="BD104" i="3" a="1"/>
  <c r="BD104" i="3"/>
  <c r="BD113" i="3" a="1"/>
  <c r="BD113" i="3"/>
  <c r="BD107" i="3" a="1"/>
  <c r="BD107" i="3"/>
  <c r="BS103" i="3" a="1"/>
  <c r="BS103" i="3"/>
  <c r="BS97" i="3" a="1"/>
  <c r="BS97" i="3"/>
  <c r="CH102" i="3" a="1"/>
  <c r="CH102" i="3"/>
  <c r="CH129" i="3" a="1"/>
  <c r="CH129" i="3"/>
  <c r="CH100" i="3" a="1"/>
  <c r="CH100" i="3"/>
  <c r="CH121" i="3" a="1"/>
  <c r="CH121" i="3"/>
  <c r="CH116" i="3" a="1"/>
  <c r="CH116" i="3"/>
  <c r="CH97" i="3" a="1"/>
  <c r="CH97" i="3"/>
  <c r="CH95" i="3" a="1"/>
  <c r="CH95" i="3"/>
  <c r="CH109" i="3" a="1"/>
  <c r="CH109" i="3"/>
  <c r="CH128" i="3" a="1"/>
  <c r="CH128" i="3"/>
  <c r="CH96" i="3" a="1"/>
  <c r="CH96" i="3"/>
  <c r="CH124" i="3" a="1"/>
  <c r="CH124" i="3"/>
  <c r="CH112" i="3" a="1"/>
  <c r="CH112" i="3"/>
  <c r="II106" i="3" a="1"/>
  <c r="II106" i="3"/>
  <c r="II103" i="3" a="1"/>
  <c r="II103" i="3"/>
  <c r="BP105" i="3" a="1"/>
  <c r="BP105" i="3"/>
  <c r="BP108" i="3" a="1"/>
  <c r="BP108" i="3"/>
  <c r="BP115" i="3" a="1"/>
  <c r="BP115" i="3"/>
  <c r="BP97" i="3" a="1"/>
  <c r="BP97" i="3"/>
  <c r="BP109" i="3" a="1"/>
  <c r="BP109" i="3"/>
  <c r="BP125" i="3" a="1"/>
  <c r="BP125" i="3"/>
  <c r="BP89" i="3" a="1"/>
  <c r="BP89" i="3"/>
  <c r="BP93" i="3" a="1"/>
  <c r="BP93" i="3"/>
  <c r="BP121" i="3" a="1"/>
  <c r="BP121" i="3"/>
  <c r="HT88" i="3" a="1"/>
  <c r="HT88" i="3"/>
  <c r="HT112" i="3" a="1"/>
  <c r="HT112" i="3"/>
  <c r="HT127" i="3" a="1"/>
  <c r="HT127" i="3"/>
  <c r="HT104" i="3" a="1"/>
  <c r="HT104" i="3"/>
  <c r="HT103" i="3" a="1"/>
  <c r="HT103" i="3"/>
  <c r="HT94" i="3" a="1"/>
  <c r="HT94" i="3"/>
  <c r="HT99" i="3" a="1"/>
  <c r="HT99" i="3"/>
  <c r="HT128" i="3" a="1"/>
  <c r="HT128" i="3"/>
  <c r="HT92" i="3" a="1"/>
  <c r="HT92" i="3"/>
  <c r="HT119" i="3" a="1"/>
  <c r="HT119" i="3"/>
  <c r="HT100" i="3" a="1"/>
  <c r="HT100" i="3"/>
  <c r="HT129" i="3" a="1"/>
  <c r="HT129" i="3"/>
  <c r="HT118" i="3" a="1"/>
  <c r="HT118" i="3"/>
  <c r="HT110" i="3" a="1"/>
  <c r="HT110" i="3"/>
  <c r="HT96" i="3" a="1"/>
  <c r="HT96" i="3"/>
  <c r="HT115" i="3" a="1"/>
  <c r="HT115" i="3"/>
  <c r="HT120" i="3" a="1"/>
  <c r="HT120" i="3"/>
  <c r="HT101" i="3" a="1"/>
  <c r="HT101" i="3"/>
  <c r="HT95" i="3" a="1"/>
  <c r="HT95" i="3"/>
  <c r="GU122" i="3" a="1"/>
  <c r="GU122" i="3"/>
  <c r="GU118" i="3" a="1"/>
  <c r="GU118" i="3"/>
  <c r="GU98" i="3" a="1"/>
  <c r="GU98" i="3"/>
  <c r="GU102" i="3" a="1"/>
  <c r="GU102" i="3"/>
  <c r="BU115" i="3" a="1"/>
  <c r="BU115" i="3"/>
  <c r="BU126" i="3" a="1"/>
  <c r="BU126" i="3"/>
  <c r="BU100" i="3" a="1"/>
  <c r="BU100" i="3"/>
  <c r="BU130" i="3" a="1"/>
  <c r="BU130" i="3"/>
  <c r="BU101" i="3" a="1"/>
  <c r="BU101" i="3"/>
  <c r="BU118" i="3" a="1"/>
  <c r="BU118" i="3"/>
  <c r="BU121" i="3" a="1"/>
  <c r="BU121" i="3"/>
  <c r="BU124" i="3" a="1"/>
  <c r="BU124" i="3"/>
  <c r="BU91" i="3" a="1"/>
  <c r="BU91" i="3"/>
  <c r="BU96" i="3" a="1"/>
  <c r="BU96" i="3"/>
  <c r="ID110" i="3" a="1"/>
  <c r="ID110" i="3"/>
  <c r="ID101" i="3" a="1"/>
  <c r="ID101" i="3"/>
  <c r="ID91" i="3" a="1"/>
  <c r="ID91" i="3"/>
  <c r="ID117" i="3" a="1"/>
  <c r="ID117" i="3"/>
  <c r="FB112" i="3" a="1"/>
  <c r="FB112" i="3"/>
  <c r="FB103" i="3" a="1"/>
  <c r="FB103" i="3"/>
  <c r="FB105" i="3" a="1"/>
  <c r="FB105" i="3"/>
  <c r="BZ91" i="3" a="1"/>
  <c r="BZ91" i="3"/>
  <c r="BZ92" i="3" a="1"/>
  <c r="BZ92" i="3"/>
  <c r="BZ129" i="3" a="1"/>
  <c r="BZ129" i="3"/>
  <c r="BZ89" i="3" a="1"/>
  <c r="BZ89" i="3"/>
  <c r="BZ101" i="3" a="1"/>
  <c r="BZ101" i="3"/>
  <c r="BZ120" i="3" a="1"/>
  <c r="BZ120" i="3"/>
  <c r="BZ114" i="3" a="1"/>
  <c r="BZ114" i="3"/>
  <c r="BZ125" i="3" a="1"/>
  <c r="BZ125" i="3"/>
  <c r="BZ106" i="3" a="1"/>
  <c r="BZ106" i="3"/>
  <c r="BZ90" i="3" a="1"/>
  <c r="BZ90" i="3"/>
  <c r="BZ130" i="3" a="1"/>
  <c r="BZ130" i="3"/>
  <c r="BZ105" i="3" a="1"/>
  <c r="BZ105" i="3"/>
  <c r="BZ110" i="3" a="1"/>
  <c r="BZ110" i="3"/>
  <c r="BZ127" i="3" a="1"/>
  <c r="BZ127" i="3"/>
  <c r="BZ112" i="3" a="1"/>
  <c r="BZ112" i="3"/>
  <c r="BZ108" i="3" a="1"/>
  <c r="BZ108" i="3"/>
  <c r="BZ113" i="3" a="1"/>
  <c r="BZ113" i="3"/>
  <c r="BZ121" i="3" a="1"/>
  <c r="BZ121" i="3"/>
  <c r="DA127" i="3" a="1"/>
  <c r="DA127" i="3"/>
  <c r="DA108" i="3" a="1"/>
  <c r="DA108" i="3"/>
  <c r="DA101" i="3" a="1"/>
  <c r="DA101" i="3"/>
  <c r="DA88" i="3" a="1"/>
  <c r="DA88" i="3"/>
  <c r="DA117" i="3" a="1"/>
  <c r="DA117" i="3"/>
  <c r="DA111" i="3" a="1"/>
  <c r="DA111" i="3"/>
  <c r="DA102" i="3" a="1"/>
  <c r="DA102" i="3"/>
  <c r="DA130" i="3" a="1"/>
  <c r="DA130" i="3"/>
  <c r="DA107" i="3" a="1"/>
  <c r="DA107" i="3"/>
  <c r="DA93" i="3" a="1"/>
  <c r="DA93" i="3"/>
  <c r="DA110" i="3" a="1"/>
  <c r="DA110" i="3"/>
  <c r="DA124" i="3" a="1"/>
  <c r="DA124" i="3"/>
  <c r="DA126" i="3" a="1"/>
  <c r="DA126" i="3"/>
  <c r="DA89" i="3" a="1"/>
  <c r="DA89" i="3"/>
  <c r="DA120" i="3" a="1"/>
  <c r="DA120" i="3"/>
  <c r="DA125" i="3" a="1"/>
  <c r="DA125" i="3"/>
  <c r="DA98" i="3" a="1"/>
  <c r="DA98" i="3"/>
  <c r="DA121" i="3" a="1"/>
  <c r="DA121" i="3"/>
  <c r="DA94" i="3" a="1"/>
  <c r="DA94" i="3"/>
  <c r="AO106" i="3" a="1"/>
  <c r="AO106" i="3"/>
  <c r="AO116" i="3" a="1"/>
  <c r="AO116" i="3"/>
  <c r="AO127" i="3" a="1"/>
  <c r="AO127" i="3"/>
  <c r="AO103" i="3" a="1"/>
  <c r="AO103" i="3"/>
  <c r="AO93" i="3" a="1"/>
  <c r="AO93" i="3"/>
  <c r="AO94" i="3" a="1"/>
  <c r="AO94" i="3"/>
  <c r="AO92" i="3" a="1"/>
  <c r="AO92" i="3"/>
  <c r="AO98" i="3" a="1"/>
  <c r="AO98" i="3"/>
  <c r="AU98" i="3" a="1"/>
  <c r="AU98" i="3"/>
  <c r="AU91" i="3" a="1"/>
  <c r="AU91" i="3"/>
  <c r="CK112" i="3" a="1"/>
  <c r="CK112" i="3"/>
  <c r="CK108" i="3" a="1"/>
  <c r="CK108" i="3"/>
  <c r="CK96" i="3" a="1"/>
  <c r="CK96" i="3"/>
  <c r="CK122" i="3" a="1"/>
  <c r="CK122" i="3"/>
  <c r="CK102" i="3" a="1"/>
  <c r="CK102" i="3"/>
  <c r="CK125" i="3" a="1"/>
  <c r="CK125" i="3"/>
  <c r="CK118" i="3" a="1"/>
  <c r="CK118" i="3"/>
  <c r="CK109" i="3" a="1"/>
  <c r="CK109" i="3"/>
  <c r="J97" i="3" a="1"/>
  <c r="J97" i="3"/>
  <c r="J108" i="3" a="1"/>
  <c r="J108" i="3"/>
  <c r="J110" i="3" a="1"/>
  <c r="J110" i="3"/>
  <c r="J107" i="3" a="1"/>
  <c r="J107" i="3"/>
  <c r="J106" i="3" a="1"/>
  <c r="J106" i="3"/>
  <c r="J130" i="3" a="1"/>
  <c r="J130" i="3"/>
  <c r="J113" i="3" a="1"/>
  <c r="J113" i="3"/>
  <c r="J112" i="3" a="1"/>
  <c r="J112" i="3"/>
  <c r="J116" i="3" a="1"/>
  <c r="J116" i="3"/>
  <c r="J125" i="3" a="1"/>
  <c r="J125" i="3"/>
  <c r="J103" i="3" a="1"/>
  <c r="J103" i="3"/>
  <c r="J127" i="3" a="1"/>
  <c r="J127" i="3"/>
  <c r="J111" i="3" a="1"/>
  <c r="J111" i="3"/>
  <c r="J128" i="3" a="1"/>
  <c r="J128" i="3"/>
  <c r="J119" i="3" a="1"/>
  <c r="J119" i="3"/>
  <c r="J123" i="3" a="1"/>
  <c r="J123" i="3"/>
  <c r="J124" i="3" a="1"/>
  <c r="J124" i="3"/>
  <c r="J115" i="3" a="1"/>
  <c r="J115" i="3"/>
  <c r="J94" i="3" a="1"/>
  <c r="J94" i="3"/>
  <c r="J118" i="3" a="1"/>
  <c r="J118" i="3"/>
  <c r="C125" i="3" a="1"/>
  <c r="C125" i="3"/>
  <c r="C123" i="3" a="1"/>
  <c r="C123" i="3"/>
  <c r="C101" i="3" a="1"/>
  <c r="C101" i="3"/>
  <c r="C128" i="3" a="1"/>
  <c r="C128" i="3"/>
  <c r="C116" i="3" a="1"/>
  <c r="C116" i="3"/>
  <c r="C129" i="3" a="1"/>
  <c r="C129" i="3"/>
  <c r="BV94" i="3" a="1"/>
  <c r="BV94" i="3"/>
  <c r="BV123" i="3" a="1"/>
  <c r="BV123" i="3"/>
  <c r="BV95" i="3" a="1"/>
  <c r="BV95" i="3"/>
  <c r="BV112" i="3" a="1"/>
  <c r="BV112" i="3"/>
  <c r="BV104" i="3" a="1"/>
  <c r="BV104" i="3"/>
  <c r="BV92" i="3" a="1"/>
  <c r="BV92" i="3"/>
  <c r="BV101" i="3" a="1"/>
  <c r="BV101" i="3"/>
  <c r="GP89" i="3" a="1"/>
  <c r="GP89" i="3"/>
  <c r="GP101" i="3" a="1"/>
  <c r="GP101" i="3"/>
  <c r="GP110" i="3" a="1"/>
  <c r="GP110" i="3"/>
  <c r="GP119" i="3" a="1"/>
  <c r="GP119" i="3"/>
  <c r="GP91" i="3" a="1"/>
  <c r="GP91" i="3"/>
  <c r="GP103" i="3" a="1"/>
  <c r="GP103" i="3"/>
  <c r="GP115" i="3" a="1"/>
  <c r="GP115" i="3"/>
  <c r="GP95" i="3" a="1"/>
  <c r="GP95" i="3"/>
  <c r="GP124" i="3" a="1"/>
  <c r="GP124" i="3"/>
  <c r="GP116" i="3" a="1"/>
  <c r="GP116" i="3"/>
  <c r="GP107" i="3" a="1"/>
  <c r="GP107" i="3"/>
  <c r="AB124" i="3" a="1"/>
  <c r="AB124" i="3"/>
  <c r="AB118" i="3" a="1"/>
  <c r="AB118" i="3"/>
  <c r="AB105" i="3" a="1"/>
  <c r="AB105" i="3"/>
  <c r="AB95" i="3" a="1"/>
  <c r="AB95" i="3"/>
  <c r="AB123" i="3" a="1"/>
  <c r="AB123" i="3"/>
  <c r="AB103" i="3" a="1"/>
  <c r="AB103" i="3"/>
  <c r="AB121" i="3" a="1"/>
  <c r="AB121" i="3"/>
  <c r="AB127" i="3" a="1"/>
  <c r="AB127" i="3"/>
  <c r="AB107" i="3" a="1"/>
  <c r="AB107" i="3"/>
  <c r="AB114" i="3" a="1"/>
  <c r="AB114" i="3"/>
  <c r="AT124" i="3" a="1"/>
  <c r="AT124" i="3"/>
  <c r="AT117" i="3" a="1"/>
  <c r="AT117" i="3"/>
  <c r="AT123" i="3" a="1"/>
  <c r="AT123" i="3"/>
  <c r="AT105" i="3" a="1"/>
  <c r="AT105" i="3"/>
  <c r="AT90" i="3" a="1"/>
  <c r="AT90" i="3"/>
  <c r="AT98" i="3" a="1"/>
  <c r="AT98" i="3"/>
  <c r="AT107" i="3" a="1"/>
  <c r="AT107" i="3"/>
  <c r="AT118" i="3" a="1"/>
  <c r="AT118" i="3"/>
  <c r="AT111" i="3" a="1"/>
  <c r="AT111" i="3"/>
  <c r="AT91" i="3" a="1"/>
  <c r="AT91" i="3"/>
  <c r="FQ89" i="3" a="1"/>
  <c r="FQ89" i="3"/>
  <c r="FQ120" i="3" a="1"/>
  <c r="FQ120" i="3"/>
  <c r="AL118" i="3" a="1"/>
  <c r="AL118" i="3"/>
  <c r="AL106" i="3" a="1"/>
  <c r="AL106" i="3"/>
  <c r="AL105" i="3" a="1"/>
  <c r="AL105" i="3"/>
  <c r="AL111" i="3" a="1"/>
  <c r="AL111" i="3"/>
  <c r="AL116" i="3" a="1"/>
  <c r="AL116" i="3"/>
  <c r="AL121" i="3" a="1"/>
  <c r="AL121" i="3"/>
  <c r="AL97" i="3" a="1"/>
  <c r="AL97" i="3"/>
  <c r="IR124" i="3" a="1"/>
  <c r="IR124" i="3"/>
  <c r="JC110" i="3" a="1"/>
  <c r="JC110" i="3"/>
  <c r="CE92" i="3" a="1"/>
  <c r="CE92" i="3"/>
  <c r="CJ121" i="3" a="1"/>
  <c r="CJ121" i="3"/>
  <c r="BF121" i="3" a="1"/>
  <c r="BF121" i="3"/>
  <c r="CC109" i="3" a="1"/>
  <c r="CC109" i="3"/>
  <c r="CC126" i="3" a="1"/>
  <c r="CC126" i="3"/>
  <c r="GM114" i="3" a="1"/>
  <c r="GM114" i="3"/>
  <c r="GM93" i="3" a="1"/>
  <c r="GM93" i="3"/>
  <c r="GM88" i="3" a="1"/>
  <c r="GM88" i="3"/>
  <c r="GM100" i="3" a="1"/>
  <c r="GM100" i="3"/>
  <c r="GM110" i="3" a="1"/>
  <c r="GM110" i="3"/>
  <c r="GM99" i="3" a="1"/>
  <c r="GM99" i="3"/>
  <c r="GM108" i="3" a="1"/>
  <c r="GM108" i="3"/>
  <c r="GM106" i="3" a="1"/>
  <c r="GM106" i="3"/>
  <c r="GM89" i="3" a="1"/>
  <c r="GM89" i="3"/>
  <c r="DP130" i="3" a="1"/>
  <c r="DP130" i="3"/>
  <c r="DP114" i="3" a="1"/>
  <c r="DP114" i="3"/>
  <c r="DP99" i="3" a="1"/>
  <c r="DP99" i="3"/>
  <c r="DF106" i="3" a="1"/>
  <c r="DF106" i="3"/>
  <c r="DF115" i="3" a="1"/>
  <c r="DF115" i="3"/>
  <c r="DF94" i="3" a="1"/>
  <c r="DF94" i="3"/>
  <c r="DF109" i="3" a="1"/>
  <c r="DF109" i="3"/>
  <c r="DF130" i="3" a="1"/>
  <c r="DF130" i="3"/>
  <c r="DF100" i="3" a="1"/>
  <c r="DF100" i="3"/>
  <c r="HQ89" i="3" a="1"/>
  <c r="HQ89" i="3"/>
  <c r="HQ100" i="3" a="1"/>
  <c r="HQ100" i="3"/>
  <c r="FX108" i="3" a="1"/>
  <c r="FX108" i="3"/>
  <c r="FX102" i="3" a="1"/>
  <c r="FX102" i="3"/>
  <c r="FX109" i="3" a="1"/>
  <c r="FX109" i="3"/>
  <c r="FX114" i="3" a="1"/>
  <c r="FX114" i="3"/>
  <c r="FX118" i="3" a="1"/>
  <c r="FX118" i="3"/>
  <c r="EY124" i="3" a="1"/>
  <c r="EY124" i="3"/>
  <c r="EY109" i="3" a="1"/>
  <c r="EY109" i="3"/>
  <c r="T98" i="3" a="1"/>
  <c r="T98" i="3"/>
  <c r="T125" i="3" a="1"/>
  <c r="T125" i="3"/>
  <c r="AC125" i="3" a="1"/>
  <c r="AC125" i="3"/>
  <c r="BU114" i="3" a="1"/>
  <c r="BU114" i="3"/>
  <c r="CH93" i="3" a="1"/>
  <c r="CH93" i="3"/>
  <c r="CU108" i="3" a="1"/>
  <c r="CU108" i="3"/>
  <c r="BP111" i="3" a="1"/>
  <c r="BP111" i="3"/>
  <c r="BP129" i="3" a="1"/>
  <c r="BP129" i="3"/>
  <c r="CX88" i="3" a="1"/>
  <c r="CX88" i="3"/>
  <c r="GE103" i="3" a="1"/>
  <c r="GE103" i="3"/>
  <c r="IJ130" i="3" a="1"/>
  <c r="IJ130" i="3"/>
  <c r="EI93" i="3" a="1"/>
  <c r="EI93" i="3"/>
  <c r="DJ103" i="3" a="1"/>
  <c r="DJ103" i="3"/>
  <c r="EH88" i="3" a="1"/>
  <c r="EH88" i="3"/>
  <c r="FQ97" i="3" a="1"/>
  <c r="FQ97" i="3"/>
  <c r="IO95" i="3" a="1"/>
  <c r="IO95" i="3"/>
  <c r="CC117" i="3" a="1"/>
  <c r="CC117" i="3"/>
  <c r="CC92" i="3" a="1"/>
  <c r="CC92" i="3"/>
  <c r="CC91" i="3" a="1"/>
  <c r="CC91" i="3"/>
  <c r="CC101" i="3" a="1"/>
  <c r="CC101" i="3"/>
  <c r="CC113" i="3" a="1"/>
  <c r="CC113" i="3"/>
  <c r="CE114" i="3" a="1"/>
  <c r="CE114" i="3"/>
  <c r="CE129" i="3" a="1"/>
  <c r="CE129" i="3"/>
  <c r="CQ127" i="3" a="1"/>
  <c r="CQ127" i="3"/>
  <c r="CQ98" i="3" a="1"/>
  <c r="CQ98" i="3"/>
  <c r="CQ110" i="3" a="1"/>
  <c r="CQ110" i="3"/>
  <c r="CQ125" i="3" a="1"/>
  <c r="CQ125" i="3"/>
  <c r="CJ108" i="3" a="1"/>
  <c r="CJ108" i="3"/>
  <c r="CC102" i="3" a="1"/>
  <c r="CC102" i="3"/>
  <c r="CC122" i="3" a="1"/>
  <c r="CC122" i="3"/>
  <c r="CC125" i="3" a="1"/>
  <c r="CC125" i="3"/>
  <c r="CJ89" i="3" a="1"/>
  <c r="CJ89" i="3"/>
  <c r="JE90" i="3" a="1"/>
  <c r="JE90" i="3"/>
  <c r="CM129" i="3" a="1"/>
  <c r="CM129" i="3"/>
  <c r="CM130" i="3" a="1"/>
  <c r="CM130" i="3"/>
  <c r="JE123" i="3" a="1"/>
  <c r="JE123" i="3"/>
  <c r="CC99" i="3" a="1"/>
  <c r="CC99" i="3"/>
  <c r="CQ120" i="3" a="1"/>
  <c r="CQ120" i="3"/>
  <c r="BE105" i="3" a="1"/>
  <c r="BE105" i="3"/>
  <c r="CY128" i="3" a="1"/>
  <c r="CY128" i="3"/>
  <c r="EM108" i="3" a="1"/>
  <c r="EM108" i="3"/>
  <c r="IS96" i="3" a="1"/>
  <c r="IS96" i="3"/>
  <c r="DS91" i="3" a="1"/>
  <c r="DS91" i="3"/>
  <c r="FK123" i="3" a="1"/>
  <c r="FK123" i="3"/>
  <c r="CJ98" i="3" a="1"/>
  <c r="CJ98" i="3"/>
  <c r="BA91" i="3" a="1"/>
  <c r="BA91" i="3"/>
  <c r="EC100" i="3" a="1"/>
  <c r="EC100" i="3"/>
  <c r="IN89" i="3" a="1"/>
  <c r="IN89" i="3"/>
  <c r="FV124" i="3" a="1"/>
  <c r="FV124" i="3"/>
  <c r="DI90" i="3" a="1"/>
  <c r="DI90" i="3"/>
  <c r="EP101" i="3" a="1"/>
  <c r="EP101" i="3"/>
  <c r="DG107" i="3" a="1"/>
  <c r="DG107" i="3"/>
  <c r="DD109" i="3" a="1"/>
  <c r="DD109" i="3"/>
  <c r="HO88" i="3" a="1"/>
  <c r="HO88" i="3"/>
  <c r="CT128" i="3" a="1"/>
  <c r="CT128" i="3"/>
  <c r="EW119" i="3" a="1"/>
  <c r="EW119" i="3"/>
  <c r="FG127" i="3" a="1"/>
  <c r="FG127" i="3"/>
  <c r="FL99" i="3" a="1"/>
  <c r="FL99" i="3"/>
  <c r="HR129" i="3" a="1"/>
  <c r="HR129" i="3"/>
  <c r="EK102" i="3" a="1"/>
  <c r="EK102" i="3"/>
  <c r="HM96" i="3" a="1"/>
  <c r="HM96" i="3"/>
  <c r="CS111" i="3" a="1"/>
  <c r="CS111" i="3"/>
  <c r="CS126" i="3" a="1"/>
  <c r="CS126" i="3"/>
  <c r="CS109" i="3" a="1"/>
  <c r="CS109" i="3"/>
  <c r="CS99" i="3" a="1"/>
  <c r="CS99" i="3"/>
  <c r="CS125" i="3" a="1"/>
  <c r="CS125" i="3"/>
  <c r="CS94" i="3" a="1"/>
  <c r="CS94" i="3"/>
  <c r="CS124" i="3" a="1"/>
  <c r="CS124" i="3"/>
  <c r="CS96" i="3" a="1"/>
  <c r="CS96" i="3"/>
  <c r="CS110" i="3" a="1"/>
  <c r="CS110" i="3"/>
  <c r="CS92" i="3" a="1"/>
  <c r="CS92" i="3"/>
  <c r="FK93" i="3" a="1"/>
  <c r="FK93" i="3"/>
  <c r="FK125" i="3" a="1"/>
  <c r="FK125" i="3"/>
  <c r="FK129" i="3" a="1"/>
  <c r="FK129" i="3"/>
  <c r="FK99" i="3" a="1"/>
  <c r="FK99" i="3"/>
  <c r="FK94" i="3" a="1"/>
  <c r="FK94" i="3"/>
  <c r="FK118" i="3" a="1"/>
  <c r="FK118" i="3"/>
  <c r="FK104" i="3" a="1"/>
  <c r="FK104" i="3"/>
  <c r="FK112" i="3" a="1"/>
  <c r="FK112" i="3"/>
  <c r="FK100" i="3" a="1"/>
  <c r="FK100" i="3"/>
  <c r="FK111" i="3" a="1"/>
  <c r="FK111" i="3"/>
  <c r="FK89" i="3" a="1"/>
  <c r="FK89" i="3"/>
  <c r="FK91" i="3" a="1"/>
  <c r="FK91" i="3"/>
  <c r="FK101" i="3" a="1"/>
  <c r="FK101" i="3"/>
  <c r="FK88" i="3" a="1"/>
  <c r="FK88" i="3"/>
  <c r="FK114" i="3" a="1"/>
  <c r="FK114" i="3"/>
  <c r="FK95" i="3" a="1"/>
  <c r="FK95" i="3"/>
  <c r="FK117" i="3" a="1"/>
  <c r="FK117" i="3"/>
  <c r="FK97" i="3" a="1"/>
  <c r="FK97" i="3"/>
  <c r="FK115" i="3" a="1"/>
  <c r="FK115" i="3"/>
  <c r="FK90" i="3" a="1"/>
  <c r="FK90" i="3"/>
  <c r="FK127" i="3" a="1"/>
  <c r="FK127" i="3"/>
  <c r="FK105" i="3" a="1"/>
  <c r="FK105" i="3"/>
  <c r="FK92" i="3" a="1"/>
  <c r="FK92" i="3"/>
  <c r="FK130" i="3" a="1"/>
  <c r="FK130" i="3"/>
  <c r="FK98" i="3" a="1"/>
  <c r="FK98" i="3"/>
  <c r="HN115" i="3" a="1"/>
  <c r="HN115" i="3"/>
  <c r="HN99" i="3" a="1"/>
  <c r="HN99" i="3"/>
  <c r="HN108" i="3" a="1"/>
  <c r="HN108" i="3"/>
  <c r="HN124" i="3" a="1"/>
  <c r="HN124" i="3"/>
  <c r="HN113" i="3" a="1"/>
  <c r="HN113" i="3"/>
  <c r="HN122" i="3" a="1"/>
  <c r="HN122" i="3"/>
  <c r="HN92" i="3" a="1"/>
  <c r="HN92" i="3"/>
  <c r="HN126" i="3" a="1"/>
  <c r="HN126" i="3"/>
  <c r="HN106" i="3" a="1"/>
  <c r="HN106" i="3"/>
  <c r="HN88" i="3" a="1"/>
  <c r="HN88" i="3"/>
  <c r="HN101" i="3" a="1"/>
  <c r="HN101" i="3"/>
  <c r="HN94" i="3" a="1"/>
  <c r="HN94" i="3"/>
  <c r="HN95" i="3" a="1"/>
  <c r="HN95" i="3"/>
  <c r="HN97" i="3" a="1"/>
  <c r="HN97" i="3"/>
  <c r="HN96" i="3" a="1"/>
  <c r="HN96" i="3"/>
  <c r="HN118" i="3" a="1"/>
  <c r="HN118" i="3"/>
  <c r="CD95" i="3" a="1"/>
  <c r="CD95" i="3"/>
  <c r="CD117" i="3" a="1"/>
  <c r="CD117" i="3"/>
  <c r="CD112" i="3" a="1"/>
  <c r="CD112" i="3"/>
  <c r="CD98" i="3" a="1"/>
  <c r="CD98" i="3"/>
  <c r="CD118" i="3" a="1"/>
  <c r="CD118" i="3"/>
  <c r="CD113" i="3" a="1"/>
  <c r="CD113" i="3"/>
  <c r="CD122" i="3" a="1"/>
  <c r="CD122" i="3"/>
  <c r="CD93" i="3" a="1"/>
  <c r="CD93" i="3"/>
  <c r="CD103" i="3" a="1"/>
  <c r="CD103" i="3"/>
  <c r="CD94" i="3" a="1"/>
  <c r="CD94" i="3"/>
  <c r="IR128" i="3" a="1"/>
  <c r="IR128" i="3"/>
  <c r="IR130" i="3" a="1"/>
  <c r="IR130" i="3"/>
  <c r="IR113" i="3" a="1"/>
  <c r="IR113" i="3"/>
  <c r="IR88" i="3" a="1"/>
  <c r="IR88" i="3"/>
  <c r="IR103" i="3" a="1"/>
  <c r="IR103" i="3"/>
  <c r="IR107" i="3" a="1"/>
  <c r="IR107" i="3"/>
  <c r="IR91" i="3" a="1"/>
  <c r="IR91" i="3"/>
  <c r="IR105" i="3" a="1"/>
  <c r="IR105" i="3"/>
  <c r="CI89" i="3" a="1"/>
  <c r="CI89" i="3"/>
  <c r="CI100" i="3" a="1"/>
  <c r="CI100" i="3"/>
  <c r="CI120" i="3" a="1"/>
  <c r="CI120" i="3"/>
  <c r="CI108" i="3" a="1"/>
  <c r="CI108" i="3"/>
  <c r="CI91" i="3" a="1"/>
  <c r="CI91" i="3"/>
  <c r="CI107" i="3" a="1"/>
  <c r="CI107" i="3"/>
  <c r="CI112" i="3" a="1"/>
  <c r="CI112" i="3"/>
  <c r="CI128" i="3" a="1"/>
  <c r="CI128" i="3"/>
  <c r="CI117" i="3" a="1"/>
  <c r="CI117" i="3"/>
  <c r="CI118" i="3" a="1"/>
  <c r="CI118" i="3"/>
  <c r="CI113" i="3" a="1"/>
  <c r="CI113" i="3"/>
  <c r="CI130" i="3" a="1"/>
  <c r="CI130" i="3"/>
  <c r="IM93" i="3" a="1"/>
  <c r="IM93" i="3"/>
  <c r="IM119" i="3" a="1"/>
  <c r="IM119" i="3"/>
  <c r="IM91" i="3" a="1"/>
  <c r="IM91" i="3"/>
  <c r="IM108" i="3" a="1"/>
  <c r="IM108" i="3"/>
  <c r="IM118" i="3" a="1"/>
  <c r="IM118" i="3"/>
  <c r="DT129" i="3" a="1"/>
  <c r="DT129" i="3"/>
  <c r="DT116" i="3" a="1"/>
  <c r="DT116" i="3"/>
  <c r="DT103" i="3" a="1"/>
  <c r="DT103" i="3"/>
  <c r="DT122" i="3" a="1"/>
  <c r="DT122" i="3"/>
  <c r="DT110" i="3" a="1"/>
  <c r="DT110" i="3"/>
  <c r="DT88" i="3" a="1"/>
  <c r="DT88" i="3"/>
  <c r="DT123" i="3" a="1"/>
  <c r="DT123" i="3"/>
  <c r="DT89" i="3" a="1"/>
  <c r="DT89" i="3"/>
  <c r="DT107" i="3" a="1"/>
  <c r="DT107" i="3"/>
  <c r="DT92" i="3" a="1"/>
  <c r="DT92" i="3"/>
  <c r="DT124" i="3" a="1"/>
  <c r="DT124" i="3"/>
  <c r="DT108" i="3" a="1"/>
  <c r="DT108" i="3"/>
  <c r="DT112" i="3" a="1"/>
  <c r="DT112" i="3"/>
  <c r="DT101" i="3" a="1"/>
  <c r="DT101" i="3"/>
  <c r="DT130" i="3" a="1"/>
  <c r="DT130" i="3"/>
  <c r="DT104" i="3" a="1"/>
  <c r="DT104" i="3"/>
  <c r="DT126" i="3" a="1"/>
  <c r="DT126" i="3"/>
  <c r="DT114" i="3" a="1"/>
  <c r="DT114" i="3"/>
  <c r="DT106" i="3" a="1"/>
  <c r="DT106" i="3"/>
  <c r="DT96" i="3" a="1"/>
  <c r="DT96" i="3"/>
  <c r="DT119" i="3" a="1"/>
  <c r="DT119" i="3"/>
  <c r="DT95" i="3" a="1"/>
  <c r="DT95" i="3"/>
  <c r="DT115" i="3" a="1"/>
  <c r="DT115" i="3"/>
  <c r="DT91" i="3" a="1"/>
  <c r="DT91" i="3"/>
  <c r="DT125" i="3" a="1"/>
  <c r="DT125" i="3"/>
  <c r="DT97" i="3" a="1"/>
  <c r="DT97" i="3"/>
  <c r="DT120" i="3" a="1"/>
  <c r="DT120" i="3"/>
  <c r="GG92" i="3" a="1"/>
  <c r="GG92" i="3"/>
  <c r="GG129" i="3" a="1"/>
  <c r="GG129" i="3"/>
  <c r="AL102" i="3" a="1"/>
  <c r="AL102" i="3"/>
  <c r="AL94" i="3" a="1"/>
  <c r="AL94" i="3"/>
  <c r="BO113" i="3" a="1"/>
  <c r="BO113" i="3"/>
  <c r="BO109" i="3" a="1"/>
  <c r="BO109" i="3"/>
  <c r="EQ89" i="3" a="1"/>
  <c r="EQ89" i="3"/>
  <c r="EQ101" i="3" a="1"/>
  <c r="EQ101" i="3"/>
  <c r="EQ126" i="3" a="1"/>
  <c r="EQ126" i="3"/>
  <c r="EQ120" i="3" a="1"/>
  <c r="EQ120" i="3"/>
  <c r="EQ112" i="3" a="1"/>
  <c r="EQ112" i="3"/>
  <c r="EQ121" i="3" a="1"/>
  <c r="EQ121" i="3"/>
  <c r="EQ115" i="3" a="1"/>
  <c r="EQ115" i="3"/>
  <c r="EQ127" i="3" a="1"/>
  <c r="EQ127" i="3"/>
  <c r="EQ125" i="3" a="1"/>
  <c r="EQ125" i="3"/>
  <c r="EQ109" i="3" a="1"/>
  <c r="EQ109" i="3"/>
  <c r="IC96" i="3" a="1"/>
  <c r="IC96" i="3"/>
  <c r="IC93" i="3" a="1"/>
  <c r="IC93" i="3"/>
  <c r="IC98" i="3" a="1"/>
  <c r="IC98" i="3"/>
  <c r="IC102" i="3" a="1"/>
  <c r="IC102" i="3"/>
  <c r="DM99" i="3" a="1"/>
  <c r="DM99" i="3"/>
  <c r="DM90" i="3" a="1"/>
  <c r="DM90" i="3"/>
  <c r="DM88" i="3" a="1"/>
  <c r="DM88" i="3"/>
  <c r="DM97" i="3" a="1"/>
  <c r="DM97" i="3"/>
  <c r="DM113" i="3" a="1"/>
  <c r="DM113" i="3"/>
  <c r="DM96" i="3" a="1"/>
  <c r="DM96" i="3"/>
  <c r="DM100" i="3" a="1"/>
  <c r="DM100" i="3"/>
  <c r="DM130" i="3" a="1"/>
  <c r="DM130" i="3"/>
  <c r="DM101" i="3" a="1"/>
  <c r="DM101" i="3"/>
  <c r="DM117" i="3" a="1"/>
  <c r="DM117" i="3"/>
  <c r="DM92" i="3" a="1"/>
  <c r="DM92" i="3"/>
  <c r="DM89" i="3" a="1"/>
  <c r="DM89" i="3"/>
  <c r="CN121" i="3" a="1"/>
  <c r="CN121" i="3"/>
  <c r="CN118" i="3" a="1"/>
  <c r="CN118" i="3"/>
  <c r="CN126" i="3" a="1"/>
  <c r="CN126" i="3"/>
  <c r="BY92" i="3" a="1"/>
  <c r="BY92" i="3"/>
  <c r="BY119" i="3" a="1"/>
  <c r="BY119" i="3"/>
  <c r="BY121" i="3" a="1"/>
  <c r="BY121" i="3"/>
  <c r="BY113" i="3" a="1"/>
  <c r="BY113" i="3"/>
  <c r="BY111" i="3" a="1"/>
  <c r="BY111" i="3"/>
  <c r="BY115" i="3" a="1"/>
  <c r="BY115" i="3"/>
  <c r="BY117" i="3" a="1"/>
  <c r="BY117" i="3"/>
  <c r="BY110" i="3" a="1"/>
  <c r="BY110" i="3"/>
  <c r="BY105" i="3" a="1"/>
  <c r="BY105" i="3"/>
  <c r="BY96" i="3" a="1"/>
  <c r="BY96" i="3"/>
  <c r="BY91" i="3" a="1"/>
  <c r="BY91" i="3"/>
  <c r="BY90" i="3" a="1"/>
  <c r="BY90" i="3"/>
  <c r="BY89" i="3" a="1"/>
  <c r="BY89" i="3"/>
  <c r="BY130" i="3" a="1"/>
  <c r="BY130" i="3"/>
  <c r="BY100" i="3" a="1"/>
  <c r="BY100" i="3"/>
  <c r="BY128" i="3" a="1"/>
  <c r="BY128" i="3"/>
  <c r="BY95" i="3" a="1"/>
  <c r="BY95" i="3"/>
  <c r="BY112" i="3" a="1"/>
  <c r="BY112" i="3"/>
  <c r="BY107" i="3" a="1"/>
  <c r="BY107" i="3"/>
  <c r="EB121" i="3" a="1"/>
  <c r="EB121" i="3"/>
  <c r="EB102" i="3" a="1"/>
  <c r="EB102" i="3"/>
  <c r="EB98" i="3" a="1"/>
  <c r="EB98" i="3"/>
  <c r="EB120" i="3" a="1"/>
  <c r="EB120" i="3"/>
  <c r="EB91" i="3" a="1"/>
  <c r="EB91" i="3"/>
  <c r="EB111" i="3" a="1"/>
  <c r="EB111" i="3"/>
  <c r="EB110" i="3" a="1"/>
  <c r="EB110" i="3"/>
  <c r="EB106" i="3" a="1"/>
  <c r="EB106" i="3"/>
  <c r="EB126" i="3" a="1"/>
  <c r="EB126" i="3"/>
  <c r="EB129" i="3" a="1"/>
  <c r="EB129" i="3"/>
  <c r="EB90" i="3" a="1"/>
  <c r="EB90" i="3"/>
  <c r="EB130" i="3" a="1"/>
  <c r="EB130" i="3"/>
  <c r="HD123" i="3" a="1"/>
  <c r="HD123" i="3"/>
  <c r="HD96" i="3" a="1"/>
  <c r="HD96" i="3"/>
  <c r="HD126" i="3" a="1"/>
  <c r="HD126" i="3"/>
  <c r="HD95" i="3" a="1"/>
  <c r="HD95" i="3"/>
  <c r="HD120" i="3" a="1"/>
  <c r="HD120" i="3"/>
  <c r="HD124" i="3" a="1"/>
  <c r="HD124" i="3"/>
  <c r="HD99" i="3" a="1"/>
  <c r="HD99" i="3"/>
  <c r="HD94" i="3" a="1"/>
  <c r="HD94" i="3"/>
  <c r="HD109" i="3" a="1"/>
  <c r="HD109" i="3"/>
  <c r="HD90" i="3" a="1"/>
  <c r="HD90" i="3"/>
  <c r="HD121" i="3" a="1"/>
  <c r="HD121" i="3"/>
  <c r="EV129" i="3" a="1"/>
  <c r="EV129" i="3"/>
  <c r="EV96" i="3" a="1"/>
  <c r="EV96" i="3"/>
  <c r="EV107" i="3" a="1"/>
  <c r="EV107" i="3"/>
  <c r="GY111" i="3" a="1"/>
  <c r="GY111" i="3"/>
  <c r="GY101" i="3" a="1"/>
  <c r="GY101" i="3"/>
  <c r="GY93" i="3" a="1"/>
  <c r="GY93" i="3"/>
  <c r="GY128" i="3" a="1"/>
  <c r="GY128" i="3"/>
  <c r="GY105" i="3" a="1"/>
  <c r="GY105" i="3"/>
  <c r="GY112" i="3" a="1"/>
  <c r="GY112" i="3"/>
  <c r="GY95" i="3" a="1"/>
  <c r="GY95" i="3"/>
  <c r="GY108" i="3" a="1"/>
  <c r="GY108" i="3"/>
  <c r="GY107" i="3" a="1"/>
  <c r="GY107" i="3"/>
  <c r="GY97" i="3" a="1"/>
  <c r="GY97" i="3"/>
  <c r="GY91" i="3" a="1"/>
  <c r="GY91" i="3"/>
  <c r="GY92" i="3" a="1"/>
  <c r="GY92" i="3"/>
  <c r="GY117" i="3" a="1"/>
  <c r="GY117" i="3"/>
  <c r="GY102" i="3" a="1"/>
  <c r="GY102" i="3"/>
  <c r="GY114" i="3" a="1"/>
  <c r="GY114" i="3"/>
  <c r="GY90" i="3" a="1"/>
  <c r="GY90" i="3"/>
  <c r="GY115" i="3" a="1"/>
  <c r="GY115" i="3"/>
  <c r="GY122" i="3" a="1"/>
  <c r="GY122" i="3"/>
  <c r="CV94" i="3" a="1"/>
  <c r="CV94" i="3"/>
  <c r="CV97" i="3" a="1"/>
  <c r="CV97" i="3"/>
  <c r="CV129" i="3" a="1"/>
  <c r="CV129" i="3"/>
  <c r="CV93" i="3" a="1"/>
  <c r="CV93" i="3"/>
  <c r="CV102" i="3" a="1"/>
  <c r="CV102" i="3"/>
  <c r="CV96" i="3" a="1"/>
  <c r="CV96" i="3"/>
  <c r="CV114" i="3" a="1"/>
  <c r="CV114" i="3"/>
  <c r="CV109" i="3" a="1"/>
  <c r="CV109" i="3"/>
  <c r="CV111" i="3" a="1"/>
  <c r="CV111" i="3"/>
  <c r="CV91" i="3" a="1"/>
  <c r="CV91" i="3"/>
  <c r="CV100" i="3" a="1"/>
  <c r="CV100" i="3"/>
  <c r="CV103" i="3" a="1"/>
  <c r="CV103" i="3"/>
  <c r="CV128" i="3" a="1"/>
  <c r="CV128" i="3"/>
  <c r="CV120" i="3" a="1"/>
  <c r="CV120" i="3"/>
  <c r="CV98" i="3" a="1"/>
  <c r="CV98" i="3"/>
  <c r="CV88" i="3" a="1"/>
  <c r="CV88" i="3"/>
  <c r="IH117" i="3" a="1"/>
  <c r="IH117" i="3"/>
  <c r="IH94" i="3" a="1"/>
  <c r="IH94" i="3"/>
  <c r="IH126" i="3" a="1"/>
  <c r="IH126" i="3"/>
  <c r="IH99" i="3" a="1"/>
  <c r="IH99" i="3"/>
  <c r="JB105" i="3" a="1"/>
  <c r="JB105" i="3"/>
  <c r="JB121" i="3" a="1"/>
  <c r="JB121" i="3"/>
  <c r="JB125" i="3" a="1"/>
  <c r="JB125" i="3"/>
  <c r="JB110" i="3" a="1"/>
  <c r="JB110" i="3"/>
  <c r="FF99" i="3" a="1"/>
  <c r="FF99" i="3"/>
  <c r="FF100" i="3" a="1"/>
  <c r="FF100" i="3"/>
  <c r="FF101" i="3" a="1"/>
  <c r="FF101" i="3"/>
  <c r="FF90" i="3" a="1"/>
  <c r="FF90" i="3"/>
  <c r="GO105" i="3" a="1"/>
  <c r="GO105" i="3"/>
  <c r="GO104" i="3" a="1"/>
  <c r="GO104" i="3"/>
  <c r="GO113" i="3" a="1"/>
  <c r="GO113" i="3"/>
  <c r="GO114" i="3" a="1"/>
  <c r="GO114" i="3"/>
  <c r="GO89" i="3" a="1"/>
  <c r="GO89" i="3"/>
  <c r="GO101" i="3" a="1"/>
  <c r="GO101" i="3"/>
  <c r="GO103" i="3" a="1"/>
  <c r="GO103" i="3"/>
  <c r="GO125" i="3" a="1"/>
  <c r="GO125" i="3"/>
  <c r="GO127" i="3" a="1"/>
  <c r="GO127" i="3"/>
  <c r="GO96" i="3" a="1"/>
  <c r="GO96" i="3"/>
  <c r="FA124" i="3" a="1"/>
  <c r="FA124" i="3"/>
  <c r="FA111" i="3" a="1"/>
  <c r="FA111" i="3"/>
  <c r="FA123" i="3" a="1"/>
  <c r="FA123" i="3"/>
  <c r="FA90" i="3" a="1"/>
  <c r="FA90" i="3"/>
  <c r="FA130" i="3" a="1"/>
  <c r="FA130" i="3"/>
  <c r="FA125" i="3" a="1"/>
  <c r="FA125" i="3"/>
  <c r="FP101" i="3" a="1"/>
  <c r="FP101" i="3"/>
  <c r="FP130" i="3" a="1"/>
  <c r="FP130" i="3"/>
  <c r="FP100" i="3" a="1"/>
  <c r="FP100" i="3"/>
  <c r="FP92" i="3" a="1"/>
  <c r="FP92" i="3"/>
  <c r="FP91" i="3" a="1"/>
  <c r="FP91" i="3"/>
  <c r="FP107" i="3" a="1"/>
  <c r="FP107" i="3"/>
  <c r="HS124" i="3" a="1"/>
  <c r="HS124" i="3"/>
  <c r="HS123" i="3" a="1"/>
  <c r="HS123" i="3"/>
  <c r="HS120" i="3" a="1"/>
  <c r="HS120" i="3"/>
  <c r="HS113" i="3" a="1"/>
  <c r="HS113" i="3"/>
  <c r="HS97" i="3" a="1"/>
  <c r="HS97" i="3"/>
  <c r="HS125" i="3" a="1"/>
  <c r="HS125" i="3"/>
  <c r="HS94" i="3" a="1"/>
  <c r="HS94" i="3"/>
  <c r="HS108" i="3" a="1"/>
  <c r="HS108" i="3"/>
  <c r="HS130" i="3" a="1"/>
  <c r="HS130" i="3"/>
  <c r="BP106" i="3" a="1"/>
  <c r="BP106" i="3"/>
  <c r="BP124" i="3" a="1"/>
  <c r="BP124" i="3"/>
  <c r="BP99" i="3" a="1"/>
  <c r="BP99" i="3"/>
  <c r="BP117" i="3" a="1"/>
  <c r="BP117" i="3"/>
  <c r="BP100" i="3" a="1"/>
  <c r="BP100" i="3"/>
  <c r="BP101" i="3" a="1"/>
  <c r="BP101" i="3"/>
  <c r="BP110" i="3" a="1"/>
  <c r="BP110" i="3"/>
  <c r="BP126" i="3" a="1"/>
  <c r="BP126" i="3"/>
  <c r="BP91" i="3" a="1"/>
  <c r="BP91" i="3"/>
  <c r="BP114" i="3" a="1"/>
  <c r="BP114" i="3"/>
  <c r="BP94" i="3" a="1"/>
  <c r="BP94" i="3"/>
  <c r="BF119" i="3" a="1"/>
  <c r="BF119" i="3"/>
  <c r="BF105" i="3" a="1"/>
  <c r="BF105" i="3"/>
  <c r="BF101" i="3" a="1"/>
  <c r="BF101" i="3"/>
  <c r="HT89" i="3" a="1"/>
  <c r="HT89" i="3"/>
  <c r="HT121" i="3" a="1"/>
  <c r="HT121" i="3"/>
  <c r="HT122" i="3" a="1"/>
  <c r="HT122" i="3"/>
  <c r="HT90" i="3" a="1"/>
  <c r="HT90" i="3"/>
  <c r="HT114" i="3" a="1"/>
  <c r="HT114" i="3"/>
  <c r="HT98" i="3" a="1"/>
  <c r="HT98" i="3"/>
  <c r="CE118" i="3" a="1"/>
  <c r="CE118" i="3"/>
  <c r="CE90" i="3" a="1"/>
  <c r="CE90" i="3"/>
  <c r="CE116" i="3" a="1"/>
  <c r="CE116" i="3"/>
  <c r="CE94" i="3" a="1"/>
  <c r="CE94" i="3"/>
  <c r="CE104" i="3" a="1"/>
  <c r="CE104" i="3"/>
  <c r="CE111" i="3" a="1"/>
  <c r="CE111" i="3"/>
  <c r="CE102" i="3" a="1"/>
  <c r="CE102" i="3"/>
  <c r="CE126" i="3" a="1"/>
  <c r="CE126" i="3"/>
  <c r="CE89" i="3" a="1"/>
  <c r="CE89" i="3"/>
  <c r="CE108" i="3" a="1"/>
  <c r="CE108" i="3"/>
  <c r="CE130" i="3" a="1"/>
  <c r="CE130" i="3"/>
  <c r="CE122" i="3" a="1"/>
  <c r="CE122" i="3"/>
  <c r="CE97" i="3" a="1"/>
  <c r="CE97" i="3"/>
  <c r="CE107" i="3" a="1"/>
  <c r="CE107" i="3"/>
  <c r="CE103" i="3" a="1"/>
  <c r="CE103" i="3"/>
  <c r="CE115" i="3" a="1"/>
  <c r="CE115" i="3"/>
  <c r="CE127" i="3" a="1"/>
  <c r="CE127" i="3"/>
  <c r="CE100" i="3" a="1"/>
  <c r="CE100" i="3"/>
  <c r="CE91" i="3" a="1"/>
  <c r="CE91" i="3"/>
  <c r="CE109" i="3" a="1"/>
  <c r="CE109" i="3"/>
  <c r="CE117" i="3" a="1"/>
  <c r="CE117" i="3"/>
  <c r="CE88" i="3" a="1"/>
  <c r="CE88" i="3"/>
  <c r="CE105" i="3" a="1"/>
  <c r="CE105" i="3"/>
  <c r="CE128" i="3" a="1"/>
  <c r="CE128" i="3"/>
  <c r="CE96" i="3" a="1"/>
  <c r="CE96" i="3"/>
  <c r="CE112" i="3" a="1"/>
  <c r="CE112" i="3"/>
  <c r="CE113" i="3" a="1"/>
  <c r="CE113" i="3"/>
  <c r="CE101" i="3" a="1"/>
  <c r="CE101" i="3"/>
  <c r="CE121" i="3" a="1"/>
  <c r="CE121" i="3"/>
  <c r="CE99" i="3" a="1"/>
  <c r="CE99" i="3"/>
  <c r="CE93" i="3" a="1"/>
  <c r="CE93" i="3"/>
  <c r="AQ123" i="3" a="1"/>
  <c r="AQ123" i="3"/>
  <c r="AQ120" i="3" a="1"/>
  <c r="AQ120" i="3"/>
  <c r="AQ124" i="3" a="1"/>
  <c r="AQ124" i="3"/>
  <c r="AQ99" i="3" a="1"/>
  <c r="AQ99" i="3"/>
  <c r="IX122" i="3" a="1"/>
  <c r="IX122" i="3"/>
  <c r="IX98" i="3" a="1"/>
  <c r="IX98" i="3"/>
  <c r="CO96" i="3" a="1"/>
  <c r="CO96" i="3"/>
  <c r="CO89" i="3" a="1"/>
  <c r="CO89" i="3"/>
  <c r="JH111" i="3" a="1"/>
  <c r="JH111" i="3"/>
  <c r="JH96" i="3" a="1"/>
  <c r="JH96" i="3"/>
  <c r="BU90" i="3" a="1"/>
  <c r="BU90" i="3"/>
  <c r="BU129" i="3" a="1"/>
  <c r="BU129" i="3"/>
  <c r="BU89" i="3" a="1"/>
  <c r="BU89" i="3"/>
  <c r="BU122" i="3" a="1"/>
  <c r="BU122" i="3"/>
  <c r="BU123" i="3" a="1"/>
  <c r="BU123" i="3"/>
  <c r="BU99" i="3" a="1"/>
  <c r="BU99" i="3"/>
  <c r="BU94" i="3" a="1"/>
  <c r="BU94" i="3"/>
  <c r="BU111" i="3" a="1"/>
  <c r="BU111" i="3"/>
  <c r="BU116" i="3" a="1"/>
  <c r="BU116" i="3"/>
  <c r="BU88" i="3" a="1"/>
  <c r="BU88" i="3"/>
  <c r="BU102" i="3" a="1"/>
  <c r="BU102" i="3"/>
  <c r="BU106" i="3" a="1"/>
  <c r="BU106" i="3"/>
  <c r="BU93" i="3" a="1"/>
  <c r="BU93" i="3"/>
  <c r="BU107" i="3" a="1"/>
  <c r="BU107" i="3"/>
  <c r="BU92" i="3" a="1"/>
  <c r="BU92" i="3"/>
  <c r="BU98" i="3" a="1"/>
  <c r="BU98" i="3"/>
  <c r="BU103" i="3" a="1"/>
  <c r="BU103" i="3"/>
  <c r="BU97" i="3" a="1"/>
  <c r="BU97" i="3"/>
  <c r="BU95" i="3" a="1"/>
  <c r="BU95" i="3"/>
  <c r="BU127" i="3" a="1"/>
  <c r="BU127" i="3"/>
  <c r="BU128" i="3" a="1"/>
  <c r="BU128" i="3"/>
  <c r="BU120" i="3" a="1"/>
  <c r="BU120" i="3"/>
  <c r="BU112" i="3" a="1"/>
  <c r="BU112" i="3"/>
  <c r="BU113" i="3" a="1"/>
  <c r="BU113" i="3"/>
  <c r="BU108" i="3" a="1"/>
  <c r="BU108" i="3"/>
  <c r="BU109" i="3" a="1"/>
  <c r="BU109" i="3"/>
  <c r="BU110" i="3" a="1"/>
  <c r="BU110" i="3"/>
  <c r="BU105" i="3" a="1"/>
  <c r="BU105" i="3"/>
  <c r="BU117" i="3" a="1"/>
  <c r="BU117" i="3"/>
  <c r="BU119" i="3" a="1"/>
  <c r="BU119" i="3"/>
  <c r="BU104" i="3" a="1"/>
  <c r="BU104" i="3"/>
  <c r="GU124" i="3" a="1"/>
  <c r="GU124" i="3"/>
  <c r="GU116" i="3" a="1"/>
  <c r="GU116" i="3"/>
  <c r="GU111" i="3" a="1"/>
  <c r="GU111" i="3"/>
  <c r="GU100" i="3" a="1"/>
  <c r="GU100" i="3"/>
  <c r="DP90" i="3" a="1"/>
  <c r="DP90" i="3"/>
  <c r="DP93" i="3" a="1"/>
  <c r="DP93" i="3"/>
  <c r="DP88" i="3" a="1"/>
  <c r="DP88" i="3"/>
  <c r="DP123" i="3" a="1"/>
  <c r="DP123" i="3"/>
  <c r="DP122" i="3" a="1"/>
  <c r="DP122" i="3"/>
  <c r="DP109" i="3" a="1"/>
  <c r="DP109" i="3"/>
  <c r="DP116" i="3" a="1"/>
  <c r="DP116" i="3"/>
  <c r="DP126" i="3" a="1"/>
  <c r="DP126" i="3"/>
  <c r="DP112" i="3" a="1"/>
  <c r="DP112" i="3"/>
  <c r="DP100" i="3" a="1"/>
  <c r="DP100" i="3"/>
  <c r="DP106" i="3" a="1"/>
  <c r="DP106" i="3"/>
  <c r="DP120" i="3" a="1"/>
  <c r="DP120" i="3"/>
  <c r="DP117" i="3" a="1"/>
  <c r="DP117" i="3"/>
  <c r="DP105" i="3" a="1"/>
  <c r="DP105" i="3"/>
  <c r="DP129" i="3" a="1"/>
  <c r="DP129" i="3"/>
  <c r="DP113" i="3" a="1"/>
  <c r="DP113" i="3"/>
  <c r="DP118" i="3" a="1"/>
  <c r="DP118" i="3"/>
  <c r="DP92" i="3" a="1"/>
  <c r="DP92" i="3"/>
  <c r="DP121" i="3" a="1"/>
  <c r="DP121" i="3"/>
  <c r="DP98" i="3" a="1"/>
  <c r="DP98" i="3"/>
  <c r="DP97" i="3" a="1"/>
  <c r="DP97" i="3"/>
  <c r="DP94" i="3" a="1"/>
  <c r="DP94" i="3"/>
  <c r="DP127" i="3" a="1"/>
  <c r="DP127" i="3"/>
  <c r="DP107" i="3" a="1"/>
  <c r="DP107" i="3"/>
  <c r="DP124" i="3" a="1"/>
  <c r="DP124" i="3"/>
  <c r="DF105" i="3" a="1"/>
  <c r="DF105" i="3"/>
  <c r="DF124" i="3" a="1"/>
  <c r="DF124" i="3"/>
  <c r="DF111" i="3" a="1"/>
  <c r="DF111" i="3"/>
  <c r="DF92" i="3" a="1"/>
  <c r="DF92" i="3"/>
  <c r="DF95" i="3" a="1"/>
  <c r="DF95" i="3"/>
  <c r="DF125" i="3" a="1"/>
  <c r="DF125" i="3"/>
  <c r="DF96" i="3" a="1"/>
  <c r="DF96" i="3"/>
  <c r="DF108" i="3" a="1"/>
  <c r="DF108" i="3"/>
  <c r="DF123" i="3" a="1"/>
  <c r="DF123" i="3"/>
  <c r="DF98" i="3" a="1"/>
  <c r="DF98" i="3"/>
  <c r="DF126" i="3" a="1"/>
  <c r="DF126" i="3"/>
  <c r="DF91" i="3" a="1"/>
  <c r="DF91" i="3"/>
  <c r="DF118" i="3" a="1"/>
  <c r="DF118" i="3"/>
  <c r="DF113" i="3" a="1"/>
  <c r="DF113" i="3"/>
  <c r="DF102" i="3" a="1"/>
  <c r="DF102" i="3"/>
  <c r="DF128" i="3" a="1"/>
  <c r="DF128" i="3"/>
  <c r="DF101" i="3" a="1"/>
  <c r="DF101" i="3"/>
  <c r="DF114" i="3" a="1"/>
  <c r="DF114" i="3"/>
  <c r="DF97" i="3" a="1"/>
  <c r="DF97" i="3"/>
  <c r="DF127" i="3" a="1"/>
  <c r="DF127" i="3"/>
  <c r="DF89" i="3" a="1"/>
  <c r="DF89" i="3"/>
  <c r="DF107" i="3" a="1"/>
  <c r="DF107" i="3"/>
  <c r="DF122" i="3" a="1"/>
  <c r="DF122" i="3"/>
  <c r="DF104" i="3" a="1"/>
  <c r="DF104" i="3"/>
  <c r="DF103" i="3" a="1"/>
  <c r="DF103" i="3"/>
  <c r="DF93" i="3" a="1"/>
  <c r="DF93" i="3"/>
  <c r="DF110" i="3" a="1"/>
  <c r="DF110" i="3"/>
  <c r="DF129" i="3" a="1"/>
  <c r="DF129" i="3"/>
  <c r="AD91" i="3" a="1"/>
  <c r="AD91" i="3"/>
  <c r="AD116" i="3" a="1"/>
  <c r="AD116" i="3"/>
  <c r="AD122" i="3" a="1"/>
  <c r="AD122" i="3"/>
  <c r="AD112" i="3" a="1"/>
  <c r="AD112" i="3"/>
  <c r="AD98" i="3" a="1"/>
  <c r="AD98" i="3"/>
  <c r="AD93" i="3" a="1"/>
  <c r="AD93" i="3"/>
  <c r="AD127" i="3" a="1"/>
  <c r="AD127" i="3"/>
  <c r="AD95" i="3" a="1"/>
  <c r="AD95" i="3"/>
  <c r="AD108" i="3" a="1"/>
  <c r="AD108" i="3"/>
  <c r="AD111" i="3" a="1"/>
  <c r="AD111" i="3"/>
  <c r="AD110" i="3" a="1"/>
  <c r="AD110" i="3"/>
  <c r="AD100" i="3" a="1"/>
  <c r="AD100" i="3"/>
  <c r="AD107" i="3" a="1"/>
  <c r="AD107" i="3"/>
  <c r="HQ130" i="3" a="1"/>
  <c r="HQ130" i="3"/>
  <c r="HQ125" i="3" a="1"/>
  <c r="HQ125" i="3"/>
  <c r="HQ103" i="3" a="1"/>
  <c r="HQ103" i="3"/>
  <c r="HQ124" i="3" a="1"/>
  <c r="HQ124" i="3"/>
  <c r="HQ92" i="3" a="1"/>
  <c r="HQ92" i="3"/>
  <c r="HQ121" i="3" a="1"/>
  <c r="HQ121" i="3"/>
  <c r="HQ111" i="3" a="1"/>
  <c r="HQ111" i="3"/>
  <c r="HQ107" i="3" a="1"/>
  <c r="HQ107" i="3"/>
  <c r="HQ102" i="3" a="1"/>
  <c r="HQ102" i="3"/>
  <c r="HQ105" i="3" a="1"/>
  <c r="HQ105" i="3"/>
  <c r="HQ120" i="3" a="1"/>
  <c r="HQ120" i="3"/>
  <c r="HQ96" i="3" a="1"/>
  <c r="HQ96" i="3"/>
  <c r="HQ93" i="3" a="1"/>
  <c r="HQ93" i="3"/>
  <c r="HQ127" i="3" a="1"/>
  <c r="HQ127" i="3"/>
  <c r="HQ115" i="3" a="1"/>
  <c r="HQ115" i="3"/>
  <c r="HQ98" i="3" a="1"/>
  <c r="HQ98" i="3"/>
  <c r="HQ112" i="3" a="1"/>
  <c r="HQ112" i="3"/>
  <c r="FX111" i="3" a="1"/>
  <c r="FX111" i="3"/>
  <c r="FX126" i="3" a="1"/>
  <c r="FX126" i="3"/>
  <c r="FX103" i="3" a="1"/>
  <c r="FX103" i="3"/>
  <c r="FX104" i="3" a="1"/>
  <c r="FX104" i="3"/>
  <c r="FX101" i="3" a="1"/>
  <c r="FX101" i="3"/>
  <c r="FX123" i="3" a="1"/>
  <c r="FX123" i="3"/>
  <c r="FX100" i="3" a="1"/>
  <c r="FX100" i="3"/>
  <c r="FX93" i="3" a="1"/>
  <c r="FX93" i="3"/>
  <c r="FX90" i="3" a="1"/>
  <c r="FX90" i="3"/>
  <c r="FX125" i="3" a="1"/>
  <c r="FX125" i="3"/>
  <c r="FX107" i="3" a="1"/>
  <c r="FX107" i="3"/>
  <c r="FX89" i="3" a="1"/>
  <c r="FX89" i="3"/>
  <c r="FX98" i="3" a="1"/>
  <c r="FX98" i="3"/>
  <c r="FX130" i="3" a="1"/>
  <c r="FX130" i="3"/>
  <c r="FX91" i="3" a="1"/>
  <c r="FX91" i="3"/>
  <c r="FX128" i="3" a="1"/>
  <c r="FX128" i="3"/>
  <c r="FX113" i="3" a="1"/>
  <c r="FX113" i="3"/>
  <c r="FX105" i="3" a="1"/>
  <c r="FX105" i="3"/>
  <c r="FX92" i="3" a="1"/>
  <c r="FX92" i="3"/>
  <c r="FX124" i="3" a="1"/>
  <c r="FX124" i="3"/>
  <c r="FX106" i="3" a="1"/>
  <c r="FX106" i="3"/>
  <c r="FX122" i="3" a="1"/>
  <c r="FX122" i="3"/>
  <c r="FX127" i="3" a="1"/>
  <c r="FX127" i="3"/>
  <c r="FX121" i="3" a="1"/>
  <c r="FX121" i="3"/>
  <c r="FX88" i="3" a="1"/>
  <c r="FX88" i="3"/>
  <c r="AS94" i="3" a="1"/>
  <c r="AS94" i="3"/>
  <c r="AS130" i="3" a="1"/>
  <c r="AS130" i="3"/>
  <c r="AS128" i="3" a="1"/>
  <c r="AS128" i="3"/>
  <c r="AS95" i="3" a="1"/>
  <c r="AS95" i="3"/>
  <c r="AS107" i="3" a="1"/>
  <c r="AS107" i="3"/>
  <c r="AS92" i="3" a="1"/>
  <c r="AS92" i="3"/>
  <c r="AS119" i="3" a="1"/>
  <c r="AS119" i="3"/>
  <c r="AS113" i="3" a="1"/>
  <c r="AS113" i="3"/>
  <c r="AS90" i="3" a="1"/>
  <c r="AS90" i="3"/>
  <c r="AS122" i="3" a="1"/>
  <c r="AS122" i="3"/>
  <c r="AS121" i="3" a="1"/>
  <c r="AS121" i="3"/>
  <c r="AS110" i="3" a="1"/>
  <c r="AS110" i="3"/>
  <c r="AS125" i="3" a="1"/>
  <c r="AS125" i="3"/>
  <c r="AS126" i="3" a="1"/>
  <c r="AS126" i="3"/>
  <c r="AS118" i="3" a="1"/>
  <c r="AS118" i="3"/>
  <c r="AS102" i="3" a="1"/>
  <c r="AS102" i="3"/>
  <c r="AS117" i="3" a="1"/>
  <c r="AS117" i="3"/>
  <c r="AS129" i="3" a="1"/>
  <c r="AS129" i="3"/>
  <c r="AS101" i="3" a="1"/>
  <c r="AS101" i="3"/>
  <c r="AS105" i="3" a="1"/>
  <c r="AS105" i="3"/>
  <c r="AS104" i="3" a="1"/>
  <c r="AS104" i="3"/>
  <c r="AS98" i="3" a="1"/>
  <c r="AS98" i="3"/>
  <c r="DK107" i="3" a="1"/>
  <c r="DK107" i="3"/>
  <c r="DK125" i="3" a="1"/>
  <c r="DK125" i="3"/>
  <c r="DK104" i="3" a="1"/>
  <c r="DK104" i="3"/>
  <c r="DK115" i="3" a="1"/>
  <c r="DK115" i="3"/>
  <c r="DK89" i="3" a="1"/>
  <c r="DK89" i="3"/>
  <c r="DK108" i="3" a="1"/>
  <c r="DK108" i="3"/>
  <c r="DK88" i="3" a="1"/>
  <c r="DK88" i="3"/>
  <c r="DK126" i="3" a="1"/>
  <c r="DK126" i="3"/>
  <c r="DK112" i="3" a="1"/>
  <c r="DK112" i="3"/>
  <c r="DK122" i="3" a="1"/>
  <c r="DK122" i="3"/>
  <c r="DK123" i="3" a="1"/>
  <c r="DK123" i="3"/>
  <c r="DK118" i="3" a="1"/>
  <c r="DK118" i="3"/>
  <c r="DK124" i="3" a="1"/>
  <c r="DK124" i="3"/>
  <c r="DK114" i="3" a="1"/>
  <c r="DK114" i="3"/>
  <c r="DK103" i="3" a="1"/>
  <c r="DK103" i="3"/>
  <c r="EY128" i="3" a="1"/>
  <c r="EY128" i="3"/>
  <c r="EY104" i="3" a="1"/>
  <c r="EY104" i="3"/>
  <c r="EY113" i="3" a="1"/>
  <c r="EY113" i="3"/>
  <c r="EY115" i="3" a="1"/>
  <c r="EY115" i="3"/>
  <c r="EY106" i="3" a="1"/>
  <c r="EY106" i="3"/>
  <c r="EY91" i="3" a="1"/>
  <c r="EY91" i="3"/>
  <c r="EY100" i="3" a="1"/>
  <c r="EY100" i="3"/>
  <c r="EY105" i="3" a="1"/>
  <c r="EY105" i="3"/>
  <c r="EY98" i="3" a="1"/>
  <c r="EY98" i="3"/>
  <c r="EY90" i="3" a="1"/>
  <c r="EY90" i="3"/>
  <c r="EY122" i="3" a="1"/>
  <c r="EY122" i="3"/>
  <c r="EY129" i="3" a="1"/>
  <c r="EY129" i="3"/>
  <c r="EY96" i="3" a="1"/>
  <c r="EY96" i="3"/>
  <c r="EY93" i="3" a="1"/>
  <c r="EY93" i="3"/>
  <c r="EY89" i="3" a="1"/>
  <c r="EY89" i="3"/>
  <c r="EY111" i="3" a="1"/>
  <c r="EY111" i="3"/>
  <c r="EY92" i="3" a="1"/>
  <c r="EY92" i="3"/>
  <c r="EY94" i="3" a="1"/>
  <c r="EY94" i="3"/>
  <c r="EY95" i="3" a="1"/>
  <c r="EY95" i="3"/>
  <c r="EY119" i="3" a="1"/>
  <c r="EY119" i="3"/>
  <c r="EY117" i="3" a="1"/>
  <c r="EY117" i="3"/>
  <c r="T92" i="3" a="1"/>
  <c r="T92" i="3"/>
  <c r="T109" i="3" a="1"/>
  <c r="T109" i="3"/>
  <c r="T117" i="3" a="1"/>
  <c r="T117" i="3"/>
  <c r="T130" i="3" a="1"/>
  <c r="T130" i="3"/>
  <c r="T129" i="3" a="1"/>
  <c r="T129" i="3"/>
  <c r="T115" i="3" a="1"/>
  <c r="T115" i="3"/>
  <c r="T111" i="3" a="1"/>
  <c r="T111" i="3"/>
  <c r="T116" i="3" a="1"/>
  <c r="T116" i="3"/>
  <c r="T128" i="3" a="1"/>
  <c r="T128" i="3"/>
  <c r="T93" i="3" a="1"/>
  <c r="T93" i="3"/>
  <c r="T91" i="3" a="1"/>
  <c r="T91" i="3"/>
  <c r="T99" i="3" a="1"/>
  <c r="T99" i="3"/>
  <c r="T100" i="3" a="1"/>
  <c r="T100" i="3"/>
  <c r="T90" i="3" a="1"/>
  <c r="T90" i="3"/>
  <c r="T112" i="3" a="1"/>
  <c r="T112" i="3"/>
  <c r="T106" i="3" a="1"/>
  <c r="T106" i="3"/>
  <c r="T118" i="3" a="1"/>
  <c r="T118" i="3"/>
  <c r="T88" i="3" a="1"/>
  <c r="T88" i="3"/>
  <c r="T104" i="3" a="1"/>
  <c r="T104" i="3"/>
  <c r="T105" i="3" a="1"/>
  <c r="T105" i="3"/>
  <c r="T94" i="3" a="1"/>
  <c r="T94" i="3"/>
  <c r="T103" i="3" a="1"/>
  <c r="T103" i="3"/>
  <c r="T96" i="3" a="1"/>
  <c r="T96" i="3"/>
  <c r="T107" i="3" a="1"/>
  <c r="T107" i="3"/>
  <c r="T126" i="3" a="1"/>
  <c r="T126" i="3"/>
  <c r="T97" i="3" a="1"/>
  <c r="T97" i="3"/>
  <c r="T123" i="3" a="1"/>
  <c r="T123" i="3"/>
  <c r="T127" i="3" a="1"/>
  <c r="T127" i="3"/>
  <c r="T119" i="3" a="1"/>
  <c r="T119" i="3"/>
  <c r="IP88" i="3" a="1"/>
  <c r="IP88" i="3"/>
  <c r="IP118" i="3" a="1"/>
  <c r="IP118" i="3"/>
  <c r="IP94" i="3" a="1"/>
  <c r="IP94" i="3"/>
  <c r="IP115" i="3" a="1"/>
  <c r="IP115" i="3"/>
  <c r="IP114" i="3" a="1"/>
  <c r="IP114" i="3"/>
  <c r="IP108" i="3" a="1"/>
  <c r="IP108" i="3"/>
  <c r="IP127" i="3" a="1"/>
  <c r="IP127" i="3"/>
  <c r="IP126" i="3" a="1"/>
  <c r="IP126" i="3"/>
  <c r="IP99" i="3" a="1"/>
  <c r="IP99" i="3"/>
  <c r="IP110" i="3" a="1"/>
  <c r="IP110" i="3"/>
  <c r="IP123" i="3" a="1"/>
  <c r="IP123" i="3"/>
  <c r="IP96" i="3" a="1"/>
  <c r="IP96" i="3"/>
  <c r="IP122" i="3" a="1"/>
  <c r="IP122" i="3"/>
  <c r="IP102" i="3" a="1"/>
  <c r="IP102" i="3"/>
  <c r="IP117" i="3" a="1"/>
  <c r="IP117" i="3"/>
  <c r="IP121" i="3" a="1"/>
  <c r="IP121" i="3"/>
  <c r="IP95" i="3" a="1"/>
  <c r="IP95" i="3"/>
  <c r="IP125" i="3" a="1"/>
  <c r="IP125" i="3"/>
  <c r="IP103" i="3" a="1"/>
  <c r="IP103" i="3"/>
  <c r="IP119" i="3" a="1"/>
  <c r="IP119" i="3"/>
  <c r="IP105" i="3" a="1"/>
  <c r="IP105" i="3"/>
  <c r="IP98" i="3" a="1"/>
  <c r="IP98" i="3"/>
  <c r="IP130" i="3" a="1"/>
  <c r="IP130" i="3"/>
  <c r="IP92" i="3" a="1"/>
  <c r="IP92" i="3"/>
  <c r="IF100" i="3" a="1"/>
  <c r="IF100" i="3"/>
  <c r="IF129" i="3" a="1"/>
  <c r="IF129" i="3"/>
  <c r="IF121" i="3" a="1"/>
  <c r="IF121" i="3"/>
  <c r="IF114" i="3" a="1"/>
  <c r="IF114" i="3"/>
  <c r="IF112" i="3" a="1"/>
  <c r="IF112" i="3"/>
  <c r="IF119" i="3" a="1"/>
  <c r="IF119" i="3"/>
  <c r="IF92" i="3" a="1"/>
  <c r="IF92" i="3"/>
  <c r="IF101" i="3" a="1"/>
  <c r="IF101" i="3"/>
  <c r="IF88" i="3" a="1"/>
  <c r="IF88" i="3"/>
  <c r="IF99" i="3" a="1"/>
  <c r="IF99" i="3"/>
  <c r="IF118" i="3" a="1"/>
  <c r="IF118" i="3"/>
  <c r="IF115" i="3" a="1"/>
  <c r="IF115" i="3"/>
  <c r="IF116" i="3" a="1"/>
  <c r="IF116" i="3"/>
  <c r="IF95" i="3" a="1"/>
  <c r="IF95" i="3"/>
  <c r="IF98" i="3" a="1"/>
  <c r="IF98" i="3"/>
  <c r="IF104" i="3" a="1"/>
  <c r="IF104" i="3"/>
  <c r="IF117" i="3" a="1"/>
  <c r="IF117" i="3"/>
  <c r="IF109" i="3" a="1"/>
  <c r="IF109" i="3"/>
  <c r="IF96" i="3" a="1"/>
  <c r="IF96" i="3"/>
  <c r="IF127" i="3" a="1"/>
  <c r="IF127" i="3"/>
  <c r="IF91" i="3" a="1"/>
  <c r="IF91" i="3"/>
  <c r="IF90" i="3" a="1"/>
  <c r="IF90" i="3"/>
  <c r="DA114" i="3" a="1"/>
  <c r="DA114" i="3"/>
  <c r="DA119" i="3" a="1"/>
  <c r="DA119" i="3"/>
  <c r="DA116" i="3" a="1"/>
  <c r="DA116" i="3"/>
  <c r="DA95" i="3" a="1"/>
  <c r="DA95" i="3"/>
  <c r="DA113" i="3" a="1"/>
  <c r="DA113" i="3"/>
  <c r="DA92" i="3" a="1"/>
  <c r="DA92" i="3"/>
  <c r="DA90" i="3" a="1"/>
  <c r="DA90" i="3"/>
  <c r="DA122" i="3" a="1"/>
  <c r="DA122" i="3"/>
  <c r="DA99" i="3" a="1"/>
  <c r="DA99" i="3"/>
  <c r="DA109" i="3" a="1"/>
  <c r="DA109" i="3"/>
  <c r="DA129" i="3" a="1"/>
  <c r="DA129" i="3"/>
  <c r="DA91" i="3" a="1"/>
  <c r="DA91" i="3"/>
  <c r="DA112" i="3" a="1"/>
  <c r="DA112" i="3"/>
  <c r="DA106" i="3" a="1"/>
  <c r="DA106" i="3"/>
  <c r="DA115" i="3" a="1"/>
  <c r="DA115" i="3"/>
  <c r="DA100" i="3" a="1"/>
  <c r="DA100" i="3"/>
  <c r="DA118" i="3" a="1"/>
  <c r="DA118" i="3"/>
  <c r="DA97" i="3" a="1"/>
  <c r="DA97" i="3"/>
  <c r="DA128" i="3" a="1"/>
  <c r="DA128" i="3"/>
  <c r="DA105" i="3" a="1"/>
  <c r="DA105" i="3"/>
  <c r="AU117" i="3" a="1"/>
  <c r="AU117" i="3"/>
  <c r="AU118" i="3" a="1"/>
  <c r="AU118" i="3"/>
  <c r="CK113" i="3" a="1"/>
  <c r="CK113" i="3"/>
  <c r="CK89" i="3" a="1"/>
  <c r="CK89" i="3"/>
  <c r="CK107" i="3" a="1"/>
  <c r="CK107" i="3"/>
  <c r="CK90" i="3" a="1"/>
  <c r="CK90" i="3"/>
  <c r="CK99" i="3" a="1"/>
  <c r="CK99" i="3"/>
  <c r="CK101" i="3" a="1"/>
  <c r="CK101" i="3"/>
  <c r="CK92" i="3" a="1"/>
  <c r="CK92" i="3"/>
  <c r="CK126" i="3" a="1"/>
  <c r="CK126" i="3"/>
  <c r="CK100" i="3" a="1"/>
  <c r="CK100" i="3"/>
  <c r="CK106" i="3" a="1"/>
  <c r="CK106" i="3"/>
  <c r="CK117" i="3" a="1"/>
  <c r="CK117" i="3"/>
  <c r="CK91" i="3" a="1"/>
  <c r="CK91" i="3"/>
  <c r="J90" i="3" a="1"/>
  <c r="J90" i="3"/>
  <c r="J101" i="3" a="1"/>
  <c r="J101" i="3"/>
  <c r="J98" i="3" a="1"/>
  <c r="J98" i="3"/>
  <c r="J105" i="3" a="1"/>
  <c r="J105" i="3"/>
  <c r="J122" i="3" a="1"/>
  <c r="J122" i="3"/>
  <c r="J100" i="3" a="1"/>
  <c r="J100" i="3"/>
  <c r="J99" i="3" a="1"/>
  <c r="J99" i="3"/>
  <c r="J96" i="3" a="1"/>
  <c r="J96" i="3"/>
  <c r="J114" i="3" a="1"/>
  <c r="J114" i="3"/>
  <c r="J93" i="3" a="1"/>
  <c r="J93" i="3"/>
  <c r="J121" i="3" a="1"/>
  <c r="J121" i="3"/>
  <c r="J89" i="3" a="1"/>
  <c r="J89" i="3"/>
  <c r="J91" i="3" a="1"/>
  <c r="J91" i="3"/>
  <c r="J129" i="3" a="1"/>
  <c r="J129" i="3"/>
  <c r="C100" i="3" a="1"/>
  <c r="C100" i="3"/>
  <c r="C88" i="3" a="1"/>
  <c r="C88" i="3"/>
  <c r="C99" i="3" a="1"/>
  <c r="C99" i="3"/>
  <c r="C106" i="3" a="1"/>
  <c r="C106" i="3"/>
  <c r="C93" i="3" a="1"/>
  <c r="C93" i="3"/>
  <c r="C111" i="3" a="1"/>
  <c r="C111" i="3"/>
  <c r="C105" i="3" a="1"/>
  <c r="C105" i="3"/>
  <c r="E5" i="9"/>
  <c r="C118" i="3" a="1"/>
  <c r="C118" i="3"/>
  <c r="C126" i="3" a="1"/>
  <c r="C126" i="3"/>
  <c r="C90" i="3" a="1"/>
  <c r="C90" i="3"/>
  <c r="C114" i="3" a="1"/>
  <c r="C114" i="3"/>
  <c r="BC102" i="3" a="1"/>
  <c r="BC102" i="3"/>
  <c r="BC96" i="3" a="1"/>
  <c r="BC96" i="3"/>
  <c r="BC103" i="3" a="1"/>
  <c r="BC103" i="3"/>
  <c r="BC92" i="3" a="1"/>
  <c r="BC92" i="3"/>
  <c r="BZ104" i="3" a="1"/>
  <c r="BZ104" i="3"/>
  <c r="BP122" i="3" a="1"/>
  <c r="BP122" i="3"/>
  <c r="BK110" i="3" a="1"/>
  <c r="BK110" i="3"/>
  <c r="C25" i="9"/>
  <c r="Q108" i="3" a="1"/>
  <c r="Q108" i="3"/>
  <c r="AH104" i="3" a="1"/>
  <c r="AH104" i="3"/>
  <c r="S114" i="3" a="1"/>
  <c r="S114" i="3"/>
  <c r="BZ115" i="3" a="1"/>
  <c r="BZ115" i="3"/>
  <c r="CJ105" i="3" a="1"/>
  <c r="CJ105" i="3"/>
  <c r="BP128" i="3" a="1"/>
  <c r="BP128" i="3"/>
  <c r="GT91" i="3" a="1"/>
  <c r="GT91" i="3"/>
  <c r="BA126" i="3" a="1"/>
  <c r="BA126" i="3"/>
  <c r="CM115" i="3" a="1"/>
  <c r="CM115" i="3"/>
  <c r="BO106" i="3" a="1"/>
  <c r="BO106" i="3"/>
  <c r="BH127" i="3" a="1"/>
  <c r="BH127" i="3"/>
  <c r="BH108" i="3" a="1"/>
  <c r="BH108" i="3"/>
  <c r="BH105" i="3" a="1"/>
  <c r="BH105" i="3"/>
  <c r="CG89" i="3" a="1"/>
  <c r="CG89" i="3"/>
  <c r="CG125" i="3" a="1"/>
  <c r="CG125" i="3"/>
  <c r="CG124" i="3" a="1"/>
  <c r="CG124" i="3"/>
  <c r="CG111" i="3" a="1"/>
  <c r="CG111" i="3"/>
  <c r="JL95" i="3" a="1"/>
  <c r="JL95" i="3"/>
  <c r="CQ107" i="3" a="1"/>
  <c r="CQ107" i="3"/>
  <c r="CH91" i="3" a="1"/>
  <c r="CH91" i="3"/>
  <c r="BD117" i="3" a="1"/>
  <c r="BD117" i="3"/>
  <c r="BH113" i="3" a="1"/>
  <c r="BH113" i="3"/>
  <c r="BE119" i="3" a="1"/>
  <c r="BE119" i="3"/>
  <c r="CI119" i="3" a="1"/>
  <c r="CI119" i="3"/>
  <c r="BQ123" i="3" a="1"/>
  <c r="BQ123" i="3"/>
  <c r="CG110" i="3" a="1"/>
  <c r="CG110" i="3"/>
  <c r="CG96" i="3" a="1"/>
  <c r="CG96" i="3"/>
  <c r="BH126" i="3" a="1"/>
  <c r="BH126" i="3"/>
  <c r="BH88" i="3" a="1"/>
  <c r="BH88" i="3"/>
  <c r="BH125" i="3" a="1"/>
  <c r="BH125" i="3"/>
  <c r="BH121" i="3" a="1"/>
  <c r="BH121" i="3"/>
  <c r="BH114" i="3" a="1"/>
  <c r="BH114" i="3"/>
  <c r="BH99" i="3" a="1"/>
  <c r="BH99" i="3"/>
  <c r="BH117" i="3" a="1"/>
  <c r="BH117" i="3"/>
  <c r="BH119" i="3" a="1"/>
  <c r="BH119" i="3"/>
  <c r="BH130" i="3" a="1"/>
  <c r="BH130" i="3"/>
  <c r="BH94" i="3" a="1"/>
  <c r="BH94" i="3"/>
  <c r="BH90" i="3" a="1"/>
  <c r="BH90" i="3"/>
  <c r="BH112" i="3" a="1"/>
  <c r="BH112" i="3"/>
  <c r="BH100" i="3" a="1"/>
  <c r="BH100" i="3"/>
  <c r="BH129" i="3" a="1"/>
  <c r="BH129" i="3"/>
  <c r="BH123" i="3" a="1"/>
  <c r="BH123" i="3"/>
  <c r="BH101" i="3" a="1"/>
  <c r="BH101" i="3"/>
  <c r="BH93" i="3" a="1"/>
  <c r="BH93" i="3"/>
  <c r="BH115" i="3" a="1"/>
  <c r="BH115" i="3"/>
  <c r="BC128" i="3" a="1"/>
  <c r="BC128" i="3"/>
  <c r="BC109" i="3" a="1"/>
  <c r="BC109" i="3"/>
  <c r="BC125" i="3" a="1"/>
  <c r="BC125" i="3"/>
  <c r="BC108" i="3" a="1"/>
  <c r="BC108" i="3"/>
  <c r="BC130" i="3" a="1"/>
  <c r="BC130" i="3"/>
  <c r="BC117" i="3" a="1"/>
  <c r="BC117" i="3"/>
  <c r="BC98" i="3" a="1"/>
  <c r="BC98" i="3"/>
  <c r="BC112" i="3" a="1"/>
  <c r="BC112" i="3"/>
  <c r="BC93" i="3" a="1"/>
  <c r="BC93" i="3"/>
  <c r="BC110" i="3" a="1"/>
  <c r="BC110" i="3"/>
  <c r="BC99" i="3" a="1"/>
  <c r="BC99" i="3"/>
  <c r="BC105" i="3" a="1"/>
  <c r="BC105" i="3"/>
  <c r="BC111" i="3" a="1"/>
  <c r="BC111" i="3"/>
  <c r="BC100" i="3" a="1"/>
  <c r="BC100" i="3"/>
  <c r="BC115" i="3" a="1"/>
  <c r="BC115" i="3"/>
  <c r="BC97" i="3" a="1"/>
  <c r="BC97" i="3"/>
  <c r="CG119" i="3" a="1"/>
  <c r="CG119" i="3"/>
  <c r="CG114" i="3" a="1"/>
  <c r="CG114" i="3"/>
  <c r="CG92" i="3" a="1"/>
  <c r="CG92" i="3"/>
  <c r="CG90" i="3" a="1"/>
  <c r="CG90" i="3"/>
  <c r="CG117" i="3" a="1"/>
  <c r="CG117" i="3"/>
  <c r="CG107" i="3" a="1"/>
  <c r="CG107" i="3"/>
  <c r="CG120" i="3" a="1"/>
  <c r="CG120" i="3"/>
  <c r="CG105" i="3" a="1"/>
  <c r="CG105" i="3"/>
  <c r="CG88" i="3" a="1"/>
  <c r="CG88" i="3"/>
  <c r="CG118" i="3" a="1"/>
  <c r="CG118" i="3"/>
  <c r="CG98" i="3" a="1"/>
  <c r="CG98" i="3"/>
  <c r="CG126" i="3" a="1"/>
  <c r="CG126" i="3"/>
  <c r="CG95" i="3" a="1"/>
  <c r="CG95" i="3"/>
  <c r="CG130" i="3" a="1"/>
  <c r="CG130" i="3"/>
  <c r="CG112" i="3" a="1"/>
  <c r="CG112" i="3"/>
  <c r="IU91" i="3" a="1"/>
  <c r="IU91" i="3"/>
  <c r="IU119" i="3" a="1"/>
  <c r="IU119" i="3"/>
  <c r="HX102" i="3" a="1"/>
  <c r="HX102" i="3"/>
  <c r="CC120" i="3" a="1"/>
  <c r="CC120" i="3"/>
  <c r="BY99" i="3" a="1"/>
  <c r="BY99" i="3"/>
  <c r="BB99" i="3" a="1"/>
  <c r="BB99" i="3"/>
  <c r="GR100" i="3" a="1"/>
  <c r="GR100" i="3"/>
  <c r="GR109" i="3" a="1"/>
  <c r="GR109" i="3"/>
  <c r="BH118" i="3" a="1"/>
  <c r="BH118" i="3"/>
  <c r="BH97" i="3" a="1"/>
  <c r="BH97" i="3"/>
  <c r="BH106" i="3" a="1"/>
  <c r="BH106" i="3"/>
  <c r="BH124" i="3" a="1"/>
  <c r="BH124" i="3"/>
  <c r="BH110" i="3" a="1"/>
  <c r="BH110" i="3"/>
  <c r="BH96" i="3" a="1"/>
  <c r="BH96" i="3"/>
  <c r="BH89" i="3" a="1"/>
  <c r="BH89" i="3"/>
  <c r="BH104" i="3" a="1"/>
  <c r="BH104" i="3"/>
  <c r="BH120" i="3" a="1"/>
  <c r="BH120" i="3"/>
  <c r="BH107" i="3" a="1"/>
  <c r="BH107" i="3"/>
  <c r="BH116" i="3" a="1"/>
  <c r="BH116" i="3"/>
  <c r="BH122" i="3" a="1"/>
  <c r="BH122" i="3"/>
  <c r="BH102" i="3" a="1"/>
  <c r="BH102" i="3"/>
  <c r="BH91" i="3" a="1"/>
  <c r="BH91" i="3"/>
  <c r="BH111" i="3" a="1"/>
  <c r="BH111" i="3"/>
  <c r="BH98" i="3" a="1"/>
  <c r="BH98" i="3"/>
  <c r="BH92" i="3" a="1"/>
  <c r="BH92" i="3"/>
  <c r="BH103" i="3" a="1"/>
  <c r="BH103" i="3"/>
  <c r="BH128" i="3" a="1"/>
  <c r="BH128" i="3"/>
  <c r="BH109" i="3" a="1"/>
  <c r="BH109" i="3"/>
  <c r="BH95" i="3" a="1"/>
  <c r="BH95" i="3"/>
  <c r="BR114" i="3" a="1"/>
  <c r="BR114" i="3"/>
  <c r="BR130" i="3" a="1"/>
  <c r="BR130" i="3"/>
  <c r="BR93" i="3" a="1"/>
  <c r="BR93" i="3"/>
  <c r="BR105" i="3" a="1"/>
  <c r="BR105" i="3"/>
  <c r="BR107" i="3" a="1"/>
  <c r="BR107" i="3"/>
  <c r="BR106" i="3" a="1"/>
  <c r="BR106" i="3"/>
  <c r="BR116" i="3" a="1"/>
  <c r="BR116" i="3"/>
  <c r="BR124" i="3" a="1"/>
  <c r="BR124" i="3"/>
  <c r="BR115" i="3" a="1"/>
  <c r="BR115" i="3"/>
  <c r="BR111" i="3" a="1"/>
  <c r="BR111" i="3"/>
  <c r="BR97" i="3" a="1"/>
  <c r="BR97" i="3"/>
  <c r="BR125" i="3" a="1"/>
  <c r="BR125" i="3"/>
  <c r="BR126" i="3" a="1"/>
  <c r="BR126" i="3"/>
  <c r="BR103" i="3" a="1"/>
  <c r="BR103" i="3"/>
  <c r="BR101" i="3" a="1"/>
  <c r="BR101" i="3"/>
  <c r="BR102" i="3" a="1"/>
  <c r="BR102" i="3"/>
  <c r="BR112" i="3" a="1"/>
  <c r="BR112" i="3"/>
  <c r="BR120" i="3" a="1"/>
  <c r="BR120" i="3"/>
  <c r="BR94" i="3" a="1"/>
  <c r="BR94" i="3"/>
  <c r="BR92" i="3" a="1"/>
  <c r="BR92" i="3"/>
  <c r="BR118" i="3" a="1"/>
  <c r="BR118" i="3"/>
  <c r="BR96" i="3" a="1"/>
  <c r="BR96" i="3"/>
  <c r="BR100" i="3" a="1"/>
  <c r="BR100" i="3"/>
  <c r="BR104" i="3" a="1"/>
  <c r="BR104" i="3"/>
  <c r="BR122" i="3" a="1"/>
  <c r="BR122" i="3"/>
  <c r="BR113" i="3" a="1"/>
  <c r="BR113" i="3"/>
  <c r="BR89" i="3" a="1"/>
  <c r="BR89" i="3"/>
  <c r="BR119" i="3" a="1"/>
  <c r="BR119" i="3"/>
  <c r="BR123" i="3" a="1"/>
  <c r="BR123" i="3"/>
  <c r="BR128" i="3" a="1"/>
  <c r="BR128" i="3"/>
  <c r="BR99" i="3" a="1"/>
  <c r="BR99" i="3"/>
  <c r="BR108" i="3" a="1"/>
  <c r="BR108" i="3"/>
  <c r="BR91" i="3" a="1"/>
  <c r="BR91" i="3"/>
  <c r="BR88" i="3" a="1"/>
  <c r="BR88" i="3"/>
  <c r="BR129" i="3" a="1"/>
  <c r="BR129" i="3"/>
  <c r="BR109" i="3" a="1"/>
  <c r="BR109" i="3"/>
  <c r="BR127" i="3" a="1"/>
  <c r="BR127" i="3"/>
  <c r="BR95" i="3" a="1"/>
  <c r="BR95" i="3"/>
  <c r="BR90" i="3" a="1"/>
  <c r="BR90" i="3"/>
  <c r="BR121" i="3" a="1"/>
  <c r="BR121" i="3"/>
  <c r="BR98" i="3" a="1"/>
  <c r="BR98" i="3"/>
  <c r="BR117" i="3" a="1"/>
  <c r="BR117" i="3"/>
  <c r="BR110" i="3" a="1"/>
  <c r="BR110" i="3"/>
  <c r="CL127" i="3" a="1"/>
  <c r="CL127" i="3"/>
  <c r="CL89" i="3" a="1"/>
  <c r="CL89" i="3"/>
  <c r="CL103" i="3" a="1"/>
  <c r="CL103" i="3"/>
  <c r="CL109" i="3" a="1"/>
  <c r="CL109" i="3"/>
  <c r="CL100" i="3" a="1"/>
  <c r="CL100" i="3"/>
  <c r="CL118" i="3" a="1"/>
  <c r="CL118" i="3"/>
  <c r="CL122" i="3" a="1"/>
  <c r="CL122" i="3"/>
  <c r="CL129" i="3" a="1"/>
  <c r="CL129" i="3"/>
  <c r="CL126" i="3" a="1"/>
  <c r="CL126" i="3"/>
  <c r="CL93" i="3" a="1"/>
  <c r="CL93" i="3"/>
  <c r="CL90" i="3" a="1"/>
  <c r="CL90" i="3"/>
  <c r="CL92" i="3" a="1"/>
  <c r="CL92" i="3"/>
  <c r="CL130" i="3" a="1"/>
  <c r="CL130" i="3"/>
  <c r="CL97" i="3" a="1"/>
  <c r="CL97" i="3"/>
  <c r="CL101" i="3" a="1"/>
  <c r="CL101" i="3"/>
  <c r="CL107" i="3" a="1"/>
  <c r="CL107" i="3"/>
  <c r="CL110" i="3" a="1"/>
  <c r="CL110" i="3"/>
  <c r="CL115" i="3" a="1"/>
  <c r="CL115" i="3"/>
  <c r="CL121" i="3" a="1"/>
  <c r="CL121" i="3"/>
  <c r="CL125" i="3" a="1"/>
  <c r="CL125" i="3"/>
  <c r="CL116" i="3" a="1"/>
  <c r="CL116" i="3"/>
  <c r="CL112" i="3" a="1"/>
  <c r="CL112" i="3"/>
  <c r="CL99" i="3" a="1"/>
  <c r="CL99" i="3"/>
  <c r="CL91" i="3" a="1"/>
  <c r="CL91" i="3"/>
  <c r="CL128" i="3" a="1"/>
  <c r="CL128" i="3"/>
  <c r="CL98" i="3" a="1"/>
  <c r="CL98" i="3"/>
  <c r="CL106" i="3" a="1"/>
  <c r="CL106" i="3"/>
  <c r="CL111" i="3" a="1"/>
  <c r="CL111" i="3"/>
  <c r="CL124" i="3" a="1"/>
  <c r="CL124" i="3"/>
  <c r="CL94" i="3" a="1"/>
  <c r="CL94" i="3"/>
  <c r="CL105" i="3" a="1"/>
  <c r="CL105" i="3"/>
  <c r="CL120" i="3" a="1"/>
  <c r="CL120" i="3"/>
  <c r="CL95" i="3" a="1"/>
  <c r="CL95" i="3"/>
  <c r="CL114" i="3" a="1"/>
  <c r="CL114" i="3"/>
  <c r="CL102" i="3" a="1"/>
  <c r="CL102" i="3"/>
  <c r="CL123" i="3" a="1"/>
  <c r="CL123" i="3"/>
  <c r="CL117" i="3" a="1"/>
  <c r="CL117" i="3"/>
  <c r="CL96" i="3" a="1"/>
  <c r="CL96" i="3"/>
  <c r="CL119" i="3" a="1"/>
  <c r="CL119" i="3"/>
  <c r="CL104" i="3" a="1"/>
  <c r="CL104" i="3"/>
  <c r="CL88" i="3" a="1"/>
  <c r="CL88" i="3"/>
  <c r="CL108" i="3" a="1"/>
  <c r="CL108" i="3"/>
  <c r="CL113" i="3" a="1"/>
  <c r="CL113" i="3"/>
  <c r="BM124" i="3" a="1"/>
  <c r="BM124" i="3"/>
  <c r="BM122" i="3" a="1"/>
  <c r="BM122" i="3"/>
  <c r="BM121" i="3" a="1"/>
  <c r="BM121" i="3"/>
  <c r="BM117" i="3" a="1"/>
  <c r="BM117" i="3"/>
  <c r="BM130" i="3" a="1"/>
  <c r="BM130" i="3"/>
  <c r="BM102" i="3" a="1"/>
  <c r="BM102" i="3"/>
  <c r="BM113" i="3" a="1"/>
  <c r="BM113" i="3"/>
  <c r="BM109" i="3" a="1"/>
  <c r="BM109" i="3"/>
  <c r="BM97" i="3" a="1"/>
  <c r="BM97" i="3"/>
  <c r="BM96" i="3" a="1"/>
  <c r="BM96" i="3"/>
  <c r="BM95" i="3" a="1"/>
  <c r="BM95" i="3"/>
  <c r="BM105" i="3" a="1"/>
  <c r="BM105" i="3"/>
  <c r="BM126" i="3" a="1"/>
  <c r="BM126" i="3"/>
  <c r="BM129" i="3" a="1"/>
  <c r="BM129" i="3"/>
  <c r="BM123" i="3" a="1"/>
  <c r="BM123" i="3"/>
  <c r="BM88" i="3" a="1"/>
  <c r="BM88" i="3"/>
  <c r="BM125" i="3" a="1"/>
  <c r="BM125" i="3"/>
  <c r="BM99" i="3" a="1"/>
  <c r="BM99" i="3"/>
  <c r="BM112" i="3" a="1"/>
  <c r="BM112" i="3"/>
  <c r="BM108" i="3" a="1"/>
  <c r="BM108" i="3"/>
  <c r="BM104" i="3" a="1"/>
  <c r="BM104" i="3"/>
  <c r="BM101" i="3" a="1"/>
  <c r="BM101" i="3"/>
  <c r="BM91" i="3" a="1"/>
  <c r="BM91" i="3"/>
  <c r="BM92" i="3" a="1"/>
  <c r="BM92" i="3"/>
  <c r="BM94" i="3" a="1"/>
  <c r="BM94" i="3"/>
  <c r="BM127" i="3" a="1"/>
  <c r="BM127" i="3"/>
  <c r="BM90" i="3" a="1"/>
  <c r="BM90" i="3"/>
  <c r="BM100" i="3" a="1"/>
  <c r="BM100" i="3"/>
  <c r="BM114" i="3" a="1"/>
  <c r="BM114" i="3"/>
  <c r="BM103" i="3" a="1"/>
  <c r="BM103" i="3"/>
  <c r="BM110" i="3" a="1"/>
  <c r="BM110" i="3"/>
  <c r="BM106" i="3" a="1"/>
  <c r="BM106" i="3"/>
  <c r="BM120" i="3" a="1"/>
  <c r="BM120" i="3"/>
  <c r="BM116" i="3" a="1"/>
  <c r="BM116" i="3"/>
  <c r="BM111" i="3" a="1"/>
  <c r="BM111" i="3"/>
  <c r="BM107" i="3" a="1"/>
  <c r="BM107" i="3"/>
  <c r="BM118" i="3" a="1"/>
  <c r="BM118" i="3"/>
  <c r="BM89" i="3" a="1"/>
  <c r="BM89" i="3"/>
  <c r="BM93" i="3" a="1"/>
  <c r="BM93" i="3"/>
  <c r="BM128" i="3" a="1"/>
  <c r="BM128" i="3"/>
  <c r="BM115" i="3" a="1"/>
  <c r="BM115" i="3"/>
  <c r="BM119" i="3" a="1"/>
  <c r="BM119" i="3"/>
  <c r="BM98" i="3" a="1"/>
  <c r="BM98" i="3"/>
  <c r="BC120" i="3" a="1"/>
  <c r="BC120" i="3"/>
  <c r="BC126" i="3" a="1"/>
  <c r="BC126" i="3"/>
  <c r="BC129" i="3" a="1"/>
  <c r="BC129" i="3"/>
  <c r="BC122" i="3" a="1"/>
  <c r="BC122" i="3"/>
  <c r="BC127" i="3" a="1"/>
  <c r="BC127" i="3"/>
  <c r="BC90" i="3" a="1"/>
  <c r="BC90" i="3"/>
  <c r="BC104" i="3" a="1"/>
  <c r="BC104" i="3"/>
  <c r="BC101" i="3" a="1"/>
  <c r="BC101" i="3"/>
  <c r="BC106" i="3" a="1"/>
  <c r="BC106" i="3"/>
  <c r="BC121" i="3" a="1"/>
  <c r="BC121" i="3"/>
  <c r="BC88" i="3" a="1"/>
  <c r="BC88" i="3"/>
  <c r="BC107" i="3" a="1"/>
  <c r="BC107" i="3"/>
  <c r="BC113" i="3" a="1"/>
  <c r="BC113" i="3"/>
  <c r="BC89" i="3" a="1"/>
  <c r="BC89" i="3"/>
  <c r="BC116" i="3" a="1"/>
  <c r="BC116" i="3"/>
  <c r="BC94" i="3" a="1"/>
  <c r="BC94" i="3"/>
  <c r="BC114" i="3" a="1"/>
  <c r="BC114" i="3"/>
  <c r="BC95" i="3" a="1"/>
  <c r="BC95" i="3"/>
  <c r="BC123" i="3" a="1"/>
  <c r="BC123" i="3"/>
  <c r="BC91" i="3" a="1"/>
  <c r="BC91" i="3"/>
  <c r="BC124" i="3" a="1"/>
  <c r="BC124" i="3"/>
  <c r="BC119" i="3" a="1"/>
  <c r="BC119" i="3"/>
  <c r="BC118" i="3" a="1"/>
  <c r="BC118" i="3"/>
  <c r="CG129" i="3" a="1"/>
  <c r="CG129" i="3"/>
  <c r="CG115" i="3" a="1"/>
  <c r="CG115" i="3"/>
  <c r="CG123" i="3" a="1"/>
  <c r="CG123" i="3"/>
  <c r="CG116" i="3" a="1"/>
  <c r="CG116" i="3"/>
  <c r="CG128" i="3" a="1"/>
  <c r="CG128" i="3"/>
  <c r="CG94" i="3" a="1"/>
  <c r="CG94" i="3"/>
  <c r="CG106" i="3" a="1"/>
  <c r="CG106" i="3"/>
  <c r="CG104" i="3" a="1"/>
  <c r="CG104" i="3"/>
  <c r="CG109" i="3" a="1"/>
  <c r="CG109" i="3"/>
  <c r="CG102" i="3" a="1"/>
  <c r="CG102" i="3"/>
  <c r="CG113" i="3" a="1"/>
  <c r="CG113" i="3"/>
  <c r="CG91" i="3" a="1"/>
  <c r="CG91" i="3"/>
  <c r="CG97" i="3" a="1"/>
  <c r="CG97" i="3"/>
  <c r="CG99" i="3" a="1"/>
  <c r="CG99" i="3"/>
  <c r="CG108" i="3" a="1"/>
  <c r="CG108" i="3"/>
  <c r="CG121" i="3" a="1"/>
  <c r="CG121" i="3"/>
  <c r="CG122" i="3" a="1"/>
  <c r="CG122" i="3"/>
  <c r="CG103" i="3" a="1"/>
  <c r="CG103" i="3"/>
  <c r="CG127" i="3" a="1"/>
  <c r="CG127" i="3"/>
  <c r="CG101" i="3" a="1"/>
  <c r="CG101" i="3"/>
  <c r="CG93" i="3" a="1"/>
  <c r="CG93" i="3"/>
  <c r="CG100" i="3" a="1"/>
  <c r="CG100" i="3"/>
  <c r="CB89" i="3" a="1"/>
  <c r="CB89" i="3"/>
  <c r="CB112" i="3" a="1"/>
  <c r="CB112" i="3"/>
  <c r="CB122" i="3" a="1"/>
  <c r="CB122" i="3"/>
  <c r="CB115" i="3" a="1"/>
  <c r="CB115" i="3"/>
  <c r="CB101" i="3" a="1"/>
  <c r="CB101" i="3"/>
  <c r="CB118" i="3" a="1"/>
  <c r="CB118" i="3"/>
  <c r="CB105" i="3" a="1"/>
  <c r="CB105" i="3"/>
  <c r="CB94" i="3" a="1"/>
  <c r="CB94" i="3"/>
  <c r="CB114" i="3" a="1"/>
  <c r="CB114" i="3"/>
  <c r="CB95" i="3" a="1"/>
  <c r="CB95" i="3"/>
  <c r="CB121" i="3" a="1"/>
  <c r="CB121" i="3"/>
  <c r="CB111" i="3" a="1"/>
  <c r="CB111" i="3"/>
  <c r="CB120" i="3" a="1"/>
  <c r="CB120" i="3"/>
  <c r="CB103" i="3" a="1"/>
  <c r="CB103" i="3"/>
  <c r="CB124" i="3" a="1"/>
  <c r="CB124" i="3"/>
  <c r="CB110" i="3" a="1"/>
  <c r="CB110" i="3"/>
  <c r="CB96" i="3" a="1"/>
  <c r="CB96" i="3"/>
  <c r="CB119" i="3" a="1"/>
  <c r="CB119" i="3"/>
  <c r="CB102" i="3" a="1"/>
  <c r="CB102" i="3"/>
  <c r="CB90" i="3" a="1"/>
  <c r="CB90" i="3"/>
  <c r="CB123" i="3" a="1"/>
  <c r="CB123" i="3"/>
  <c r="CB128" i="3" a="1"/>
  <c r="CB128" i="3"/>
  <c r="CB129" i="3" a="1"/>
  <c r="CB129" i="3"/>
  <c r="CB106" i="3" a="1"/>
  <c r="CB106" i="3"/>
  <c r="CB113" i="3" a="1"/>
  <c r="CB113" i="3"/>
  <c r="CB97" i="3" a="1"/>
  <c r="CB97" i="3"/>
  <c r="CB104" i="3" a="1"/>
  <c r="CB104" i="3"/>
  <c r="CB91" i="3" a="1"/>
  <c r="CB91" i="3"/>
  <c r="CB99" i="3" a="1"/>
  <c r="CB99" i="3"/>
  <c r="CB126" i="3" a="1"/>
  <c r="CB126" i="3"/>
  <c r="CB125" i="3" a="1"/>
  <c r="CB125" i="3"/>
  <c r="CB117" i="3" a="1"/>
  <c r="CB117" i="3"/>
  <c r="CB130" i="3" a="1"/>
  <c r="CB130" i="3"/>
  <c r="CB98" i="3" a="1"/>
  <c r="CB98" i="3"/>
  <c r="CB108" i="3" a="1"/>
  <c r="CB108" i="3"/>
  <c r="CB93" i="3" a="1"/>
  <c r="CB93" i="3"/>
  <c r="CB116" i="3" a="1"/>
  <c r="CB116" i="3"/>
  <c r="CB92" i="3" a="1"/>
  <c r="CB92" i="3"/>
  <c r="CB88" i="3" a="1"/>
  <c r="CB88" i="3"/>
  <c r="CB100" i="3" a="1"/>
  <c r="CB100" i="3"/>
  <c r="CB127" i="3" a="1"/>
  <c r="CB127" i="3"/>
  <c r="CB109" i="3" a="1"/>
  <c r="CB109" i="3"/>
  <c r="CB107" i="3" a="1"/>
  <c r="CB107" i="3"/>
  <c r="BF108" i="3" a="1"/>
  <c r="BF108" i="3"/>
  <c r="BF123" i="3" a="1"/>
  <c r="BF123" i="3"/>
  <c r="CA117" i="3" a="1"/>
  <c r="CA117" i="3"/>
  <c r="CA105" i="3" a="1"/>
  <c r="CA105" i="3"/>
  <c r="CA113" i="3" a="1"/>
  <c r="CA113" i="3"/>
  <c r="CA118" i="3" a="1"/>
  <c r="CA118" i="3"/>
  <c r="CA95" i="3" a="1"/>
  <c r="CA95" i="3"/>
  <c r="CA119" i="3" a="1"/>
  <c r="CA119" i="3"/>
  <c r="CA106" i="3" a="1"/>
  <c r="CA106" i="3"/>
  <c r="CA114" i="3" a="1"/>
  <c r="CA114" i="3"/>
  <c r="CA109" i="3" a="1"/>
  <c r="CA109" i="3"/>
  <c r="CA120" i="3" a="1"/>
  <c r="CA120" i="3"/>
  <c r="CA88" i="3" a="1"/>
  <c r="CA88" i="3"/>
  <c r="CF100" i="3" a="1"/>
  <c r="CF100" i="3"/>
  <c r="CF108" i="3" a="1"/>
  <c r="CF108" i="3"/>
  <c r="CF113" i="3" a="1"/>
  <c r="CF113" i="3"/>
  <c r="CF130" i="3" a="1"/>
  <c r="CF130" i="3"/>
  <c r="CF119" i="3" a="1"/>
  <c r="CF119" i="3"/>
  <c r="CF97" i="3" a="1"/>
  <c r="CF97" i="3"/>
  <c r="CF90" i="3" a="1"/>
  <c r="CF90" i="3"/>
  <c r="CF88" i="3" a="1"/>
  <c r="CF88" i="3"/>
  <c r="CF94" i="3" a="1"/>
  <c r="CF94" i="3"/>
  <c r="CF96" i="3" a="1"/>
  <c r="CF96" i="3"/>
  <c r="CF109" i="3" a="1"/>
  <c r="CF109" i="3"/>
  <c r="CF124" i="3" a="1"/>
  <c r="CF124" i="3"/>
  <c r="CF115" i="3" a="1"/>
  <c r="CF115" i="3"/>
  <c r="CF127" i="3" a="1"/>
  <c r="CF127" i="3"/>
  <c r="CF121" i="3" a="1"/>
  <c r="CF121" i="3"/>
  <c r="CF91" i="3" a="1"/>
  <c r="CF91" i="3"/>
  <c r="CF92" i="3" a="1"/>
  <c r="CF92" i="3"/>
  <c r="CF102" i="3" a="1"/>
  <c r="CF102" i="3"/>
  <c r="CF128" i="3" a="1"/>
  <c r="CF128" i="3"/>
  <c r="CF117" i="3" a="1"/>
  <c r="CF117" i="3"/>
  <c r="CF89" i="3" a="1"/>
  <c r="CF89" i="3"/>
  <c r="CF110" i="3" a="1"/>
  <c r="CF110" i="3"/>
  <c r="CF126" i="3" a="1"/>
  <c r="CF126" i="3"/>
  <c r="CF123" i="3" a="1"/>
  <c r="CF123" i="3"/>
  <c r="CF95" i="3" a="1"/>
  <c r="CF95" i="3"/>
  <c r="CF125" i="3" a="1"/>
  <c r="CF125" i="3"/>
  <c r="CF98" i="3" a="1"/>
  <c r="CF98" i="3"/>
  <c r="CF93" i="3" a="1"/>
  <c r="CF93" i="3"/>
  <c r="CF106" i="3" a="1"/>
  <c r="CF106" i="3"/>
  <c r="CF104" i="3" a="1"/>
  <c r="CF104" i="3"/>
  <c r="CF129" i="3" a="1"/>
  <c r="CF129" i="3"/>
  <c r="CF105" i="3" a="1"/>
  <c r="CF105" i="3"/>
  <c r="CF103" i="3" a="1"/>
  <c r="CF103" i="3"/>
  <c r="FH110" i="3" a="1"/>
  <c r="FH110" i="3"/>
  <c r="FH121" i="3" a="1"/>
  <c r="FH121" i="3"/>
  <c r="GB109" i="3" a="1"/>
  <c r="GB109" i="3"/>
  <c r="GB99" i="3" a="1"/>
  <c r="GB99" i="3"/>
  <c r="JD120" i="3" a="1"/>
  <c r="JD120" i="3"/>
  <c r="EN96" i="3" a="1"/>
  <c r="EN96" i="3"/>
  <c r="EN90" i="3" a="1"/>
  <c r="EN90" i="3"/>
  <c r="GB102" i="3" a="1"/>
  <c r="GB102" i="3"/>
  <c r="GB118" i="3" a="1"/>
  <c r="GB118" i="3"/>
  <c r="GB105" i="3" a="1"/>
  <c r="GB105" i="3"/>
  <c r="GG113" i="3" a="1"/>
  <c r="GG113" i="3"/>
  <c r="GG119" i="3" a="1"/>
  <c r="GG119" i="3"/>
  <c r="GL91" i="3" a="1"/>
  <c r="GL91" i="3"/>
  <c r="DY125" i="3" a="1"/>
  <c r="DY125" i="3"/>
  <c r="FH116" i="3" a="1"/>
  <c r="FH116" i="3"/>
  <c r="DY104" i="3" a="1"/>
  <c r="DY104" i="3"/>
  <c r="GL90" i="3" a="1"/>
  <c r="GL90" i="3"/>
  <c r="FH88" i="3" a="1"/>
  <c r="FH88" i="3"/>
  <c r="GB122" i="3" a="1"/>
  <c r="GB122" i="3"/>
  <c r="GB106" i="3" a="1"/>
  <c r="GB106" i="3"/>
  <c r="GG114" i="3" a="1"/>
  <c r="GG114" i="3"/>
  <c r="GG89" i="3" a="1"/>
  <c r="GG89" i="3"/>
  <c r="GG107" i="3" a="1"/>
  <c r="GG107" i="3"/>
  <c r="GB123" i="3" a="1"/>
  <c r="GB123" i="3"/>
  <c r="GB110" i="3" a="1"/>
  <c r="GB110" i="3"/>
  <c r="GG103" i="3" a="1"/>
  <c r="GG103" i="3"/>
  <c r="GG98" i="3" a="1"/>
  <c r="GG98" i="3"/>
  <c r="GB129" i="3" a="1"/>
  <c r="GB129" i="3"/>
  <c r="FC94" i="3" a="1"/>
  <c r="FC94" i="3"/>
  <c r="GB119" i="3" a="1"/>
  <c r="GB119" i="3"/>
  <c r="FC116" i="3" a="1"/>
  <c r="FC116" i="3"/>
  <c r="GB95" i="3" a="1"/>
  <c r="GB95" i="3"/>
  <c r="GB93" i="3" a="1"/>
  <c r="GB93" i="3"/>
  <c r="GB94" i="3" a="1"/>
  <c r="GB94" i="3"/>
  <c r="GB108" i="3" a="1"/>
  <c r="GB108" i="3"/>
  <c r="DY117" i="3" a="1"/>
  <c r="DY117" i="3"/>
  <c r="FM117" i="3" a="1"/>
  <c r="FM117" i="3"/>
  <c r="FH124" i="3" a="1"/>
  <c r="FH124" i="3"/>
  <c r="GL113" i="3" a="1"/>
  <c r="GL113" i="3"/>
  <c r="DY102" i="3" a="1"/>
  <c r="DY102" i="3"/>
  <c r="FM129" i="3" a="1"/>
  <c r="FM129" i="3"/>
  <c r="JI121" i="3" a="1"/>
  <c r="JI121" i="3"/>
  <c r="GB111" i="3" a="1"/>
  <c r="GB111" i="3"/>
  <c r="GB113" i="3" a="1"/>
  <c r="GB113" i="3"/>
  <c r="GG108" i="3" a="1"/>
  <c r="GG108" i="3"/>
  <c r="GB128" i="3" a="1"/>
  <c r="GB128" i="3"/>
  <c r="GG120" i="3" a="1"/>
  <c r="GG120" i="3"/>
  <c r="GG123" i="3" a="1"/>
  <c r="GG123" i="3"/>
  <c r="GB125" i="3" a="1"/>
  <c r="GB125" i="3"/>
  <c r="GB103" i="3" a="1"/>
  <c r="GB103" i="3"/>
  <c r="FC106" i="3" a="1"/>
  <c r="FC106" i="3"/>
  <c r="GB89" i="3" a="1"/>
  <c r="GB89" i="3"/>
  <c r="FC107" i="3" a="1"/>
  <c r="FC107" i="3"/>
  <c r="FC126" i="3" a="1"/>
  <c r="FC126" i="3"/>
  <c r="GL121" i="3" a="1"/>
  <c r="GL121" i="3"/>
  <c r="FC118" i="3" a="1"/>
  <c r="FC118" i="3"/>
  <c r="GB107" i="3" a="1"/>
  <c r="GB107" i="3"/>
  <c r="FC119" i="3" a="1"/>
  <c r="FC119" i="3"/>
  <c r="FM115" i="3" a="1"/>
  <c r="FM115" i="3"/>
  <c r="FC117" i="3" a="1"/>
  <c r="FC117" i="3"/>
  <c r="GG95" i="3" a="1"/>
  <c r="GG95" i="3"/>
  <c r="FG104" i="3" a="1"/>
  <c r="FG104" i="3"/>
  <c r="FG95" i="3" a="1"/>
  <c r="FG95" i="3"/>
  <c r="HO100" i="3" a="1"/>
  <c r="HO100" i="3"/>
  <c r="GZ124" i="3" a="1"/>
  <c r="GZ124" i="3"/>
  <c r="FG90" i="3" a="1"/>
  <c r="FG90" i="3"/>
  <c r="GZ118" i="3" a="1"/>
  <c r="GZ118" i="3"/>
  <c r="GZ89" i="3" a="1"/>
  <c r="GZ89" i="3"/>
  <c r="FV116" i="3" a="1"/>
  <c r="FV116" i="3"/>
  <c r="HO103" i="3" a="1"/>
  <c r="HO103" i="3"/>
  <c r="GZ90" i="3" a="1"/>
  <c r="GZ90" i="3"/>
  <c r="IS89" i="3" a="1"/>
  <c r="IS89" i="3"/>
  <c r="FG126" i="3" a="1"/>
  <c r="FG126" i="3"/>
  <c r="FG101" i="3" a="1"/>
  <c r="FG101" i="3"/>
  <c r="FV121" i="3" a="1"/>
  <c r="FV121" i="3"/>
  <c r="GZ110" i="3" a="1"/>
  <c r="GZ110" i="3"/>
  <c r="EW109" i="3" a="1"/>
  <c r="EW109" i="3"/>
  <c r="EW115" i="3" a="1"/>
  <c r="EW115" i="3"/>
  <c r="FB89" i="3" a="1"/>
  <c r="FB89" i="3"/>
  <c r="GZ99" i="3" a="1"/>
  <c r="GZ99" i="3"/>
  <c r="EW101" i="3" a="1"/>
  <c r="EW101" i="3"/>
  <c r="FV93" i="3" a="1"/>
  <c r="FV93" i="3"/>
  <c r="FG129" i="3" a="1"/>
  <c r="FG129" i="3"/>
  <c r="DX127" i="3" a="1"/>
  <c r="DX127" i="3"/>
  <c r="DX107" i="3" a="1"/>
  <c r="DX107" i="3"/>
  <c r="EW130" i="3" a="1"/>
  <c r="EW130" i="3"/>
  <c r="GZ121" i="3" a="1"/>
  <c r="GZ121" i="3"/>
  <c r="HO113" i="3" a="1"/>
  <c r="HO113" i="3"/>
  <c r="EW121" i="3" a="1"/>
  <c r="EW121" i="3"/>
  <c r="EW106" i="3" a="1"/>
  <c r="EW106" i="3"/>
  <c r="EW99" i="3" a="1"/>
  <c r="EW99" i="3"/>
  <c r="EW90" i="3" a="1"/>
  <c r="EW90" i="3"/>
  <c r="FV92" i="3" a="1"/>
  <c r="FV92" i="3"/>
  <c r="GZ114" i="3" a="1"/>
  <c r="GZ114" i="3"/>
  <c r="FG89" i="3" a="1"/>
  <c r="FG89" i="3"/>
  <c r="DX91" i="3" a="1"/>
  <c r="DX91" i="3"/>
  <c r="DX96" i="3" a="1"/>
  <c r="DX96" i="3"/>
  <c r="DX104" i="3" a="1"/>
  <c r="DX104" i="3"/>
  <c r="DX103" i="3" a="1"/>
  <c r="DX103" i="3"/>
  <c r="FG112" i="3" a="1"/>
  <c r="FG112" i="3"/>
  <c r="DX89" i="3" a="1"/>
  <c r="DX89" i="3"/>
  <c r="FV99" i="3" a="1"/>
  <c r="FV99" i="3"/>
  <c r="EH107" i="3" a="1"/>
  <c r="EH107" i="3"/>
  <c r="GZ104" i="3" a="1"/>
  <c r="GZ104" i="3"/>
  <c r="DS100" i="3" a="1"/>
  <c r="DS100" i="3"/>
  <c r="DS88" i="3" a="1"/>
  <c r="DS88" i="3"/>
  <c r="DS128" i="3" a="1"/>
  <c r="DS128" i="3"/>
  <c r="DS95" i="3" a="1"/>
  <c r="DS95" i="3"/>
  <c r="DS123" i="3" a="1"/>
  <c r="DS123" i="3"/>
  <c r="DS114" i="3" a="1"/>
  <c r="DS114" i="3"/>
  <c r="DS129" i="3" a="1"/>
  <c r="DS129" i="3"/>
  <c r="DS127" i="3" a="1"/>
  <c r="DS127" i="3"/>
  <c r="HO127" i="3" a="1"/>
  <c r="HO127" i="3"/>
  <c r="HO117" i="3" a="1"/>
  <c r="HO117" i="3"/>
  <c r="HO114" i="3" a="1"/>
  <c r="HO114" i="3"/>
  <c r="HO91" i="3" a="1"/>
  <c r="HO91" i="3"/>
  <c r="DS90" i="3" a="1"/>
  <c r="DS90" i="3"/>
  <c r="DS104" i="3" a="1"/>
  <c r="DS104" i="3"/>
  <c r="GA116" i="3" a="1"/>
  <c r="GA116" i="3"/>
  <c r="GA115" i="3" a="1"/>
  <c r="GA115" i="3"/>
  <c r="GA120" i="3" a="1"/>
  <c r="GA120" i="3"/>
  <c r="GA118" i="3" a="1"/>
  <c r="GA118" i="3"/>
  <c r="EC127" i="3" a="1"/>
  <c r="EC127" i="3"/>
  <c r="HO121" i="3" a="1"/>
  <c r="HO121" i="3"/>
  <c r="CT105" i="3" a="1"/>
  <c r="CT105" i="3"/>
  <c r="FB113" i="3" a="1"/>
  <c r="FB113" i="3"/>
  <c r="DX126" i="3" a="1"/>
  <c r="DX126" i="3"/>
  <c r="DX121" i="3" a="1"/>
  <c r="DX121" i="3"/>
  <c r="IS99" i="3" a="1"/>
  <c r="IS99" i="3"/>
  <c r="GF124" i="3" a="1"/>
  <c r="GF124" i="3"/>
  <c r="GF115" i="3" a="1"/>
  <c r="GF115" i="3"/>
  <c r="GF91" i="3" a="1"/>
  <c r="GF91" i="3"/>
  <c r="GF111" i="3" a="1"/>
  <c r="GF111" i="3"/>
  <c r="EW118" i="3" a="1"/>
  <c r="EW118" i="3"/>
  <c r="GF92" i="3" a="1"/>
  <c r="GF92" i="3"/>
  <c r="GA126" i="3" a="1"/>
  <c r="GA126" i="3"/>
  <c r="EC122" i="3" a="1"/>
  <c r="EC122" i="3"/>
  <c r="FG107" i="3" a="1"/>
  <c r="FG107" i="3"/>
  <c r="GZ111" i="3" a="1"/>
  <c r="GZ111" i="3"/>
  <c r="ID98" i="3" a="1"/>
  <c r="ID98" i="3"/>
  <c r="GZ94" i="3" a="1"/>
  <c r="GZ94" i="3"/>
  <c r="FG109" i="3" a="1"/>
  <c r="FG109" i="3"/>
  <c r="FG92" i="3" a="1"/>
  <c r="FG92" i="3"/>
  <c r="GZ98" i="3" a="1"/>
  <c r="GZ98" i="3"/>
  <c r="FV125" i="3" a="1"/>
  <c r="FV125" i="3"/>
  <c r="FG125" i="3" a="1"/>
  <c r="FG125" i="3"/>
  <c r="FG118" i="3" a="1"/>
  <c r="FG118" i="3"/>
  <c r="HO115" i="3" a="1"/>
  <c r="HO115" i="3"/>
  <c r="GZ126" i="3" a="1"/>
  <c r="GZ126" i="3"/>
  <c r="GZ122" i="3" a="1"/>
  <c r="GZ122" i="3"/>
  <c r="HO130" i="3" a="1"/>
  <c r="HO130" i="3"/>
  <c r="HO108" i="3" a="1"/>
  <c r="HO108" i="3"/>
  <c r="IS119" i="3" a="1"/>
  <c r="IS119" i="3"/>
  <c r="FV91" i="3" a="1"/>
  <c r="FV91" i="3"/>
  <c r="DX115" i="3" a="1"/>
  <c r="DX115" i="3"/>
  <c r="DX123" i="3" a="1"/>
  <c r="DX123" i="3"/>
  <c r="DX105" i="3" a="1"/>
  <c r="DX105" i="3"/>
  <c r="DX111" i="3" a="1"/>
  <c r="DX111" i="3"/>
  <c r="FV126" i="3" a="1"/>
  <c r="FV126" i="3"/>
  <c r="FB111" i="3" a="1"/>
  <c r="FB111" i="3"/>
  <c r="GZ106" i="3" a="1"/>
  <c r="GZ106" i="3"/>
  <c r="HO110" i="3" a="1"/>
  <c r="HO110" i="3"/>
  <c r="EW93" i="3" a="1"/>
  <c r="EW93" i="3"/>
  <c r="EW103" i="3" a="1"/>
  <c r="EW103" i="3"/>
  <c r="FB91" i="3" a="1"/>
  <c r="FB91" i="3"/>
  <c r="GZ91" i="3" a="1"/>
  <c r="GZ91" i="3"/>
  <c r="FB125" i="3" a="1"/>
  <c r="FB125" i="3"/>
  <c r="EW96" i="3" a="1"/>
  <c r="EW96" i="3"/>
  <c r="FV120" i="3" a="1"/>
  <c r="FV120" i="3"/>
  <c r="DX106" i="3" a="1"/>
  <c r="DX106" i="3"/>
  <c r="DX112" i="3" a="1"/>
  <c r="DX112" i="3"/>
  <c r="FV89" i="3" a="1"/>
  <c r="FV89" i="3"/>
  <c r="EW127" i="3" a="1"/>
  <c r="EW127" i="3"/>
  <c r="EW120" i="3" a="1"/>
  <c r="EW120" i="3"/>
  <c r="GZ101" i="3" a="1"/>
  <c r="GZ101" i="3"/>
  <c r="HO120" i="3" a="1"/>
  <c r="HO120" i="3"/>
  <c r="EW125" i="3" a="1"/>
  <c r="EW125" i="3"/>
  <c r="EW112" i="3" a="1"/>
  <c r="EW112" i="3"/>
  <c r="EW100" i="3" a="1"/>
  <c r="EW100" i="3"/>
  <c r="EW88" i="3" a="1"/>
  <c r="EW88" i="3"/>
  <c r="GZ105" i="3" a="1"/>
  <c r="GZ105" i="3"/>
  <c r="EW97" i="3" a="1"/>
  <c r="EW97" i="3"/>
  <c r="FG105" i="3" a="1"/>
  <c r="FG105" i="3"/>
  <c r="FG110" i="3" a="1"/>
  <c r="FG110" i="3"/>
  <c r="FG99" i="3" a="1"/>
  <c r="FG99" i="3"/>
  <c r="FV97" i="3" a="1"/>
  <c r="FV97" i="3"/>
  <c r="DX122" i="3" a="1"/>
  <c r="DX122" i="3"/>
  <c r="DX109" i="3" a="1"/>
  <c r="DX109" i="3"/>
  <c r="DX108" i="3" a="1"/>
  <c r="DX108" i="3"/>
  <c r="ID94" i="3" a="1"/>
  <c r="ID94" i="3"/>
  <c r="DS103" i="3" a="1"/>
  <c r="DS103" i="3"/>
  <c r="DS116" i="3" a="1"/>
  <c r="DS116" i="3"/>
  <c r="DS93" i="3" a="1"/>
  <c r="DS93" i="3"/>
  <c r="DS101" i="3" a="1"/>
  <c r="DS101" i="3"/>
  <c r="DS119" i="3" a="1"/>
  <c r="DS119" i="3"/>
  <c r="DS120" i="3" a="1"/>
  <c r="DS120" i="3"/>
  <c r="DS97" i="3" a="1"/>
  <c r="DS97" i="3"/>
  <c r="FB115" i="3" a="1"/>
  <c r="FB115" i="3"/>
  <c r="HO109" i="3" a="1"/>
  <c r="HO109" i="3"/>
  <c r="HO99" i="3" a="1"/>
  <c r="HO99" i="3"/>
  <c r="DS122" i="3" a="1"/>
  <c r="DS122" i="3"/>
  <c r="GA110" i="3" a="1"/>
  <c r="GA110" i="3"/>
  <c r="GA130" i="3" a="1"/>
  <c r="GA130" i="3"/>
  <c r="GA128" i="3" a="1"/>
  <c r="GA128" i="3"/>
  <c r="GA108" i="3" a="1"/>
  <c r="GA108" i="3"/>
  <c r="EC99" i="3" a="1"/>
  <c r="EC99" i="3"/>
  <c r="HO89" i="3" a="1"/>
  <c r="HO89" i="3"/>
  <c r="CT114" i="3" a="1"/>
  <c r="CT114" i="3"/>
  <c r="GF102" i="3" a="1"/>
  <c r="GF102" i="3"/>
  <c r="GF119" i="3" a="1"/>
  <c r="GF119" i="3"/>
  <c r="GF109" i="3" a="1"/>
  <c r="GF109" i="3"/>
  <c r="GZ128" i="3" a="1"/>
  <c r="GZ128" i="3"/>
  <c r="EW94" i="3" a="1"/>
  <c r="EW94" i="3"/>
  <c r="FG102" i="3" a="1"/>
  <c r="FG102" i="3"/>
  <c r="ID102" i="3" a="1"/>
  <c r="ID102" i="3"/>
  <c r="ID88" i="3" a="1"/>
  <c r="ID88" i="3"/>
  <c r="AR95" i="3" a="1"/>
  <c r="AR95" i="3"/>
  <c r="AR101" i="3" a="1"/>
  <c r="AR101" i="3"/>
  <c r="AH109" i="3" a="1"/>
  <c r="AH109" i="3"/>
  <c r="AH117" i="3" a="1"/>
  <c r="AH117" i="3"/>
  <c r="AH88" i="3" a="1"/>
  <c r="AH88" i="3"/>
  <c r="N129" i="3" a="1"/>
  <c r="N129" i="3"/>
  <c r="AC96" i="3" a="1"/>
  <c r="AC96" i="3"/>
  <c r="AR109" i="3" a="1"/>
  <c r="AR109" i="3"/>
  <c r="AR112" i="3" a="1"/>
  <c r="AR112" i="3"/>
  <c r="AH99" i="3" a="1"/>
  <c r="AH99" i="3"/>
  <c r="AR108" i="3" a="1"/>
  <c r="AR108" i="3"/>
  <c r="AH92" i="3" a="1"/>
  <c r="AH92" i="3"/>
  <c r="AR116" i="3" a="1"/>
  <c r="AR116" i="3"/>
  <c r="AR92" i="3" a="1"/>
  <c r="AR92" i="3"/>
  <c r="AH107" i="3" a="1"/>
  <c r="AH107" i="3"/>
  <c r="I89" i="3" a="1"/>
  <c r="I89" i="3"/>
  <c r="D129" i="3" a="1"/>
  <c r="D129" i="3"/>
  <c r="X96" i="3" a="1"/>
  <c r="X96" i="3"/>
  <c r="AR100" i="3" a="1"/>
  <c r="AR100" i="3"/>
  <c r="AR113" i="3" a="1"/>
  <c r="AR113" i="3"/>
  <c r="AR103" i="3" a="1"/>
  <c r="AR103" i="3"/>
  <c r="AH101" i="3" a="1"/>
  <c r="AH101" i="3"/>
  <c r="AH100" i="3" a="1"/>
  <c r="AH100" i="3"/>
  <c r="AR94" i="3" a="1"/>
  <c r="AR94" i="3"/>
  <c r="AR107" i="3" a="1"/>
  <c r="AR107" i="3"/>
  <c r="AC102" i="3" a="1"/>
  <c r="AC102" i="3"/>
  <c r="AR119" i="3" a="1"/>
  <c r="AR119" i="3"/>
  <c r="AM107" i="3" a="1"/>
  <c r="AM107" i="3"/>
  <c r="S99" i="3" a="1"/>
  <c r="S99" i="3"/>
  <c r="D116" i="3" a="1"/>
  <c r="D116" i="3"/>
  <c r="S112" i="3" a="1"/>
  <c r="S112" i="3"/>
  <c r="X129" i="3" a="1"/>
  <c r="X129" i="3"/>
  <c r="X113" i="3" a="1"/>
  <c r="X113" i="3"/>
  <c r="X125" i="3" a="1"/>
  <c r="X125" i="3"/>
  <c r="X119" i="3" a="1"/>
  <c r="X119" i="3"/>
  <c r="N112" i="3" a="1"/>
  <c r="N112" i="3"/>
  <c r="X101" i="3" a="1"/>
  <c r="X101" i="3"/>
  <c r="HR104" i="3" a="1"/>
  <c r="HR104" i="3"/>
  <c r="HR100" i="3" a="1"/>
  <c r="HR100" i="3"/>
  <c r="HR110" i="3" a="1"/>
  <c r="HR110" i="3"/>
  <c r="HR96" i="3" a="1"/>
  <c r="HR96" i="3"/>
  <c r="FJ122" i="3" a="1"/>
  <c r="FJ122" i="3"/>
  <c r="EK109" i="3" a="1"/>
  <c r="EK109" i="3"/>
  <c r="HR114" i="3" a="1"/>
  <c r="HR114" i="3"/>
  <c r="FJ112" i="3" a="1"/>
  <c r="FJ112" i="3"/>
  <c r="HR116" i="3" a="1"/>
  <c r="HR116" i="3"/>
  <c r="HR90" i="3" a="1"/>
  <c r="HR90" i="3"/>
  <c r="HR102" i="3" a="1"/>
  <c r="HR102" i="3"/>
  <c r="HR94" i="3" a="1"/>
  <c r="HR94" i="3"/>
  <c r="HR121" i="3" a="1"/>
  <c r="HR121" i="3"/>
  <c r="DV124" i="3" a="1"/>
  <c r="DV124" i="3"/>
  <c r="DV96" i="3" a="1"/>
  <c r="DV96" i="3"/>
  <c r="GX120" i="3" a="1"/>
  <c r="GX120" i="3"/>
  <c r="HR103" i="3" a="1"/>
  <c r="HR103" i="3"/>
  <c r="HR89" i="3" a="1"/>
  <c r="HR89" i="3"/>
  <c r="HR105" i="3" a="1"/>
  <c r="HR105" i="3"/>
  <c r="CW119" i="3" a="1"/>
  <c r="CW119" i="3"/>
  <c r="HR117" i="3" a="1"/>
  <c r="HR117" i="3"/>
  <c r="HR91" i="3" a="1"/>
  <c r="HR91" i="3"/>
  <c r="DV117" i="3" a="1"/>
  <c r="DV117" i="3"/>
  <c r="HR113" i="3" a="1"/>
  <c r="HR113" i="3"/>
  <c r="DL129" i="3" a="1"/>
  <c r="DL129" i="3"/>
  <c r="JK92" i="3" a="1"/>
  <c r="JK92" i="3"/>
  <c r="HR115" i="3" a="1"/>
  <c r="HR115" i="3"/>
  <c r="HR130" i="3" a="1"/>
  <c r="HR130" i="3"/>
  <c r="HR123" i="3" a="1"/>
  <c r="HR123" i="3"/>
  <c r="HR95" i="3" a="1"/>
  <c r="HR95" i="3"/>
  <c r="CW109" i="3" a="1"/>
  <c r="CW109" i="3"/>
  <c r="CW103" i="3" a="1"/>
  <c r="CW103" i="3"/>
  <c r="HR93" i="3" a="1"/>
  <c r="HR93" i="3"/>
  <c r="CW98" i="3" a="1"/>
  <c r="CW98" i="3"/>
  <c r="HR122" i="3" a="1"/>
  <c r="HR122" i="3"/>
  <c r="HR126" i="3" a="1"/>
  <c r="HR126" i="3"/>
  <c r="HR128" i="3" a="1"/>
  <c r="HR128" i="3"/>
  <c r="HR99" i="3" a="1"/>
  <c r="HR99" i="3"/>
  <c r="HR124" i="3" a="1"/>
  <c r="HR124" i="3"/>
  <c r="FE123" i="3" a="1"/>
  <c r="FE123" i="3"/>
  <c r="FE128" i="3" a="1"/>
  <c r="FE128" i="3"/>
  <c r="JA119" i="3" a="1"/>
  <c r="JA119" i="3"/>
  <c r="HM127" i="3" a="1"/>
  <c r="HM127" i="3"/>
  <c r="HM99" i="3" a="1"/>
  <c r="HM99" i="3"/>
  <c r="IB105" i="3" a="1"/>
  <c r="IB105" i="3"/>
  <c r="FE105" i="3" a="1"/>
  <c r="FE105" i="3"/>
  <c r="HM124" i="3" a="1"/>
  <c r="HM124" i="3"/>
  <c r="DB121" i="3" a="1"/>
  <c r="DB121" i="3"/>
  <c r="HM109" i="3" a="1"/>
  <c r="HM109" i="3"/>
  <c r="IL109" i="3" a="1"/>
  <c r="IL109" i="3"/>
  <c r="EP116" i="3" a="1"/>
  <c r="EP116" i="3"/>
  <c r="HH88" i="3" a="1"/>
  <c r="HH88" i="3"/>
  <c r="GD95" i="3" a="1"/>
  <c r="GD95" i="3"/>
  <c r="HC93" i="3" a="1"/>
  <c r="HC93" i="3"/>
  <c r="G126" i="3" a="1"/>
  <c r="G126" i="3"/>
  <c r="G120" i="3" a="1"/>
  <c r="G120" i="3"/>
  <c r="AK122" i="3" a="1"/>
  <c r="AK122" i="3"/>
  <c r="AK110" i="3" a="1"/>
  <c r="AK110" i="3"/>
  <c r="AK118" i="3" a="1"/>
  <c r="AK118" i="3"/>
  <c r="AA98" i="3" a="1"/>
  <c r="AA98" i="3"/>
  <c r="G128" i="3" a="1"/>
  <c r="G128" i="3"/>
  <c r="G91" i="3" a="1"/>
  <c r="G91" i="3"/>
  <c r="V101" i="3" a="1"/>
  <c r="V101" i="3"/>
  <c r="AA111" i="3" a="1"/>
  <c r="AA111" i="3"/>
  <c r="S98" i="3" a="1"/>
  <c r="S98" i="3"/>
  <c r="HE126" i="3" a="1"/>
  <c r="HE126" i="3"/>
  <c r="JC90" i="3" a="1"/>
  <c r="JC90" i="3"/>
  <c r="CY103" i="3" a="1"/>
  <c r="CY103" i="3"/>
  <c r="JC129" i="3" a="1"/>
  <c r="JC129" i="3"/>
  <c r="CY94" i="3" a="1"/>
  <c r="CY94" i="3"/>
  <c r="HE94" i="3" a="1"/>
  <c r="HE94" i="3"/>
  <c r="EH103" i="3" a="1"/>
  <c r="EH103" i="3"/>
  <c r="EN104" i="3" a="1"/>
  <c r="EN104" i="3"/>
  <c r="EH96" i="3" a="1"/>
  <c r="EH96" i="3"/>
  <c r="ER94" i="3" a="1"/>
  <c r="ER94" i="3"/>
  <c r="DV106" i="3" a="1"/>
  <c r="DV106" i="3"/>
  <c r="DV93" i="3" a="1"/>
  <c r="DV93" i="3"/>
  <c r="FE129" i="3" a="1"/>
  <c r="FE129" i="3"/>
  <c r="DV95" i="3" a="1"/>
  <c r="DV95" i="3"/>
  <c r="HM97" i="3" a="1"/>
  <c r="HM97" i="3"/>
  <c r="DY108" i="3" a="1"/>
  <c r="DY108" i="3"/>
  <c r="CO98" i="3" a="1"/>
  <c r="CO98" i="3"/>
  <c r="CO130" i="3" a="1"/>
  <c r="CO130" i="3"/>
  <c r="IJ94" i="3" a="1"/>
  <c r="IJ94" i="3"/>
  <c r="EN108" i="3" a="1"/>
  <c r="EN108" i="3"/>
  <c r="GU108" i="3" a="1"/>
  <c r="GU108" i="3"/>
  <c r="GU120" i="3" a="1"/>
  <c r="GU120" i="3"/>
  <c r="GU114" i="3" a="1"/>
  <c r="GU114" i="3"/>
  <c r="EP95" i="3" a="1"/>
  <c r="EP95" i="3"/>
  <c r="GU104" i="3" a="1"/>
  <c r="GU104" i="3"/>
  <c r="EF92" i="3" a="1"/>
  <c r="EF92" i="3"/>
  <c r="D98" i="3" a="1"/>
  <c r="D98" i="3"/>
  <c r="X105" i="3" a="1"/>
  <c r="X105" i="3"/>
  <c r="X121" i="3" a="1"/>
  <c r="X121" i="3"/>
  <c r="X104" i="3" a="1"/>
  <c r="X104" i="3"/>
  <c r="AK121" i="3" a="1"/>
  <c r="AK121" i="3"/>
  <c r="X88" i="3" a="1"/>
  <c r="X88" i="3"/>
  <c r="HE102" i="3" a="1"/>
  <c r="HE102" i="3"/>
  <c r="JC120" i="3" a="1"/>
  <c r="JC120" i="3"/>
  <c r="CY97" i="3" a="1"/>
  <c r="CY97" i="3"/>
  <c r="CY122" i="3" a="1"/>
  <c r="CY122" i="3"/>
  <c r="HE120" i="3" a="1"/>
  <c r="HE120" i="3"/>
  <c r="HE124" i="3" a="1"/>
  <c r="HE124" i="3"/>
  <c r="JC106" i="3" a="1"/>
  <c r="JC106" i="3"/>
  <c r="CY106" i="3" a="1"/>
  <c r="CY106" i="3"/>
  <c r="CY118" i="3" a="1"/>
  <c r="CY118" i="3"/>
  <c r="EH99" i="3" a="1"/>
  <c r="EH99" i="3"/>
  <c r="EH89" i="3" a="1"/>
  <c r="EH89" i="3"/>
  <c r="DY97" i="3" a="1"/>
  <c r="DY97" i="3"/>
  <c r="DY116" i="3" a="1"/>
  <c r="DY116" i="3"/>
  <c r="EH115" i="3" a="1"/>
  <c r="EH115" i="3"/>
  <c r="HH120" i="3" a="1"/>
  <c r="HH120" i="3"/>
  <c r="JC99" i="3" a="1"/>
  <c r="JC99" i="3"/>
  <c r="HH91" i="3" a="1"/>
  <c r="HH91" i="3"/>
  <c r="HH113" i="3" a="1"/>
  <c r="HH113" i="3"/>
  <c r="DV114" i="3" a="1"/>
  <c r="DV114" i="3"/>
  <c r="ER123" i="3" a="1"/>
  <c r="ER123" i="3"/>
  <c r="ER107" i="3" a="1"/>
  <c r="ER107" i="3"/>
  <c r="DV102" i="3" a="1"/>
  <c r="DV102" i="3"/>
  <c r="FE90" i="3" a="1"/>
  <c r="FE90" i="3"/>
  <c r="HM114" i="3" a="1"/>
  <c r="HM114" i="3"/>
  <c r="DV88" i="3" a="1"/>
  <c r="DV88" i="3"/>
  <c r="EN117" i="3" a="1"/>
  <c r="EN117" i="3"/>
  <c r="EN111" i="3" a="1"/>
  <c r="EN111" i="3"/>
  <c r="ER93" i="3" a="1"/>
  <c r="ER93" i="3"/>
  <c r="FQ129" i="3" a="1"/>
  <c r="FQ129" i="3"/>
  <c r="CO100" i="3" a="1"/>
  <c r="CO100" i="3"/>
  <c r="CO126" i="3" a="1"/>
  <c r="CO126" i="3"/>
  <c r="CO102" i="3" a="1"/>
  <c r="CO102" i="3"/>
  <c r="JI106" i="3" a="1"/>
  <c r="JI106" i="3"/>
  <c r="JI91" i="3" a="1"/>
  <c r="JI91" i="3"/>
  <c r="GU117" i="3" a="1"/>
  <c r="GU117" i="3"/>
  <c r="GU109" i="3" a="1"/>
  <c r="GU109" i="3"/>
  <c r="GU125" i="3" a="1"/>
  <c r="GU125" i="3"/>
  <c r="GU121" i="3" a="1"/>
  <c r="GU121" i="3"/>
  <c r="CO112" i="3" a="1"/>
  <c r="CO112" i="3"/>
  <c r="CO93" i="3" a="1"/>
  <c r="CO93" i="3"/>
  <c r="GU115" i="3" a="1"/>
  <c r="GU115" i="3"/>
  <c r="GU90" i="3" a="1"/>
  <c r="GU90" i="3"/>
  <c r="FQ114" i="3" a="1"/>
  <c r="FQ114" i="3"/>
  <c r="CO128" i="3" a="1"/>
  <c r="CO128" i="3"/>
  <c r="HZ104" i="3" a="1"/>
  <c r="HZ104" i="3"/>
  <c r="AF92" i="3" a="1"/>
  <c r="AF92" i="3"/>
  <c r="N91" i="3" a="1"/>
  <c r="N91" i="3"/>
  <c r="AK108" i="3" a="1"/>
  <c r="AK108" i="3"/>
  <c r="X110" i="3" a="1"/>
  <c r="X110" i="3"/>
  <c r="V128" i="3" a="1"/>
  <c r="V128" i="3"/>
  <c r="L111" i="3" a="1"/>
  <c r="L111" i="3"/>
  <c r="I99" i="3" a="1"/>
  <c r="I99" i="3"/>
  <c r="I104" i="3" a="1"/>
  <c r="I104" i="3"/>
  <c r="L121" i="3" a="1"/>
  <c r="L121" i="3"/>
  <c r="L94" i="3" a="1"/>
  <c r="L94" i="3"/>
  <c r="X127" i="3" a="1"/>
  <c r="X127" i="3"/>
  <c r="X123" i="3" a="1"/>
  <c r="X123" i="3"/>
  <c r="V125" i="3" a="1"/>
  <c r="V125" i="3"/>
  <c r="X94" i="3" a="1"/>
  <c r="X94" i="3"/>
  <c r="X117" i="3" a="1"/>
  <c r="X117" i="3"/>
  <c r="S106" i="3" a="1"/>
  <c r="S106" i="3"/>
  <c r="X111" i="3" a="1"/>
  <c r="X111" i="3"/>
  <c r="FG115" i="3" a="1"/>
  <c r="FG115" i="3"/>
  <c r="HE117" i="3" a="1"/>
  <c r="HE117" i="3"/>
  <c r="CY96" i="3" a="1"/>
  <c r="CY96" i="3"/>
  <c r="JC108" i="3" a="1"/>
  <c r="JC108" i="3"/>
  <c r="JC119" i="3" a="1"/>
  <c r="JC119" i="3"/>
  <c r="CY115" i="3" a="1"/>
  <c r="CY115" i="3"/>
  <c r="GZ102" i="3" a="1"/>
  <c r="GZ102" i="3"/>
  <c r="GZ119" i="3" a="1"/>
  <c r="GZ119" i="3"/>
  <c r="HO107" i="3" a="1"/>
  <c r="HO107" i="3"/>
  <c r="HO116" i="3" a="1"/>
  <c r="HO116" i="3"/>
  <c r="CY125" i="3" a="1"/>
  <c r="CY125" i="3"/>
  <c r="CY90" i="3" a="1"/>
  <c r="CY90" i="3"/>
  <c r="HO90" i="3" a="1"/>
  <c r="HO90" i="3"/>
  <c r="CY88" i="3" a="1"/>
  <c r="CY88" i="3"/>
  <c r="JC123" i="3" a="1"/>
  <c r="JC123" i="3"/>
  <c r="GZ108" i="3" a="1"/>
  <c r="GZ108" i="3"/>
  <c r="GZ93" i="3" a="1"/>
  <c r="GZ93" i="3"/>
  <c r="CO124" i="3" a="1"/>
  <c r="CO124" i="3"/>
  <c r="DD111" i="3" a="1"/>
  <c r="DD111" i="3"/>
  <c r="DD127" i="3" a="1"/>
  <c r="DD127" i="3"/>
  <c r="DD88" i="3" a="1"/>
  <c r="DD88" i="3"/>
  <c r="FG117" i="3" a="1"/>
  <c r="FG117" i="3"/>
  <c r="FG113" i="3" a="1"/>
  <c r="FG113" i="3"/>
  <c r="FG111" i="3" a="1"/>
  <c r="FG111" i="3"/>
  <c r="HE101" i="3" a="1"/>
  <c r="HE101" i="3"/>
  <c r="CY95" i="3" a="1"/>
  <c r="CY95" i="3"/>
  <c r="JC97" i="3" a="1"/>
  <c r="JC97" i="3"/>
  <c r="JC113" i="3" a="1"/>
  <c r="JC113" i="3"/>
  <c r="GZ96" i="3" a="1"/>
  <c r="GZ96" i="3"/>
  <c r="GZ120" i="3" a="1"/>
  <c r="GZ120" i="3"/>
  <c r="HO104" i="3" a="1"/>
  <c r="HO104" i="3"/>
  <c r="HO126" i="3" a="1"/>
  <c r="HO126" i="3"/>
  <c r="CY130" i="3" a="1"/>
  <c r="CY130" i="3"/>
  <c r="HO129" i="3" a="1"/>
  <c r="HO129" i="3"/>
  <c r="HO94" i="3" a="1"/>
  <c r="HO94" i="3"/>
  <c r="CY102" i="3" a="1"/>
  <c r="CY102" i="3"/>
  <c r="JC111" i="3" a="1"/>
  <c r="JC111" i="3"/>
  <c r="GZ97" i="3" a="1"/>
  <c r="GZ97" i="3"/>
  <c r="FG130" i="3" a="1"/>
  <c r="FG130" i="3"/>
  <c r="FG124" i="3" a="1"/>
  <c r="FG124" i="3"/>
  <c r="EH98" i="3" a="1"/>
  <c r="EH98" i="3"/>
  <c r="FG97" i="3" a="1"/>
  <c r="FG97" i="3"/>
  <c r="FG114" i="3" a="1"/>
  <c r="FG114" i="3"/>
  <c r="HE109" i="3" a="1"/>
  <c r="HE109" i="3"/>
  <c r="FG93" i="3" a="1"/>
  <c r="FG93" i="3"/>
  <c r="EH108" i="3" a="1"/>
  <c r="EH108" i="3"/>
  <c r="GG106" i="3" a="1"/>
  <c r="GG106" i="3"/>
  <c r="GG122" i="3" a="1"/>
  <c r="GG122" i="3"/>
  <c r="GG96" i="3" a="1"/>
  <c r="GG96" i="3"/>
  <c r="DY106" i="3" a="1"/>
  <c r="DY106" i="3"/>
  <c r="DY127" i="3" a="1"/>
  <c r="DY127" i="3"/>
  <c r="DY92" i="3" a="1"/>
  <c r="DY92" i="3"/>
  <c r="DY119" i="3" a="1"/>
  <c r="DY119" i="3"/>
  <c r="EN107" i="3" a="1"/>
  <c r="EN107" i="3"/>
  <c r="IL114" i="3" a="1"/>
  <c r="IL114" i="3"/>
  <c r="EH110" i="3" a="1"/>
  <c r="EH110" i="3"/>
  <c r="HE125" i="3" a="1"/>
  <c r="HE125" i="3"/>
  <c r="FE121" i="3" a="1"/>
  <c r="FE121" i="3"/>
  <c r="JC88" i="3" a="1"/>
  <c r="JC88" i="3"/>
  <c r="HH100" i="3" a="1"/>
  <c r="HH100" i="3"/>
  <c r="HH110" i="3" a="1"/>
  <c r="HH110" i="3"/>
  <c r="HH128" i="3" a="1"/>
  <c r="HH128" i="3"/>
  <c r="HH98" i="3" a="1"/>
  <c r="HH98" i="3"/>
  <c r="GX114" i="3" a="1"/>
  <c r="GX114" i="3"/>
  <c r="ED102" i="3" a="1"/>
  <c r="ED102" i="3"/>
  <c r="HO98" i="3" a="1"/>
  <c r="HO98" i="3"/>
  <c r="ER119" i="3" a="1"/>
  <c r="ER119" i="3"/>
  <c r="ER95" i="3" a="1"/>
  <c r="ER95" i="3"/>
  <c r="ER112" i="3" a="1"/>
  <c r="ER112" i="3"/>
  <c r="HH119" i="3" a="1"/>
  <c r="HH119" i="3"/>
  <c r="HH107" i="3" a="1"/>
  <c r="HH107" i="3"/>
  <c r="DV107" i="3" a="1"/>
  <c r="DV107" i="3"/>
  <c r="DV111" i="3" a="1"/>
  <c r="DV111" i="3"/>
  <c r="HW88" i="3" a="1"/>
  <c r="HW88" i="3"/>
  <c r="EK119" i="3" a="1"/>
  <c r="EK119" i="3"/>
  <c r="FJ108" i="3" a="1"/>
  <c r="FJ108" i="3"/>
  <c r="DV94" i="3" a="1"/>
  <c r="DV94" i="3"/>
  <c r="DV104" i="3" a="1"/>
  <c r="DV104" i="3"/>
  <c r="FO119" i="3" a="1"/>
  <c r="FO119" i="3"/>
  <c r="IL115" i="3" a="1"/>
  <c r="IL115" i="3"/>
  <c r="DV108" i="3" a="1"/>
  <c r="DV108" i="3"/>
  <c r="IL121" i="3" a="1"/>
  <c r="IL121" i="3"/>
  <c r="IL95" i="3" a="1"/>
  <c r="IL95" i="3"/>
  <c r="FG122" i="3" a="1"/>
  <c r="FG122" i="3"/>
  <c r="FL116" i="3" a="1"/>
  <c r="FL116" i="3"/>
  <c r="HO93" i="3" a="1"/>
  <c r="HO93" i="3"/>
  <c r="FL92" i="3" a="1"/>
  <c r="FL92" i="3"/>
  <c r="DY99" i="3" a="1"/>
  <c r="DY99" i="3"/>
  <c r="DY122" i="3" a="1"/>
  <c r="DY122" i="3"/>
  <c r="EN95" i="3" a="1"/>
  <c r="EN95" i="3"/>
  <c r="ER100" i="3" a="1"/>
  <c r="ER100" i="3"/>
  <c r="ER96" i="3" a="1"/>
  <c r="ER96" i="3"/>
  <c r="FQ126" i="3" a="1"/>
  <c r="FQ126" i="3"/>
  <c r="FQ102" i="3" a="1"/>
  <c r="FQ102" i="3"/>
  <c r="ER116" i="3" a="1"/>
  <c r="ER116" i="3"/>
  <c r="HO97" i="3" a="1"/>
  <c r="HO97" i="3"/>
  <c r="ER111" i="3" a="1"/>
  <c r="ER111" i="3"/>
  <c r="HO123" i="3" a="1"/>
  <c r="HO123" i="3"/>
  <c r="FL130" i="3" a="1"/>
  <c r="FL130" i="3"/>
  <c r="FL121" i="3" a="1"/>
  <c r="FL121" i="3"/>
  <c r="FL97" i="3" a="1"/>
  <c r="FL97" i="3"/>
  <c r="HO124" i="3" a="1"/>
  <c r="HO124" i="3"/>
  <c r="HO101" i="3" a="1"/>
  <c r="HO101" i="3"/>
  <c r="CO92" i="3" a="1"/>
  <c r="CO92" i="3"/>
  <c r="CO108" i="3" a="1"/>
  <c r="CO108" i="3"/>
  <c r="FQ124" i="3" a="1"/>
  <c r="FQ124" i="3"/>
  <c r="CO116" i="3" a="1"/>
  <c r="CO116" i="3"/>
  <c r="CO103" i="3" a="1"/>
  <c r="CO103" i="3"/>
  <c r="CO120" i="3" a="1"/>
  <c r="CO120" i="3"/>
  <c r="CO119" i="3" a="1"/>
  <c r="CO119" i="3"/>
  <c r="IJ124" i="3" a="1"/>
  <c r="IJ124" i="3"/>
  <c r="GG110" i="3" a="1"/>
  <c r="GG110" i="3"/>
  <c r="GG115" i="3" a="1"/>
  <c r="GG115" i="3"/>
  <c r="JI117" i="3" a="1"/>
  <c r="JI117" i="3"/>
  <c r="IJ118" i="3" a="1"/>
  <c r="IJ118" i="3"/>
  <c r="GG124" i="3" a="1"/>
  <c r="GG124" i="3"/>
  <c r="IJ90" i="3" a="1"/>
  <c r="IJ90" i="3"/>
  <c r="JI122" i="3" a="1"/>
  <c r="JI122" i="3"/>
  <c r="EN106" i="3" a="1"/>
  <c r="EN106" i="3"/>
  <c r="GG90" i="3" a="1"/>
  <c r="GG90" i="3"/>
  <c r="GU126" i="3" a="1"/>
  <c r="GU126" i="3"/>
  <c r="GU92" i="3" a="1"/>
  <c r="GU92" i="3"/>
  <c r="GU99" i="3" a="1"/>
  <c r="GU99" i="3"/>
  <c r="IX113" i="3" a="1"/>
  <c r="IX113" i="3"/>
  <c r="GU94" i="3" a="1"/>
  <c r="GU94" i="3"/>
  <c r="GU95" i="3" a="1"/>
  <c r="GU95" i="3"/>
  <c r="GU127" i="3" a="1"/>
  <c r="GU127" i="3"/>
  <c r="GU101" i="3" a="1"/>
  <c r="GU101" i="3"/>
  <c r="GU128" i="3" a="1"/>
  <c r="GU128" i="3"/>
  <c r="GZ112" i="3" a="1"/>
  <c r="GZ112" i="3"/>
  <c r="GU103" i="3" a="1"/>
  <c r="GU103" i="3"/>
  <c r="CO118" i="3" a="1"/>
  <c r="CO118" i="3"/>
  <c r="CO115" i="3" a="1"/>
  <c r="CO115" i="3"/>
  <c r="HO112" i="3" a="1"/>
  <c r="HO112" i="3"/>
  <c r="GU107" i="3" a="1"/>
  <c r="GU107" i="3"/>
  <c r="CY89" i="3" a="1"/>
  <c r="CY89" i="3"/>
  <c r="IX114" i="3" a="1"/>
  <c r="IX114" i="3"/>
  <c r="FC98" i="3" a="1"/>
  <c r="FC98" i="3"/>
  <c r="FC122" i="3" a="1"/>
  <c r="FC122" i="3"/>
  <c r="FC102" i="3" a="1"/>
  <c r="FC102" i="3"/>
  <c r="FC124" i="3" a="1"/>
  <c r="FC124" i="3"/>
  <c r="FC96" i="3" a="1"/>
  <c r="FC96" i="3"/>
  <c r="FC108" i="3" a="1"/>
  <c r="FC108" i="3"/>
  <c r="FC88" i="3" a="1"/>
  <c r="FC88" i="3"/>
  <c r="EA110" i="3" a="1"/>
  <c r="EA110" i="3"/>
  <c r="GG116" i="3" a="1"/>
  <c r="GG116" i="3"/>
  <c r="HZ112" i="3" a="1"/>
  <c r="HZ112" i="3"/>
  <c r="DL90" i="3" a="1"/>
  <c r="DL90" i="3"/>
  <c r="GS120" i="3" a="1"/>
  <c r="GS120" i="3"/>
  <c r="HZ92" i="3" a="1"/>
  <c r="HZ92" i="3"/>
  <c r="GZ115" i="3" a="1"/>
  <c r="GZ115" i="3"/>
  <c r="FC121" i="3" a="1"/>
  <c r="FC121" i="3"/>
  <c r="CO105" i="3" a="1"/>
  <c r="CO105" i="3"/>
  <c r="GG100" i="3" a="1"/>
  <c r="GG100" i="3"/>
  <c r="EP92" i="3" a="1"/>
  <c r="EP92" i="3"/>
  <c r="ID130" i="3" a="1"/>
  <c r="ID130" i="3"/>
  <c r="ID119" i="3" a="1"/>
  <c r="ID119" i="3"/>
  <c r="FC109" i="3" a="1"/>
  <c r="FC109" i="3"/>
  <c r="IB114" i="3" a="1"/>
  <c r="IB114" i="3"/>
  <c r="GN97" i="3" a="1"/>
  <c r="GN97" i="3"/>
  <c r="FJ107" i="3" a="1"/>
  <c r="FJ107" i="3"/>
  <c r="JF97" i="3" a="1"/>
  <c r="JF97" i="3"/>
  <c r="X130" i="3" a="1"/>
  <c r="X130" i="3"/>
  <c r="V113" i="3" a="1"/>
  <c r="V113" i="3"/>
  <c r="CY107" i="3" a="1"/>
  <c r="CY107" i="3"/>
  <c r="CY120" i="3" a="1"/>
  <c r="CY120" i="3"/>
  <c r="CY123" i="3" a="1"/>
  <c r="CY123" i="3"/>
  <c r="CO123" i="3" a="1"/>
  <c r="CO123" i="3"/>
  <c r="JC125" i="3" a="1"/>
  <c r="JC125" i="3"/>
  <c r="JC94" i="3" a="1"/>
  <c r="JC94" i="3"/>
  <c r="HE100" i="3" a="1"/>
  <c r="HE100" i="3"/>
  <c r="EH112" i="3" a="1"/>
  <c r="EH112" i="3"/>
  <c r="DY124" i="3" a="1"/>
  <c r="DY124" i="3"/>
  <c r="FE91" i="3" a="1"/>
  <c r="FE91" i="3"/>
  <c r="ER97" i="3" a="1"/>
  <c r="ER97" i="3"/>
  <c r="DV89" i="3" a="1"/>
  <c r="DV89" i="3"/>
  <c r="DV120" i="3" a="1"/>
  <c r="DV120" i="3"/>
  <c r="IL108" i="3" a="1"/>
  <c r="IL108" i="3"/>
  <c r="ER89" i="3" a="1"/>
  <c r="ER89" i="3"/>
  <c r="DY91" i="3" a="1"/>
  <c r="DY91" i="3"/>
  <c r="ER101" i="3" a="1"/>
  <c r="ER101" i="3"/>
  <c r="FQ106" i="3" a="1"/>
  <c r="FQ106" i="3"/>
  <c r="CO104" i="3" a="1"/>
  <c r="CO104" i="3"/>
  <c r="CO97" i="3" a="1"/>
  <c r="CO97" i="3"/>
  <c r="IJ89" i="3" a="1"/>
  <c r="IJ89" i="3"/>
  <c r="GU97" i="3" a="1"/>
  <c r="GU97" i="3"/>
  <c r="GU88" i="3" a="1"/>
  <c r="GU88" i="3"/>
  <c r="CO122" i="3" a="1"/>
  <c r="CO122" i="3"/>
  <c r="HK122" i="3" a="1"/>
  <c r="HK122" i="3"/>
  <c r="D121" i="3" a="1"/>
  <c r="D121" i="3"/>
  <c r="AK126" i="3" a="1"/>
  <c r="AK126" i="3"/>
  <c r="X124" i="3" a="1"/>
  <c r="X124" i="3"/>
  <c r="X108" i="3" a="1"/>
  <c r="X108" i="3"/>
  <c r="V117" i="3" a="1"/>
  <c r="V117" i="3"/>
  <c r="L97" i="3" a="1"/>
  <c r="L97" i="3"/>
  <c r="AF112" i="3" a="1"/>
  <c r="AF112" i="3"/>
  <c r="X115" i="3" a="1"/>
  <c r="X115" i="3"/>
  <c r="V116" i="3" a="1"/>
  <c r="V116" i="3"/>
  <c r="V94" i="3" a="1"/>
  <c r="V94" i="3"/>
  <c r="D118" i="3" a="1"/>
  <c r="D118" i="3"/>
  <c r="V105" i="3" a="1"/>
  <c r="V105" i="3"/>
  <c r="FG108" i="3" a="1"/>
  <c r="FG108" i="3"/>
  <c r="HE116" i="3" a="1"/>
  <c r="HE116" i="3"/>
  <c r="HE95" i="3" a="1"/>
  <c r="HE95" i="3"/>
  <c r="JC104" i="3" a="1"/>
  <c r="JC104" i="3"/>
  <c r="JC114" i="3" a="1"/>
  <c r="JC114" i="3"/>
  <c r="GZ100" i="3" a="1"/>
  <c r="GZ100" i="3"/>
  <c r="GZ125" i="3" a="1"/>
  <c r="GZ125" i="3"/>
  <c r="HO118" i="3" a="1"/>
  <c r="HO118" i="3"/>
  <c r="HO122" i="3" a="1"/>
  <c r="HO122" i="3"/>
  <c r="JC109" i="3" a="1"/>
  <c r="JC109" i="3"/>
  <c r="GZ117" i="3" a="1"/>
  <c r="GZ117" i="3"/>
  <c r="CO117" i="3" a="1"/>
  <c r="CO117" i="3"/>
  <c r="DD91" i="3" a="1"/>
  <c r="DD91" i="3"/>
  <c r="DD113" i="3" a="1"/>
  <c r="DD113" i="3"/>
  <c r="DD108" i="3" a="1"/>
  <c r="DD108" i="3"/>
  <c r="FG100" i="3" a="1"/>
  <c r="FG100" i="3"/>
  <c r="HE112" i="3" a="1"/>
  <c r="HE112" i="3"/>
  <c r="FG88" i="3" a="1"/>
  <c r="FG88" i="3"/>
  <c r="HE92" i="3" a="1"/>
  <c r="HE92" i="3"/>
  <c r="CY112" i="3" a="1"/>
  <c r="CY112" i="3"/>
  <c r="JC103" i="3" a="1"/>
  <c r="JC103" i="3"/>
  <c r="GZ107" i="3" a="1"/>
  <c r="GZ107" i="3"/>
  <c r="GZ130" i="3" a="1"/>
  <c r="GZ130" i="3"/>
  <c r="HO95" i="3" a="1"/>
  <c r="HO95" i="3"/>
  <c r="HO106" i="3" a="1"/>
  <c r="HO106" i="3"/>
  <c r="JC128" i="3" a="1"/>
  <c r="JC128" i="3"/>
  <c r="GZ116" i="3" a="1"/>
  <c r="GZ116" i="3"/>
  <c r="GZ127" i="3" a="1"/>
  <c r="GZ127" i="3"/>
  <c r="FG120" i="3" a="1"/>
  <c r="FG120" i="3"/>
  <c r="FG128" i="3" a="1"/>
  <c r="FG128" i="3"/>
  <c r="HE91" i="3" a="1"/>
  <c r="HE91" i="3"/>
  <c r="ED103" i="3" a="1"/>
  <c r="ED103" i="3"/>
  <c r="EH124" i="3" a="1"/>
  <c r="EH124" i="3"/>
  <c r="FG119" i="3" a="1"/>
  <c r="FG119" i="3"/>
  <c r="HE123" i="3" a="1"/>
  <c r="HE123" i="3"/>
  <c r="HE127" i="3" a="1"/>
  <c r="HE127" i="3"/>
  <c r="FG91" i="3" a="1"/>
  <c r="FG91" i="3"/>
  <c r="HE111" i="3" a="1"/>
  <c r="HE111" i="3"/>
  <c r="GZ123" i="3" a="1"/>
  <c r="GZ123" i="3"/>
  <c r="EH102" i="3" a="1"/>
  <c r="EH102" i="3"/>
  <c r="GG101" i="3" a="1"/>
  <c r="GG101" i="3"/>
  <c r="GG117" i="3" a="1"/>
  <c r="GG117" i="3"/>
  <c r="DY105" i="3" a="1"/>
  <c r="DY105" i="3"/>
  <c r="DY93" i="3" a="1"/>
  <c r="DY93" i="3"/>
  <c r="DY88" i="3" a="1"/>
  <c r="DY88" i="3"/>
  <c r="DY111" i="3" a="1"/>
  <c r="DY111" i="3"/>
  <c r="EN115" i="3" a="1"/>
  <c r="EN115" i="3"/>
  <c r="IL110" i="3" a="1"/>
  <c r="IL110" i="3"/>
  <c r="EH123" i="3" a="1"/>
  <c r="EH123" i="3"/>
  <c r="ID108" i="3" a="1"/>
  <c r="ID108" i="3"/>
  <c r="HE107" i="3" a="1"/>
  <c r="HE107" i="3"/>
  <c r="FE108" i="3" a="1"/>
  <c r="FE108" i="3"/>
  <c r="JC117" i="3" a="1"/>
  <c r="JC117" i="3"/>
  <c r="FE112" i="3" a="1"/>
  <c r="FE112" i="3"/>
  <c r="HH95" i="3" a="1"/>
  <c r="HH95" i="3"/>
  <c r="HH109" i="3" a="1"/>
  <c r="HH109" i="3"/>
  <c r="FE110" i="3" a="1"/>
  <c r="FE110" i="3"/>
  <c r="DV112" i="3" a="1"/>
  <c r="DV112" i="3"/>
  <c r="HO102" i="3" a="1"/>
  <c r="HO102" i="3"/>
  <c r="ER127" i="3" a="1"/>
  <c r="ER127" i="3"/>
  <c r="ER108" i="3" a="1"/>
  <c r="ER108" i="3"/>
  <c r="ER130" i="3" a="1"/>
  <c r="ER130" i="3"/>
  <c r="ER105" i="3" a="1"/>
  <c r="ER105" i="3"/>
  <c r="DV100" i="3" a="1"/>
  <c r="DV100" i="3"/>
  <c r="DV101" i="3" a="1"/>
  <c r="DV101" i="3"/>
  <c r="DV90" i="3" a="1"/>
  <c r="DV90" i="3"/>
  <c r="EK121" i="3" a="1"/>
  <c r="EK121" i="3"/>
  <c r="FJ95" i="3" a="1"/>
  <c r="FJ95" i="3"/>
  <c r="EK126" i="3" a="1"/>
  <c r="EK126" i="3"/>
  <c r="DV129" i="3" a="1"/>
  <c r="DV129" i="3"/>
  <c r="GX103" i="3" a="1"/>
  <c r="GX103" i="3"/>
  <c r="FE101" i="3" a="1"/>
  <c r="FE101" i="3"/>
  <c r="HM120" i="3" a="1"/>
  <c r="HM120" i="3"/>
  <c r="FO97" i="3" a="1"/>
  <c r="FO97" i="3"/>
  <c r="HM111" i="3" a="1"/>
  <c r="HM111" i="3"/>
  <c r="ER114" i="3" a="1"/>
  <c r="ER114" i="3"/>
  <c r="FL106" i="3" a="1"/>
  <c r="FL106" i="3"/>
  <c r="HO125" i="3" a="1"/>
  <c r="HO125" i="3"/>
  <c r="ER90" i="3" a="1"/>
  <c r="ER90" i="3"/>
  <c r="DY96" i="3" a="1"/>
  <c r="DY96" i="3"/>
  <c r="DY120" i="3" a="1"/>
  <c r="DY120" i="3"/>
  <c r="EN105" i="3" a="1"/>
  <c r="EN105" i="3"/>
  <c r="ER102" i="3" a="1"/>
  <c r="ER102" i="3"/>
  <c r="ER122" i="3" a="1"/>
  <c r="ER122" i="3"/>
  <c r="FQ122" i="3" a="1"/>
  <c r="FQ122" i="3"/>
  <c r="FQ117" i="3" a="1"/>
  <c r="FQ117" i="3"/>
  <c r="ER109" i="3" a="1"/>
  <c r="ER109" i="3"/>
  <c r="FL98" i="3" a="1"/>
  <c r="FL98" i="3"/>
  <c r="FL94" i="3" a="1"/>
  <c r="FL94" i="3"/>
  <c r="FL109" i="3" a="1"/>
  <c r="FL109" i="3"/>
  <c r="HO119" i="3" a="1"/>
  <c r="HO119" i="3"/>
  <c r="FG123" i="3" a="1"/>
  <c r="FG123" i="3"/>
  <c r="CO91" i="3" a="1"/>
  <c r="CO91" i="3"/>
  <c r="CO101" i="3" a="1"/>
  <c r="CO101" i="3"/>
  <c r="CO99" i="3" a="1"/>
  <c r="CO99" i="3"/>
  <c r="EH127" i="3" a="1"/>
  <c r="EH127" i="3"/>
  <c r="CO127" i="3" a="1"/>
  <c r="CO127" i="3"/>
  <c r="CO114" i="3" a="1"/>
  <c r="CO114" i="3"/>
  <c r="CO125" i="3" a="1"/>
  <c r="CO125" i="3"/>
  <c r="CO110" i="3" a="1"/>
  <c r="CO110" i="3"/>
  <c r="FQ104" i="3" a="1"/>
  <c r="FQ104" i="3"/>
  <c r="IJ107" i="3" a="1"/>
  <c r="IJ107" i="3"/>
  <c r="GG126" i="3" a="1"/>
  <c r="GG126" i="3"/>
  <c r="IJ95" i="3" a="1"/>
  <c r="IJ95" i="3"/>
  <c r="JI97" i="3" a="1"/>
  <c r="JI97" i="3"/>
  <c r="JI104" i="3" a="1"/>
  <c r="JI104" i="3"/>
  <c r="IJ106" i="3" a="1"/>
  <c r="IJ106" i="3"/>
  <c r="GG102" i="3" a="1"/>
  <c r="GG102" i="3"/>
  <c r="GG112" i="3" a="1"/>
  <c r="GG112" i="3"/>
  <c r="IJ97" i="3" a="1"/>
  <c r="IJ97" i="3"/>
  <c r="IJ112" i="3" a="1"/>
  <c r="IJ112" i="3"/>
  <c r="GG109" i="3" a="1"/>
  <c r="GG109" i="3"/>
  <c r="GV121" i="3" a="1"/>
  <c r="GV121" i="3"/>
  <c r="GZ113" i="3" a="1"/>
  <c r="GZ113" i="3"/>
  <c r="GU112" i="3" a="1"/>
  <c r="GU112" i="3"/>
  <c r="GU130" i="3" a="1"/>
  <c r="GU130" i="3"/>
  <c r="GU119" i="3" a="1"/>
  <c r="GU119" i="3"/>
  <c r="GU93" i="3" a="1"/>
  <c r="GU93" i="3"/>
  <c r="GU106" i="3" a="1"/>
  <c r="GU106" i="3"/>
  <c r="IX118" i="3" a="1"/>
  <c r="IX118" i="3"/>
  <c r="GU91" i="3" a="1"/>
  <c r="GU91" i="3"/>
  <c r="GU105" i="3" a="1"/>
  <c r="GU105" i="3"/>
  <c r="ER91" i="3" a="1"/>
  <c r="ER91" i="3"/>
  <c r="CO129" i="3" a="1"/>
  <c r="CO129" i="3"/>
  <c r="GU129" i="3" a="1"/>
  <c r="GU129" i="3"/>
  <c r="GU113" i="3" a="1"/>
  <c r="GU113" i="3"/>
  <c r="GU96" i="3" a="1"/>
  <c r="GU96" i="3"/>
  <c r="GU110" i="3" a="1"/>
  <c r="GU110" i="3"/>
  <c r="FC95" i="3" a="1"/>
  <c r="FC95" i="3"/>
  <c r="FC115" i="3" a="1"/>
  <c r="FC115" i="3"/>
  <c r="FC127" i="3" a="1"/>
  <c r="FC127" i="3"/>
  <c r="FC99" i="3" a="1"/>
  <c r="FC99" i="3"/>
  <c r="FC129" i="3" a="1"/>
  <c r="FC129" i="3"/>
  <c r="FC111" i="3" a="1"/>
  <c r="FC111" i="3"/>
  <c r="FC92" i="3" a="1"/>
  <c r="FC92" i="3"/>
  <c r="FC101" i="3" a="1"/>
  <c r="FC101" i="3"/>
  <c r="FC89" i="3" a="1"/>
  <c r="FC89" i="3"/>
  <c r="EA122" i="3" a="1"/>
  <c r="EA122" i="3"/>
  <c r="HZ113" i="3" a="1"/>
  <c r="HZ113" i="3"/>
  <c r="X107" i="3" a="1"/>
  <c r="X107" i="3"/>
  <c r="FC123" i="3" a="1"/>
  <c r="FC123" i="3"/>
  <c r="AH91" i="3" a="1"/>
  <c r="AH91" i="3"/>
  <c r="FC120" i="3" a="1"/>
  <c r="FC120" i="3"/>
  <c r="GZ88" i="3" a="1"/>
  <c r="GZ88" i="3"/>
  <c r="GG111" i="3" a="1"/>
  <c r="GG111" i="3"/>
  <c r="ID112" i="3" a="1"/>
  <c r="ID112" i="3"/>
  <c r="FC93" i="3" a="1"/>
  <c r="FC93" i="3"/>
  <c r="GG93" i="3" a="1"/>
  <c r="GG93" i="3"/>
  <c r="FT106" i="3" a="1"/>
  <c r="FT106" i="3"/>
  <c r="AR126" i="3" a="1"/>
  <c r="AR126" i="3"/>
  <c r="AR90" i="3" a="1"/>
  <c r="AR90" i="3"/>
  <c r="AR114" i="3" a="1"/>
  <c r="AR114" i="3"/>
  <c r="AR118" i="3" a="1"/>
  <c r="AR118" i="3"/>
  <c r="AH122" i="3" a="1"/>
  <c r="AH122" i="3"/>
  <c r="V118" i="3" a="1"/>
  <c r="V118" i="3"/>
  <c r="X93" i="3" a="1"/>
  <c r="X93" i="3"/>
  <c r="X95" i="3" a="1"/>
  <c r="X95" i="3"/>
  <c r="X102" i="3" a="1"/>
  <c r="X102" i="3"/>
  <c r="AK129" i="3" a="1"/>
  <c r="AK129" i="3"/>
  <c r="AM110" i="3" a="1"/>
  <c r="AM110" i="3"/>
  <c r="AM93" i="3" a="1"/>
  <c r="AM93" i="3"/>
  <c r="X103" i="3" a="1"/>
  <c r="X103" i="3"/>
  <c r="V96" i="3" a="1"/>
  <c r="V96" i="3"/>
  <c r="X120" i="3" a="1"/>
  <c r="X120" i="3"/>
  <c r="X116" i="3" a="1"/>
  <c r="X116" i="3"/>
  <c r="FV103" i="3" a="1"/>
  <c r="FV103" i="3"/>
  <c r="FB127" i="3" a="1"/>
  <c r="FB127" i="3"/>
  <c r="FV101" i="3" a="1"/>
  <c r="FV101" i="3"/>
  <c r="FV105" i="3" a="1"/>
  <c r="FV105" i="3"/>
  <c r="FB95" i="3" a="1"/>
  <c r="FB95" i="3"/>
  <c r="EM98" i="3" a="1"/>
  <c r="EM98" i="3"/>
  <c r="FV95" i="3" a="1"/>
  <c r="FV95" i="3"/>
  <c r="FV112" i="3" a="1"/>
  <c r="FV112" i="3"/>
  <c r="GL100" i="3" a="1"/>
  <c r="GL100" i="3"/>
  <c r="GD99" i="3" a="1"/>
  <c r="GD99" i="3"/>
  <c r="EM104" i="3" a="1"/>
  <c r="EM104" i="3"/>
  <c r="EM118" i="3" a="1"/>
  <c r="EM118" i="3"/>
  <c r="FJ90" i="3" a="1"/>
  <c r="FJ90" i="3"/>
  <c r="FJ125" i="3" a="1"/>
  <c r="FJ125" i="3"/>
  <c r="EK110" i="3" a="1"/>
  <c r="EK110" i="3"/>
  <c r="FO94" i="3" a="1"/>
  <c r="FO94" i="3"/>
  <c r="FO106" i="3" a="1"/>
  <c r="FO106" i="3"/>
  <c r="EC106" i="3" a="1"/>
  <c r="EC106" i="3"/>
  <c r="IS93" i="3" a="1"/>
  <c r="IS93" i="3"/>
  <c r="EM95" i="3" a="1"/>
  <c r="EM95" i="3"/>
  <c r="FO129" i="3" a="1"/>
  <c r="FO129" i="3"/>
  <c r="EC95" i="3" a="1"/>
  <c r="EC95" i="3"/>
  <c r="FJ88" i="3" a="1"/>
  <c r="FJ88" i="3"/>
  <c r="DB99" i="3" a="1"/>
  <c r="DB99" i="3"/>
  <c r="AR122" i="3" a="1"/>
  <c r="AR122" i="3"/>
  <c r="AR98" i="3" a="1"/>
  <c r="AR98" i="3"/>
  <c r="AR117" i="3" a="1"/>
  <c r="AR117" i="3"/>
  <c r="AR106" i="3" a="1"/>
  <c r="AR106" i="3"/>
  <c r="AR102" i="3" a="1"/>
  <c r="AR102" i="3"/>
  <c r="AR91" i="3" a="1"/>
  <c r="AR91" i="3"/>
  <c r="X128" i="3" a="1"/>
  <c r="X128" i="3"/>
  <c r="AH103" i="3" a="1"/>
  <c r="AH103" i="3"/>
  <c r="X118" i="3" a="1"/>
  <c r="X118" i="3"/>
  <c r="X89" i="3" a="1"/>
  <c r="X89" i="3"/>
  <c r="AM126" i="3" a="1"/>
  <c r="AM126" i="3"/>
  <c r="AK99" i="3" a="1"/>
  <c r="AK99" i="3"/>
  <c r="X90" i="3" a="1"/>
  <c r="X90" i="3"/>
  <c r="V129" i="3" a="1"/>
  <c r="V129" i="3"/>
  <c r="X91" i="3" a="1"/>
  <c r="X91" i="3"/>
  <c r="X126" i="3" a="1"/>
  <c r="X126" i="3"/>
  <c r="V119" i="3" a="1"/>
  <c r="V119" i="3"/>
  <c r="AK120" i="3" a="1"/>
  <c r="AK120" i="3"/>
  <c r="AM101" i="3" a="1"/>
  <c r="AM101" i="3"/>
  <c r="AM104" i="3" a="1"/>
  <c r="AM104" i="3"/>
  <c r="AM123" i="3" a="1"/>
  <c r="AM123" i="3"/>
  <c r="X109" i="3" a="1"/>
  <c r="X109" i="3"/>
  <c r="AR120" i="3" a="1"/>
  <c r="AR120" i="3"/>
  <c r="AR129" i="3" a="1"/>
  <c r="AR129" i="3"/>
  <c r="AH130" i="3" a="1"/>
  <c r="AH130" i="3"/>
  <c r="X122" i="3" a="1"/>
  <c r="X122" i="3"/>
  <c r="AH110" i="3" a="1"/>
  <c r="AH110" i="3"/>
  <c r="AK106" i="3" a="1"/>
  <c r="AK106" i="3"/>
  <c r="AH97" i="3" a="1"/>
  <c r="AH97" i="3"/>
  <c r="FB123" i="3" a="1"/>
  <c r="FB123" i="3"/>
  <c r="FV88" i="3" a="1"/>
  <c r="FV88" i="3"/>
  <c r="FV127" i="3" a="1"/>
  <c r="FV127" i="3"/>
  <c r="FV110" i="3" a="1"/>
  <c r="FV110" i="3"/>
  <c r="FB99" i="3" a="1"/>
  <c r="FB99" i="3"/>
  <c r="FB121" i="3" a="1"/>
  <c r="FB121" i="3"/>
  <c r="FB88" i="3" a="1"/>
  <c r="FB88" i="3"/>
  <c r="EM114" i="3" a="1"/>
  <c r="EM114" i="3"/>
  <c r="EM112" i="3" a="1"/>
  <c r="EM112" i="3"/>
  <c r="EM103" i="3" a="1"/>
  <c r="EM103" i="3"/>
  <c r="FV129" i="3" a="1"/>
  <c r="FV129" i="3"/>
  <c r="FV104" i="3" a="1"/>
  <c r="FV104" i="3"/>
  <c r="GL96" i="3" a="1"/>
  <c r="GL96" i="3"/>
  <c r="EM100" i="3" a="1"/>
  <c r="EM100" i="3"/>
  <c r="EM90" i="3" a="1"/>
  <c r="EM90" i="3"/>
  <c r="AR111" i="3" a="1"/>
  <c r="AR111" i="3"/>
  <c r="HC98" i="3" a="1"/>
  <c r="HC98" i="3"/>
  <c r="GL129" i="3" a="1"/>
  <c r="GL129" i="3"/>
  <c r="FJ100" i="3" a="1"/>
  <c r="FJ100" i="3"/>
  <c r="FJ130" i="3" a="1"/>
  <c r="FJ130" i="3"/>
  <c r="EK125" i="3" a="1"/>
  <c r="EK125" i="3"/>
  <c r="FJ118" i="3" a="1"/>
  <c r="FJ118" i="3"/>
  <c r="FJ115" i="3" a="1"/>
  <c r="FJ115" i="3"/>
  <c r="FJ109" i="3" a="1"/>
  <c r="FJ109" i="3"/>
  <c r="EK112" i="3" a="1"/>
  <c r="EK112" i="3"/>
  <c r="EK120" i="3" a="1"/>
  <c r="EK120" i="3"/>
  <c r="GD128" i="3" a="1"/>
  <c r="GD128" i="3"/>
  <c r="FO109" i="3" a="1"/>
  <c r="FO109" i="3"/>
  <c r="EC120" i="3" a="1"/>
  <c r="EC120" i="3"/>
  <c r="GL97" i="3" a="1"/>
  <c r="GL97" i="3"/>
  <c r="EC104" i="3" a="1"/>
  <c r="EC104" i="3"/>
  <c r="EC123" i="3" a="1"/>
  <c r="EC123" i="3"/>
  <c r="EC102" i="3" a="1"/>
  <c r="EC102" i="3"/>
  <c r="EC129" i="3" a="1"/>
  <c r="EC129" i="3"/>
  <c r="EC89" i="3" a="1"/>
  <c r="EC89" i="3"/>
  <c r="CT127" i="3" a="1"/>
  <c r="CT127" i="3"/>
  <c r="EM106" i="3" a="1"/>
  <c r="EM106" i="3"/>
  <c r="GV104" i="3" a="1"/>
  <c r="GV104" i="3"/>
  <c r="AR128" i="3" a="1"/>
  <c r="AR128" i="3"/>
  <c r="AR93" i="3" a="1"/>
  <c r="AR93" i="3"/>
  <c r="AR110" i="3" a="1"/>
  <c r="AR110" i="3"/>
  <c r="AR124" i="3" a="1"/>
  <c r="AR124" i="3"/>
  <c r="AR125" i="3" a="1"/>
  <c r="AR125" i="3"/>
  <c r="AH127" i="3" a="1"/>
  <c r="AH127" i="3"/>
  <c r="AR89" i="3" a="1"/>
  <c r="AR89" i="3"/>
  <c r="AR88" i="3" a="1"/>
  <c r="AR88" i="3"/>
  <c r="AR97" i="3" a="1"/>
  <c r="AR97" i="3"/>
  <c r="AR99" i="3" a="1"/>
  <c r="AR99" i="3"/>
  <c r="AK104" i="3" a="1"/>
  <c r="AK104" i="3"/>
  <c r="AH124" i="3" a="1"/>
  <c r="AH124" i="3"/>
  <c r="AH112" i="3" a="1"/>
  <c r="AH112" i="3"/>
  <c r="X114" i="3" a="1"/>
  <c r="X114" i="3"/>
  <c r="X99" i="3" a="1"/>
  <c r="X99" i="3"/>
  <c r="X100" i="3" a="1"/>
  <c r="X100" i="3"/>
  <c r="V95" i="3" a="1"/>
  <c r="V95" i="3"/>
  <c r="AM97" i="3" a="1"/>
  <c r="AM97" i="3"/>
  <c r="AK101" i="3" a="1"/>
  <c r="AK101" i="3"/>
  <c r="X98" i="3" a="1"/>
  <c r="X98" i="3"/>
  <c r="X106" i="3" a="1"/>
  <c r="X106" i="3"/>
  <c r="X112" i="3" a="1"/>
  <c r="X112" i="3"/>
  <c r="V89" i="3" a="1"/>
  <c r="V89" i="3"/>
  <c r="AK90" i="3" a="1"/>
  <c r="AK90" i="3"/>
  <c r="AK103" i="3" a="1"/>
  <c r="AK103" i="3"/>
  <c r="AM115" i="3" a="1"/>
  <c r="AM115" i="3"/>
  <c r="AM98" i="3" a="1"/>
  <c r="AM98" i="3"/>
  <c r="AM120" i="3" a="1"/>
  <c r="AM120" i="3"/>
  <c r="AM128" i="3" a="1"/>
  <c r="AM128" i="3"/>
  <c r="AM130" i="3" a="1"/>
  <c r="AM130" i="3"/>
  <c r="AK102" i="3" a="1"/>
  <c r="AK102" i="3"/>
  <c r="AK105" i="3" a="1"/>
  <c r="AK105" i="3"/>
  <c r="AR115" i="3" a="1"/>
  <c r="AR115" i="3"/>
  <c r="AH111" i="3" a="1"/>
  <c r="AH111" i="3"/>
  <c r="AR104" i="3" a="1"/>
  <c r="AR104" i="3"/>
  <c r="FV118" i="3" a="1"/>
  <c r="FV118" i="3"/>
  <c r="FV114" i="3" a="1"/>
  <c r="FV114" i="3"/>
  <c r="FB119" i="3" a="1"/>
  <c r="FB119" i="3"/>
  <c r="FB130" i="3" a="1"/>
  <c r="FB130" i="3"/>
  <c r="FV123" i="3" a="1"/>
  <c r="FV123" i="3"/>
  <c r="FV128" i="3" a="1"/>
  <c r="FV128" i="3"/>
  <c r="FV113" i="3" a="1"/>
  <c r="FV113" i="3"/>
  <c r="FV119" i="3" a="1"/>
  <c r="FV119" i="3"/>
  <c r="FB122" i="3" a="1"/>
  <c r="FB122" i="3"/>
  <c r="FB128" i="3" a="1"/>
  <c r="FB128" i="3"/>
  <c r="FB92" i="3" a="1"/>
  <c r="FB92" i="3"/>
  <c r="FB97" i="3" a="1"/>
  <c r="FB97" i="3"/>
  <c r="EM121" i="3" a="1"/>
  <c r="EM121" i="3"/>
  <c r="EM92" i="3" a="1"/>
  <c r="EM92" i="3"/>
  <c r="EM119" i="3" a="1"/>
  <c r="EM119" i="3"/>
  <c r="EM120" i="3" a="1"/>
  <c r="EM120" i="3"/>
  <c r="FV108" i="3" a="1"/>
  <c r="FV108" i="3"/>
  <c r="FV107" i="3" a="1"/>
  <c r="FV107" i="3"/>
  <c r="FV100" i="3" a="1"/>
  <c r="FV100" i="3"/>
  <c r="GL108" i="3" a="1"/>
  <c r="GL108" i="3"/>
  <c r="GL123" i="3" a="1"/>
  <c r="GL123" i="3"/>
  <c r="GL98" i="3" a="1"/>
  <c r="GL98" i="3"/>
  <c r="GD102" i="3" a="1"/>
  <c r="GD102" i="3"/>
  <c r="EM128" i="3" a="1"/>
  <c r="EM128" i="3"/>
  <c r="EM88" i="3" a="1"/>
  <c r="EM88" i="3"/>
  <c r="EM111" i="3" a="1"/>
  <c r="EM111" i="3"/>
  <c r="EM110" i="3" a="1"/>
  <c r="EM110" i="3"/>
  <c r="HC106" i="3" a="1"/>
  <c r="HC106" i="3"/>
  <c r="GL110" i="3" a="1"/>
  <c r="GL110" i="3"/>
  <c r="HC121" i="3" a="1"/>
  <c r="HC121" i="3"/>
  <c r="IV122" i="3" a="1"/>
  <c r="IV122" i="3"/>
  <c r="FJ117" i="3" a="1"/>
  <c r="FJ117" i="3"/>
  <c r="FJ101" i="3" a="1"/>
  <c r="FJ101" i="3"/>
  <c r="EK95" i="3" a="1"/>
  <c r="EK95" i="3"/>
  <c r="EK106" i="3" a="1"/>
  <c r="EK106" i="3"/>
  <c r="EK92" i="3" a="1"/>
  <c r="EK92" i="3"/>
  <c r="FJ96" i="3" a="1"/>
  <c r="FJ96" i="3"/>
  <c r="FJ99" i="3" a="1"/>
  <c r="FJ99" i="3"/>
  <c r="FJ93" i="3" a="1"/>
  <c r="FJ93" i="3"/>
  <c r="FJ121" i="3" a="1"/>
  <c r="FJ121" i="3"/>
  <c r="FJ97" i="3" a="1"/>
  <c r="FJ97" i="3"/>
  <c r="FJ127" i="3" a="1"/>
  <c r="FJ127" i="3"/>
  <c r="EK117" i="3" a="1"/>
  <c r="EK117" i="3"/>
  <c r="EK113" i="3" a="1"/>
  <c r="EK113" i="3"/>
  <c r="EK98" i="3" a="1"/>
  <c r="EK98" i="3"/>
  <c r="FO96" i="3" a="1"/>
  <c r="FO96" i="3"/>
  <c r="FO115" i="3" a="1"/>
  <c r="FO115" i="3"/>
  <c r="FO111" i="3" a="1"/>
  <c r="FO111" i="3"/>
  <c r="EC103" i="3" a="1"/>
  <c r="EC103" i="3"/>
  <c r="EC88" i="3" a="1"/>
  <c r="EC88" i="3"/>
  <c r="FB106" i="3" a="1"/>
  <c r="FB106" i="3"/>
  <c r="GL111" i="3" a="1"/>
  <c r="GL111" i="3"/>
  <c r="EC109" i="3" a="1"/>
  <c r="EC109" i="3"/>
  <c r="EC92" i="3" a="1"/>
  <c r="EC92" i="3"/>
  <c r="EC126" i="3" a="1"/>
  <c r="EC126" i="3"/>
  <c r="EC112" i="3" a="1"/>
  <c r="EC112" i="3"/>
  <c r="EC125" i="3" a="1"/>
  <c r="EC125" i="3"/>
  <c r="EC115" i="3" a="1"/>
  <c r="EC115" i="3"/>
  <c r="FB90" i="3" a="1"/>
  <c r="FB90" i="3"/>
  <c r="FR100" i="3" a="1"/>
  <c r="FR100" i="3"/>
  <c r="GV107" i="3" a="1"/>
  <c r="GV107" i="3"/>
  <c r="IS120" i="3" a="1"/>
  <c r="IS120" i="3"/>
  <c r="EM96" i="3" a="1"/>
  <c r="EM96" i="3"/>
  <c r="FV115" i="3" a="1"/>
  <c r="FV115" i="3"/>
  <c r="FB100" i="3" a="1"/>
  <c r="FB100" i="3"/>
  <c r="DE93" i="3" a="1"/>
  <c r="DE93" i="3"/>
  <c r="IE118" i="3" a="1"/>
  <c r="IE118" i="3"/>
  <c r="GX119" i="3" a="1"/>
  <c r="GX119" i="3"/>
  <c r="EA94" i="3" a="1"/>
  <c r="EA94" i="3"/>
  <c r="EA89" i="3" a="1"/>
  <c r="EA89" i="3"/>
  <c r="FO117" i="3" a="1"/>
  <c r="FO117" i="3"/>
  <c r="GX98" i="3" a="1"/>
  <c r="GX98" i="3"/>
  <c r="FV98" i="3" a="1"/>
  <c r="FV98" i="3"/>
  <c r="IB125" i="3" a="1"/>
  <c r="IB125" i="3"/>
  <c r="S93" i="3" a="1"/>
  <c r="S93" i="3"/>
  <c r="I109" i="3" a="1"/>
  <c r="I109" i="3"/>
  <c r="N126" i="3" a="1"/>
  <c r="N126" i="3"/>
  <c r="AC120" i="3" a="1"/>
  <c r="AC120" i="3"/>
  <c r="CT110" i="3" a="1"/>
  <c r="CT110" i="3"/>
  <c r="GL101" i="3" a="1"/>
  <c r="GL101" i="3"/>
  <c r="CZ125" i="3" a="1"/>
  <c r="CZ125" i="3"/>
  <c r="FB102" i="3" a="1"/>
  <c r="FB102" i="3"/>
  <c r="FB117" i="3" a="1"/>
  <c r="FB117" i="3"/>
  <c r="EM123" i="3" a="1"/>
  <c r="EM123" i="3"/>
  <c r="EM117" i="3" a="1"/>
  <c r="EM117" i="3"/>
  <c r="EM122" i="3" a="1"/>
  <c r="EM122" i="3"/>
  <c r="EM125" i="3" a="1"/>
  <c r="EM125" i="3"/>
  <c r="FV117" i="3" a="1"/>
  <c r="FV117" i="3"/>
  <c r="FV111" i="3" a="1"/>
  <c r="FV111" i="3"/>
  <c r="FV109" i="3" a="1"/>
  <c r="FV109" i="3"/>
  <c r="GL128" i="3" a="1"/>
  <c r="GL128" i="3"/>
  <c r="EM116" i="3" a="1"/>
  <c r="EM116" i="3"/>
  <c r="EM105" i="3" a="1"/>
  <c r="EM105" i="3"/>
  <c r="EM93" i="3" a="1"/>
  <c r="EM93" i="3"/>
  <c r="EM94" i="3" a="1"/>
  <c r="EM94" i="3"/>
  <c r="GL117" i="3" a="1"/>
  <c r="GL117" i="3"/>
  <c r="GL124" i="3" a="1"/>
  <c r="GL124" i="3"/>
  <c r="GX127" i="3" a="1"/>
  <c r="GX127" i="3"/>
  <c r="DB114" i="3" a="1"/>
  <c r="DB114" i="3"/>
  <c r="EK94" i="3" a="1"/>
  <c r="EK94" i="3"/>
  <c r="FJ123" i="3" a="1"/>
  <c r="FJ123" i="3"/>
  <c r="EK108" i="3" a="1"/>
  <c r="EK108" i="3"/>
  <c r="FJ111" i="3" a="1"/>
  <c r="FJ111" i="3"/>
  <c r="FJ114" i="3" a="1"/>
  <c r="FJ114" i="3"/>
  <c r="FJ102" i="3" a="1"/>
  <c r="FJ102" i="3"/>
  <c r="FJ106" i="3" a="1"/>
  <c r="FJ106" i="3"/>
  <c r="FJ104" i="3" a="1"/>
  <c r="FJ104" i="3"/>
  <c r="FT88" i="3" a="1"/>
  <c r="FT88" i="3"/>
  <c r="EK91" i="3" a="1"/>
  <c r="EK91" i="3"/>
  <c r="EK90" i="3" a="1"/>
  <c r="EK90" i="3"/>
  <c r="EK99" i="3" a="1"/>
  <c r="EK99" i="3"/>
  <c r="FO124" i="3" a="1"/>
  <c r="FO124" i="3"/>
  <c r="FO93" i="3" a="1"/>
  <c r="FO93" i="3"/>
  <c r="FV94" i="3" a="1"/>
  <c r="FV94" i="3"/>
  <c r="FV102" i="3" a="1"/>
  <c r="FV102" i="3"/>
  <c r="EC108" i="3" a="1"/>
  <c r="EC108" i="3"/>
  <c r="EC130" i="3" a="1"/>
  <c r="EC130" i="3"/>
  <c r="EC121" i="3" a="1"/>
  <c r="EC121" i="3"/>
  <c r="EC128" i="3" a="1"/>
  <c r="EC128" i="3"/>
  <c r="EC118" i="3" a="1"/>
  <c r="EC118" i="3"/>
  <c r="CT104" i="3" a="1"/>
  <c r="CT104" i="3"/>
  <c r="CT120" i="3" a="1"/>
  <c r="CT120" i="3"/>
  <c r="EM109" i="3" a="1"/>
  <c r="EM109" i="3"/>
  <c r="EM101" i="3" a="1"/>
  <c r="EM101" i="3"/>
  <c r="EM113" i="3" a="1"/>
  <c r="EM113" i="3"/>
  <c r="IY92" i="3" a="1"/>
  <c r="IY92" i="3"/>
  <c r="GV112" i="3" a="1"/>
  <c r="GV112" i="3"/>
  <c r="IS95" i="3" a="1"/>
  <c r="IS95" i="3"/>
  <c r="IS127" i="3" a="1"/>
  <c r="IS127" i="3"/>
  <c r="IS104" i="3" a="1"/>
  <c r="IS104" i="3"/>
  <c r="IS124" i="3" a="1"/>
  <c r="IS124" i="3"/>
  <c r="DQ130" i="3" a="1"/>
  <c r="DQ130" i="3"/>
  <c r="JK105" i="3" a="1"/>
  <c r="JK105" i="3"/>
  <c r="AM114" i="3" a="1"/>
  <c r="AM114" i="3"/>
  <c r="GX89" i="3" a="1"/>
  <c r="GX89" i="3"/>
  <c r="FH130" i="3" a="1"/>
  <c r="FH130" i="3"/>
  <c r="FH119" i="3" a="1"/>
  <c r="FH119" i="3"/>
  <c r="FH93" i="3" a="1"/>
  <c r="FH93" i="3"/>
  <c r="FH114" i="3" a="1"/>
  <c r="FH114" i="3"/>
  <c r="GS106" i="3" a="1"/>
  <c r="GS106" i="3"/>
  <c r="GS108" i="3" a="1"/>
  <c r="GS108" i="3"/>
  <c r="FO110" i="3" a="1"/>
  <c r="FO110" i="3"/>
  <c r="FO112" i="3" a="1"/>
  <c r="FO112" i="3"/>
  <c r="FO118" i="3" a="1"/>
  <c r="FO118" i="3"/>
  <c r="FO104" i="3" a="1"/>
  <c r="FO104" i="3"/>
  <c r="FO91" i="3" a="1"/>
  <c r="FO91" i="3"/>
  <c r="FO120" i="3" a="1"/>
  <c r="FO120" i="3"/>
  <c r="FO95" i="3" a="1"/>
  <c r="FO95" i="3"/>
  <c r="FO107" i="3" a="1"/>
  <c r="FO107" i="3"/>
  <c r="FH125" i="3" a="1"/>
  <c r="FH125" i="3"/>
  <c r="FH96" i="3" a="1"/>
  <c r="FH96" i="3"/>
  <c r="FH129" i="3" a="1"/>
  <c r="FH129" i="3"/>
  <c r="FH97" i="3" a="1"/>
  <c r="FH97" i="3"/>
  <c r="GQ107" i="3" a="1"/>
  <c r="GQ107" i="3"/>
  <c r="GQ108" i="3" a="1"/>
  <c r="GQ108" i="3"/>
  <c r="GQ91" i="3" a="1"/>
  <c r="GQ91" i="3"/>
  <c r="DE104" i="3" a="1"/>
  <c r="DE104" i="3"/>
  <c r="IE95" i="3" a="1"/>
  <c r="IE95" i="3"/>
  <c r="DE129" i="3" a="1"/>
  <c r="DE129" i="3"/>
  <c r="FO92" i="3" a="1"/>
  <c r="FO92" i="3"/>
  <c r="FO127" i="3" a="1"/>
  <c r="FO127" i="3"/>
  <c r="N96" i="3" a="1"/>
  <c r="N96" i="3"/>
  <c r="AC116" i="3" a="1"/>
  <c r="AC116" i="3"/>
  <c r="ID126" i="3" a="1"/>
  <c r="ID126" i="3"/>
  <c r="EZ111" i="3" a="1"/>
  <c r="EZ111" i="3"/>
  <c r="HU118" i="3" a="1"/>
  <c r="HU118" i="3"/>
  <c r="DL115" i="3" a="1"/>
  <c r="DL115" i="3"/>
  <c r="I123" i="3" a="1"/>
  <c r="I123" i="3"/>
  <c r="B99" i="3" a="1"/>
  <c r="B99" i="3"/>
  <c r="C26" i="9"/>
  <c r="B100" i="3" a="1"/>
  <c r="B100" i="3"/>
  <c r="B103" i="3" a="1"/>
  <c r="B103" i="3"/>
  <c r="IV116" i="3" a="1"/>
  <c r="IV116" i="3"/>
  <c r="FH95" i="3" a="1"/>
  <c r="FH95" i="3"/>
  <c r="GS125" i="3" a="1"/>
  <c r="GS125" i="3"/>
  <c r="EK118" i="3" a="1"/>
  <c r="EK118" i="3"/>
  <c r="FO105" i="3" a="1"/>
  <c r="FO105" i="3"/>
  <c r="FO122" i="3" a="1"/>
  <c r="FO122" i="3"/>
  <c r="FO113" i="3" a="1"/>
  <c r="FO113" i="3"/>
  <c r="FH113" i="3" a="1"/>
  <c r="FH113" i="3"/>
  <c r="FH112" i="3" a="1"/>
  <c r="FH112" i="3"/>
  <c r="IE109" i="3" a="1"/>
  <c r="IE109" i="3"/>
  <c r="DE98" i="3" a="1"/>
  <c r="DE98" i="3"/>
  <c r="IG112" i="3" a="1"/>
  <c r="IG112" i="3"/>
  <c r="IE114" i="3" a="1"/>
  <c r="IE114" i="3"/>
  <c r="JK108" i="3" a="1"/>
  <c r="JK108" i="3"/>
  <c r="HC130" i="3" a="1"/>
  <c r="HC130" i="3"/>
  <c r="Q92" i="3" a="1"/>
  <c r="Q92" i="3"/>
  <c r="Q97" i="3" a="1"/>
  <c r="Q97" i="3"/>
  <c r="I110" i="3" a="1"/>
  <c r="I110" i="3"/>
  <c r="I97" i="3" a="1"/>
  <c r="I97" i="3"/>
  <c r="Q96" i="3" a="1"/>
  <c r="Q96" i="3"/>
  <c r="S104" i="3" a="1"/>
  <c r="S104" i="3"/>
  <c r="B116" i="3" a="1"/>
  <c r="B116" i="3"/>
  <c r="B115" i="3" a="1"/>
  <c r="B115" i="3"/>
  <c r="C9" i="9"/>
  <c r="N127" i="3" a="1"/>
  <c r="N127" i="3"/>
  <c r="S121" i="3" a="1"/>
  <c r="S121" i="3"/>
  <c r="S124" i="3" a="1"/>
  <c r="S124" i="3"/>
  <c r="AC108" i="3" a="1"/>
  <c r="AC108" i="3"/>
  <c r="Q121" i="3" a="1"/>
  <c r="Q121" i="3"/>
  <c r="B95" i="3" a="1"/>
  <c r="B95" i="3"/>
  <c r="IO104" i="3" a="1"/>
  <c r="IO104" i="3"/>
  <c r="GX123" i="3" a="1"/>
  <c r="GX123" i="3"/>
  <c r="FH94" i="3" a="1"/>
  <c r="FH94" i="3"/>
  <c r="FH106" i="3" a="1"/>
  <c r="FH106" i="3"/>
  <c r="FH91" i="3" a="1"/>
  <c r="FH91" i="3"/>
  <c r="EK116" i="3" a="1"/>
  <c r="EK116" i="3"/>
  <c r="EK114" i="3" a="1"/>
  <c r="EK114" i="3"/>
  <c r="EK123" i="3" a="1"/>
  <c r="EK123" i="3"/>
  <c r="GS91" i="3" a="1"/>
  <c r="GS91" i="3"/>
  <c r="EK115" i="3" a="1"/>
  <c r="EK115" i="3"/>
  <c r="EK93" i="3" a="1"/>
  <c r="EK93" i="3"/>
  <c r="EK111" i="3" a="1"/>
  <c r="EK111" i="3"/>
  <c r="EK105" i="3" a="1"/>
  <c r="EK105" i="3"/>
  <c r="EK88" i="3" a="1"/>
  <c r="EK88" i="3"/>
  <c r="EK104" i="3" a="1"/>
  <c r="EK104" i="3"/>
  <c r="EK127" i="3" a="1"/>
  <c r="EK127" i="3"/>
  <c r="EK101" i="3" a="1"/>
  <c r="EK101" i="3"/>
  <c r="IV108" i="3" a="1"/>
  <c r="IV108" i="3"/>
  <c r="FO121" i="3" a="1"/>
  <c r="FO121" i="3"/>
  <c r="FO98" i="3" a="1"/>
  <c r="FO98" i="3"/>
  <c r="FO130" i="3" a="1"/>
  <c r="FO130" i="3"/>
  <c r="EK124" i="3" a="1"/>
  <c r="EK124" i="3"/>
  <c r="FO128" i="3" a="1"/>
  <c r="FO128" i="3"/>
  <c r="FO123" i="3" a="1"/>
  <c r="FO123" i="3"/>
  <c r="FO102" i="3" a="1"/>
  <c r="FO102" i="3"/>
  <c r="FH111" i="3" a="1"/>
  <c r="FH111" i="3"/>
  <c r="FH123" i="3" a="1"/>
  <c r="FH123" i="3"/>
  <c r="IO114" i="3" a="1"/>
  <c r="IO114" i="3"/>
  <c r="EX123" i="3" a="1"/>
  <c r="EX123" i="3"/>
  <c r="N130" i="3" a="1"/>
  <c r="N130" i="3"/>
  <c r="Q112" i="3" a="1"/>
  <c r="Q112" i="3"/>
  <c r="I129" i="3" a="1"/>
  <c r="I129" i="3"/>
  <c r="I124" i="3" a="1"/>
  <c r="I124" i="3"/>
  <c r="S113" i="3" a="1"/>
  <c r="S113" i="3"/>
  <c r="B89" i="3" a="1"/>
  <c r="B89" i="3"/>
  <c r="B88" i="3" a="1"/>
  <c r="B88" i="3"/>
  <c r="C39" i="9"/>
  <c r="B117" i="3" a="1"/>
  <c r="B117" i="3"/>
  <c r="B105" i="3" a="1"/>
  <c r="B105" i="3"/>
  <c r="B130" i="3" a="1"/>
  <c r="B130" i="3"/>
  <c r="B91" i="3" a="1"/>
  <c r="B91" i="3"/>
  <c r="B121" i="3" a="1"/>
  <c r="B121" i="3"/>
  <c r="S100" i="3" a="1"/>
  <c r="S100" i="3"/>
  <c r="C22" i="9"/>
  <c r="AC105" i="3" a="1"/>
  <c r="AC105" i="3"/>
  <c r="AC88" i="3" a="1"/>
  <c r="AC88" i="3"/>
  <c r="ED107" i="3" a="1"/>
  <c r="ED107" i="3"/>
  <c r="IO116" i="3" a="1"/>
  <c r="IO116" i="3"/>
  <c r="GX116" i="3" a="1"/>
  <c r="GX116" i="3"/>
  <c r="FH101" i="3" a="1"/>
  <c r="FH101" i="3"/>
  <c r="FH117" i="3" a="1"/>
  <c r="FH117" i="3"/>
  <c r="FH105" i="3" a="1"/>
  <c r="FH105" i="3"/>
  <c r="IV126" i="3" a="1"/>
  <c r="IV126" i="3"/>
  <c r="EK97" i="3" a="1"/>
  <c r="EK97" i="3"/>
  <c r="EK96" i="3" a="1"/>
  <c r="EK96" i="3"/>
  <c r="GS92" i="3" a="1"/>
  <c r="GS92" i="3"/>
  <c r="EK107" i="3" a="1"/>
  <c r="EK107" i="3"/>
  <c r="IB101" i="3" a="1"/>
  <c r="IB101" i="3"/>
  <c r="EK89" i="3" a="1"/>
  <c r="EK89" i="3"/>
  <c r="EK103" i="3" a="1"/>
  <c r="EK103" i="3"/>
  <c r="EK128" i="3" a="1"/>
  <c r="EK128" i="3"/>
  <c r="EK122" i="3" a="1"/>
  <c r="EK122" i="3"/>
  <c r="EK100" i="3" a="1"/>
  <c r="EK100" i="3"/>
  <c r="IB95" i="3" a="1"/>
  <c r="IB95" i="3"/>
  <c r="IV129" i="3" a="1"/>
  <c r="IV129" i="3"/>
  <c r="HW125" i="3" a="1"/>
  <c r="HW125" i="3"/>
  <c r="FO103" i="3" a="1"/>
  <c r="FO103" i="3"/>
  <c r="FO126" i="3" a="1"/>
  <c r="FO126" i="3"/>
  <c r="FO108" i="3" a="1"/>
  <c r="FO108" i="3"/>
  <c r="EK130" i="3" a="1"/>
  <c r="EK130" i="3"/>
  <c r="FO90" i="3" a="1"/>
  <c r="FO90" i="3"/>
  <c r="FO100" i="3" a="1"/>
  <c r="FO100" i="3"/>
  <c r="FO88" i="3" a="1"/>
  <c r="FO88" i="3"/>
  <c r="FO114" i="3" a="1"/>
  <c r="FO114" i="3"/>
  <c r="GD119" i="3" a="1"/>
  <c r="GD119" i="3"/>
  <c r="FO125" i="3" a="1"/>
  <c r="FO125" i="3"/>
  <c r="FH109" i="3" a="1"/>
  <c r="FH109" i="3"/>
  <c r="FH115" i="3" a="1"/>
  <c r="FH115" i="3"/>
  <c r="FH118" i="3" a="1"/>
  <c r="FH118" i="3"/>
  <c r="GQ119" i="3" a="1"/>
  <c r="GQ119" i="3"/>
  <c r="IO128" i="3" a="1"/>
  <c r="IO128" i="3"/>
  <c r="IE101" i="3" a="1"/>
  <c r="IE101" i="3"/>
  <c r="DE102" i="3" a="1"/>
  <c r="DE102" i="3"/>
  <c r="IE117" i="3" a="1"/>
  <c r="IE117" i="3"/>
  <c r="EP111" i="3" a="1"/>
  <c r="EP111" i="3"/>
  <c r="EA107" i="3" a="1"/>
  <c r="EA107" i="3"/>
  <c r="DB106" i="3" a="1"/>
  <c r="DB106" i="3"/>
  <c r="HZ93" i="3" a="1"/>
  <c r="HZ93" i="3"/>
  <c r="EU114" i="3" a="1"/>
  <c r="EU114" i="3"/>
  <c r="HZ127" i="3" a="1"/>
  <c r="HZ127" i="3"/>
  <c r="HZ119" i="3" a="1"/>
  <c r="HZ119" i="3"/>
  <c r="EN93" i="3" a="1"/>
  <c r="EN93" i="3"/>
  <c r="HH123" i="3" a="1"/>
  <c r="HH123" i="3"/>
  <c r="ID99" i="3" a="1"/>
  <c r="ID99" i="3"/>
  <c r="JA125" i="3" a="1"/>
  <c r="JA125" i="3"/>
  <c r="CR90" i="3" a="1"/>
  <c r="CR90" i="3"/>
  <c r="AA117" i="3" a="1"/>
  <c r="AA117" i="3"/>
  <c r="N122" i="3" a="1"/>
  <c r="N122" i="3"/>
  <c r="G115" i="3" a="1"/>
  <c r="G115" i="3"/>
  <c r="N108" i="3" a="1"/>
  <c r="N108" i="3"/>
  <c r="N118" i="3" a="1"/>
  <c r="N118" i="3"/>
  <c r="AA122" i="3" a="1"/>
  <c r="AA122" i="3"/>
  <c r="AC128" i="3" a="1"/>
  <c r="AC128" i="3"/>
  <c r="N100" i="3" a="1"/>
  <c r="N100" i="3"/>
  <c r="DI114" i="3" a="1"/>
  <c r="DI114" i="3"/>
  <c r="DD122" i="3" a="1"/>
  <c r="DD122" i="3"/>
  <c r="DD119" i="3" a="1"/>
  <c r="DD119" i="3"/>
  <c r="DI110" i="3" a="1"/>
  <c r="DI110" i="3"/>
  <c r="JA115" i="3" a="1"/>
  <c r="JA115" i="3"/>
  <c r="DI121" i="3" a="1"/>
  <c r="DI121" i="3"/>
  <c r="JA122" i="3" a="1"/>
  <c r="JA122" i="3"/>
  <c r="DI88" i="3" a="1"/>
  <c r="DI88" i="3"/>
  <c r="JD102" i="3" a="1"/>
  <c r="JD102" i="3"/>
  <c r="GD124" i="3" a="1"/>
  <c r="GD124" i="3"/>
  <c r="GD100" i="3" a="1"/>
  <c r="GD100" i="3"/>
  <c r="HC112" i="3" a="1"/>
  <c r="HC112" i="3"/>
  <c r="IN125" i="3" a="1"/>
  <c r="IN125" i="3"/>
  <c r="HC123" i="3" a="1"/>
  <c r="HC123" i="3"/>
  <c r="IV88" i="3" a="1"/>
  <c r="IV88" i="3"/>
  <c r="DL94" i="3" a="1"/>
  <c r="DL94" i="3"/>
  <c r="DB115" i="3" a="1"/>
  <c r="DB115" i="3"/>
  <c r="JA110" i="3" a="1"/>
  <c r="JA110" i="3"/>
  <c r="GD108" i="3" a="1"/>
  <c r="GD108" i="3"/>
  <c r="II101" i="3" a="1"/>
  <c r="II101" i="3"/>
  <c r="CT111" i="3" a="1"/>
  <c r="CT111" i="3"/>
  <c r="FR126" i="3" a="1"/>
  <c r="FR126" i="3"/>
  <c r="FR108" i="3" a="1"/>
  <c r="FR108" i="3"/>
  <c r="IS111" i="3" a="1"/>
  <c r="IS111" i="3"/>
  <c r="IS114" i="3" a="1"/>
  <c r="IS114" i="3"/>
  <c r="IS110" i="3" a="1"/>
  <c r="IS110" i="3"/>
  <c r="IS91" i="3" a="1"/>
  <c r="IS91" i="3"/>
  <c r="IE93" i="3" a="1"/>
  <c r="IE93" i="3"/>
  <c r="IE126" i="3" a="1"/>
  <c r="IE126" i="3"/>
  <c r="IE113" i="3" a="1"/>
  <c r="IE113" i="3"/>
  <c r="HP102" i="3" a="1"/>
  <c r="HP102" i="3"/>
  <c r="IE90" i="3" a="1"/>
  <c r="IE90" i="3"/>
  <c r="IE99" i="3" a="1"/>
  <c r="IE99" i="3"/>
  <c r="IE107" i="3" a="1"/>
  <c r="IE107" i="3"/>
  <c r="HP108" i="3" a="1"/>
  <c r="HP108" i="3"/>
  <c r="IE106" i="3" a="1"/>
  <c r="IE106" i="3"/>
  <c r="IE127" i="3" a="1"/>
  <c r="IE127" i="3"/>
  <c r="CZ119" i="3" a="1"/>
  <c r="CZ119" i="3"/>
  <c r="ID106" i="3" a="1"/>
  <c r="ID106" i="3"/>
  <c r="ID125" i="3" a="1"/>
  <c r="ID125" i="3"/>
  <c r="ID127" i="3" a="1"/>
  <c r="ID127" i="3"/>
  <c r="ID116" i="3" a="1"/>
  <c r="ID116" i="3"/>
  <c r="CZ95" i="3" a="1"/>
  <c r="CZ95" i="3"/>
  <c r="ID129" i="3" a="1"/>
  <c r="ID129" i="3"/>
  <c r="CT103" i="3" a="1"/>
  <c r="CT103" i="3"/>
  <c r="CZ99" i="3" a="1"/>
  <c r="CZ99" i="3"/>
  <c r="CZ102" i="3" a="1"/>
  <c r="CZ102" i="3"/>
  <c r="ID121" i="3" a="1"/>
  <c r="ID121" i="3"/>
  <c r="D92" i="3" a="1"/>
  <c r="D92" i="3"/>
  <c r="N98" i="3" a="1"/>
  <c r="N98" i="3"/>
  <c r="G94" i="3" a="1"/>
  <c r="G94" i="3"/>
  <c r="G102" i="3" a="1"/>
  <c r="G102" i="3"/>
  <c r="N107" i="3" a="1"/>
  <c r="N107" i="3"/>
  <c r="AC99" i="3" a="1"/>
  <c r="AC99" i="3"/>
  <c r="D109" i="3" a="1"/>
  <c r="D109" i="3"/>
  <c r="DI116" i="3" a="1"/>
  <c r="DI116" i="3"/>
  <c r="DD117" i="3" a="1"/>
  <c r="DD117" i="3"/>
  <c r="DD120" i="3" a="1"/>
  <c r="DD120" i="3"/>
  <c r="DD130" i="3" a="1"/>
  <c r="DD130" i="3"/>
  <c r="DD93" i="3" a="1"/>
  <c r="DD93" i="3"/>
  <c r="DI128" i="3" a="1"/>
  <c r="DI128" i="3"/>
  <c r="DI118" i="3" a="1"/>
  <c r="DI118" i="3"/>
  <c r="DI130" i="3" a="1"/>
  <c r="DI130" i="3"/>
  <c r="DI123" i="3" a="1"/>
  <c r="DI123" i="3"/>
  <c r="JA95" i="3" a="1"/>
  <c r="JA95" i="3"/>
  <c r="GD89" i="3" a="1"/>
  <c r="GD89" i="3"/>
  <c r="ID124" i="3" a="1"/>
  <c r="ID124" i="3"/>
  <c r="ID120" i="3" a="1"/>
  <c r="ID120" i="3"/>
  <c r="HC120" i="3" a="1"/>
  <c r="HC120" i="3"/>
  <c r="JA88" i="3" a="1"/>
  <c r="JA88" i="3"/>
  <c r="IN110" i="3" a="1"/>
  <c r="IN110" i="3"/>
  <c r="IN97" i="3" a="1"/>
  <c r="IN97" i="3"/>
  <c r="IN104" i="3" a="1"/>
  <c r="IN104" i="3"/>
  <c r="IV104" i="3" a="1"/>
  <c r="IV104" i="3"/>
  <c r="IV118" i="3" a="1"/>
  <c r="IV118" i="3"/>
  <c r="DB112" i="3" a="1"/>
  <c r="DB112" i="3"/>
  <c r="DL114" i="3" a="1"/>
  <c r="DL114" i="3"/>
  <c r="DB120" i="3" a="1"/>
  <c r="DB120" i="3"/>
  <c r="IV112" i="3" a="1"/>
  <c r="IV112" i="3"/>
  <c r="IV124" i="3" a="1"/>
  <c r="IV124" i="3"/>
  <c r="IV94" i="3" a="1"/>
  <c r="IV94" i="3"/>
  <c r="HC115" i="3" a="1"/>
  <c r="HC115" i="3"/>
  <c r="DI98" i="3" a="1"/>
  <c r="DI98" i="3"/>
  <c r="IN128" i="3" a="1"/>
  <c r="IN128" i="3"/>
  <c r="IN114" i="3" a="1"/>
  <c r="IN114" i="3"/>
  <c r="II124" i="3" a="1"/>
  <c r="II124" i="3"/>
  <c r="CT122" i="3" a="1"/>
  <c r="CT122" i="3"/>
  <c r="CT130" i="3" a="1"/>
  <c r="CT130" i="3"/>
  <c r="CT93" i="3" a="1"/>
  <c r="CT93" i="3"/>
  <c r="IS94" i="3" a="1"/>
  <c r="IS94" i="3"/>
  <c r="IS98" i="3" a="1"/>
  <c r="IS98" i="3"/>
  <c r="IS116" i="3" a="1"/>
  <c r="IS116" i="3"/>
  <c r="IS112" i="3" a="1"/>
  <c r="IS112" i="3"/>
  <c r="IS108" i="3" a="1"/>
  <c r="IS108" i="3"/>
  <c r="IS113" i="3" a="1"/>
  <c r="IS113" i="3"/>
  <c r="N90" i="3" a="1"/>
  <c r="N90" i="3"/>
  <c r="G106" i="3" a="1"/>
  <c r="G106" i="3"/>
  <c r="G108" i="3" a="1"/>
  <c r="G108" i="3"/>
  <c r="N120" i="3" a="1"/>
  <c r="N120" i="3"/>
  <c r="AA127" i="3" a="1"/>
  <c r="AA127" i="3"/>
  <c r="N93" i="3" a="1"/>
  <c r="N93" i="3"/>
  <c r="V107" i="3" a="1"/>
  <c r="V107" i="3"/>
  <c r="DI119" i="3" a="1"/>
  <c r="DI119" i="3"/>
  <c r="DI105" i="3" a="1"/>
  <c r="DI105" i="3"/>
  <c r="DI113" i="3" a="1"/>
  <c r="DI113" i="3"/>
  <c r="DD100" i="3" a="1"/>
  <c r="DD100" i="3"/>
  <c r="DD124" i="3" a="1"/>
  <c r="DD124" i="3"/>
  <c r="DD121" i="3" a="1"/>
  <c r="DD121" i="3"/>
  <c r="DD116" i="3" a="1"/>
  <c r="DD116" i="3"/>
  <c r="DD102" i="3" a="1"/>
  <c r="DD102" i="3"/>
  <c r="DI129" i="3" a="1"/>
  <c r="DI129" i="3"/>
  <c r="DI101" i="3" a="1"/>
  <c r="DI101" i="3"/>
  <c r="DI89" i="3" a="1"/>
  <c r="DI89" i="3"/>
  <c r="JA128" i="3" a="1"/>
  <c r="JA128" i="3"/>
  <c r="JA94" i="3" a="1"/>
  <c r="JA94" i="3"/>
  <c r="ED114" i="3" a="1"/>
  <c r="ED114" i="3"/>
  <c r="JA118" i="3" a="1"/>
  <c r="JA118" i="3"/>
  <c r="JA97" i="3" a="1"/>
  <c r="JA97" i="3"/>
  <c r="DI109" i="3" a="1"/>
  <c r="DI109" i="3"/>
  <c r="GD112" i="3" a="1"/>
  <c r="GD112" i="3"/>
  <c r="GD113" i="3" a="1"/>
  <c r="GD113" i="3"/>
  <c r="GD117" i="3" a="1"/>
  <c r="GD117" i="3"/>
  <c r="ID93" i="3" a="1"/>
  <c r="ID93" i="3"/>
  <c r="DD96" i="3" a="1"/>
  <c r="DD96" i="3"/>
  <c r="HC100" i="3" a="1"/>
  <c r="HC100" i="3"/>
  <c r="HC111" i="3" a="1"/>
  <c r="HC111" i="3"/>
  <c r="JA89" i="3" a="1"/>
  <c r="JA89" i="3"/>
  <c r="IN98" i="3" a="1"/>
  <c r="IN98" i="3"/>
  <c r="IN113" i="3" a="1"/>
  <c r="IN113" i="3"/>
  <c r="IN93" i="3" a="1"/>
  <c r="IN93" i="3"/>
  <c r="IN112" i="3" a="1"/>
  <c r="IN112" i="3"/>
  <c r="IV125" i="3" a="1"/>
  <c r="IV125" i="3"/>
  <c r="IV89" i="3" a="1"/>
  <c r="IV89" i="3"/>
  <c r="IG110" i="3" a="1"/>
  <c r="IG110" i="3"/>
  <c r="HC103" i="3" a="1"/>
  <c r="HC103" i="3"/>
  <c r="HC127" i="3" a="1"/>
  <c r="HC127" i="3"/>
  <c r="IV115" i="3" a="1"/>
  <c r="IV115" i="3"/>
  <c r="DB130" i="3" a="1"/>
  <c r="DB130" i="3"/>
  <c r="DL102" i="3" a="1"/>
  <c r="DL102" i="3"/>
  <c r="DL123" i="3" a="1"/>
  <c r="DL123" i="3"/>
  <c r="DB98" i="3" a="1"/>
  <c r="DB98" i="3"/>
  <c r="IG90" i="3" a="1"/>
  <c r="IG90" i="3"/>
  <c r="IG115" i="3" a="1"/>
  <c r="IG115" i="3"/>
  <c r="IV95" i="3" a="1"/>
  <c r="IV95" i="3"/>
  <c r="GD123" i="3" a="1"/>
  <c r="GD123" i="3"/>
  <c r="GD96" i="3" a="1"/>
  <c r="GD96" i="3"/>
  <c r="GD109" i="3" a="1"/>
  <c r="GD109" i="3"/>
  <c r="GD98" i="3" a="1"/>
  <c r="GD98" i="3"/>
  <c r="GD120" i="3" a="1"/>
  <c r="GD120" i="3"/>
  <c r="DI126" i="3" a="1"/>
  <c r="DI126" i="3"/>
  <c r="IN106" i="3" a="1"/>
  <c r="IN106" i="3"/>
  <c r="IN122" i="3" a="1"/>
  <c r="IN122" i="3"/>
  <c r="II107" i="3" a="1"/>
  <c r="II107" i="3"/>
  <c r="CT102" i="3" a="1"/>
  <c r="CT102" i="3"/>
  <c r="CT88" i="3" a="1"/>
  <c r="CT88" i="3"/>
  <c r="CT109" i="3" a="1"/>
  <c r="CT109" i="3"/>
  <c r="IY97" i="3" a="1"/>
  <c r="IY97" i="3"/>
  <c r="FR122" i="3" a="1"/>
  <c r="FR122" i="3"/>
  <c r="FR109" i="3" a="1"/>
  <c r="FR109" i="3"/>
  <c r="IG125" i="3" a="1"/>
  <c r="IG125" i="3"/>
  <c r="GV96" i="3" a="1"/>
  <c r="GV96" i="3"/>
  <c r="IS100" i="3" a="1"/>
  <c r="IS100" i="3"/>
  <c r="IS115" i="3" a="1"/>
  <c r="IS115" i="3"/>
  <c r="IS118" i="3" a="1"/>
  <c r="IS118" i="3"/>
  <c r="IS90" i="3" a="1"/>
  <c r="IS90" i="3"/>
  <c r="IS88" i="3" a="1"/>
  <c r="IS88" i="3"/>
  <c r="IS125" i="3" a="1"/>
  <c r="IS125" i="3"/>
  <c r="IS117" i="3" a="1"/>
  <c r="IS117" i="3"/>
  <c r="IY100" i="3" a="1"/>
  <c r="IY100" i="3"/>
  <c r="IE110" i="3" a="1"/>
  <c r="IE110" i="3"/>
  <c r="IE123" i="3" a="1"/>
  <c r="IE123" i="3"/>
  <c r="ED93" i="3" a="1"/>
  <c r="ED93" i="3"/>
  <c r="FR116" i="3" a="1"/>
  <c r="FR116" i="3"/>
  <c r="IE92" i="3" a="1"/>
  <c r="IE92" i="3"/>
  <c r="IE120" i="3" a="1"/>
  <c r="IE120" i="3"/>
  <c r="IE111" i="3" a="1"/>
  <c r="IE111" i="3"/>
  <c r="HP94" i="3" a="1"/>
  <c r="HP94" i="3"/>
  <c r="IE94" i="3" a="1"/>
  <c r="IE94" i="3"/>
  <c r="IE121" i="3" a="1"/>
  <c r="IE121" i="3"/>
  <c r="IE98" i="3" a="1"/>
  <c r="IE98" i="3"/>
  <c r="IE130" i="3" a="1"/>
  <c r="IE130" i="3"/>
  <c r="HP119" i="3" a="1"/>
  <c r="HP119" i="3"/>
  <c r="IE105" i="3" a="1"/>
  <c r="IE105" i="3"/>
  <c r="HP98" i="3" a="1"/>
  <c r="HP98" i="3"/>
  <c r="EZ94" i="3" a="1"/>
  <c r="EZ94" i="3"/>
  <c r="IQ126" i="3" a="1"/>
  <c r="IQ126" i="3"/>
  <c r="FY89" i="3" a="1"/>
  <c r="FY89" i="3"/>
  <c r="FV130" i="3" a="1"/>
  <c r="FV130" i="3"/>
  <c r="EI127" i="3" a="1"/>
  <c r="EI127" i="3"/>
  <c r="DJ125" i="3" a="1"/>
  <c r="DJ125" i="3"/>
  <c r="EI121" i="3" a="1"/>
  <c r="EI121" i="3"/>
  <c r="AM103" i="3" a="1"/>
  <c r="AM103" i="3"/>
  <c r="AH96" i="3" a="1"/>
  <c r="AH96" i="3"/>
  <c r="DQ101" i="3" a="1"/>
  <c r="DQ101" i="3"/>
  <c r="ID104" i="3" a="1"/>
  <c r="ID104" i="3"/>
  <c r="ID105" i="3" a="1"/>
  <c r="ID105" i="3"/>
  <c r="ID90" i="3" a="1"/>
  <c r="ID90" i="3"/>
  <c r="IE116" i="3" a="1"/>
  <c r="IE116" i="3"/>
  <c r="ID114" i="3" a="1"/>
  <c r="ID114" i="3"/>
  <c r="ID95" i="3" a="1"/>
  <c r="ID95" i="3"/>
  <c r="GS112" i="3" a="1"/>
  <c r="GS112" i="3"/>
  <c r="JF117" i="3" a="1"/>
  <c r="JF117" i="3"/>
  <c r="ID100" i="3" a="1"/>
  <c r="ID100" i="3"/>
  <c r="CW107" i="3" a="1"/>
  <c r="CW107" i="3"/>
  <c r="ID123" i="3" a="1"/>
  <c r="ID123" i="3"/>
  <c r="ID118" i="3" a="1"/>
  <c r="ID118" i="3"/>
  <c r="CZ116" i="3" a="1"/>
  <c r="CZ116" i="3"/>
  <c r="CZ123" i="3" a="1"/>
  <c r="CZ123" i="3"/>
  <c r="ID107" i="3" a="1"/>
  <c r="ID107" i="3"/>
  <c r="ID113" i="3" a="1"/>
  <c r="ID113" i="3"/>
  <c r="JA91" i="3" a="1"/>
  <c r="JA91" i="3"/>
  <c r="JA121" i="3" a="1"/>
  <c r="JA121" i="3"/>
  <c r="GD94" i="3" a="1"/>
  <c r="GD94" i="3"/>
  <c r="GD129" i="3" a="1"/>
  <c r="GD129" i="3"/>
  <c r="GD126" i="3" a="1"/>
  <c r="GD126" i="3"/>
  <c r="ID96" i="3" a="1"/>
  <c r="ID96" i="3"/>
  <c r="ID89" i="3" a="1"/>
  <c r="ID89" i="3"/>
  <c r="DD103" i="3" a="1"/>
  <c r="DD103" i="3"/>
  <c r="HC107" i="3" a="1"/>
  <c r="HC107" i="3"/>
  <c r="HC96" i="3" a="1"/>
  <c r="HC96" i="3"/>
  <c r="JA101" i="3" a="1"/>
  <c r="JA101" i="3"/>
  <c r="IN99" i="3" a="1"/>
  <c r="IN99" i="3"/>
  <c r="IN117" i="3" a="1"/>
  <c r="IN117" i="3"/>
  <c r="IN109" i="3" a="1"/>
  <c r="IN109" i="3"/>
  <c r="IN116" i="3" a="1"/>
  <c r="IN116" i="3"/>
  <c r="IV103" i="3" a="1"/>
  <c r="IV103" i="3"/>
  <c r="IG102" i="3" a="1"/>
  <c r="IG102" i="3"/>
  <c r="IV92" i="3" a="1"/>
  <c r="IV92" i="3"/>
  <c r="DB101" i="3" a="1"/>
  <c r="DB101" i="3"/>
  <c r="DB88" i="3" a="1"/>
  <c r="DB88" i="3"/>
  <c r="HC92" i="3" a="1"/>
  <c r="HC92" i="3"/>
  <c r="GD103" i="3" a="1"/>
  <c r="GD103" i="3"/>
  <c r="HC109" i="3" a="1"/>
  <c r="HC109" i="3"/>
  <c r="GD105" i="3" a="1"/>
  <c r="GD105" i="3"/>
  <c r="GD125" i="3" a="1"/>
  <c r="GD125" i="3"/>
  <c r="DI127" i="3" a="1"/>
  <c r="DI127" i="3"/>
  <c r="IN102" i="3" a="1"/>
  <c r="IN102" i="3"/>
  <c r="IN107" i="3" a="1"/>
  <c r="IN107" i="3"/>
  <c r="II119" i="3" a="1"/>
  <c r="II119" i="3"/>
  <c r="CT96" i="3" a="1"/>
  <c r="CT96" i="3"/>
  <c r="CT100" i="3" a="1"/>
  <c r="CT100" i="3"/>
  <c r="CT124" i="3" a="1"/>
  <c r="CT124" i="3"/>
  <c r="CT91" i="3" a="1"/>
  <c r="CT91" i="3"/>
  <c r="DI107" i="3" a="1"/>
  <c r="DI107" i="3"/>
  <c r="GV94" i="3" a="1"/>
  <c r="GV94" i="3"/>
  <c r="GV120" i="3" a="1"/>
  <c r="GV120" i="3"/>
  <c r="IS109" i="3" a="1"/>
  <c r="IS109" i="3"/>
  <c r="IS92" i="3" a="1"/>
  <c r="IS92" i="3"/>
  <c r="IS129" i="3" a="1"/>
  <c r="IS129" i="3"/>
  <c r="IS122" i="3" a="1"/>
  <c r="IS122" i="3"/>
  <c r="IS103" i="3" a="1"/>
  <c r="IS103" i="3"/>
  <c r="CT113" i="3" a="1"/>
  <c r="CT113" i="3"/>
  <c r="IS123" i="3" a="1"/>
  <c r="IS123" i="3"/>
  <c r="IS105" i="3" a="1"/>
  <c r="IS105" i="3"/>
  <c r="IE96" i="3" a="1"/>
  <c r="IE96" i="3"/>
  <c r="IE122" i="3" a="1"/>
  <c r="IE122" i="3"/>
  <c r="IE108" i="3" a="1"/>
  <c r="IE108" i="3"/>
  <c r="IE129" i="3" a="1"/>
  <c r="IE129" i="3"/>
  <c r="HF95" i="3" a="1"/>
  <c r="HF95" i="3"/>
  <c r="IE88" i="3" a="1"/>
  <c r="IE88" i="3"/>
  <c r="IE115" i="3" a="1"/>
  <c r="IE115" i="3"/>
  <c r="IE91" i="3" a="1"/>
  <c r="IE91" i="3"/>
  <c r="IE104" i="3" a="1"/>
  <c r="IE104" i="3"/>
  <c r="EF93" i="3" a="1"/>
  <c r="EF93" i="3"/>
  <c r="DG89" i="3" a="1"/>
  <c r="DG89" i="3"/>
  <c r="EW92" i="3" a="1"/>
  <c r="EW92" i="3"/>
  <c r="ID103" i="3" a="1"/>
  <c r="ID103" i="3"/>
  <c r="IE103" i="3" a="1"/>
  <c r="IE103" i="3"/>
  <c r="CT107" i="3" a="1"/>
  <c r="CT107" i="3"/>
  <c r="ID97" i="3" a="1"/>
  <c r="ID97" i="3"/>
  <c r="ID115" i="3" a="1"/>
  <c r="ID115" i="3"/>
  <c r="ID122" i="3" a="1"/>
  <c r="ID122" i="3"/>
  <c r="ID92" i="3" a="1"/>
  <c r="ID92" i="3"/>
  <c r="ID109" i="3" a="1"/>
  <c r="ID109" i="3"/>
  <c r="ID128" i="3" a="1"/>
  <c r="ID128" i="3"/>
  <c r="ID111" i="3" a="1"/>
  <c r="ID111" i="3"/>
  <c r="CZ103" i="3" a="1"/>
  <c r="CZ103" i="3"/>
  <c r="EZ128" i="3" a="1"/>
  <c r="EZ128" i="3"/>
  <c r="II125" i="3" a="1"/>
  <c r="II125" i="3"/>
  <c r="II112" i="3" a="1"/>
  <c r="II112" i="3"/>
  <c r="II116" i="3" a="1"/>
  <c r="II116" i="3"/>
  <c r="II117" i="3" a="1"/>
  <c r="II117" i="3"/>
  <c r="II96" i="3" a="1"/>
  <c r="II96" i="3"/>
  <c r="IN88" i="3" a="1"/>
  <c r="IN88" i="3"/>
  <c r="FQ101" i="3" a="1"/>
  <c r="FQ101" i="3"/>
  <c r="FQ99" i="3" a="1"/>
  <c r="FQ99" i="3"/>
  <c r="FQ119" i="3" a="1"/>
  <c r="FQ119" i="3"/>
  <c r="FQ115" i="3" a="1"/>
  <c r="FQ115" i="3"/>
  <c r="FQ118" i="3" a="1"/>
  <c r="FQ118" i="3"/>
  <c r="GQ103" i="3" a="1"/>
  <c r="GQ103" i="3"/>
  <c r="GQ114" i="3" a="1"/>
  <c r="GQ114" i="3"/>
  <c r="GQ90" i="3" a="1"/>
  <c r="GQ90" i="3"/>
  <c r="GQ126" i="3" a="1"/>
  <c r="GQ126" i="3"/>
  <c r="IL126" i="3" a="1"/>
  <c r="IL126" i="3"/>
  <c r="CY99" i="3" a="1"/>
  <c r="CY99" i="3"/>
  <c r="DI108" i="3" a="1"/>
  <c r="DI108" i="3"/>
  <c r="CY117" i="3" a="1"/>
  <c r="CY117" i="3"/>
  <c r="IN123" i="3" a="1"/>
  <c r="IN123" i="3"/>
  <c r="FQ88" i="3" a="1"/>
  <c r="FQ88" i="3"/>
  <c r="GQ98" i="3" a="1"/>
  <c r="GQ98" i="3"/>
  <c r="GQ92" i="3" a="1"/>
  <c r="GQ92" i="3"/>
  <c r="HP117" i="3" a="1"/>
  <c r="HP117" i="3"/>
  <c r="HP123" i="3" a="1"/>
  <c r="HP123" i="3"/>
  <c r="HP114" i="3" a="1"/>
  <c r="HP114" i="3"/>
  <c r="HP101" i="3" a="1"/>
  <c r="HP101" i="3"/>
  <c r="HP121" i="3" a="1"/>
  <c r="HP121" i="3"/>
  <c r="HP106" i="3" a="1"/>
  <c r="HP106" i="3"/>
  <c r="HP113" i="3" a="1"/>
  <c r="HP113" i="3"/>
  <c r="FQ107" i="3" a="1"/>
  <c r="FQ107" i="3"/>
  <c r="HP96" i="3" a="1"/>
  <c r="HP96" i="3"/>
  <c r="CZ117" i="3" a="1"/>
  <c r="CZ117" i="3"/>
  <c r="IE124" i="3" a="1"/>
  <c r="IE124" i="3"/>
  <c r="FC90" i="3" a="1"/>
  <c r="FC90" i="3"/>
  <c r="FC114" i="3" a="1"/>
  <c r="FC114" i="3"/>
  <c r="CZ91" i="3" a="1"/>
  <c r="CZ91" i="3"/>
  <c r="CZ130" i="3" a="1"/>
  <c r="CZ130" i="3"/>
  <c r="CZ92" i="3" a="1"/>
  <c r="CZ92" i="3"/>
  <c r="CZ90" i="3" a="1"/>
  <c r="CZ90" i="3"/>
  <c r="CZ96" i="3" a="1"/>
  <c r="CZ96" i="3"/>
  <c r="CZ107" i="3" a="1"/>
  <c r="CZ107" i="3"/>
  <c r="CZ124" i="3" a="1"/>
  <c r="CZ124" i="3"/>
  <c r="CZ104" i="3" a="1"/>
  <c r="CZ104" i="3"/>
  <c r="CZ105" i="3" a="1"/>
  <c r="CZ105" i="3"/>
  <c r="CZ129" i="3" a="1"/>
  <c r="CZ129" i="3"/>
  <c r="CZ126" i="3" a="1"/>
  <c r="CZ126" i="3"/>
  <c r="L125" i="3" a="1"/>
  <c r="L125" i="3"/>
  <c r="AF120" i="3" a="1"/>
  <c r="AF120" i="3"/>
  <c r="AW99" i="3" a="1"/>
  <c r="AW99" i="3"/>
  <c r="L118" i="3" a="1"/>
  <c r="L118" i="3"/>
  <c r="EU94" i="3" a="1"/>
  <c r="EU94" i="3"/>
  <c r="DQ112" i="3" a="1"/>
  <c r="DQ112" i="3"/>
  <c r="IQ118" i="3" a="1"/>
  <c r="IQ118" i="3"/>
  <c r="EU121" i="3" a="1"/>
  <c r="EU121" i="3"/>
  <c r="DQ115" i="3" a="1"/>
  <c r="DQ115" i="3"/>
  <c r="EU117" i="3" a="1"/>
  <c r="EU117" i="3"/>
  <c r="IQ103" i="3" a="1"/>
  <c r="IQ103" i="3"/>
  <c r="EZ100" i="3" a="1"/>
  <c r="EZ100" i="3"/>
  <c r="AW98" i="3" a="1"/>
  <c r="AW98" i="3"/>
  <c r="AW122" i="3" a="1"/>
  <c r="AW122" i="3"/>
  <c r="AW108" i="3" a="1"/>
  <c r="AW108" i="3"/>
  <c r="AW114" i="3" a="1"/>
  <c r="AW114" i="3"/>
  <c r="AW130" i="3" a="1"/>
  <c r="AW130" i="3"/>
  <c r="AW101" i="3" a="1"/>
  <c r="AW101" i="3"/>
  <c r="AW120" i="3" a="1"/>
  <c r="AW120" i="3"/>
  <c r="AW112" i="3" a="1"/>
  <c r="AW112" i="3"/>
  <c r="AW127" i="3" a="1"/>
  <c r="AW127" i="3"/>
  <c r="AW96" i="3" a="1"/>
  <c r="AW96" i="3"/>
  <c r="AW105" i="3" a="1"/>
  <c r="AW105" i="3"/>
  <c r="AH116" i="3" a="1"/>
  <c r="AH116" i="3"/>
  <c r="AH128" i="3" a="1"/>
  <c r="AH128" i="3"/>
  <c r="AH120" i="3" a="1"/>
  <c r="AH120" i="3"/>
  <c r="AF128" i="3" a="1"/>
  <c r="AF128" i="3"/>
  <c r="L95" i="3" a="1"/>
  <c r="L95" i="3"/>
  <c r="AM122" i="3" a="1"/>
  <c r="AM122" i="3"/>
  <c r="AM117" i="3" a="1"/>
  <c r="AM117" i="3"/>
  <c r="AM91" i="3" a="1"/>
  <c r="AM91" i="3"/>
  <c r="AM90" i="3" a="1"/>
  <c r="AM90" i="3"/>
  <c r="AM88" i="3" a="1"/>
  <c r="AM88" i="3"/>
  <c r="AM113" i="3" a="1"/>
  <c r="AM113" i="3"/>
  <c r="AM116" i="3" a="1"/>
  <c r="AM116" i="3"/>
  <c r="AM100" i="3" a="1"/>
  <c r="AM100" i="3"/>
  <c r="AM94" i="3" a="1"/>
  <c r="AM94" i="3"/>
  <c r="AM92" i="3" a="1"/>
  <c r="AM92" i="3"/>
  <c r="L122" i="3" a="1"/>
  <c r="L122" i="3"/>
  <c r="AM125" i="3" a="1"/>
  <c r="AM125" i="3"/>
  <c r="L110" i="3" a="1"/>
  <c r="L110" i="3"/>
  <c r="AM108" i="3" a="1"/>
  <c r="AM108" i="3"/>
  <c r="AF91" i="3" a="1"/>
  <c r="AF91" i="3"/>
  <c r="AM112" i="3" a="1"/>
  <c r="AM112" i="3"/>
  <c r="AF104" i="3" a="1"/>
  <c r="AF104" i="3"/>
  <c r="AW121" i="3" a="1"/>
  <c r="AW121" i="3"/>
  <c r="AH94" i="3" a="1"/>
  <c r="AH94" i="3"/>
  <c r="AH106" i="3" a="1"/>
  <c r="AH106" i="3"/>
  <c r="AF88" i="3" a="1"/>
  <c r="AF88" i="3"/>
  <c r="AM111" i="3" a="1"/>
  <c r="AM111" i="3"/>
  <c r="AH115" i="3" a="1"/>
  <c r="AH115" i="3"/>
  <c r="AH118" i="3" a="1"/>
  <c r="AH118" i="3"/>
  <c r="AH126" i="3" a="1"/>
  <c r="AH126" i="3"/>
  <c r="DI112" i="3" a="1"/>
  <c r="DI112" i="3"/>
  <c r="CY116" i="3" a="1"/>
  <c r="CY116" i="3"/>
  <c r="CY111" i="3" a="1"/>
  <c r="CY111" i="3"/>
  <c r="CY124" i="3" a="1"/>
  <c r="CY124" i="3"/>
  <c r="CY121" i="3" a="1"/>
  <c r="CY121" i="3"/>
  <c r="DI92" i="3" a="1"/>
  <c r="DI92" i="3"/>
  <c r="CY101" i="3" a="1"/>
  <c r="CY101" i="3"/>
  <c r="CY92" i="3" a="1"/>
  <c r="CY92" i="3"/>
  <c r="DD95" i="3" a="1"/>
  <c r="DD95" i="3"/>
  <c r="DD128" i="3" a="1"/>
  <c r="DD128" i="3"/>
  <c r="DD94" i="3" a="1"/>
  <c r="DD94" i="3"/>
  <c r="DD114" i="3" a="1"/>
  <c r="DD114" i="3"/>
  <c r="DD92" i="3" a="1"/>
  <c r="DD92" i="3"/>
  <c r="DD112" i="3" a="1"/>
  <c r="DD112" i="3"/>
  <c r="DD89" i="3" a="1"/>
  <c r="DD89" i="3"/>
  <c r="CY93" i="3" a="1"/>
  <c r="CY93" i="3"/>
  <c r="DI122" i="3" a="1"/>
  <c r="DI122" i="3"/>
  <c r="DI102" i="3" a="1"/>
  <c r="DI102" i="3"/>
  <c r="CY127" i="3" a="1"/>
  <c r="CY127" i="3"/>
  <c r="DI115" i="3" a="1"/>
  <c r="DI115" i="3"/>
  <c r="DI91" i="3" a="1"/>
  <c r="DI91" i="3"/>
  <c r="CY119" i="3" a="1"/>
  <c r="CY119" i="3"/>
  <c r="CY91" i="3" a="1"/>
  <c r="CY91" i="3"/>
  <c r="CW129" i="3" a="1"/>
  <c r="CW129" i="3"/>
  <c r="CW116" i="3" a="1"/>
  <c r="CW116" i="3"/>
  <c r="JA124" i="3" a="1"/>
  <c r="JA124" i="3"/>
  <c r="JA127" i="3" a="1"/>
  <c r="JA127" i="3"/>
  <c r="DI117" i="3" a="1"/>
  <c r="DI117" i="3"/>
  <c r="CW124" i="3" a="1"/>
  <c r="CW124" i="3"/>
  <c r="JA105" i="3" a="1"/>
  <c r="JA105" i="3"/>
  <c r="EU116" i="3" a="1"/>
  <c r="EU116" i="3"/>
  <c r="DI95" i="3" a="1"/>
  <c r="DI95" i="3"/>
  <c r="JF99" i="3" a="1"/>
  <c r="JF99" i="3"/>
  <c r="FM130" i="3" a="1"/>
  <c r="FM130" i="3"/>
  <c r="IL97" i="3" a="1"/>
  <c r="IL97" i="3"/>
  <c r="FE93" i="3" a="1"/>
  <c r="FE93" i="3"/>
  <c r="FE89" i="3" a="1"/>
  <c r="FE89" i="3"/>
  <c r="DD123" i="3" a="1"/>
  <c r="DD123" i="3"/>
  <c r="FE122" i="3" a="1"/>
  <c r="FE122" i="3"/>
  <c r="DQ108" i="3" a="1"/>
  <c r="DQ108" i="3"/>
  <c r="IQ117" i="3" a="1"/>
  <c r="IQ117" i="3"/>
  <c r="IQ102" i="3" a="1"/>
  <c r="IQ102" i="3"/>
  <c r="EU108" i="3" a="1"/>
  <c r="EU108" i="3"/>
  <c r="IN94" i="3" a="1"/>
  <c r="IN94" i="3"/>
  <c r="IN105" i="3" a="1"/>
  <c r="IN105" i="3"/>
  <c r="IN130" i="3" a="1"/>
  <c r="IN130" i="3"/>
  <c r="IN120" i="3" a="1"/>
  <c r="IN120" i="3"/>
  <c r="IN100" i="3" a="1"/>
  <c r="IN100" i="3"/>
  <c r="IQ96" i="3" a="1"/>
  <c r="IQ96" i="3"/>
  <c r="IQ95" i="3" a="1"/>
  <c r="IQ95" i="3"/>
  <c r="GS128" i="3" a="1"/>
  <c r="GS128" i="3"/>
  <c r="GS109" i="3" a="1"/>
  <c r="GS109" i="3"/>
  <c r="GS113" i="3" a="1"/>
  <c r="GS113" i="3"/>
  <c r="GS124" i="3" a="1"/>
  <c r="GS124" i="3"/>
  <c r="GS129" i="3" a="1"/>
  <c r="GS129" i="3"/>
  <c r="GS115" i="3" a="1"/>
  <c r="GS115" i="3"/>
  <c r="FE119" i="3" a="1"/>
  <c r="FE119" i="3"/>
  <c r="EU93" i="3" a="1"/>
  <c r="EU93" i="3"/>
  <c r="EZ119" i="3" a="1"/>
  <c r="EZ119" i="3"/>
  <c r="IL105" i="3" a="1"/>
  <c r="IL105" i="3"/>
  <c r="HM101" i="3" a="1"/>
  <c r="HM101" i="3"/>
  <c r="HM125" i="3" a="1"/>
  <c r="HM125" i="3"/>
  <c r="HM110" i="3" a="1"/>
  <c r="HM110" i="3"/>
  <c r="EZ99" i="3" a="1"/>
  <c r="EZ99" i="3"/>
  <c r="IL125" i="3" a="1"/>
  <c r="IL125" i="3"/>
  <c r="HM129" i="3" a="1"/>
  <c r="HM129" i="3"/>
  <c r="EU88" i="3" a="1"/>
  <c r="EU88" i="3"/>
  <c r="HM98" i="3" a="1"/>
  <c r="HM98" i="3"/>
  <c r="DI96" i="3" a="1"/>
  <c r="DI96" i="3"/>
  <c r="FM127" i="3" a="1"/>
  <c r="FM127" i="3"/>
  <c r="IN118" i="3" a="1"/>
  <c r="IN118" i="3"/>
  <c r="IN90" i="3" a="1"/>
  <c r="IN90" i="3"/>
  <c r="IN111" i="3" a="1"/>
  <c r="IN111" i="3"/>
  <c r="FQ127" i="3" a="1"/>
  <c r="FQ127" i="3"/>
  <c r="FQ95" i="3" a="1"/>
  <c r="FQ95" i="3"/>
  <c r="FQ113" i="3" a="1"/>
  <c r="FQ113" i="3"/>
  <c r="FQ112" i="3" a="1"/>
  <c r="FQ112" i="3"/>
  <c r="FQ130" i="3" a="1"/>
  <c r="FQ130" i="3"/>
  <c r="II114" i="3" a="1"/>
  <c r="II114" i="3"/>
  <c r="II128" i="3" a="1"/>
  <c r="II128" i="3"/>
  <c r="II97" i="3" a="1"/>
  <c r="II97" i="3"/>
  <c r="II129" i="3" a="1"/>
  <c r="II129" i="3"/>
  <c r="II108" i="3" a="1"/>
  <c r="II108" i="3"/>
  <c r="FQ109" i="3" a="1"/>
  <c r="FQ109" i="3"/>
  <c r="FQ90" i="3" a="1"/>
  <c r="FQ90" i="3"/>
  <c r="FQ98" i="3" a="1"/>
  <c r="FQ98" i="3"/>
  <c r="DI111" i="3" a="1"/>
  <c r="DI111" i="3"/>
  <c r="DI120" i="3" a="1"/>
  <c r="DI120" i="3"/>
  <c r="FQ108" i="3" a="1"/>
  <c r="FQ108" i="3"/>
  <c r="GQ93" i="3" a="1"/>
  <c r="GQ93" i="3"/>
  <c r="GQ129" i="3" a="1"/>
  <c r="GQ129" i="3"/>
  <c r="GQ123" i="3" a="1"/>
  <c r="GQ123" i="3"/>
  <c r="GQ96" i="3" a="1"/>
  <c r="GQ96" i="3"/>
  <c r="DI106" i="3" a="1"/>
  <c r="DI106" i="3"/>
  <c r="DD110" i="3" a="1"/>
  <c r="DD110" i="3"/>
  <c r="FQ121" i="3" a="1"/>
  <c r="FQ121" i="3"/>
  <c r="FQ91" i="3" a="1"/>
  <c r="FQ91" i="3"/>
  <c r="CY126" i="3" a="1"/>
  <c r="CY126" i="3"/>
  <c r="CY114" i="3" a="1"/>
  <c r="CY114" i="3"/>
  <c r="CY113" i="3" a="1"/>
  <c r="CY113" i="3"/>
  <c r="FQ110" i="3" a="1"/>
  <c r="FQ110" i="3"/>
  <c r="GQ124" i="3" a="1"/>
  <c r="GQ124" i="3"/>
  <c r="HP105" i="3" a="1"/>
  <c r="HP105" i="3"/>
  <c r="HP125" i="3" a="1"/>
  <c r="HP125" i="3"/>
  <c r="HP90" i="3" a="1"/>
  <c r="HP90" i="3"/>
  <c r="HP112" i="3" a="1"/>
  <c r="HP112" i="3"/>
  <c r="HP116" i="3" a="1"/>
  <c r="HP116" i="3"/>
  <c r="HP109" i="3" a="1"/>
  <c r="HP109" i="3"/>
  <c r="HP91" i="3" a="1"/>
  <c r="HP91" i="3"/>
  <c r="HP89" i="3" a="1"/>
  <c r="HP89" i="3"/>
  <c r="JF109" i="3" a="1"/>
  <c r="JF109" i="3"/>
  <c r="CR125" i="3" a="1"/>
  <c r="CR125" i="3"/>
  <c r="CY108" i="3" a="1"/>
  <c r="CY108" i="3"/>
  <c r="IN127" i="3" a="1"/>
  <c r="IN127" i="3"/>
  <c r="HP126" i="3" a="1"/>
  <c r="HP126" i="3"/>
  <c r="CZ120" i="3" a="1"/>
  <c r="CZ120" i="3"/>
  <c r="CZ88" i="3" a="1"/>
  <c r="CZ88" i="3"/>
  <c r="CZ100" i="3" a="1"/>
  <c r="CZ100" i="3"/>
  <c r="CZ128" i="3" a="1"/>
  <c r="CZ128" i="3"/>
  <c r="CZ97" i="3" a="1"/>
  <c r="CZ97" i="3"/>
  <c r="HP128" i="3" a="1"/>
  <c r="HP128" i="3"/>
  <c r="CZ98" i="3" a="1"/>
  <c r="CZ98" i="3"/>
  <c r="CZ115" i="3" a="1"/>
  <c r="CZ115" i="3"/>
  <c r="CZ106" i="3" a="1"/>
  <c r="CZ106" i="3"/>
  <c r="L93" i="3" a="1"/>
  <c r="L93" i="3"/>
  <c r="AM118" i="3" a="1"/>
  <c r="AM118" i="3"/>
  <c r="AW88" i="3" a="1"/>
  <c r="AW88" i="3"/>
  <c r="AH121" i="3" a="1"/>
  <c r="AH121" i="3"/>
  <c r="L101" i="3" a="1"/>
  <c r="L101" i="3"/>
  <c r="AH90" i="3" a="1"/>
  <c r="AH90" i="3"/>
  <c r="EU100" i="3" a="1"/>
  <c r="EU100" i="3"/>
  <c r="EU120" i="3" a="1"/>
  <c r="EU120" i="3"/>
  <c r="JF106" i="3" a="1"/>
  <c r="JF106" i="3"/>
  <c r="JF113" i="3" a="1"/>
  <c r="JF113" i="3"/>
  <c r="IL127" i="3" a="1"/>
  <c r="IL127" i="3"/>
  <c r="FE114" i="3" a="1"/>
  <c r="FE114" i="3"/>
  <c r="FE118" i="3" a="1"/>
  <c r="FE118" i="3"/>
  <c r="FE120" i="3" a="1"/>
  <c r="FE120" i="3"/>
  <c r="IQ125" i="3" a="1"/>
  <c r="IQ125" i="3"/>
  <c r="IQ121" i="3" a="1"/>
  <c r="IQ121" i="3"/>
  <c r="GS99" i="3" a="1"/>
  <c r="GS99" i="3"/>
  <c r="GS130" i="3" a="1"/>
  <c r="GS130" i="3"/>
  <c r="GS90" i="3" a="1"/>
  <c r="GS90" i="3"/>
  <c r="GS89" i="3" a="1"/>
  <c r="GS89" i="3"/>
  <c r="GS103" i="3" a="1"/>
  <c r="GS103" i="3"/>
  <c r="GS121" i="3" a="1"/>
  <c r="GS121" i="3"/>
  <c r="EU123" i="3" a="1"/>
  <c r="EU123" i="3"/>
  <c r="GS107" i="3" a="1"/>
  <c r="GS107" i="3"/>
  <c r="EZ89" i="3" a="1"/>
  <c r="EZ89" i="3"/>
  <c r="HM115" i="3" a="1"/>
  <c r="HM115" i="3"/>
  <c r="HM108" i="3" a="1"/>
  <c r="HM108" i="3"/>
  <c r="HM117" i="3" a="1"/>
  <c r="HM117" i="3"/>
  <c r="IL102" i="3" a="1"/>
  <c r="IL102" i="3"/>
  <c r="HM121" i="3" a="1"/>
  <c r="HM121" i="3"/>
  <c r="IN103" i="3" a="1"/>
  <c r="IN103" i="3"/>
  <c r="IN129" i="3" a="1"/>
  <c r="IN129" i="3"/>
  <c r="IN126" i="3" a="1"/>
  <c r="IN126" i="3"/>
  <c r="IN91" i="3" a="1"/>
  <c r="IN91" i="3"/>
  <c r="FQ128" i="3" a="1"/>
  <c r="FQ128" i="3"/>
  <c r="FQ123" i="3" a="1"/>
  <c r="FQ123" i="3"/>
  <c r="FQ93" i="3" a="1"/>
  <c r="FQ93" i="3"/>
  <c r="FQ111" i="3" a="1"/>
  <c r="FQ111" i="3"/>
  <c r="II100" i="3" a="1"/>
  <c r="II100" i="3"/>
  <c r="II104" i="3" a="1"/>
  <c r="II104" i="3"/>
  <c r="II111" i="3" a="1"/>
  <c r="II111" i="3"/>
  <c r="II120" i="3" a="1"/>
  <c r="II120" i="3"/>
  <c r="II121" i="3" a="1"/>
  <c r="II121" i="3"/>
  <c r="IN101" i="3" a="1"/>
  <c r="IN101" i="3"/>
  <c r="FQ103" i="3" a="1"/>
  <c r="FQ103" i="3"/>
  <c r="FQ96" i="3" a="1"/>
  <c r="FQ96" i="3"/>
  <c r="IN96" i="3" a="1"/>
  <c r="IN96" i="3"/>
  <c r="FQ92" i="3" a="1"/>
  <c r="FQ92" i="3"/>
  <c r="FQ125" i="3" a="1"/>
  <c r="FQ125" i="3"/>
  <c r="GQ122" i="3" a="1"/>
  <c r="GQ122" i="3"/>
  <c r="GQ95" i="3" a="1"/>
  <c r="GQ95" i="3"/>
  <c r="GQ109" i="3" a="1"/>
  <c r="GQ109" i="3"/>
  <c r="IL116" i="3" a="1"/>
  <c r="IL116" i="3"/>
  <c r="CY98" i="3" a="1"/>
  <c r="CY98" i="3"/>
  <c r="GQ116" i="3" a="1"/>
  <c r="GQ116" i="3"/>
  <c r="HP110" i="3" a="1"/>
  <c r="HP110" i="3"/>
  <c r="HP103" i="3" a="1"/>
  <c r="HP103" i="3"/>
  <c r="HP122" i="3" a="1"/>
  <c r="HP122" i="3"/>
  <c r="HP130" i="3" a="1"/>
  <c r="HP130" i="3"/>
  <c r="HP100" i="3" a="1"/>
  <c r="HP100" i="3"/>
  <c r="IN115" i="3" a="1"/>
  <c r="IN115" i="3"/>
  <c r="CZ121" i="3" a="1"/>
  <c r="CZ121" i="3"/>
  <c r="I96" i="3" a="1"/>
  <c r="I96" i="3"/>
  <c r="D119" i="3" a="1"/>
  <c r="D119" i="3"/>
  <c r="FY116" i="3" a="1"/>
  <c r="FY116" i="3"/>
  <c r="IE112" i="3" a="1"/>
  <c r="IE112" i="3"/>
  <c r="GD122" i="3" a="1"/>
  <c r="GD122" i="3"/>
  <c r="HO128" i="3" a="1"/>
  <c r="HO128" i="3"/>
  <c r="CW114" i="3" a="1"/>
  <c r="CW114" i="3"/>
  <c r="HW89" i="3" a="1"/>
  <c r="HW89" i="3"/>
  <c r="DG91" i="3" a="1"/>
  <c r="DG91" i="3"/>
  <c r="DV113" i="3" a="1"/>
  <c r="DV113" i="3"/>
  <c r="HR119" i="3" a="1"/>
  <c r="HR119" i="3"/>
  <c r="HP111" i="3" a="1"/>
  <c r="HP111" i="3"/>
  <c r="CZ109" i="3" a="1"/>
  <c r="CZ109" i="3"/>
  <c r="CZ111" i="3" a="1"/>
  <c r="CZ111" i="3"/>
  <c r="CZ118" i="3" a="1"/>
  <c r="CZ118" i="3"/>
  <c r="CZ108" i="3" a="1"/>
  <c r="CZ108" i="3"/>
  <c r="CZ89" i="3" a="1"/>
  <c r="CZ89" i="3"/>
  <c r="CZ122" i="3" a="1"/>
  <c r="CZ122" i="3"/>
  <c r="CZ110" i="3" a="1"/>
  <c r="CZ110" i="3"/>
  <c r="CZ114" i="3" a="1"/>
  <c r="CZ114" i="3"/>
  <c r="CZ101" i="3" a="1"/>
  <c r="CZ101" i="3"/>
  <c r="HP95" i="3" a="1"/>
  <c r="HP95" i="3"/>
  <c r="G99" i="3" a="1"/>
  <c r="G99" i="3"/>
  <c r="G110" i="3" a="1"/>
  <c r="G110" i="3"/>
  <c r="G89" i="3" a="1"/>
  <c r="G89" i="3"/>
  <c r="G96" i="3" a="1"/>
  <c r="G96" i="3"/>
  <c r="G117" i="3" a="1"/>
  <c r="G117" i="3"/>
  <c r="G111" i="3" a="1"/>
  <c r="G111" i="3"/>
  <c r="G129" i="3" a="1"/>
  <c r="G129" i="3"/>
  <c r="G112" i="3" a="1"/>
  <c r="G112" i="3"/>
  <c r="G98" i="3" a="1"/>
  <c r="G98" i="3"/>
  <c r="G100" i="3" a="1"/>
  <c r="G100" i="3"/>
  <c r="G90" i="3" a="1"/>
  <c r="G90" i="3"/>
  <c r="G103" i="3" a="1"/>
  <c r="G103" i="3"/>
  <c r="AA115" i="3" a="1"/>
  <c r="AA115" i="3"/>
  <c r="AA103" i="3" a="1"/>
  <c r="AA103" i="3"/>
  <c r="AA93" i="3" a="1"/>
  <c r="AA93" i="3"/>
  <c r="AA109" i="3" a="1"/>
  <c r="AA109" i="3"/>
  <c r="AA123" i="3" a="1"/>
  <c r="AA123" i="3"/>
  <c r="AA124" i="3" a="1"/>
  <c r="AA124" i="3"/>
  <c r="AA90" i="3" a="1"/>
  <c r="AA90" i="3"/>
  <c r="AA88" i="3" a="1"/>
  <c r="AA88" i="3"/>
  <c r="AA96" i="3" a="1"/>
  <c r="AA96" i="3"/>
  <c r="DQ103" i="3" a="1"/>
  <c r="DQ103" i="3"/>
  <c r="DQ124" i="3" a="1"/>
  <c r="DQ124" i="3"/>
  <c r="DQ125" i="3" a="1"/>
  <c r="DQ125" i="3"/>
  <c r="DQ117" i="3" a="1"/>
  <c r="DQ117" i="3"/>
  <c r="DQ122" i="3" a="1"/>
  <c r="DQ122" i="3"/>
  <c r="DQ89" i="3" a="1"/>
  <c r="DQ89" i="3"/>
  <c r="DQ94" i="3" a="1"/>
  <c r="DQ94" i="3"/>
  <c r="DQ120" i="3" a="1"/>
  <c r="DQ120" i="3"/>
  <c r="DQ114" i="3" a="1"/>
  <c r="DQ114" i="3"/>
  <c r="DQ109" i="3" a="1"/>
  <c r="DQ109" i="3"/>
  <c r="DQ121" i="3" a="1"/>
  <c r="DQ121" i="3"/>
  <c r="DQ91" i="3" a="1"/>
  <c r="DQ91" i="3"/>
  <c r="DQ123" i="3" a="1"/>
  <c r="DQ123" i="3"/>
  <c r="DQ99" i="3" a="1"/>
  <c r="DQ99" i="3"/>
  <c r="DQ100" i="3" a="1"/>
  <c r="DQ100" i="3"/>
  <c r="DQ93" i="3" a="1"/>
  <c r="DQ93" i="3"/>
  <c r="DQ119" i="3" a="1"/>
  <c r="DQ119" i="3"/>
  <c r="DQ88" i="3" a="1"/>
  <c r="DQ88" i="3"/>
  <c r="DQ105" i="3" a="1"/>
  <c r="DQ105" i="3"/>
  <c r="DQ97" i="3" a="1"/>
  <c r="DQ97" i="3"/>
  <c r="DQ129" i="3" a="1"/>
  <c r="DQ129" i="3"/>
  <c r="JD103" i="3" a="1"/>
  <c r="JD103" i="3"/>
  <c r="JD116" i="3" a="1"/>
  <c r="JD116" i="3"/>
  <c r="JD125" i="3" a="1"/>
  <c r="JD125" i="3"/>
  <c r="JD129" i="3" a="1"/>
  <c r="JD129" i="3"/>
  <c r="JD111" i="3" a="1"/>
  <c r="JD111" i="3"/>
  <c r="JD88" i="3" a="1"/>
  <c r="JD88" i="3"/>
  <c r="JD94" i="3" a="1"/>
  <c r="JD94" i="3"/>
  <c r="JD121" i="3" a="1"/>
  <c r="JD121" i="3"/>
  <c r="JD127" i="3" a="1"/>
  <c r="JD127" i="3"/>
  <c r="JD106" i="3" a="1"/>
  <c r="JD106" i="3"/>
  <c r="JD100" i="3" a="1"/>
  <c r="JD100" i="3"/>
  <c r="JD97" i="3" a="1"/>
  <c r="JD97" i="3"/>
  <c r="JD112" i="3" a="1"/>
  <c r="JD112" i="3"/>
  <c r="JD105" i="3" a="1"/>
  <c r="JD105" i="3"/>
  <c r="JD101" i="3" a="1"/>
  <c r="JD101" i="3"/>
  <c r="JK119" i="3" a="1"/>
  <c r="JK119" i="3"/>
  <c r="JK101" i="3" a="1"/>
  <c r="JK101" i="3"/>
  <c r="JK96" i="3" a="1"/>
  <c r="JK96" i="3"/>
  <c r="JK130" i="3" a="1"/>
  <c r="JK130" i="3"/>
  <c r="JK111" i="3" a="1"/>
  <c r="JK111" i="3"/>
  <c r="JK125" i="3" a="1"/>
  <c r="JK125" i="3"/>
  <c r="JK127" i="3" a="1"/>
  <c r="JK127" i="3"/>
  <c r="JK98" i="3" a="1"/>
  <c r="JK98" i="3"/>
  <c r="JK106" i="3" a="1"/>
  <c r="JK106" i="3"/>
  <c r="JK102" i="3" a="1"/>
  <c r="JK102" i="3"/>
  <c r="JK124" i="3" a="1"/>
  <c r="JK124" i="3"/>
  <c r="JK114" i="3" a="1"/>
  <c r="JK114" i="3"/>
  <c r="IG99" i="3" a="1"/>
  <c r="IG99" i="3"/>
  <c r="IG113" i="3" a="1"/>
  <c r="IG113" i="3"/>
  <c r="IG94" i="3" a="1"/>
  <c r="IG94" i="3"/>
  <c r="IG114" i="3" a="1"/>
  <c r="IG114" i="3"/>
  <c r="IG109" i="3" a="1"/>
  <c r="IG109" i="3"/>
  <c r="IG129" i="3" a="1"/>
  <c r="IG129" i="3"/>
  <c r="IG98" i="3" a="1"/>
  <c r="IG98" i="3"/>
  <c r="IG100" i="3" a="1"/>
  <c r="IG100" i="3"/>
  <c r="IG91" i="3" a="1"/>
  <c r="IG91" i="3"/>
  <c r="IG117" i="3" a="1"/>
  <c r="IG117" i="3"/>
  <c r="IG119" i="3" a="1"/>
  <c r="IG119" i="3"/>
  <c r="IG116" i="3" a="1"/>
  <c r="IG116" i="3"/>
  <c r="IG92" i="3" a="1"/>
  <c r="IG92" i="3"/>
  <c r="IG89" i="3" a="1"/>
  <c r="IG89" i="3"/>
  <c r="IG130" i="3" a="1"/>
  <c r="IG130" i="3"/>
  <c r="IG107" i="3" a="1"/>
  <c r="IG107" i="3"/>
  <c r="IG97" i="3" a="1"/>
  <c r="IG97" i="3"/>
  <c r="IG123" i="3" a="1"/>
  <c r="IG123" i="3"/>
  <c r="IT99" i="3" a="1"/>
  <c r="IT99" i="3"/>
  <c r="IT92" i="3" a="1"/>
  <c r="IT92" i="3"/>
  <c r="IT120" i="3" a="1"/>
  <c r="IT120" i="3"/>
  <c r="IT126" i="3" a="1"/>
  <c r="IT126" i="3"/>
  <c r="IT97" i="3" a="1"/>
  <c r="IT97" i="3"/>
  <c r="IT95" i="3" a="1"/>
  <c r="IT95" i="3"/>
  <c r="IT94" i="3" a="1"/>
  <c r="IT94" i="3"/>
  <c r="CP95" i="3" a="1"/>
  <c r="CP95" i="3"/>
  <c r="CP125" i="3" a="1"/>
  <c r="CP125" i="3"/>
  <c r="CP118" i="3" a="1"/>
  <c r="CP118" i="3"/>
  <c r="CP129" i="3" a="1"/>
  <c r="CP129" i="3"/>
  <c r="CP107" i="3" a="1"/>
  <c r="CP107" i="3"/>
  <c r="CP127" i="3" a="1"/>
  <c r="CP127" i="3"/>
  <c r="CP110" i="3" a="1"/>
  <c r="CP110" i="3"/>
  <c r="FT93" i="3" a="1"/>
  <c r="FT93" i="3"/>
  <c r="FT92" i="3" a="1"/>
  <c r="FT92" i="3"/>
  <c r="FT91" i="3" a="1"/>
  <c r="FT91" i="3"/>
  <c r="FT105" i="3" a="1"/>
  <c r="FT105" i="3"/>
  <c r="FT108" i="3" a="1"/>
  <c r="FT108" i="3"/>
  <c r="CR129" i="3" a="1"/>
  <c r="CR129" i="3"/>
  <c r="N94" i="3" a="1"/>
  <c r="N94" i="3"/>
  <c r="N101" i="3" a="1"/>
  <c r="N101" i="3"/>
  <c r="AC100" i="3" a="1"/>
  <c r="AC100" i="3"/>
  <c r="D122" i="3" a="1"/>
  <c r="D122" i="3"/>
  <c r="N105" i="3" a="1"/>
  <c r="N105" i="3"/>
  <c r="AC123" i="3" a="1"/>
  <c r="AC123" i="3"/>
  <c r="N114" i="3" a="1"/>
  <c r="N114" i="3"/>
  <c r="HH94" i="3" a="1"/>
  <c r="HH94" i="3"/>
  <c r="HH97" i="3" a="1"/>
  <c r="HH97" i="3"/>
  <c r="HH117" i="3" a="1"/>
  <c r="HH117" i="3"/>
  <c r="FY107" i="3" a="1"/>
  <c r="FY107" i="3"/>
  <c r="HR118" i="3" a="1"/>
  <c r="HR118" i="3"/>
  <c r="DV118" i="3" a="1"/>
  <c r="DV118" i="3"/>
  <c r="DG90" i="3" a="1"/>
  <c r="DG90" i="3"/>
  <c r="CW120" i="3" a="1"/>
  <c r="CW120" i="3"/>
  <c r="DG99" i="3" a="1"/>
  <c r="DG99" i="3"/>
  <c r="HR127" i="3" a="1"/>
  <c r="HR127" i="3"/>
  <c r="DG127" i="3" a="1"/>
  <c r="DG127" i="3"/>
  <c r="DV115" i="3" a="1"/>
  <c r="DV115" i="3"/>
  <c r="FL112" i="3" a="1"/>
  <c r="FL112" i="3"/>
  <c r="FL120" i="3" a="1"/>
  <c r="FL120" i="3"/>
  <c r="FL115" i="3" a="1"/>
  <c r="FL115" i="3"/>
  <c r="FL123" i="3" a="1"/>
  <c r="FL123" i="3"/>
  <c r="FL107" i="3" a="1"/>
  <c r="FL107" i="3"/>
  <c r="ER120" i="3" a="1"/>
  <c r="ER120" i="3"/>
  <c r="FL90" i="3" a="1"/>
  <c r="FL90" i="3"/>
  <c r="EH109" i="3" a="1"/>
  <c r="EH109" i="3"/>
  <c r="JC89" i="3" a="1"/>
  <c r="JC89" i="3"/>
  <c r="HE129" i="3" a="1"/>
  <c r="HE129" i="3"/>
  <c r="JI129" i="3" a="1"/>
  <c r="JI129" i="3"/>
  <c r="JI127" i="3" a="1"/>
  <c r="JI127" i="3"/>
  <c r="IJ125" i="3" a="1"/>
  <c r="IJ125" i="3"/>
  <c r="IJ116" i="3" a="1"/>
  <c r="IJ116" i="3"/>
  <c r="IJ93" i="3" a="1"/>
  <c r="IJ93" i="3"/>
  <c r="JI103" i="3" a="1"/>
  <c r="JI103" i="3"/>
  <c r="JI126" i="3" a="1"/>
  <c r="JI126" i="3"/>
  <c r="IJ105" i="3" a="1"/>
  <c r="IJ105" i="3"/>
  <c r="JI92" i="3" a="1"/>
  <c r="JI92" i="3"/>
  <c r="IJ121" i="3" a="1"/>
  <c r="IJ121" i="3"/>
  <c r="JI125" i="3" a="1"/>
  <c r="JI125" i="3"/>
  <c r="JI100" i="3" a="1"/>
  <c r="JI100" i="3"/>
  <c r="EN125" i="3" a="1"/>
  <c r="EN125" i="3"/>
  <c r="JI128" i="3" a="1"/>
  <c r="JI128" i="3"/>
  <c r="EN114" i="3" a="1"/>
  <c r="EN114" i="3"/>
  <c r="EN92" i="3" a="1"/>
  <c r="EN92" i="3"/>
  <c r="ER88" i="3" a="1"/>
  <c r="ER88" i="3"/>
  <c r="IX97" i="3" a="1"/>
  <c r="IX97" i="3"/>
  <c r="IX101" i="3" a="1"/>
  <c r="IX101" i="3"/>
  <c r="JC95" i="3" a="1"/>
  <c r="JC95" i="3"/>
  <c r="DJ128" i="3" a="1"/>
  <c r="DJ128" i="3"/>
  <c r="DJ120" i="3" a="1"/>
  <c r="DJ120" i="3"/>
  <c r="HF103" i="3" a="1"/>
  <c r="HF103" i="3"/>
  <c r="HF112" i="3" a="1"/>
  <c r="HF112" i="3"/>
  <c r="HF118" i="3" a="1"/>
  <c r="HF118" i="3"/>
  <c r="HF91" i="3" a="1"/>
  <c r="HF91" i="3"/>
  <c r="HF130" i="3" a="1"/>
  <c r="HF130" i="3"/>
  <c r="DV103" i="3" a="1"/>
  <c r="DV103" i="3"/>
  <c r="EF118" i="3" a="1"/>
  <c r="EF118" i="3"/>
  <c r="EF125" i="3" a="1"/>
  <c r="EF125" i="3"/>
  <c r="EF124" i="3" a="1"/>
  <c r="EF124" i="3"/>
  <c r="DJ108" i="3" a="1"/>
  <c r="DJ108" i="3"/>
  <c r="EI116" i="3" a="1"/>
  <c r="EI116" i="3"/>
  <c r="EI113" i="3" a="1"/>
  <c r="EI113" i="3"/>
  <c r="EH126" i="3" a="1"/>
  <c r="EH126" i="3"/>
  <c r="HR107" i="3" a="1"/>
  <c r="HR107" i="3"/>
  <c r="IJ119" i="3" a="1"/>
  <c r="IJ119" i="3"/>
  <c r="GN94" i="3" a="1"/>
  <c r="GN94" i="3"/>
  <c r="HP127" i="3" a="1"/>
  <c r="HP127" i="3"/>
  <c r="N115" i="3" a="1"/>
  <c r="N115" i="3"/>
  <c r="N97" i="3" a="1"/>
  <c r="N97" i="3"/>
  <c r="N89" i="3" a="1"/>
  <c r="N89" i="3"/>
  <c r="AC93" i="3" a="1"/>
  <c r="AC93" i="3"/>
  <c r="N103" i="3" a="1"/>
  <c r="N103" i="3"/>
  <c r="AC97" i="3" a="1"/>
  <c r="AC97" i="3"/>
  <c r="D128" i="3" a="1"/>
  <c r="D128" i="3"/>
  <c r="N124" i="3" a="1"/>
  <c r="N124" i="3"/>
  <c r="HH129" i="3" a="1"/>
  <c r="HH129" i="3"/>
  <c r="HH103" i="3" a="1"/>
  <c r="HH103" i="3"/>
  <c r="HW102" i="3" a="1"/>
  <c r="HW102" i="3"/>
  <c r="D125" i="3" a="1"/>
  <c r="D125" i="3"/>
  <c r="D94" i="3" a="1"/>
  <c r="D94" i="3"/>
  <c r="N88" i="3" a="1"/>
  <c r="N88" i="3"/>
  <c r="I113" i="3" a="1"/>
  <c r="I113" i="3"/>
  <c r="I95" i="3" a="1"/>
  <c r="I95" i="3"/>
  <c r="I120" i="3" a="1"/>
  <c r="I120" i="3"/>
  <c r="N117" i="3" a="1"/>
  <c r="N117" i="3"/>
  <c r="N99" i="3" a="1"/>
  <c r="N99" i="3"/>
  <c r="N102" i="3" a="1"/>
  <c r="N102" i="3"/>
  <c r="AC121" i="3" a="1"/>
  <c r="AC121" i="3"/>
  <c r="D96" i="3" a="1"/>
  <c r="D96" i="3"/>
  <c r="AC104" i="3" a="1"/>
  <c r="AC104" i="3"/>
  <c r="N106" i="3" a="1"/>
  <c r="N106" i="3"/>
  <c r="N123" i="3" a="1"/>
  <c r="N123" i="3"/>
  <c r="DD106" i="3" a="1"/>
  <c r="DD106" i="3"/>
  <c r="HE89" i="3" a="1"/>
  <c r="HE89" i="3"/>
  <c r="HE108" i="3" a="1"/>
  <c r="HE108" i="3"/>
  <c r="HE90" i="3" a="1"/>
  <c r="HE90" i="3"/>
  <c r="JC98" i="3" a="1"/>
  <c r="JC98" i="3"/>
  <c r="JC105" i="3" a="1"/>
  <c r="JC105" i="3"/>
  <c r="DD101" i="3" a="1"/>
  <c r="DD101" i="3"/>
  <c r="JC101" i="3" a="1"/>
  <c r="JC101" i="3"/>
  <c r="DD126" i="3" a="1"/>
  <c r="DD126" i="3"/>
  <c r="DD129" i="3" a="1"/>
  <c r="DD129" i="3"/>
  <c r="DD107" i="3" a="1"/>
  <c r="DD107" i="3"/>
  <c r="DD90" i="3" a="1"/>
  <c r="DD90" i="3"/>
  <c r="DD98" i="3" a="1"/>
  <c r="DD98" i="3"/>
  <c r="DD105" i="3" a="1"/>
  <c r="DD105" i="3"/>
  <c r="DD115" i="3" a="1"/>
  <c r="DD115" i="3"/>
  <c r="DD97" i="3" a="1"/>
  <c r="DD97" i="3"/>
  <c r="HE98" i="3" a="1"/>
  <c r="HE98" i="3"/>
  <c r="HE115" i="3" a="1"/>
  <c r="HE115" i="3"/>
  <c r="JC102" i="3" a="1"/>
  <c r="JC102" i="3"/>
  <c r="JC100" i="3" a="1"/>
  <c r="JC100" i="3"/>
  <c r="JC93" i="3" a="1"/>
  <c r="JC93" i="3"/>
  <c r="JC122" i="3" a="1"/>
  <c r="JC122" i="3"/>
  <c r="JC91" i="3" a="1"/>
  <c r="JC91" i="3"/>
  <c r="HE88" i="3" a="1"/>
  <c r="HE88" i="3"/>
  <c r="HR125" i="3" a="1"/>
  <c r="HR125" i="3"/>
  <c r="HR92" i="3" a="1"/>
  <c r="HR92" i="3"/>
  <c r="EH101" i="3" a="1"/>
  <c r="EH101" i="3"/>
  <c r="CW117" i="3" a="1"/>
  <c r="CW117" i="3"/>
  <c r="CW108" i="3" a="1"/>
  <c r="CW108" i="3"/>
  <c r="HE128" i="3" a="1"/>
  <c r="HE128" i="3"/>
  <c r="HR101" i="3" a="1"/>
  <c r="HR101" i="3"/>
  <c r="HR108" i="3" a="1"/>
  <c r="HR108" i="3"/>
  <c r="HE118" i="3" a="1"/>
  <c r="HE118" i="3"/>
  <c r="HE130" i="3" a="1"/>
  <c r="HE130" i="3"/>
  <c r="HR112" i="3" a="1"/>
  <c r="HR112" i="3"/>
  <c r="HR98" i="3" a="1"/>
  <c r="HR98" i="3"/>
  <c r="HR106" i="3" a="1"/>
  <c r="HR106" i="3"/>
  <c r="EH118" i="3" a="1"/>
  <c r="EH118" i="3"/>
  <c r="EN99" i="3" a="1"/>
  <c r="EN99" i="3"/>
  <c r="EN122" i="3" a="1"/>
  <c r="EN122" i="3"/>
  <c r="EH105" i="3" a="1"/>
  <c r="EH105" i="3"/>
  <c r="EH104" i="3" a="1"/>
  <c r="EH104" i="3"/>
  <c r="HE97" i="3" a="1"/>
  <c r="HE97" i="3"/>
  <c r="HH111" i="3" a="1"/>
  <c r="HH111" i="3"/>
  <c r="HH90" i="3" a="1"/>
  <c r="HH90" i="3"/>
  <c r="JC127" i="3" a="1"/>
  <c r="JC127" i="3"/>
  <c r="JC107" i="3" a="1"/>
  <c r="JC107" i="3"/>
  <c r="HH104" i="3" a="1"/>
  <c r="HH104" i="3"/>
  <c r="HH130" i="3" a="1"/>
  <c r="HH130" i="3"/>
  <c r="HH89" i="3" a="1"/>
  <c r="HH89" i="3"/>
  <c r="HH124" i="3" a="1"/>
  <c r="HH124" i="3"/>
  <c r="DV127" i="3" a="1"/>
  <c r="DV127" i="3"/>
  <c r="HF111" i="3" a="1"/>
  <c r="HF111" i="3"/>
  <c r="HF104" i="3" a="1"/>
  <c r="HF104" i="3"/>
  <c r="HF127" i="3" a="1"/>
  <c r="HF127" i="3"/>
  <c r="HF113" i="3" a="1"/>
  <c r="HF113" i="3"/>
  <c r="HF102" i="3" a="1"/>
  <c r="HF102" i="3"/>
  <c r="ER129" i="3" a="1"/>
  <c r="ER129" i="3"/>
  <c r="ER113" i="3" a="1"/>
  <c r="ER113" i="3"/>
  <c r="ER99" i="3" a="1"/>
  <c r="ER99" i="3"/>
  <c r="ER92" i="3" a="1"/>
  <c r="ER92" i="3"/>
  <c r="ER115" i="3" a="1"/>
  <c r="ER115" i="3"/>
  <c r="FY123" i="3" a="1"/>
  <c r="FY123" i="3"/>
  <c r="DV98" i="3" a="1"/>
  <c r="DV98" i="3"/>
  <c r="DV123" i="3" a="1"/>
  <c r="DV123" i="3"/>
  <c r="DV91" i="3" a="1"/>
  <c r="DV91" i="3"/>
  <c r="DV109" i="3" a="1"/>
  <c r="DV109" i="3"/>
  <c r="HW107" i="3" a="1"/>
  <c r="HW107" i="3"/>
  <c r="DV130" i="3" a="1"/>
  <c r="DV130" i="3"/>
  <c r="DV121" i="3" a="1"/>
  <c r="DV121" i="3"/>
  <c r="DV122" i="3" a="1"/>
  <c r="DV122" i="3"/>
  <c r="DV126" i="3" a="1"/>
  <c r="DV126" i="3"/>
  <c r="EZ126" i="3" a="1"/>
  <c r="EZ126" i="3"/>
  <c r="EZ90" i="3" a="1"/>
  <c r="EZ90" i="3"/>
  <c r="EZ110" i="3" a="1"/>
  <c r="EZ110" i="3"/>
  <c r="DV99" i="3" a="1"/>
  <c r="DV99" i="3"/>
  <c r="EZ98" i="3" a="1"/>
  <c r="EZ98" i="3"/>
  <c r="DG120" i="3" a="1"/>
  <c r="DG120" i="3"/>
  <c r="DV97" i="3" a="1"/>
  <c r="DV97" i="3"/>
  <c r="EZ102" i="3" a="1"/>
  <c r="EZ102" i="3"/>
  <c r="EZ105" i="3" a="1"/>
  <c r="EZ105" i="3"/>
  <c r="DV105" i="3" a="1"/>
  <c r="DV105" i="3"/>
  <c r="DG123" i="3" a="1"/>
  <c r="DG123" i="3"/>
  <c r="FL124" i="3" a="1"/>
  <c r="FL124" i="3"/>
  <c r="EN130" i="3" a="1"/>
  <c r="EN130" i="3"/>
  <c r="EN124" i="3" a="1"/>
  <c r="EN124" i="3"/>
  <c r="ER128" i="3" a="1"/>
  <c r="ER128" i="3"/>
  <c r="ER103" i="3" a="1"/>
  <c r="ER103" i="3"/>
  <c r="ER106" i="3" a="1"/>
  <c r="ER106" i="3"/>
  <c r="FL101" i="3" a="1"/>
  <c r="FL101" i="3"/>
  <c r="FL91" i="3" a="1"/>
  <c r="FL91" i="3"/>
  <c r="ER126" i="3" a="1"/>
  <c r="ER126" i="3"/>
  <c r="FL114" i="3" a="1"/>
  <c r="FL114" i="3"/>
  <c r="FL122" i="3" a="1"/>
  <c r="FL122" i="3"/>
  <c r="FL118" i="3" a="1"/>
  <c r="FL118" i="3"/>
  <c r="FL104" i="3" a="1"/>
  <c r="FL104" i="3"/>
  <c r="DV116" i="3" a="1"/>
  <c r="DV116" i="3"/>
  <c r="EH116" i="3" a="1"/>
  <c r="EH116" i="3"/>
  <c r="FL108" i="3" a="1"/>
  <c r="FL108" i="3"/>
  <c r="EH121" i="3" a="1"/>
  <c r="EH121" i="3"/>
  <c r="JI109" i="3" a="1"/>
  <c r="JI109" i="3"/>
  <c r="FR129" i="3" a="1"/>
  <c r="FR129" i="3"/>
  <c r="EX101" i="3" a="1"/>
  <c r="EX101" i="3"/>
  <c r="IJ100" i="3" a="1"/>
  <c r="IJ100" i="3"/>
  <c r="IJ126" i="3" a="1"/>
  <c r="IJ126" i="3"/>
  <c r="JI114" i="3" a="1"/>
  <c r="JI114" i="3"/>
  <c r="EX92" i="3" a="1"/>
  <c r="EX92" i="3"/>
  <c r="JI93" i="3" a="1"/>
  <c r="JI93" i="3"/>
  <c r="JI108" i="3" a="1"/>
  <c r="JI108" i="3"/>
  <c r="JI90" i="3" a="1"/>
  <c r="JI90" i="3"/>
  <c r="EX97" i="3" a="1"/>
  <c r="EX97" i="3"/>
  <c r="IJ123" i="3" a="1"/>
  <c r="IJ123" i="3"/>
  <c r="IJ114" i="3" a="1"/>
  <c r="IJ114" i="3"/>
  <c r="IJ98" i="3" a="1"/>
  <c r="IJ98" i="3"/>
  <c r="JI89" i="3" a="1"/>
  <c r="JI89" i="3"/>
  <c r="EX94" i="3" a="1"/>
  <c r="EX94" i="3"/>
  <c r="IJ111" i="3" a="1"/>
  <c r="IJ111" i="3"/>
  <c r="JI115" i="3" a="1"/>
  <c r="JI115" i="3"/>
  <c r="IJ103" i="3" a="1"/>
  <c r="IJ103" i="3"/>
  <c r="EN126" i="3" a="1"/>
  <c r="EN126" i="3"/>
  <c r="JI94" i="3" a="1"/>
  <c r="JI94" i="3"/>
  <c r="IJ128" i="3" a="1"/>
  <c r="IJ128" i="3"/>
  <c r="EZ106" i="3" a="1"/>
  <c r="EZ106" i="3"/>
  <c r="GV118" i="3" a="1"/>
  <c r="GV118" i="3"/>
  <c r="IX112" i="3" a="1"/>
  <c r="IX112" i="3"/>
  <c r="IX88" i="3" a="1"/>
  <c r="IX88" i="3"/>
  <c r="IX100" i="3" a="1"/>
  <c r="IX100" i="3"/>
  <c r="IX95" i="3" a="1"/>
  <c r="IX95" i="3"/>
  <c r="IX125" i="3" a="1"/>
  <c r="IX125" i="3"/>
  <c r="JC126" i="3" a="1"/>
  <c r="JC126" i="3"/>
  <c r="JC116" i="3" a="1"/>
  <c r="JC116" i="3"/>
  <c r="EH129" i="3" a="1"/>
  <c r="EH129" i="3"/>
  <c r="HE119" i="3" a="1"/>
  <c r="HE119" i="3"/>
  <c r="FL103" i="3" a="1"/>
  <c r="FL103" i="3"/>
  <c r="IX90" i="3" a="1"/>
  <c r="IX90" i="3"/>
  <c r="GQ97" i="3" a="1"/>
  <c r="GQ97" i="3"/>
  <c r="DJ115" i="3" a="1"/>
  <c r="DJ115" i="3"/>
  <c r="DJ130" i="3" a="1"/>
  <c r="DJ130" i="3"/>
  <c r="IJ108" i="3" a="1"/>
  <c r="IJ108" i="3"/>
  <c r="IJ101" i="3" a="1"/>
  <c r="IJ101" i="3"/>
  <c r="HF106" i="3" a="1"/>
  <c r="HF106" i="3"/>
  <c r="HF119" i="3" a="1"/>
  <c r="HF119" i="3"/>
  <c r="GQ113" i="3" a="1"/>
  <c r="GQ113" i="3"/>
  <c r="HF100" i="3" a="1"/>
  <c r="HF100" i="3"/>
  <c r="HF115" i="3" a="1"/>
  <c r="HF115" i="3"/>
  <c r="HF117" i="3" a="1"/>
  <c r="HF117" i="3"/>
  <c r="DE101" i="3" a="1"/>
  <c r="DE101" i="3"/>
  <c r="HF92" i="3" a="1"/>
  <c r="HF92" i="3"/>
  <c r="HF116" i="3" a="1"/>
  <c r="HF116" i="3"/>
  <c r="EF115" i="3" a="1"/>
  <c r="EF115" i="3"/>
  <c r="EF106" i="3" a="1"/>
  <c r="EF106" i="3"/>
  <c r="EF101" i="3" a="1"/>
  <c r="EF101" i="3"/>
  <c r="EZ108" i="3" a="1"/>
  <c r="EZ108" i="3"/>
  <c r="FY122" i="3" a="1"/>
  <c r="FY122" i="3"/>
  <c r="JI124" i="3" a="1"/>
  <c r="JI124" i="3"/>
  <c r="HW92" i="3" a="1"/>
  <c r="HW92" i="3"/>
  <c r="EH93" i="3" a="1"/>
  <c r="EH93" i="3"/>
  <c r="HF125" i="3" a="1"/>
  <c r="HF125" i="3"/>
  <c r="DJ124" i="3" a="1"/>
  <c r="DJ124" i="3"/>
  <c r="JC121" i="3" a="1"/>
  <c r="JC121" i="3"/>
  <c r="EF112" i="3" a="1"/>
  <c r="EF112" i="3"/>
  <c r="EI111" i="3" a="1"/>
  <c r="EI111" i="3"/>
  <c r="DV125" i="3" a="1"/>
  <c r="DV125" i="3"/>
  <c r="DJ113" i="3" a="1"/>
  <c r="DJ113" i="3"/>
  <c r="CZ93" i="3" a="1"/>
  <c r="CZ93" i="3"/>
  <c r="DG112" i="3" a="1"/>
  <c r="DG112" i="3"/>
  <c r="DV110" i="3" a="1"/>
  <c r="DV110" i="3"/>
  <c r="DG104" i="3" a="1"/>
  <c r="DG104" i="3"/>
  <c r="DG101" i="3" a="1"/>
  <c r="DG101" i="3"/>
  <c r="DV128" i="3" a="1"/>
  <c r="DV128" i="3"/>
  <c r="EH119" i="3" a="1"/>
  <c r="EH119" i="3"/>
  <c r="EH113" i="3" a="1"/>
  <c r="EH113" i="3"/>
  <c r="JI99" i="3" a="1"/>
  <c r="JI99" i="3"/>
  <c r="JI123" i="3" a="1"/>
  <c r="JI123" i="3"/>
  <c r="IJ110" i="3" a="1"/>
  <c r="IJ110" i="3"/>
  <c r="IJ120" i="3" a="1"/>
  <c r="IJ120" i="3"/>
  <c r="IJ122" i="3" a="1"/>
  <c r="IJ122" i="3"/>
  <c r="JI102" i="3" a="1"/>
  <c r="JI102" i="3"/>
  <c r="IJ104" i="3" a="1"/>
  <c r="IJ104" i="3"/>
  <c r="JI95" i="3" a="1"/>
  <c r="JI95" i="3"/>
  <c r="JI118" i="3" a="1"/>
  <c r="JI118" i="3"/>
  <c r="IJ99" i="3" a="1"/>
  <c r="IJ99" i="3"/>
  <c r="IJ113" i="3" a="1"/>
  <c r="IJ113" i="3"/>
  <c r="IJ92" i="3" a="1"/>
  <c r="IJ92" i="3"/>
  <c r="IJ91" i="3" a="1"/>
  <c r="IJ91" i="3"/>
  <c r="IJ117" i="3" a="1"/>
  <c r="IJ117" i="3"/>
  <c r="IJ88" i="3" a="1"/>
  <c r="IJ88" i="3"/>
  <c r="IJ102" i="3" a="1"/>
  <c r="IJ102" i="3"/>
  <c r="IJ129" i="3" a="1"/>
  <c r="IJ129" i="3"/>
  <c r="IJ115" i="3" a="1"/>
  <c r="IJ115" i="3"/>
  <c r="IX130" i="3" a="1"/>
  <c r="IX130" i="3"/>
  <c r="IX126" i="3" a="1"/>
  <c r="IX126" i="3"/>
  <c r="IX108" i="3" a="1"/>
  <c r="IX108" i="3"/>
  <c r="IX127" i="3" a="1"/>
  <c r="IX127" i="3"/>
  <c r="IX115" i="3" a="1"/>
  <c r="IX115" i="3"/>
  <c r="IX102" i="3" a="1"/>
  <c r="IX102" i="3"/>
  <c r="DJ91" i="3" a="1"/>
  <c r="DJ91" i="3"/>
  <c r="DJ111" i="3" a="1"/>
  <c r="DJ111" i="3"/>
  <c r="DJ123" i="3" a="1"/>
  <c r="DJ123" i="3"/>
  <c r="EN103" i="3" a="1"/>
  <c r="EN103" i="3"/>
  <c r="HF88" i="3" a="1"/>
  <c r="HF88" i="3"/>
  <c r="HF94" i="3" a="1"/>
  <c r="HF94" i="3"/>
  <c r="HF93" i="3" a="1"/>
  <c r="HF93" i="3"/>
  <c r="HF96" i="3" a="1"/>
  <c r="HF96" i="3"/>
  <c r="HF105" i="3" a="1"/>
  <c r="HF105" i="3"/>
  <c r="HF108" i="3" a="1"/>
  <c r="HF108" i="3"/>
  <c r="EF97" i="3" a="1"/>
  <c r="EF97" i="3"/>
  <c r="EF110" i="3" a="1"/>
  <c r="EF110" i="3"/>
  <c r="HF107" i="3" a="1"/>
  <c r="HF107" i="3"/>
  <c r="DJ93" i="3" a="1"/>
  <c r="DJ93" i="3"/>
  <c r="EI105" i="3" a="1"/>
  <c r="EI105" i="3"/>
  <c r="EI117" i="3" a="1"/>
  <c r="EI117" i="3"/>
  <c r="AA100" i="3" a="1"/>
  <c r="AA100" i="3"/>
  <c r="AA91" i="3" a="1"/>
  <c r="AA91" i="3"/>
  <c r="AA94" i="3" a="1"/>
  <c r="AA94" i="3"/>
  <c r="ES91" i="3" a="1"/>
  <c r="ES91" i="3"/>
  <c r="ES129" i="3" a="1"/>
  <c r="ES129" i="3"/>
  <c r="JK120" i="3" a="1"/>
  <c r="JK120" i="3"/>
  <c r="JK107" i="3" a="1"/>
  <c r="JK107" i="3"/>
  <c r="JK97" i="3" a="1"/>
  <c r="JK97" i="3"/>
  <c r="JK95" i="3" a="1"/>
  <c r="JK95" i="3"/>
  <c r="JK115" i="3" a="1"/>
  <c r="JK115" i="3"/>
  <c r="JK118" i="3" a="1"/>
  <c r="JK118" i="3"/>
  <c r="JK109" i="3" a="1"/>
  <c r="JK109" i="3"/>
  <c r="JK90" i="3" a="1"/>
  <c r="JK90" i="3"/>
  <c r="JK123" i="3" a="1"/>
  <c r="JK123" i="3"/>
  <c r="HM113" i="3" a="1"/>
  <c r="HM113" i="3"/>
  <c r="HM92" i="3" a="1"/>
  <c r="HM92" i="3"/>
  <c r="HM128" i="3" a="1"/>
  <c r="HM128" i="3"/>
  <c r="HM122" i="3" a="1"/>
  <c r="HM122" i="3"/>
  <c r="HM130" i="3" a="1"/>
  <c r="HM130" i="3"/>
  <c r="HM90" i="3" a="1"/>
  <c r="HM90" i="3"/>
  <c r="HM106" i="3" a="1"/>
  <c r="HM106" i="3"/>
  <c r="HM104" i="3" a="1"/>
  <c r="HM104" i="3"/>
  <c r="HM100" i="3" a="1"/>
  <c r="HM100" i="3"/>
  <c r="FE94" i="3" a="1"/>
  <c r="FE94" i="3"/>
  <c r="FE88" i="3" a="1"/>
  <c r="FE88" i="3"/>
  <c r="FE130" i="3" a="1"/>
  <c r="FE130" i="3"/>
  <c r="FE100" i="3" a="1"/>
  <c r="FE100" i="3"/>
  <c r="FE115" i="3" a="1"/>
  <c r="FE115" i="3"/>
  <c r="FE96" i="3" a="1"/>
  <c r="FE96" i="3"/>
  <c r="FE109" i="3" a="1"/>
  <c r="FE109" i="3"/>
  <c r="FE125" i="3" a="1"/>
  <c r="FE125" i="3"/>
  <c r="FE127" i="3" a="1"/>
  <c r="FE127" i="3"/>
  <c r="FE113" i="3" a="1"/>
  <c r="FE113" i="3"/>
  <c r="FE116" i="3" a="1"/>
  <c r="FE116" i="3"/>
  <c r="FE126" i="3" a="1"/>
  <c r="FE126" i="3"/>
  <c r="FE95" i="3" a="1"/>
  <c r="FE95" i="3"/>
  <c r="FE106" i="3" a="1"/>
  <c r="FE106" i="3"/>
  <c r="FE107" i="3" a="1"/>
  <c r="FE107" i="3"/>
  <c r="FE92" i="3" a="1"/>
  <c r="FE92" i="3"/>
  <c r="IL112" i="3" a="1"/>
  <c r="IL112" i="3"/>
  <c r="IL90" i="3" a="1"/>
  <c r="IL90" i="3"/>
  <c r="IL128" i="3" a="1"/>
  <c r="IL128" i="3"/>
  <c r="IL124" i="3" a="1"/>
  <c r="IL124" i="3"/>
  <c r="IL96" i="3" a="1"/>
  <c r="IL96" i="3"/>
  <c r="IL92" i="3" a="1"/>
  <c r="IL92" i="3"/>
  <c r="IL123" i="3" a="1"/>
  <c r="IL123" i="3"/>
  <c r="IL129" i="3" a="1"/>
  <c r="IL129" i="3"/>
  <c r="IL106" i="3" a="1"/>
  <c r="IL106" i="3"/>
  <c r="IL120" i="3" a="1"/>
  <c r="IL120" i="3"/>
  <c r="IL94" i="3" a="1"/>
  <c r="IL94" i="3"/>
  <c r="GS97" i="3" a="1"/>
  <c r="GS97" i="3"/>
  <c r="GS110" i="3" a="1"/>
  <c r="GS110" i="3"/>
  <c r="GS93" i="3" a="1"/>
  <c r="GS93" i="3"/>
  <c r="GS127" i="3" a="1"/>
  <c r="GS127" i="3"/>
  <c r="GS116" i="3" a="1"/>
  <c r="GS116" i="3"/>
  <c r="GS100" i="3" a="1"/>
  <c r="GS100" i="3"/>
  <c r="GS95" i="3" a="1"/>
  <c r="GS95" i="3"/>
  <c r="GS122" i="3" a="1"/>
  <c r="GS122" i="3"/>
  <c r="GS119" i="3" a="1"/>
  <c r="GS119" i="3"/>
  <c r="GS118" i="3" a="1"/>
  <c r="GS118" i="3"/>
  <c r="GS94" i="3" a="1"/>
  <c r="GS94" i="3"/>
  <c r="GS98" i="3" a="1"/>
  <c r="GS98" i="3"/>
  <c r="JF126" i="3" a="1"/>
  <c r="JF126" i="3"/>
  <c r="JF101" i="3" a="1"/>
  <c r="JF101" i="3"/>
  <c r="JF104" i="3" a="1"/>
  <c r="JF104" i="3"/>
  <c r="JF105" i="3" a="1"/>
  <c r="JF105" i="3"/>
  <c r="JF122" i="3" a="1"/>
  <c r="JF122" i="3"/>
  <c r="JF128" i="3" a="1"/>
  <c r="JF128" i="3"/>
  <c r="JF119" i="3" a="1"/>
  <c r="JF119" i="3"/>
  <c r="JF121" i="3" a="1"/>
  <c r="JF121" i="3"/>
  <c r="CW97" i="3" a="1"/>
  <c r="CW97" i="3"/>
  <c r="CW92" i="3" a="1"/>
  <c r="CW92" i="3"/>
  <c r="CW121" i="3" a="1"/>
  <c r="CW121" i="3"/>
  <c r="CW95" i="3" a="1"/>
  <c r="CW95" i="3"/>
  <c r="CW89" i="3" a="1"/>
  <c r="CW89" i="3"/>
  <c r="CW90" i="3" a="1"/>
  <c r="CW90" i="3"/>
  <c r="CW128" i="3" a="1"/>
  <c r="CW128" i="3"/>
  <c r="CW118" i="3" a="1"/>
  <c r="CW118" i="3"/>
  <c r="FM104" i="3" a="1"/>
  <c r="FM104" i="3"/>
  <c r="FM93" i="3" a="1"/>
  <c r="FM93" i="3"/>
  <c r="FM113" i="3" a="1"/>
  <c r="FM113" i="3"/>
  <c r="FM114" i="3" a="1"/>
  <c r="FM114" i="3"/>
  <c r="FM124" i="3" a="1"/>
  <c r="FM124" i="3"/>
  <c r="FM121" i="3" a="1"/>
  <c r="FM121" i="3"/>
  <c r="FM126" i="3" a="1"/>
  <c r="FM126" i="3"/>
  <c r="FM120" i="3" a="1"/>
  <c r="FM120" i="3"/>
  <c r="FM92" i="3" a="1"/>
  <c r="FM92" i="3"/>
  <c r="FM95" i="3" a="1"/>
  <c r="FM95" i="3"/>
  <c r="FM101" i="3" a="1"/>
  <c r="FM101" i="3"/>
  <c r="FM125" i="3" a="1"/>
  <c r="FM125" i="3"/>
  <c r="FM118" i="3" a="1"/>
  <c r="FM118" i="3"/>
  <c r="IV100" i="3" a="1"/>
  <c r="IV100" i="3"/>
  <c r="IV114" i="3" a="1"/>
  <c r="IV114" i="3"/>
  <c r="IV117" i="3" a="1"/>
  <c r="IV117" i="3"/>
  <c r="IV127" i="3" a="1"/>
  <c r="IV127" i="3"/>
  <c r="IV101" i="3" a="1"/>
  <c r="IV101" i="3"/>
  <c r="IV113" i="3" a="1"/>
  <c r="IV113" i="3"/>
  <c r="IV130" i="3" a="1"/>
  <c r="IV130" i="3"/>
  <c r="IV107" i="3" a="1"/>
  <c r="IV107" i="3"/>
  <c r="IV111" i="3" a="1"/>
  <c r="IV111" i="3"/>
  <c r="IV128" i="3" a="1"/>
  <c r="IV128" i="3"/>
  <c r="IY126" i="3" a="1"/>
  <c r="IY126" i="3"/>
  <c r="IY90" i="3" a="1"/>
  <c r="IY90" i="3"/>
  <c r="IY114" i="3" a="1"/>
  <c r="IY114" i="3"/>
  <c r="DB113" i="3" a="1"/>
  <c r="DB113" i="3"/>
  <c r="DB93" i="3" a="1"/>
  <c r="DB93" i="3"/>
  <c r="DB118" i="3" a="1"/>
  <c r="DB118" i="3"/>
  <c r="DO126" i="3" a="1"/>
  <c r="DO126" i="3"/>
  <c r="DO117" i="3" a="1"/>
  <c r="DO117" i="3"/>
  <c r="GV97" i="3" a="1"/>
  <c r="GV97" i="3"/>
  <c r="GV88" i="3" a="1"/>
  <c r="GV88" i="3"/>
  <c r="GV99" i="3" a="1"/>
  <c r="GV99" i="3"/>
  <c r="GV93" i="3" a="1"/>
  <c r="GV93" i="3"/>
  <c r="GV100" i="3" a="1"/>
  <c r="GV100" i="3"/>
  <c r="GI116" i="3" a="1"/>
  <c r="GI116" i="3"/>
  <c r="GI103" i="3" a="1"/>
  <c r="GI103" i="3"/>
  <c r="GI113" i="3" a="1"/>
  <c r="GI113" i="3"/>
  <c r="GI111" i="3" a="1"/>
  <c r="GI111" i="3"/>
  <c r="GI99" i="3" a="1"/>
  <c r="GI99" i="3"/>
  <c r="GI121" i="3" a="1"/>
  <c r="GI121" i="3"/>
  <c r="GA113" i="3" a="1"/>
  <c r="GA113" i="3"/>
  <c r="GA101" i="3" a="1"/>
  <c r="GA101" i="3"/>
  <c r="GA92" i="3" a="1"/>
  <c r="GA92" i="3"/>
  <c r="GA114" i="3" a="1"/>
  <c r="GA114" i="3"/>
  <c r="GA98" i="3" a="1"/>
  <c r="GA98" i="3"/>
  <c r="GA122" i="3" a="1"/>
  <c r="GA122" i="3"/>
  <c r="GA93" i="3" a="1"/>
  <c r="GA93" i="3"/>
  <c r="GA119" i="3" a="1"/>
  <c r="GA119" i="3"/>
  <c r="GA97" i="3" a="1"/>
  <c r="GA97" i="3"/>
  <c r="DX95" i="3" a="1"/>
  <c r="DX95" i="3"/>
  <c r="DX125" i="3" a="1"/>
  <c r="DX125" i="3"/>
  <c r="DX94" i="3" a="1"/>
  <c r="DX94" i="3"/>
  <c r="DX97" i="3" a="1"/>
  <c r="DX97" i="3"/>
  <c r="DX100" i="3" a="1"/>
  <c r="DX100" i="3"/>
  <c r="DX88" i="3" a="1"/>
  <c r="DX88" i="3"/>
  <c r="DX102" i="3" a="1"/>
  <c r="DX102" i="3"/>
  <c r="DX117" i="3" a="1"/>
  <c r="DX117" i="3"/>
  <c r="DX114" i="3" a="1"/>
  <c r="DX114" i="3"/>
  <c r="DX116" i="3" a="1"/>
  <c r="DX116" i="3"/>
  <c r="GF100" i="3" a="1"/>
  <c r="GF100" i="3"/>
  <c r="GF128" i="3" a="1"/>
  <c r="GF128" i="3"/>
  <c r="GF106" i="3" a="1"/>
  <c r="GF106" i="3"/>
  <c r="GF110" i="3" a="1"/>
  <c r="GF110" i="3"/>
  <c r="GF130" i="3" a="1"/>
  <c r="GF130" i="3"/>
  <c r="GF127" i="3" a="1"/>
  <c r="GF127" i="3"/>
  <c r="GF108" i="3" a="1"/>
  <c r="GF108" i="3"/>
  <c r="GF123" i="3" a="1"/>
  <c r="GF123" i="3"/>
  <c r="GF99" i="3" a="1"/>
  <c r="GF99" i="3"/>
  <c r="GF116" i="3" a="1"/>
  <c r="GF116" i="3"/>
  <c r="GF113" i="3" a="1"/>
  <c r="GF113" i="3"/>
  <c r="GF121" i="3" a="1"/>
  <c r="GF121" i="3"/>
  <c r="GF101" i="3" a="1"/>
  <c r="GF101" i="3"/>
  <c r="FB104" i="3" a="1"/>
  <c r="FB104" i="3"/>
  <c r="FB120" i="3" a="1"/>
  <c r="FB120" i="3"/>
  <c r="FB116" i="3" a="1"/>
  <c r="FB116" i="3"/>
  <c r="FB110" i="3" a="1"/>
  <c r="FB110" i="3"/>
  <c r="FB94" i="3" a="1"/>
  <c r="FB94" i="3"/>
  <c r="FB118" i="3" a="1"/>
  <c r="FB118" i="3"/>
  <c r="FB101" i="3" a="1"/>
  <c r="FB101" i="3"/>
  <c r="FB93" i="3" a="1"/>
  <c r="FB93" i="3"/>
  <c r="FB107" i="3" a="1"/>
  <c r="FB107" i="3"/>
  <c r="FB129" i="3" a="1"/>
  <c r="FB129" i="3"/>
  <c r="FB96" i="3" a="1"/>
  <c r="FB96" i="3"/>
  <c r="FB124" i="3" a="1"/>
  <c r="FB124" i="3"/>
  <c r="FB109" i="3" a="1"/>
  <c r="FB109" i="3"/>
  <c r="EC124" i="3" a="1"/>
  <c r="EC124" i="3"/>
  <c r="EC91" i="3" a="1"/>
  <c r="EC91" i="3"/>
  <c r="EC119" i="3" a="1"/>
  <c r="EC119" i="3"/>
  <c r="EC105" i="3" a="1"/>
  <c r="EC105" i="3"/>
  <c r="EC97" i="3" a="1"/>
  <c r="EC97" i="3"/>
  <c r="EC110" i="3" a="1"/>
  <c r="EC110" i="3"/>
  <c r="EC98" i="3" a="1"/>
  <c r="EC98" i="3"/>
  <c r="EC111" i="3" a="1"/>
  <c r="EC111" i="3"/>
  <c r="EC107" i="3" a="1"/>
  <c r="EC107" i="3"/>
  <c r="EC113" i="3" a="1"/>
  <c r="EC113" i="3"/>
  <c r="EC93" i="3" a="1"/>
  <c r="EC93" i="3"/>
  <c r="EC114" i="3" a="1"/>
  <c r="EC114" i="3"/>
  <c r="EC96" i="3" a="1"/>
  <c r="EC96" i="3"/>
  <c r="EC94" i="3" a="1"/>
  <c r="EC94" i="3"/>
  <c r="EC116" i="3" a="1"/>
  <c r="EC116" i="3"/>
  <c r="EC90" i="3" a="1"/>
  <c r="EC90" i="3"/>
  <c r="GL103" i="3" a="1"/>
  <c r="GL103" i="3"/>
  <c r="GL95" i="3" a="1"/>
  <c r="GL95" i="3"/>
  <c r="GL115" i="3" a="1"/>
  <c r="GL115" i="3"/>
  <c r="GL94" i="3" a="1"/>
  <c r="GL94" i="3"/>
  <c r="GL89" i="3" a="1"/>
  <c r="GL89" i="3"/>
  <c r="GL104" i="3" a="1"/>
  <c r="GL104" i="3"/>
  <c r="GL127" i="3" a="1"/>
  <c r="GL127" i="3"/>
  <c r="GL122" i="3" a="1"/>
  <c r="GL122" i="3"/>
  <c r="GL118" i="3" a="1"/>
  <c r="GL118" i="3"/>
  <c r="GL112" i="3" a="1"/>
  <c r="GL112" i="3"/>
  <c r="GL105" i="3" a="1"/>
  <c r="GL105" i="3"/>
  <c r="GL109" i="3" a="1"/>
  <c r="GL109" i="3"/>
  <c r="GL99" i="3" a="1"/>
  <c r="GL99" i="3"/>
  <c r="GL106" i="3" a="1"/>
  <c r="GL106" i="3"/>
  <c r="GL93" i="3" a="1"/>
  <c r="GL93" i="3"/>
  <c r="GL116" i="3" a="1"/>
  <c r="GL116" i="3"/>
  <c r="GL92" i="3" a="1"/>
  <c r="GL92" i="3"/>
  <c r="GL119" i="3" a="1"/>
  <c r="GL119" i="3"/>
  <c r="GL88" i="3" a="1"/>
  <c r="GL88" i="3"/>
  <c r="GL102" i="3" a="1"/>
  <c r="GL102" i="3"/>
  <c r="GL114" i="3" a="1"/>
  <c r="GL114" i="3"/>
  <c r="GL126" i="3" a="1"/>
  <c r="GL126" i="3"/>
  <c r="FM106" i="3" a="1"/>
  <c r="FM106" i="3"/>
  <c r="ES114" i="3" a="1"/>
  <c r="ES114" i="3"/>
  <c r="IL93" i="3" a="1"/>
  <c r="IL93" i="3"/>
  <c r="IL103" i="3" a="1"/>
  <c r="IL103" i="3"/>
  <c r="FM88" i="3" a="1"/>
  <c r="FM88" i="3"/>
  <c r="JF127" i="3" a="1"/>
  <c r="JF127" i="3"/>
  <c r="JF100" i="3" a="1"/>
  <c r="JF100" i="3"/>
  <c r="IQ94" i="3" a="1"/>
  <c r="IQ94" i="3"/>
  <c r="IQ111" i="3" a="1"/>
  <c r="IQ111" i="3"/>
  <c r="IQ113" i="3" a="1"/>
  <c r="IQ113" i="3"/>
  <c r="ED128" i="3" a="1"/>
  <c r="ED128" i="3"/>
  <c r="ED111" i="3" a="1"/>
  <c r="ED111" i="3"/>
  <c r="ED97" i="3" a="1"/>
  <c r="ED97" i="3"/>
  <c r="ED105" i="3" a="1"/>
  <c r="ED105" i="3"/>
  <c r="IB98" i="3" a="1"/>
  <c r="IB98" i="3"/>
  <c r="IB112" i="3" a="1"/>
  <c r="IB112" i="3"/>
  <c r="IB94" i="3" a="1"/>
  <c r="IB94" i="3"/>
  <c r="IB102" i="3" a="1"/>
  <c r="IB102" i="3"/>
  <c r="AW128" i="3" a="1"/>
  <c r="AW128" i="3"/>
  <c r="AW106" i="3" a="1"/>
  <c r="AW106" i="3"/>
  <c r="EA126" i="3" a="1"/>
  <c r="EA126" i="3"/>
  <c r="EA127" i="3" a="1"/>
  <c r="EA127" i="3"/>
  <c r="EA93" i="3" a="1"/>
  <c r="EA93" i="3"/>
  <c r="EA108" i="3" a="1"/>
  <c r="EA108" i="3"/>
  <c r="EA101" i="3" a="1"/>
  <c r="EA101" i="3"/>
  <c r="EA118" i="3" a="1"/>
  <c r="EA118" i="3"/>
  <c r="EA124" i="3" a="1"/>
  <c r="EA124" i="3"/>
  <c r="AA120" i="3" a="1"/>
  <c r="AA120" i="3"/>
  <c r="AA121" i="3" a="1"/>
  <c r="AA121" i="3"/>
  <c r="AA106" i="3" a="1"/>
  <c r="AA106" i="3"/>
  <c r="AA119" i="3" a="1"/>
  <c r="AA119" i="3"/>
  <c r="AA92" i="3" a="1"/>
  <c r="AA92" i="3"/>
  <c r="CW125" i="3" a="1"/>
  <c r="CW125" i="3"/>
  <c r="CW110" i="3" a="1"/>
  <c r="CW110" i="3"/>
  <c r="CW100" i="3" a="1"/>
  <c r="CW100" i="3"/>
  <c r="CW113" i="3" a="1"/>
  <c r="CW113" i="3"/>
  <c r="JF120" i="3" a="1"/>
  <c r="JF120" i="3"/>
  <c r="JF103" i="3" a="1"/>
  <c r="JF103" i="3"/>
  <c r="IV110" i="3" a="1"/>
  <c r="IV110" i="3"/>
  <c r="FM119" i="3" a="1"/>
  <c r="FM119" i="3"/>
  <c r="IL101" i="3" a="1"/>
  <c r="IL101" i="3"/>
  <c r="IL111" i="3" a="1"/>
  <c r="IL111" i="3"/>
  <c r="FE102" i="3" a="1"/>
  <c r="FE102" i="3"/>
  <c r="FE124" i="3" a="1"/>
  <c r="FE124" i="3"/>
  <c r="FE98" i="3" a="1"/>
  <c r="FE98" i="3"/>
  <c r="FE111" i="3" a="1"/>
  <c r="FE111" i="3"/>
  <c r="IV98" i="3" a="1"/>
  <c r="IV98" i="3"/>
  <c r="IV121" i="3" a="1"/>
  <c r="IV121" i="3"/>
  <c r="IV109" i="3" a="1"/>
  <c r="IV109" i="3"/>
  <c r="GS88" i="3" a="1"/>
  <c r="GS88" i="3"/>
  <c r="JK116" i="3" a="1"/>
  <c r="JK116" i="3"/>
  <c r="JK94" i="3" a="1"/>
  <c r="JK94" i="3"/>
  <c r="JK104" i="3" a="1"/>
  <c r="JK104" i="3"/>
  <c r="GS104" i="3" a="1"/>
  <c r="GS104" i="3"/>
  <c r="GS117" i="3" a="1"/>
  <c r="GS117" i="3"/>
  <c r="GS102" i="3" a="1"/>
  <c r="GS102" i="3"/>
  <c r="GS111" i="3" a="1"/>
  <c r="GS111" i="3"/>
  <c r="GS114" i="3" a="1"/>
  <c r="GS114" i="3"/>
  <c r="GS101" i="3" a="1"/>
  <c r="GS101" i="3"/>
  <c r="JK110" i="3" a="1"/>
  <c r="JK110" i="3"/>
  <c r="GS96" i="3" a="1"/>
  <c r="GS96" i="3"/>
  <c r="GN120" i="3" a="1"/>
  <c r="GN120" i="3"/>
  <c r="IV105" i="3" a="1"/>
  <c r="IV105" i="3"/>
  <c r="IV90" i="3" a="1"/>
  <c r="IV90" i="3"/>
  <c r="IV91" i="3" a="1"/>
  <c r="IV91" i="3"/>
  <c r="FE103" i="3" a="1"/>
  <c r="FE103" i="3"/>
  <c r="IV93" i="3" a="1"/>
  <c r="IV93" i="3"/>
  <c r="IV120" i="3" a="1"/>
  <c r="IV120" i="3"/>
  <c r="IL104" i="3" a="1"/>
  <c r="IL104" i="3"/>
  <c r="HM94" i="3" a="1"/>
  <c r="HM94" i="3"/>
  <c r="HM105" i="3" a="1"/>
  <c r="HM105" i="3"/>
  <c r="IL91" i="3" a="1"/>
  <c r="IL91" i="3"/>
  <c r="HM88" i="3" a="1"/>
  <c r="HM88" i="3"/>
  <c r="IL99" i="3" a="1"/>
  <c r="IL99" i="3"/>
  <c r="IL130" i="3" a="1"/>
  <c r="IL130" i="3"/>
  <c r="GN108" i="3" a="1"/>
  <c r="GN108" i="3"/>
  <c r="HM93" i="3" a="1"/>
  <c r="HM93" i="3"/>
  <c r="HM112" i="3" a="1"/>
  <c r="HM112" i="3"/>
  <c r="IL89" i="3" a="1"/>
  <c r="IL89" i="3"/>
  <c r="FM109" i="3" a="1"/>
  <c r="FM109" i="3"/>
  <c r="ES98" i="3" a="1"/>
  <c r="ES98" i="3"/>
  <c r="IY110" i="3" a="1"/>
  <c r="IY110" i="3"/>
  <c r="IY113" i="3" a="1"/>
  <c r="IY113" i="3"/>
  <c r="IL88" i="3" a="1"/>
  <c r="IL88" i="3"/>
  <c r="IL117" i="3" a="1"/>
  <c r="IL117" i="3"/>
  <c r="GV115" i="3" a="1"/>
  <c r="GV115" i="3"/>
  <c r="GV124" i="3" a="1"/>
  <c r="GV124" i="3"/>
  <c r="GV90" i="3" a="1"/>
  <c r="GV90" i="3"/>
  <c r="DO109" i="3" a="1"/>
  <c r="DO109" i="3"/>
  <c r="DO95" i="3" a="1"/>
  <c r="DO95" i="3"/>
  <c r="FM122" i="3" a="1"/>
  <c r="FM122" i="3"/>
  <c r="FE104" i="3" a="1"/>
  <c r="FE104" i="3"/>
  <c r="FE117" i="3" a="1"/>
  <c r="FE117" i="3"/>
  <c r="HM126" i="3" a="1"/>
  <c r="HM126" i="3"/>
  <c r="GI97" i="3" a="1"/>
  <c r="GI97" i="3"/>
  <c r="JF114" i="3" a="1"/>
  <c r="JF114" i="3"/>
  <c r="GI100" i="3" a="1"/>
  <c r="GI100" i="3"/>
  <c r="JF98" i="3" a="1"/>
  <c r="JF98" i="3"/>
  <c r="JF89" i="3" a="1"/>
  <c r="JF89" i="3"/>
  <c r="JF94" i="3" a="1"/>
  <c r="JF94" i="3"/>
  <c r="HM118" i="3" a="1"/>
  <c r="HM118" i="3"/>
  <c r="GN99" i="3" a="1"/>
  <c r="GN99" i="3"/>
  <c r="S109" i="3" a="1"/>
  <c r="S109" i="3"/>
  <c r="JF112" i="3" a="1"/>
  <c r="JF112" i="3"/>
  <c r="B129" i="3" a="1"/>
  <c r="B129" i="3"/>
  <c r="C38" i="9"/>
  <c r="B94" i="3" a="1"/>
  <c r="B94" i="3"/>
  <c r="Q124" i="3" a="1"/>
  <c r="Q124" i="3"/>
  <c r="Q102" i="3" a="1"/>
  <c r="Q102" i="3"/>
  <c r="Q110" i="3" a="1"/>
  <c r="Q110" i="3"/>
  <c r="Q118" i="3" a="1"/>
  <c r="Q118" i="3"/>
  <c r="Q117" i="3" a="1"/>
  <c r="Q117" i="3"/>
  <c r="DG118" i="3" a="1"/>
  <c r="DG118" i="3"/>
  <c r="DG102" i="3" a="1"/>
  <c r="DG102" i="3"/>
  <c r="DG124" i="3" a="1"/>
  <c r="DG124" i="3"/>
  <c r="DG121" i="3" a="1"/>
  <c r="DG121" i="3"/>
  <c r="FR120" i="3" a="1"/>
  <c r="FR120" i="3"/>
  <c r="FR117" i="3" a="1"/>
  <c r="FR117" i="3"/>
  <c r="FR130" i="3" a="1"/>
  <c r="FR130" i="3"/>
  <c r="FR118" i="3" a="1"/>
  <c r="FR118" i="3"/>
  <c r="DL124" i="3" a="1"/>
  <c r="DL124" i="3"/>
  <c r="DL88" i="3" a="1"/>
  <c r="DL88" i="3"/>
  <c r="DL92" i="3" a="1"/>
  <c r="DL92" i="3"/>
  <c r="FH100" i="3" a="1"/>
  <c r="FH100" i="3"/>
  <c r="FH99" i="3" a="1"/>
  <c r="FH99" i="3"/>
  <c r="FH126" i="3" a="1"/>
  <c r="FH126" i="3"/>
  <c r="FH104" i="3" a="1"/>
  <c r="FH104" i="3"/>
  <c r="FH128" i="3" a="1"/>
  <c r="FH128" i="3"/>
  <c r="FH102" i="3" a="1"/>
  <c r="FH102" i="3"/>
  <c r="FH120" i="3" a="1"/>
  <c r="FH120" i="3"/>
  <c r="FH122" i="3" a="1"/>
  <c r="FH122" i="3"/>
  <c r="FH107" i="3" a="1"/>
  <c r="FH107" i="3"/>
  <c r="FH127" i="3" a="1"/>
  <c r="FH127" i="3"/>
  <c r="FH89" i="3" a="1"/>
  <c r="FH89" i="3"/>
  <c r="DE106" i="3" a="1"/>
  <c r="DE106" i="3"/>
  <c r="DE107" i="3" a="1"/>
  <c r="DE107" i="3"/>
  <c r="DE90" i="3" a="1"/>
  <c r="DE90" i="3"/>
  <c r="DE105" i="3" a="1"/>
  <c r="DE105" i="3"/>
  <c r="DE119" i="3" a="1"/>
  <c r="DE119" i="3"/>
  <c r="DE95" i="3" a="1"/>
  <c r="DE95" i="3"/>
  <c r="DE124" i="3" a="1"/>
  <c r="DE124" i="3"/>
  <c r="DE122" i="3" a="1"/>
  <c r="DE122" i="3"/>
  <c r="FL100" i="3" a="1"/>
  <c r="FL100" i="3"/>
  <c r="FL128" i="3" a="1"/>
  <c r="FL128" i="3"/>
  <c r="FL117" i="3" a="1"/>
  <c r="FL117" i="3"/>
  <c r="FL111" i="3" a="1"/>
  <c r="FL111" i="3"/>
  <c r="FL129" i="3" a="1"/>
  <c r="FL129" i="3"/>
  <c r="FL105" i="3" a="1"/>
  <c r="FL105" i="3"/>
  <c r="FL93" i="3" a="1"/>
  <c r="FL93" i="3"/>
  <c r="FL113" i="3" a="1"/>
  <c r="FL113" i="3"/>
  <c r="FL96" i="3" a="1"/>
  <c r="FL96" i="3"/>
  <c r="FL119" i="3" a="1"/>
  <c r="FL119" i="3"/>
  <c r="IX107" i="3" a="1"/>
  <c r="IX107" i="3"/>
  <c r="IX94" i="3" a="1"/>
  <c r="IX94" i="3"/>
  <c r="IX119" i="3" a="1"/>
  <c r="IX119" i="3"/>
  <c r="IX124" i="3" a="1"/>
  <c r="IX124" i="3"/>
  <c r="IX96" i="3" a="1"/>
  <c r="IX96" i="3"/>
  <c r="IX117" i="3" a="1"/>
  <c r="IX117" i="3"/>
  <c r="IX93" i="3" a="1"/>
  <c r="IX93" i="3"/>
  <c r="IX109" i="3" a="1"/>
  <c r="IX109" i="3"/>
  <c r="IX103" i="3" a="1"/>
  <c r="IX103" i="3"/>
  <c r="IX129" i="3" a="1"/>
  <c r="IX129" i="3"/>
  <c r="IX123" i="3" a="1"/>
  <c r="IX123" i="3"/>
  <c r="IX106" i="3" a="1"/>
  <c r="IX106" i="3"/>
  <c r="IX99" i="3" a="1"/>
  <c r="IX99" i="3"/>
  <c r="IX128" i="3" a="1"/>
  <c r="IX128" i="3"/>
  <c r="IX121" i="3" a="1"/>
  <c r="IX121" i="3"/>
  <c r="IX89" i="3" a="1"/>
  <c r="IX89" i="3"/>
  <c r="IX110" i="3" a="1"/>
  <c r="IX110" i="3"/>
  <c r="IX111" i="3" a="1"/>
  <c r="IX111" i="3"/>
  <c r="IX92" i="3" a="1"/>
  <c r="IX92" i="3"/>
  <c r="IX116" i="3" a="1"/>
  <c r="IX116" i="3"/>
  <c r="IX91" i="3" a="1"/>
  <c r="IX91" i="3"/>
  <c r="IX120" i="3" a="1"/>
  <c r="IX120" i="3"/>
  <c r="IX105" i="3" a="1"/>
  <c r="IX105" i="3"/>
  <c r="EH91" i="3" a="1"/>
  <c r="EH91" i="3"/>
  <c r="EH100" i="3" a="1"/>
  <c r="EH100" i="3"/>
  <c r="EH90" i="3" a="1"/>
  <c r="EH90" i="3"/>
  <c r="EH130" i="3" a="1"/>
  <c r="EH130" i="3"/>
  <c r="EH92" i="3" a="1"/>
  <c r="EH92" i="3"/>
  <c r="EH128" i="3" a="1"/>
  <c r="EH128" i="3"/>
  <c r="EH125" i="3" a="1"/>
  <c r="EH125" i="3"/>
  <c r="EH95" i="3" a="1"/>
  <c r="EH95" i="3"/>
  <c r="EH117" i="3" a="1"/>
  <c r="EH117" i="3"/>
  <c r="EH122" i="3" a="1"/>
  <c r="EH122" i="3"/>
  <c r="EH94" i="3" a="1"/>
  <c r="EH94" i="3"/>
  <c r="EH114" i="3" a="1"/>
  <c r="EH114" i="3"/>
  <c r="EH111" i="3" a="1"/>
  <c r="EH111" i="3"/>
  <c r="EH106" i="3" a="1"/>
  <c r="EH106" i="3"/>
  <c r="JI113" i="3" a="1"/>
  <c r="JI113" i="3"/>
  <c r="JI112" i="3" a="1"/>
  <c r="JI112" i="3"/>
  <c r="JI110" i="3" a="1"/>
  <c r="JI110" i="3"/>
  <c r="JI96" i="3" a="1"/>
  <c r="JI96" i="3"/>
  <c r="JI111" i="3" a="1"/>
  <c r="JI111" i="3"/>
  <c r="JI105" i="3" a="1"/>
  <c r="JI105" i="3"/>
  <c r="JI119" i="3" a="1"/>
  <c r="JI119" i="3"/>
  <c r="JI101" i="3" a="1"/>
  <c r="JI101" i="3"/>
  <c r="JI107" i="3" a="1"/>
  <c r="JI107" i="3"/>
  <c r="JI120" i="3" a="1"/>
  <c r="JI120" i="3"/>
  <c r="JI130" i="3" a="1"/>
  <c r="JI130" i="3"/>
  <c r="JI88" i="3" a="1"/>
  <c r="JI88" i="3"/>
  <c r="EN98" i="3" a="1"/>
  <c r="EN98" i="3"/>
  <c r="EN91" i="3" a="1"/>
  <c r="EN91" i="3"/>
  <c r="EN116" i="3" a="1"/>
  <c r="EN116" i="3"/>
  <c r="EN119" i="3" a="1"/>
  <c r="EN119" i="3"/>
  <c r="EN89" i="3" a="1"/>
  <c r="EN89" i="3"/>
  <c r="EN109" i="3" a="1"/>
  <c r="EN109" i="3"/>
  <c r="EN97" i="3" a="1"/>
  <c r="EN97" i="3"/>
  <c r="EN128" i="3" a="1"/>
  <c r="EN128" i="3"/>
  <c r="EN100" i="3" a="1"/>
  <c r="EN100" i="3"/>
  <c r="EN120" i="3" a="1"/>
  <c r="EN120" i="3"/>
  <c r="EN102" i="3" a="1"/>
  <c r="EN102" i="3"/>
  <c r="EN88" i="3" a="1"/>
  <c r="EN88" i="3"/>
  <c r="EN118" i="3" a="1"/>
  <c r="EN118" i="3"/>
  <c r="EN110" i="3" a="1"/>
  <c r="EN110" i="3"/>
  <c r="EN112" i="3" a="1"/>
  <c r="EN112" i="3"/>
  <c r="EN113" i="3" a="1"/>
  <c r="EN113" i="3"/>
  <c r="EN123" i="3" a="1"/>
  <c r="EN123" i="3"/>
  <c r="EN94" i="3" a="1"/>
  <c r="EN94" i="3"/>
  <c r="EN101" i="3" a="1"/>
  <c r="EN101" i="3"/>
  <c r="EN121" i="3" a="1"/>
  <c r="EN121" i="3"/>
  <c r="ES112" i="3" a="1"/>
  <c r="ES112" i="3"/>
  <c r="GS126" i="3" a="1"/>
  <c r="GS126" i="3"/>
  <c r="GN124" i="3" a="1"/>
  <c r="GN124" i="3"/>
  <c r="IL113" i="3" a="1"/>
  <c r="IL113" i="3"/>
  <c r="HM119" i="3" a="1"/>
  <c r="HM119" i="3"/>
  <c r="JF95" i="3" a="1"/>
  <c r="JF95" i="3"/>
  <c r="JF90" i="3" a="1"/>
  <c r="JF90" i="3"/>
  <c r="FY105" i="3" a="1"/>
  <c r="FY105" i="3"/>
  <c r="EI103" i="3" a="1"/>
  <c r="EI103" i="3"/>
  <c r="HM116" i="3" a="1"/>
  <c r="HM116" i="3"/>
  <c r="IL119" i="3" a="1"/>
  <c r="IL119" i="3"/>
  <c r="EP107" i="3" a="1"/>
  <c r="EP107" i="3"/>
  <c r="CR110" i="3" a="1"/>
  <c r="CR110" i="3"/>
  <c r="DQ98" i="3" a="1"/>
  <c r="DQ98" i="3"/>
  <c r="JK100" i="3" a="1"/>
  <c r="JK100" i="3"/>
  <c r="CR89" i="3" a="1"/>
  <c r="CR89" i="3"/>
  <c r="D108" i="3" a="1"/>
  <c r="D108" i="3"/>
  <c r="DJ100" i="3" a="1"/>
  <c r="DJ100" i="3"/>
  <c r="DB107" i="3" a="1"/>
  <c r="DB107" i="3"/>
  <c r="EF116" i="3" a="1"/>
  <c r="EF116" i="3"/>
  <c r="DL93" i="3" a="1"/>
  <c r="DL93" i="3"/>
  <c r="ES103" i="3" a="1"/>
  <c r="ES103" i="3"/>
  <c r="FR107" i="3" a="1"/>
  <c r="FR107" i="3"/>
  <c r="AF96" i="3" a="1"/>
  <c r="AF96" i="3"/>
  <c r="L98" i="3" a="1"/>
  <c r="L98" i="3"/>
  <c r="IT125" i="3" a="1"/>
  <c r="IT125" i="3"/>
  <c r="IQ100" i="3" a="1"/>
  <c r="IQ100" i="3"/>
  <c r="IQ122" i="3" a="1"/>
  <c r="IQ122" i="3"/>
  <c r="FY95" i="3" a="1"/>
  <c r="FY95" i="3"/>
  <c r="FY113" i="3" a="1"/>
  <c r="FY113" i="3"/>
  <c r="FY92" i="3" a="1"/>
  <c r="FY92" i="3"/>
  <c r="EZ114" i="3" a="1"/>
  <c r="EZ114" i="3"/>
  <c r="EZ125" i="3" a="1"/>
  <c r="EZ125" i="3"/>
  <c r="ES97" i="3" a="1"/>
  <c r="ES97" i="3"/>
  <c r="CP93" i="3" a="1"/>
  <c r="CP93" i="3"/>
  <c r="FR99" i="3" a="1"/>
  <c r="FR99" i="3"/>
  <c r="FR110" i="3" a="1"/>
  <c r="FR110" i="3"/>
  <c r="FR93" i="3" a="1"/>
  <c r="FR93" i="3"/>
  <c r="FR98" i="3" a="1"/>
  <c r="FR98" i="3"/>
  <c r="CP130" i="3" a="1"/>
  <c r="CP130" i="3"/>
  <c r="FR105" i="3" a="1"/>
  <c r="FR105" i="3"/>
  <c r="FR123" i="3" a="1"/>
  <c r="FR123" i="3"/>
  <c r="FR92" i="3" a="1"/>
  <c r="FR92" i="3"/>
  <c r="FR91" i="3" a="1"/>
  <c r="FR91" i="3"/>
  <c r="EZ118" i="3" a="1"/>
  <c r="EZ118" i="3"/>
  <c r="HK106" i="3" a="1"/>
  <c r="HK106" i="3"/>
  <c r="FR103" i="3" a="1"/>
  <c r="FR103" i="3"/>
  <c r="FY103" i="3" a="1"/>
  <c r="FY103" i="3"/>
  <c r="FJ92" i="3" a="1"/>
  <c r="FJ92" i="3"/>
  <c r="EU99" i="3" a="1"/>
  <c r="EU99" i="3"/>
  <c r="IG128" i="3" a="1"/>
  <c r="IG128" i="3"/>
  <c r="IL100" i="3" a="1"/>
  <c r="IL100" i="3"/>
  <c r="FO116" i="3" a="1"/>
  <c r="FO116" i="3"/>
  <c r="FY94" i="3" a="1"/>
  <c r="FY94" i="3"/>
  <c r="EP125" i="3" a="1"/>
  <c r="EP125" i="3"/>
  <c r="JA90" i="3" a="1"/>
  <c r="JA90" i="3"/>
  <c r="EU98" i="3" a="1"/>
  <c r="EU98" i="3"/>
  <c r="II122" i="3" a="1"/>
  <c r="II122" i="3"/>
  <c r="EF129" i="3" a="1"/>
  <c r="EF129" i="3"/>
  <c r="IV96" i="3" a="1"/>
  <c r="IV96" i="3"/>
  <c r="HP88" i="3" a="1"/>
  <c r="HP88" i="3"/>
  <c r="GG97" i="3" a="1"/>
  <c r="GG97" i="3"/>
  <c r="GG118" i="3" a="1"/>
  <c r="GG118" i="3"/>
  <c r="GG88" i="3" a="1"/>
  <c r="GG88" i="3"/>
  <c r="L128" i="3" a="1"/>
  <c r="L128" i="3"/>
  <c r="L119" i="3" a="1"/>
  <c r="L119" i="3"/>
  <c r="L109" i="3" a="1"/>
  <c r="L109" i="3"/>
  <c r="AF94" i="3" a="1"/>
  <c r="AF94" i="3"/>
  <c r="L120" i="3" a="1"/>
  <c r="L120" i="3"/>
  <c r="IT110" i="3" a="1"/>
  <c r="IT110" i="3"/>
  <c r="IT101" i="3" a="1"/>
  <c r="IT101" i="3"/>
  <c r="IQ99" i="3" a="1"/>
  <c r="IQ99" i="3"/>
  <c r="IQ116" i="3" a="1"/>
  <c r="IQ116" i="3"/>
  <c r="FY111" i="3" a="1"/>
  <c r="FY111" i="3"/>
  <c r="FT96" i="3" a="1"/>
  <c r="FT96" i="3"/>
  <c r="EZ104" i="3" a="1"/>
  <c r="EZ104" i="3"/>
  <c r="EZ92" i="3" a="1"/>
  <c r="EZ92" i="3"/>
  <c r="EZ121" i="3" a="1"/>
  <c r="EZ121" i="3"/>
  <c r="EZ95" i="3" a="1"/>
  <c r="EZ95" i="3"/>
  <c r="CP119" i="3" a="1"/>
  <c r="CP119" i="3"/>
  <c r="ES106" i="3" a="1"/>
  <c r="ES106" i="3"/>
  <c r="AF113" i="3" a="1"/>
  <c r="AF113" i="3"/>
  <c r="AF103" i="3" a="1"/>
  <c r="AF103" i="3"/>
  <c r="L96" i="3" a="1"/>
  <c r="L96" i="3"/>
  <c r="L123" i="3" a="1"/>
  <c r="L123" i="3"/>
  <c r="L88" i="3" a="1"/>
  <c r="L88" i="3"/>
  <c r="L102" i="3" a="1"/>
  <c r="L102" i="3"/>
  <c r="AF101" i="3" a="1"/>
  <c r="AF101" i="3"/>
  <c r="Q101" i="3" a="1"/>
  <c r="Q101" i="3"/>
  <c r="AF111" i="3" a="1"/>
  <c r="AF111" i="3"/>
  <c r="Q94" i="3" a="1"/>
  <c r="Q94" i="3"/>
  <c r="B104" i="3" a="1"/>
  <c r="B104" i="3"/>
  <c r="B111" i="3" a="1"/>
  <c r="B111" i="3"/>
  <c r="B125" i="3" a="1"/>
  <c r="B125" i="3"/>
  <c r="Q93" i="3" a="1"/>
  <c r="Q93" i="3"/>
  <c r="B90" i="3" a="1"/>
  <c r="B90" i="3"/>
  <c r="AF93" i="3" a="1"/>
  <c r="AF93" i="3"/>
  <c r="B113" i="3" a="1"/>
  <c r="B113" i="3"/>
  <c r="AF105" i="3" a="1"/>
  <c r="AF105" i="3"/>
  <c r="EU115" i="3" a="1"/>
  <c r="EU115" i="3"/>
  <c r="IO98" i="3" a="1"/>
  <c r="IO98" i="3"/>
  <c r="EU130" i="3" a="1"/>
  <c r="EU130" i="3"/>
  <c r="EU122" i="3" a="1"/>
  <c r="EU122" i="3"/>
  <c r="IO92" i="3" a="1"/>
  <c r="IO92" i="3"/>
  <c r="IT123" i="3" a="1"/>
  <c r="IT123" i="3"/>
  <c r="IT109" i="3" a="1"/>
  <c r="IT109" i="3"/>
  <c r="IT103" i="3" a="1"/>
  <c r="IT103" i="3"/>
  <c r="GX130" i="3" a="1"/>
  <c r="GX130" i="3"/>
  <c r="IQ115" i="3" a="1"/>
  <c r="IQ115" i="3"/>
  <c r="IQ123" i="3" a="1"/>
  <c r="IQ123" i="3"/>
  <c r="IQ109" i="3" a="1"/>
  <c r="IQ109" i="3"/>
  <c r="EU103" i="3" a="1"/>
  <c r="EU103" i="3"/>
  <c r="IQ127" i="3" a="1"/>
  <c r="IQ127" i="3"/>
  <c r="IQ107" i="3" a="1"/>
  <c r="IQ107" i="3"/>
  <c r="FY99" i="3" a="1"/>
  <c r="FY99" i="3"/>
  <c r="FY112" i="3" a="1"/>
  <c r="FY112" i="3"/>
  <c r="FY118" i="3" a="1"/>
  <c r="FY118" i="3"/>
  <c r="IQ105" i="3" a="1"/>
  <c r="IQ105" i="3"/>
  <c r="FY109" i="3" a="1"/>
  <c r="FY109" i="3"/>
  <c r="IQ92" i="3" a="1"/>
  <c r="IQ92" i="3"/>
  <c r="FT126" i="3" a="1"/>
  <c r="FT126" i="3"/>
  <c r="FJ91" i="3" a="1"/>
  <c r="FJ91" i="3"/>
  <c r="FJ129" i="3" a="1"/>
  <c r="FJ129" i="3"/>
  <c r="FJ126" i="3" a="1"/>
  <c r="FJ126" i="3"/>
  <c r="FT112" i="3" a="1"/>
  <c r="FT112" i="3"/>
  <c r="FJ94" i="3" a="1"/>
  <c r="FJ94" i="3"/>
  <c r="DL116" i="3" a="1"/>
  <c r="DL116" i="3"/>
  <c r="DL130" i="3" a="1"/>
  <c r="DL130" i="3"/>
  <c r="DL122" i="3" a="1"/>
  <c r="DL122" i="3"/>
  <c r="FJ89" i="3" a="1"/>
  <c r="FJ89" i="3"/>
  <c r="FJ119" i="3" a="1"/>
  <c r="FJ119" i="3"/>
  <c r="FJ105" i="3" a="1"/>
  <c r="FJ105" i="3"/>
  <c r="FJ120" i="3" a="1"/>
  <c r="FJ120" i="3"/>
  <c r="FJ98" i="3" a="1"/>
  <c r="FJ98" i="3"/>
  <c r="FJ113" i="3" a="1"/>
  <c r="FJ113" i="3"/>
  <c r="FJ103" i="3" a="1"/>
  <c r="FJ103" i="3"/>
  <c r="FT130" i="3" a="1"/>
  <c r="FT130" i="3"/>
  <c r="FT129" i="3" a="1"/>
  <c r="FT129" i="3"/>
  <c r="IQ129" i="3" a="1"/>
  <c r="IQ129" i="3"/>
  <c r="EU102" i="3" a="1"/>
  <c r="EU102" i="3"/>
  <c r="EZ113" i="3" a="1"/>
  <c r="EZ113" i="3"/>
  <c r="EZ93" i="3" a="1"/>
  <c r="EZ93" i="3"/>
  <c r="EZ88" i="3" a="1"/>
  <c r="EZ88" i="3"/>
  <c r="IQ128" i="3" a="1"/>
  <c r="IQ128" i="3"/>
  <c r="DG119" i="3" a="1"/>
  <c r="DG119" i="3"/>
  <c r="DG93" i="3" a="1"/>
  <c r="DG93" i="3"/>
  <c r="EZ130" i="3" a="1"/>
  <c r="EZ130" i="3"/>
  <c r="DL110" i="3" a="1"/>
  <c r="DL110" i="3"/>
  <c r="EZ96" i="3" a="1"/>
  <c r="EZ96" i="3"/>
  <c r="EZ129" i="3" a="1"/>
  <c r="EZ129" i="3"/>
  <c r="CP97" i="3" a="1"/>
  <c r="CP97" i="3"/>
  <c r="ES93" i="3" a="1"/>
  <c r="ES93" i="3"/>
  <c r="ES120" i="3" a="1"/>
  <c r="ES120" i="3"/>
  <c r="IO124" i="3" a="1"/>
  <c r="IO124" i="3"/>
  <c r="GB121" i="3" a="1"/>
  <c r="GB121" i="3"/>
  <c r="GQ118" i="3" a="1"/>
  <c r="GQ118" i="3"/>
  <c r="GB91" i="3" a="1"/>
  <c r="GB91" i="3"/>
  <c r="GB98" i="3" a="1"/>
  <c r="GB98" i="3"/>
  <c r="GQ88" i="3" a="1"/>
  <c r="GQ88" i="3"/>
  <c r="GQ125" i="3" a="1"/>
  <c r="GQ125" i="3"/>
  <c r="IY89" i="3" a="1"/>
  <c r="IY89" i="3"/>
  <c r="FR115" i="3" a="1"/>
  <c r="FR115" i="3"/>
  <c r="FR89" i="3" a="1"/>
  <c r="FR89" i="3"/>
  <c r="FR90" i="3" a="1"/>
  <c r="FR90" i="3"/>
  <c r="GB114" i="3" a="1"/>
  <c r="GB114" i="3"/>
  <c r="GB115" i="3" a="1"/>
  <c r="GB115" i="3"/>
  <c r="GQ94" i="3" a="1"/>
  <c r="GQ94" i="3"/>
  <c r="GQ115" i="3" a="1"/>
  <c r="GQ115" i="3"/>
  <c r="GQ102" i="3" a="1"/>
  <c r="GQ102" i="3"/>
  <c r="GB130" i="3" a="1"/>
  <c r="GB130" i="3"/>
  <c r="GQ99" i="3" a="1"/>
  <c r="GQ99" i="3"/>
  <c r="IY122" i="3" a="1"/>
  <c r="IY122" i="3"/>
  <c r="FR119" i="3" a="1"/>
  <c r="FR119" i="3"/>
  <c r="FR113" i="3" a="1"/>
  <c r="FR113" i="3"/>
  <c r="FR95" i="3" a="1"/>
  <c r="FR95" i="3"/>
  <c r="IY96" i="3" a="1"/>
  <c r="IY96" i="3"/>
  <c r="IY109" i="3" a="1"/>
  <c r="IY109" i="3"/>
  <c r="GB101" i="3" a="1"/>
  <c r="GB101" i="3"/>
  <c r="GB120" i="3" a="1"/>
  <c r="GB120" i="3"/>
  <c r="ES107" i="3" a="1"/>
  <c r="ES107" i="3"/>
  <c r="IL118" i="3" a="1"/>
  <c r="IL118" i="3"/>
  <c r="IG105" i="3" a="1"/>
  <c r="IG105" i="3"/>
  <c r="IL107" i="3" a="1"/>
  <c r="IL107" i="3"/>
  <c r="IQ110" i="3" a="1"/>
  <c r="IQ110" i="3"/>
  <c r="IL98" i="3" a="1"/>
  <c r="IL98" i="3"/>
  <c r="EW123" i="3" a="1"/>
  <c r="EW123" i="3"/>
  <c r="EW122" i="3" a="1"/>
  <c r="EW122" i="3"/>
  <c r="EW126" i="3" a="1"/>
  <c r="EW126" i="3"/>
  <c r="EW114" i="3" a="1"/>
  <c r="EW114" i="3"/>
  <c r="HK128" i="3" a="1"/>
  <c r="HK128" i="3"/>
  <c r="GB96" i="3" a="1"/>
  <c r="GB96" i="3"/>
  <c r="GB112" i="3" a="1"/>
  <c r="GB112" i="3"/>
  <c r="IJ127" i="3" a="1"/>
  <c r="IJ127" i="3"/>
  <c r="IY105" i="3" a="1"/>
  <c r="IY105" i="3"/>
  <c r="GQ117" i="3" a="1"/>
  <c r="GQ117" i="3"/>
  <c r="IY107" i="3" a="1"/>
  <c r="IY107" i="3"/>
  <c r="GQ104" i="3" a="1"/>
  <c r="GQ104" i="3"/>
  <c r="GQ130" i="3" a="1"/>
  <c r="GQ130" i="3"/>
  <c r="FR111" i="3" a="1"/>
  <c r="FR111" i="3"/>
  <c r="FR128" i="3" a="1"/>
  <c r="FR128" i="3"/>
  <c r="EP119" i="3" a="1"/>
  <c r="EP119" i="3"/>
  <c r="HM103" i="3" a="1"/>
  <c r="HM103" i="3"/>
  <c r="HM91" i="3" a="1"/>
  <c r="HM91" i="3"/>
  <c r="HM89" i="3" a="1"/>
  <c r="HM89" i="3"/>
  <c r="EA103" i="3" a="1"/>
  <c r="EA103" i="3"/>
  <c r="HM95" i="3" a="1"/>
  <c r="HM95" i="3"/>
  <c r="FO99" i="3" a="1"/>
  <c r="FO99" i="3"/>
  <c r="EA98" i="3" a="1"/>
  <c r="EA98" i="3"/>
  <c r="EA111" i="3" a="1"/>
  <c r="EA111" i="3"/>
  <c r="EA123" i="3" a="1"/>
  <c r="EA123" i="3"/>
  <c r="GB117" i="3" a="1"/>
  <c r="GB117" i="3"/>
  <c r="EA120" i="3" a="1"/>
  <c r="EA120" i="3"/>
  <c r="HZ126" i="3" a="1"/>
  <c r="HZ126" i="3"/>
  <c r="IJ109" i="3" a="1"/>
  <c r="IJ109" i="3"/>
  <c r="FO101" i="3" a="1"/>
  <c r="FO101" i="3"/>
  <c r="IV102" i="3" a="1"/>
  <c r="IV102" i="3"/>
  <c r="GB116" i="3" a="1"/>
  <c r="GB116" i="3"/>
  <c r="GB92" i="3" a="1"/>
  <c r="GB92" i="3"/>
  <c r="HZ89" i="3" a="1"/>
  <c r="HZ89" i="3"/>
  <c r="II123" i="3" a="1"/>
  <c r="II123" i="3"/>
  <c r="HZ94" i="3" a="1"/>
  <c r="HZ94" i="3"/>
  <c r="II115" i="3" a="1"/>
  <c r="II115" i="3"/>
  <c r="HZ123" i="3" a="1"/>
  <c r="HZ123" i="3"/>
  <c r="HP115" i="3" a="1"/>
  <c r="HP115" i="3"/>
  <c r="HP120" i="3" a="1"/>
  <c r="HP120" i="3"/>
  <c r="HP93" i="3" a="1"/>
  <c r="HP93" i="3"/>
  <c r="HP118" i="3" a="1"/>
  <c r="HP118" i="3"/>
  <c r="JI98" i="3" a="1"/>
  <c r="JI98" i="3"/>
  <c r="CZ113" i="3" a="1"/>
  <c r="CZ113" i="3"/>
  <c r="CZ112" i="3" a="1"/>
  <c r="CZ112" i="3"/>
  <c r="CZ94" i="3" a="1"/>
  <c r="CZ94" i="3"/>
  <c r="S102" i="3" a="1"/>
  <c r="S102" i="3"/>
  <c r="HP99" i="3" a="1"/>
  <c r="HP99" i="3"/>
  <c r="HP104" i="3" a="1"/>
  <c r="HP104" i="3"/>
  <c r="HP107" i="3" a="1"/>
  <c r="HP107" i="3"/>
  <c r="CT90" i="3" a="1"/>
  <c r="CT90" i="3"/>
  <c r="CT98" i="3" a="1"/>
  <c r="CT98" i="3"/>
  <c r="CT125" i="3" a="1"/>
  <c r="CT125" i="3"/>
  <c r="CT129" i="3" a="1"/>
  <c r="CT129" i="3"/>
  <c r="II91" i="3" a="1"/>
  <c r="II91" i="3"/>
  <c r="II94" i="3" a="1"/>
  <c r="II94" i="3"/>
  <c r="II88" i="3" a="1"/>
  <c r="II88" i="3"/>
  <c r="I93" i="3" a="1"/>
  <c r="I93" i="3"/>
  <c r="CT89" i="3" a="1"/>
  <c r="CT89" i="3"/>
  <c r="CT119" i="3" a="1"/>
  <c r="CT119" i="3"/>
  <c r="IG118" i="3" a="1"/>
  <c r="IG118" i="3"/>
  <c r="IG126" i="3" a="1"/>
  <c r="IG126" i="3"/>
  <c r="IG120" i="3" a="1"/>
  <c r="IG120" i="3"/>
  <c r="DJ102" i="3" a="1"/>
  <c r="DJ102" i="3"/>
  <c r="DJ99" i="3" a="1"/>
  <c r="DJ99" i="3"/>
  <c r="DJ126" i="3" a="1"/>
  <c r="DJ126" i="3"/>
  <c r="FM100" i="3" a="1"/>
  <c r="FM100" i="3"/>
  <c r="FM112" i="3" a="1"/>
  <c r="FM112" i="3"/>
  <c r="FM91" i="3" a="1"/>
  <c r="FM91" i="3"/>
  <c r="FM105" i="3" a="1"/>
  <c r="FM105" i="3"/>
  <c r="FM96" i="3" a="1"/>
  <c r="FM96" i="3"/>
  <c r="DJ95" i="3" a="1"/>
  <c r="DJ95" i="3"/>
  <c r="FM107" i="3" a="1"/>
  <c r="FM107" i="3"/>
  <c r="JD119" i="3" a="1"/>
  <c r="JD119" i="3"/>
  <c r="JD91" i="3" a="1"/>
  <c r="JD91" i="3"/>
  <c r="ED88" i="3" a="1"/>
  <c r="ED88" i="3"/>
  <c r="DG126" i="3" a="1"/>
  <c r="DG126" i="3"/>
  <c r="EP105" i="3" a="1"/>
  <c r="EP105" i="3"/>
  <c r="IV99" i="3" a="1"/>
  <c r="IV99" i="3"/>
  <c r="JK112" i="3" a="1"/>
  <c r="JK112" i="3"/>
  <c r="HZ98" i="3" a="1"/>
  <c r="HZ98" i="3"/>
  <c r="HZ97" i="3" a="1"/>
  <c r="HZ97" i="3"/>
  <c r="HZ116" i="3" a="1"/>
  <c r="HZ116" i="3"/>
  <c r="DL100" i="3" a="1"/>
  <c r="DL100" i="3"/>
  <c r="HZ99" i="3" a="1"/>
  <c r="HZ99" i="3"/>
  <c r="HZ117" i="3" a="1"/>
  <c r="HZ117" i="3"/>
  <c r="FR127" i="3" a="1"/>
  <c r="FR127" i="3"/>
  <c r="EI90" i="3" a="1"/>
  <c r="EI90" i="3"/>
  <c r="HZ110" i="3" a="1"/>
  <c r="HZ110" i="3"/>
  <c r="HZ107" i="3" a="1"/>
  <c r="HZ107" i="3"/>
  <c r="HZ101" i="3" a="1"/>
  <c r="HZ101" i="3"/>
  <c r="HZ90" i="3" a="1"/>
  <c r="HZ90" i="3"/>
  <c r="GA124" i="3" a="1"/>
  <c r="GA124" i="3"/>
  <c r="HZ95" i="3" a="1"/>
  <c r="HZ95" i="3"/>
  <c r="HZ114" i="3" a="1"/>
  <c r="HZ114" i="3"/>
  <c r="EI126" i="3" a="1"/>
  <c r="EI126" i="3"/>
  <c r="DJ118" i="3" a="1"/>
  <c r="DJ118" i="3"/>
  <c r="DJ121" i="3" a="1"/>
  <c r="DJ121" i="3"/>
  <c r="DJ119" i="3" a="1"/>
  <c r="DJ119" i="3"/>
  <c r="DJ116" i="3" a="1"/>
  <c r="DJ116" i="3"/>
  <c r="EI98" i="3" a="1"/>
  <c r="EI98" i="3"/>
  <c r="EI110" i="3" a="1"/>
  <c r="EI110" i="3"/>
  <c r="EI88" i="3" a="1"/>
  <c r="EI88" i="3"/>
  <c r="EI130" i="3" a="1"/>
  <c r="EI130" i="3"/>
  <c r="GA104" i="3" a="1"/>
  <c r="GA104" i="3"/>
  <c r="EI120" i="3" a="1"/>
  <c r="EI120" i="3"/>
  <c r="EI100" i="3" a="1"/>
  <c r="EI100" i="3"/>
  <c r="FM98" i="3" a="1"/>
  <c r="FM98" i="3"/>
  <c r="DJ127" i="3" a="1"/>
  <c r="DJ127" i="3"/>
  <c r="DJ96" i="3" a="1"/>
  <c r="DJ96" i="3"/>
  <c r="CT121" i="3" a="1"/>
  <c r="CT121" i="3"/>
  <c r="CT108" i="3" a="1"/>
  <c r="CT108" i="3"/>
  <c r="CR120" i="3" a="1"/>
  <c r="CR120" i="3"/>
  <c r="HZ102" i="3" a="1"/>
  <c r="HZ102" i="3"/>
  <c r="II110" i="3" a="1"/>
  <c r="II110" i="3"/>
  <c r="EI114" i="3" a="1"/>
  <c r="EI114" i="3"/>
  <c r="II130" i="3" a="1"/>
  <c r="II130" i="3"/>
  <c r="II113" i="3" a="1"/>
  <c r="II113" i="3"/>
  <c r="II93" i="3" a="1"/>
  <c r="II93" i="3"/>
  <c r="FM110" i="3" a="1"/>
  <c r="FM110" i="3"/>
  <c r="CW88" i="3" a="1"/>
  <c r="CW88" i="3"/>
  <c r="HE110" i="3" a="1"/>
  <c r="HE110" i="3"/>
  <c r="HH125" i="3" a="1"/>
  <c r="HH125" i="3"/>
  <c r="CT95" i="3" a="1"/>
  <c r="CT95" i="3"/>
  <c r="CT126" i="3" a="1"/>
  <c r="CT126" i="3"/>
  <c r="II109" i="3" a="1"/>
  <c r="II109" i="3"/>
  <c r="Q127" i="3" a="1"/>
  <c r="Q127" i="3"/>
  <c r="Q130" i="3" a="1"/>
  <c r="Q130" i="3"/>
  <c r="Q128" i="3" a="1"/>
  <c r="Q128" i="3"/>
  <c r="C15" i="9"/>
  <c r="B106" i="3" a="1"/>
  <c r="B106" i="3"/>
  <c r="C31" i="9"/>
  <c r="B114" i="3" a="1"/>
  <c r="B114" i="3"/>
  <c r="C20" i="9"/>
  <c r="B102" i="3" a="1"/>
  <c r="B102" i="3"/>
  <c r="B120" i="3" a="1"/>
  <c r="B120" i="3"/>
  <c r="C24" i="9"/>
  <c r="S120" i="3" a="1"/>
  <c r="S120" i="3"/>
  <c r="S103" i="3" a="1"/>
  <c r="S103" i="3"/>
  <c r="S107" i="3" a="1"/>
  <c r="S107" i="3"/>
  <c r="S97" i="3" a="1"/>
  <c r="S97" i="3"/>
  <c r="Q89" i="3" a="1"/>
  <c r="Q89" i="3"/>
  <c r="D114" i="3" a="1"/>
  <c r="D114" i="3"/>
  <c r="B126" i="3" a="1"/>
  <c r="B126" i="3"/>
  <c r="A112" i="3" a="1"/>
  <c r="A112" i="3"/>
  <c r="B108" i="3" a="1"/>
  <c r="B108" i="3"/>
  <c r="Q122" i="3" a="1"/>
  <c r="Q122" i="3"/>
  <c r="Q125" i="3" a="1"/>
  <c r="Q125" i="3"/>
  <c r="D104" i="3" a="1"/>
  <c r="D104" i="3"/>
  <c r="B96" i="3" a="1"/>
  <c r="B96" i="3"/>
  <c r="C29" i="9"/>
  <c r="B122" i="3" a="1"/>
  <c r="B122" i="3"/>
  <c r="Q109" i="3" a="1"/>
  <c r="Q109" i="3"/>
  <c r="S108" i="3" a="1"/>
  <c r="S108" i="3"/>
  <c r="Q107" i="3" a="1"/>
  <c r="Q107" i="3"/>
  <c r="C16" i="9"/>
  <c r="ED96" i="3" a="1"/>
  <c r="ED96" i="3"/>
  <c r="ED110" i="3" a="1"/>
  <c r="ED110" i="3"/>
  <c r="JD99" i="3" a="1"/>
  <c r="JD99" i="3"/>
  <c r="JD124" i="3" a="1"/>
  <c r="JD124" i="3"/>
  <c r="JD104" i="3" a="1"/>
  <c r="JD104" i="3"/>
  <c r="JD123" i="3" a="1"/>
  <c r="JD123" i="3"/>
  <c r="GD130" i="3" a="1"/>
  <c r="GD130" i="3"/>
  <c r="GD97" i="3" a="1"/>
  <c r="GD97" i="3"/>
  <c r="GD107" i="3" a="1"/>
  <c r="GD107" i="3"/>
  <c r="HC95" i="3" a="1"/>
  <c r="HC95" i="3"/>
  <c r="HC94" i="3" a="1"/>
  <c r="HC94" i="3"/>
  <c r="HC129" i="3" a="1"/>
  <c r="HC129" i="3"/>
  <c r="DQ90" i="3" a="1"/>
  <c r="DQ90" i="3"/>
  <c r="DQ110" i="3" a="1"/>
  <c r="DQ110" i="3"/>
  <c r="DQ95" i="3" a="1"/>
  <c r="DQ95" i="3"/>
  <c r="DQ96" i="3" a="1"/>
  <c r="DQ96" i="3"/>
  <c r="ED104" i="3" a="1"/>
  <c r="ED104" i="3"/>
  <c r="EU125" i="3" a="1"/>
  <c r="EU125" i="3"/>
  <c r="JA92" i="3" a="1"/>
  <c r="JA92" i="3"/>
  <c r="IG127" i="3" a="1"/>
  <c r="IG127" i="3"/>
  <c r="IG108" i="3" a="1"/>
  <c r="IG108" i="3"/>
  <c r="IG93" i="3" a="1"/>
  <c r="IG93" i="3"/>
  <c r="DQ107" i="3" a="1"/>
  <c r="DQ107" i="3"/>
  <c r="HW103" i="3" a="1"/>
  <c r="HW103" i="3"/>
  <c r="IG96" i="3" a="1"/>
  <c r="IG96" i="3"/>
  <c r="IG88" i="3" a="1"/>
  <c r="IG88" i="3"/>
  <c r="IG122" i="3" a="1"/>
  <c r="IG122" i="3"/>
  <c r="HC126" i="3" a="1"/>
  <c r="HC126" i="3"/>
  <c r="HC101" i="3" a="1"/>
  <c r="HC101" i="3"/>
  <c r="DQ104" i="3" a="1"/>
  <c r="DQ104" i="3"/>
  <c r="JK103" i="3" a="1"/>
  <c r="JK103" i="3"/>
  <c r="DQ128" i="3" a="1"/>
  <c r="DQ128" i="3"/>
  <c r="JK117" i="3" a="1"/>
  <c r="JK117" i="3"/>
  <c r="JK121" i="3" a="1"/>
  <c r="JK121" i="3"/>
  <c r="JK88" i="3" a="1"/>
  <c r="JK88" i="3"/>
  <c r="JK128" i="3" a="1"/>
  <c r="JK128" i="3"/>
  <c r="JK113" i="3" a="1"/>
  <c r="JK113" i="3"/>
  <c r="HW95" i="3" a="1"/>
  <c r="HW95" i="3"/>
  <c r="HW110" i="3" a="1"/>
  <c r="HW110" i="3"/>
  <c r="DL103" i="3" a="1"/>
  <c r="DL103" i="3"/>
  <c r="DL121" i="3" a="1"/>
  <c r="DL121" i="3"/>
  <c r="DL112" i="3" a="1"/>
  <c r="DL112" i="3"/>
  <c r="DL104" i="3" a="1"/>
  <c r="DL104" i="3"/>
  <c r="GN119" i="3" a="1"/>
  <c r="GN119" i="3"/>
  <c r="DQ126" i="3" a="1"/>
  <c r="DQ126" i="3"/>
  <c r="DB109" i="3" a="1"/>
  <c r="DB109" i="3"/>
  <c r="DB126" i="3" a="1"/>
  <c r="DB126" i="3"/>
  <c r="DB97" i="3" a="1"/>
  <c r="DB97" i="3"/>
  <c r="IB111" i="3" a="1"/>
  <c r="IB111" i="3"/>
  <c r="IG111" i="3" a="1"/>
  <c r="IG111" i="3"/>
  <c r="IG95" i="3" a="1"/>
  <c r="IG95" i="3"/>
  <c r="JA116" i="3" a="1"/>
  <c r="JA116" i="3"/>
  <c r="JK126" i="3" a="1"/>
  <c r="JK126" i="3"/>
  <c r="EU91" i="3" a="1"/>
  <c r="EU91" i="3"/>
  <c r="EU118" i="3" a="1"/>
  <c r="EU118" i="3"/>
  <c r="DG100" i="3" a="1"/>
  <c r="DG100" i="3"/>
  <c r="GN128" i="3" a="1"/>
  <c r="GN128" i="3"/>
  <c r="GD90" i="3" a="1"/>
  <c r="GD90" i="3"/>
  <c r="DG122" i="3" a="1"/>
  <c r="DG122" i="3"/>
  <c r="GN130" i="3" a="1"/>
  <c r="GN130" i="3"/>
  <c r="DG92" i="3" a="1"/>
  <c r="DG92" i="3"/>
  <c r="GD121" i="3" a="1"/>
  <c r="GD121" i="3"/>
  <c r="GD101" i="3" a="1"/>
  <c r="GD101" i="3"/>
  <c r="EU112" i="3" a="1"/>
  <c r="EU112" i="3"/>
  <c r="DG106" i="3" a="1"/>
  <c r="DG106" i="3"/>
  <c r="GD104" i="3" a="1"/>
  <c r="GD104" i="3"/>
  <c r="DG117" i="3" a="1"/>
  <c r="DG117" i="3"/>
  <c r="FM128" i="3" a="1"/>
  <c r="FM128" i="3"/>
  <c r="FM99" i="3" a="1"/>
  <c r="FM99" i="3"/>
  <c r="GA121" i="3" a="1"/>
  <c r="GA121" i="3"/>
  <c r="GA94" i="3" a="1"/>
  <c r="GA94" i="3"/>
  <c r="GA112" i="3" a="1"/>
  <c r="GA112" i="3"/>
  <c r="GA102" i="3" a="1"/>
  <c r="GA102" i="3"/>
  <c r="GA127" i="3" a="1"/>
  <c r="GA127" i="3"/>
  <c r="GA111" i="3" a="1"/>
  <c r="GA111" i="3"/>
  <c r="GA129" i="3" a="1"/>
  <c r="GA129" i="3"/>
  <c r="GA99" i="3" a="1"/>
  <c r="GA99" i="3"/>
  <c r="HC128" i="3" a="1"/>
  <c r="HC128" i="3"/>
  <c r="CT97" i="3" a="1"/>
  <c r="CT97" i="3"/>
  <c r="CT118" i="3" a="1"/>
  <c r="CT118" i="3"/>
  <c r="CT92" i="3" a="1"/>
  <c r="CT92" i="3"/>
  <c r="CT106" i="3" a="1"/>
  <c r="CT106" i="3"/>
  <c r="CT117" i="3" a="1"/>
  <c r="CT117" i="3"/>
  <c r="DX120" i="3" a="1"/>
  <c r="DX120" i="3"/>
  <c r="IG104" i="3" a="1"/>
  <c r="IG104" i="3"/>
  <c r="IG101" i="3" a="1"/>
  <c r="IG101" i="3"/>
  <c r="IS106" i="3" a="1"/>
  <c r="IS106" i="3"/>
  <c r="GA117" i="3" a="1"/>
  <c r="GA117" i="3"/>
  <c r="GF95" i="3" a="1"/>
  <c r="GF95" i="3"/>
  <c r="GF126" i="3" a="1"/>
  <c r="GF126" i="3"/>
  <c r="GA91" i="3" a="1"/>
  <c r="GA91" i="3"/>
  <c r="IS130" i="3" a="1"/>
  <c r="IS130" i="3"/>
  <c r="GF98" i="3" a="1"/>
  <c r="GF98" i="3"/>
  <c r="IS128" i="3" a="1"/>
  <c r="IS128" i="3"/>
  <c r="IS101" i="3" a="1"/>
  <c r="IS101" i="3"/>
  <c r="GF114" i="3" a="1"/>
  <c r="GF114" i="3"/>
  <c r="GF118" i="3" a="1"/>
  <c r="GF118" i="3"/>
  <c r="GF105" i="3" a="1"/>
  <c r="GF105" i="3"/>
  <c r="GA90" i="3" a="1"/>
  <c r="GA90" i="3"/>
  <c r="GF93" i="3" a="1"/>
  <c r="GF93" i="3"/>
  <c r="IS107" i="3" a="1"/>
  <c r="IS107" i="3"/>
  <c r="GF107" i="3" a="1"/>
  <c r="GF107" i="3"/>
  <c r="GF94" i="3" a="1"/>
  <c r="GF94" i="3"/>
  <c r="IS102" i="3" a="1"/>
  <c r="IS102" i="3"/>
  <c r="IS121" i="3" a="1"/>
  <c r="IS121" i="3"/>
  <c r="IS126" i="3" a="1"/>
  <c r="IS126" i="3"/>
  <c r="GF129" i="3" a="1"/>
  <c r="GF129" i="3"/>
  <c r="GF97" i="3" a="1"/>
  <c r="GF97" i="3"/>
  <c r="DJ112" i="3" a="1"/>
  <c r="DJ112" i="3"/>
  <c r="DJ109" i="3" a="1"/>
  <c r="DJ109" i="3"/>
  <c r="GQ89" i="3" a="1"/>
  <c r="GQ89" i="3"/>
  <c r="IO110" i="3" a="1"/>
  <c r="IO110" i="3"/>
  <c r="FM103" i="3" a="1"/>
  <c r="FM103" i="3"/>
  <c r="FM116" i="3" a="1"/>
  <c r="FM116" i="3"/>
  <c r="FM89" i="3" a="1"/>
  <c r="FM89" i="3"/>
  <c r="FM94" i="3" a="1"/>
  <c r="FM94" i="3"/>
  <c r="DJ104" i="3" a="1"/>
  <c r="DJ104" i="3"/>
  <c r="DJ92" i="3" a="1"/>
  <c r="DJ92" i="3"/>
  <c r="DJ97" i="3" a="1"/>
  <c r="DJ97" i="3"/>
  <c r="DJ114" i="3" a="1"/>
  <c r="DJ114" i="3"/>
  <c r="FM108" i="3" a="1"/>
  <c r="FM108" i="3"/>
  <c r="FM90" i="3" a="1"/>
  <c r="FM90" i="3"/>
  <c r="FM102" i="3" a="1"/>
  <c r="FM102" i="3"/>
  <c r="GQ101" i="3" a="1"/>
  <c r="GQ101" i="3"/>
  <c r="DE116" i="3" a="1"/>
  <c r="DE116" i="3"/>
  <c r="DE92" i="3" a="1"/>
  <c r="DE92" i="3"/>
  <c r="GQ106" i="3" a="1"/>
  <c r="GQ106" i="3"/>
  <c r="FR125" i="3" a="1"/>
  <c r="FR125" i="3"/>
  <c r="DE91" i="3" a="1"/>
  <c r="DE91" i="3"/>
  <c r="DE96" i="3" a="1"/>
  <c r="DE96" i="3"/>
  <c r="FR96" i="3" a="1"/>
  <c r="FR96" i="3"/>
  <c r="DE115" i="3" a="1"/>
  <c r="DE115" i="3"/>
  <c r="DE123" i="3" a="1"/>
  <c r="DE123" i="3"/>
  <c r="GQ100" i="3" a="1"/>
  <c r="GQ100" i="3"/>
  <c r="DE112" i="3" a="1"/>
  <c r="DE112" i="3"/>
  <c r="DE125" i="3" a="1"/>
  <c r="DE125" i="3"/>
  <c r="CR96" i="3" a="1"/>
  <c r="CR96" i="3"/>
  <c r="IV123" i="3" a="1"/>
  <c r="IV123" i="3"/>
  <c r="GD114" i="3" a="1"/>
  <c r="GD114" i="3"/>
  <c r="JK91" i="3" a="1"/>
  <c r="JK91" i="3"/>
  <c r="DL127" i="3" a="1"/>
  <c r="DL127" i="3"/>
  <c r="HZ129" i="3" a="1"/>
  <c r="HZ129" i="3"/>
  <c r="HZ120" i="3" a="1"/>
  <c r="HZ120" i="3"/>
  <c r="HZ125" i="3" a="1"/>
  <c r="HZ125" i="3"/>
  <c r="HZ103" i="3" a="1"/>
  <c r="HZ103" i="3"/>
  <c r="HZ121" i="3" a="1"/>
  <c r="HZ121" i="3"/>
  <c r="HZ118" i="3" a="1"/>
  <c r="HZ118" i="3"/>
  <c r="EI129" i="3" a="1"/>
  <c r="EI129" i="3"/>
  <c r="HZ111" i="3" a="1"/>
  <c r="HZ111" i="3"/>
  <c r="EI94" i="3" a="1"/>
  <c r="EI94" i="3"/>
  <c r="EI102" i="3" a="1"/>
  <c r="EI102" i="3"/>
  <c r="GD111" i="3" a="1"/>
  <c r="GD111" i="3"/>
  <c r="HZ100" i="3" a="1"/>
  <c r="HZ100" i="3"/>
  <c r="HZ122" i="3" a="1"/>
  <c r="HZ122" i="3"/>
  <c r="EI91" i="3" a="1"/>
  <c r="EI91" i="3"/>
  <c r="DJ98" i="3" a="1"/>
  <c r="DJ98" i="3"/>
  <c r="DJ101" i="3" a="1"/>
  <c r="DJ101" i="3"/>
  <c r="DJ89" i="3" a="1"/>
  <c r="DJ89" i="3"/>
  <c r="EI128" i="3" a="1"/>
  <c r="EI128" i="3"/>
  <c r="EI115" i="3" a="1"/>
  <c r="EI115" i="3"/>
  <c r="EI118" i="3" a="1"/>
  <c r="EI118" i="3"/>
  <c r="EI97" i="3" a="1"/>
  <c r="EI97" i="3"/>
  <c r="GA123" i="3" a="1"/>
  <c r="GA123" i="3"/>
  <c r="II105" i="3" a="1"/>
  <c r="II105" i="3"/>
  <c r="DJ110" i="3" a="1"/>
  <c r="DJ110" i="3"/>
  <c r="CT123" i="3" a="1"/>
  <c r="CT123" i="3"/>
  <c r="EA130" i="3" a="1"/>
  <c r="EA130" i="3"/>
  <c r="II92" i="3" a="1"/>
  <c r="II92" i="3"/>
  <c r="II89" i="3" a="1"/>
  <c r="II89" i="3"/>
  <c r="EI125" i="3" a="1"/>
  <c r="EI125" i="3"/>
  <c r="HZ105" i="3" a="1"/>
  <c r="HZ105" i="3"/>
  <c r="II95" i="3" a="1"/>
  <c r="II95" i="3"/>
  <c r="II99" i="3" a="1"/>
  <c r="II99" i="3"/>
  <c r="HZ128" i="3" a="1"/>
  <c r="HZ128" i="3"/>
  <c r="IS97" i="3" a="1"/>
  <c r="IS97" i="3"/>
  <c r="CT116" i="3" a="1"/>
  <c r="CT116" i="3"/>
  <c r="CT99" i="3" a="1"/>
  <c r="CT99" i="3"/>
  <c r="CT94" i="3" a="1"/>
  <c r="CT94" i="3"/>
  <c r="GF104" i="3" a="1"/>
  <c r="GF104" i="3"/>
  <c r="II102" i="3" a="1"/>
  <c r="II102" i="3"/>
  <c r="IG121" i="3" a="1"/>
  <c r="IG121" i="3"/>
  <c r="IV119" i="3" a="1"/>
  <c r="IV119" i="3"/>
  <c r="IG124" i="3" a="1"/>
  <c r="IG124" i="3"/>
  <c r="DJ122" i="3" a="1"/>
  <c r="DJ122" i="3"/>
  <c r="HZ108" i="3" a="1"/>
  <c r="HZ108" i="3"/>
  <c r="HZ124" i="3" a="1"/>
  <c r="HZ124" i="3"/>
  <c r="HZ88" i="3" a="1"/>
  <c r="HZ88" i="3"/>
  <c r="HZ130" i="3" a="1"/>
  <c r="HZ130" i="3"/>
  <c r="HZ91" i="3" a="1"/>
  <c r="HZ91" i="3"/>
  <c r="HZ106" i="3" a="1"/>
  <c r="HZ106" i="3"/>
  <c r="GF96" i="3" a="1"/>
  <c r="GF96" i="3"/>
  <c r="HZ109" i="3" a="1"/>
  <c r="HZ109" i="3"/>
  <c r="EI123" i="3" a="1"/>
  <c r="EI123" i="3"/>
  <c r="EI109" i="3" a="1"/>
  <c r="EI109" i="3"/>
  <c r="EI119" i="3" a="1"/>
  <c r="EI119" i="3"/>
  <c r="EI92" i="3" a="1"/>
  <c r="EI92" i="3"/>
  <c r="HZ96" i="3" a="1"/>
  <c r="HZ96" i="3"/>
  <c r="EI108" i="3" a="1"/>
  <c r="EI108" i="3"/>
  <c r="DJ94" i="3" a="1"/>
  <c r="DJ94" i="3"/>
  <c r="DJ105" i="3" a="1"/>
  <c r="DJ105" i="3"/>
  <c r="DJ129" i="3" a="1"/>
  <c r="DJ129" i="3"/>
  <c r="EI122" i="3" a="1"/>
  <c r="EI122" i="3"/>
  <c r="EI96" i="3" a="1"/>
  <c r="EI96" i="3"/>
  <c r="EI89" i="3" a="1"/>
  <c r="EI89" i="3"/>
  <c r="EI107" i="3" a="1"/>
  <c r="EI107" i="3"/>
  <c r="II98" i="3" a="1"/>
  <c r="II98" i="3"/>
  <c r="EI99" i="3" a="1"/>
  <c r="EI99" i="3"/>
  <c r="CT101" i="3" a="1"/>
  <c r="CT101" i="3"/>
  <c r="EI112" i="3" a="1"/>
  <c r="EI112" i="3"/>
  <c r="EI124" i="3" a="1"/>
  <c r="EI124" i="3"/>
  <c r="EI106" i="3" a="1"/>
  <c r="EI106" i="3"/>
  <c r="GF112" i="3" a="1"/>
  <c r="GF112" i="3"/>
  <c r="EI104" i="3" a="1"/>
  <c r="EI104" i="3"/>
  <c r="EI101" i="3" a="1"/>
  <c r="EI101" i="3"/>
  <c r="II127" i="3" a="1"/>
  <c r="II127" i="3"/>
  <c r="II90" i="3" a="1"/>
  <c r="II90" i="3"/>
  <c r="II118" i="3" a="1"/>
  <c r="II118" i="3"/>
  <c r="II126" i="3" a="1"/>
  <c r="II126" i="3"/>
  <c r="IV97" i="3" a="1"/>
  <c r="IV97" i="3"/>
  <c r="CT112" i="3" a="1"/>
  <c r="CT112" i="3"/>
  <c r="CT115" i="3" a="1"/>
  <c r="CT115" i="3"/>
  <c r="EZ103" i="3" a="1"/>
  <c r="EZ103" i="3"/>
  <c r="IO101" i="3" a="1"/>
  <c r="IO101" i="3"/>
  <c r="IO112" i="3" a="1"/>
  <c r="IO112" i="3"/>
  <c r="IO107" i="3" a="1"/>
  <c r="IO107" i="3"/>
  <c r="IO88" i="3" a="1"/>
  <c r="IO88" i="3"/>
  <c r="IY121" i="3" a="1"/>
  <c r="IY121" i="3"/>
  <c r="EX117" i="3" a="1"/>
  <c r="EX117" i="3"/>
  <c r="IY127" i="3" a="1"/>
  <c r="IY127" i="3"/>
  <c r="IY106" i="3" a="1"/>
  <c r="IY106" i="3"/>
  <c r="EX129" i="3" a="1"/>
  <c r="EX129" i="3"/>
  <c r="EX108" i="3" a="1"/>
  <c r="EX108" i="3"/>
  <c r="IY98" i="3" a="1"/>
  <c r="IY98" i="3"/>
  <c r="EX89" i="3" a="1"/>
  <c r="EX89" i="3"/>
  <c r="EX111" i="3" a="1"/>
  <c r="EX111" i="3"/>
  <c r="EX105" i="3" a="1"/>
  <c r="EX105" i="3"/>
  <c r="EX91" i="3" a="1"/>
  <c r="EX91" i="3"/>
  <c r="IY129" i="3" a="1"/>
  <c r="IY129" i="3"/>
  <c r="IY125" i="3" a="1"/>
  <c r="IY125" i="3"/>
  <c r="IY120" i="3" a="1"/>
  <c r="IY120" i="3"/>
  <c r="EX99" i="3" a="1"/>
  <c r="EX99" i="3"/>
  <c r="IO122" i="3" a="1"/>
  <c r="IO122" i="3"/>
  <c r="HH92" i="3" a="1"/>
  <c r="HH92" i="3"/>
  <c r="EZ116" i="3" a="1"/>
  <c r="EZ116" i="3"/>
  <c r="HH102" i="3" a="1"/>
  <c r="HH102" i="3"/>
  <c r="DY128" i="3" a="1"/>
  <c r="DY128" i="3"/>
  <c r="IO103" i="3" a="1"/>
  <c r="IO103" i="3"/>
  <c r="IY95" i="3" a="1"/>
  <c r="IY95" i="3"/>
  <c r="IY111" i="3" a="1"/>
  <c r="IY111" i="3"/>
  <c r="IY91" i="3" a="1"/>
  <c r="IY91" i="3"/>
  <c r="IO125" i="3" a="1"/>
  <c r="IO125" i="3"/>
  <c r="IY94" i="3" a="1"/>
  <c r="IY94" i="3"/>
  <c r="IO90" i="3" a="1"/>
  <c r="IO90" i="3"/>
  <c r="HK100" i="3" a="1"/>
  <c r="HK100" i="3"/>
  <c r="EX103" i="3" a="1"/>
  <c r="EX103" i="3"/>
  <c r="HK127" i="3" a="1"/>
  <c r="HK127" i="3"/>
  <c r="CR117" i="3" a="1"/>
  <c r="CR117" i="3"/>
  <c r="CR113" i="3" a="1"/>
  <c r="CR113" i="3"/>
  <c r="GX112" i="3" a="1"/>
  <c r="GX112" i="3"/>
  <c r="CR97" i="3" a="1"/>
  <c r="CR97" i="3"/>
  <c r="EF103" i="3" a="1"/>
  <c r="EF103" i="3"/>
  <c r="EF130" i="3" a="1"/>
  <c r="EF130" i="3"/>
  <c r="EF119" i="3" a="1"/>
  <c r="EF119" i="3"/>
  <c r="CR99" i="3" a="1"/>
  <c r="CR99" i="3"/>
  <c r="CR121" i="3" a="1"/>
  <c r="CR121" i="3"/>
  <c r="EF113" i="3" a="1"/>
  <c r="EF113" i="3"/>
  <c r="EF109" i="3" a="1"/>
  <c r="EF109" i="3"/>
  <c r="EF94" i="3" a="1"/>
  <c r="EF94" i="3"/>
  <c r="EF108" i="3" a="1"/>
  <c r="EF108" i="3"/>
  <c r="EF89" i="3" a="1"/>
  <c r="EF89" i="3"/>
  <c r="EF120" i="3" a="1"/>
  <c r="EF120" i="3"/>
  <c r="EZ123" i="3" a="1"/>
  <c r="EZ123" i="3"/>
  <c r="DY101" i="3" a="1"/>
  <c r="DY101" i="3"/>
  <c r="EF107" i="3" a="1"/>
  <c r="EF107" i="3"/>
  <c r="EF128" i="3" a="1"/>
  <c r="EF128" i="3"/>
  <c r="HH118" i="3" a="1"/>
  <c r="HH118" i="3"/>
  <c r="HF120" i="3" a="1"/>
  <c r="HF120" i="3"/>
  <c r="IE128" i="3" a="1"/>
  <c r="IE128" i="3"/>
  <c r="IE102" i="3" a="1"/>
  <c r="IE102" i="3"/>
  <c r="IE97" i="3" a="1"/>
  <c r="IE97" i="3"/>
  <c r="IE119" i="3" a="1"/>
  <c r="IE119" i="3"/>
  <c r="IE89" i="3" a="1"/>
  <c r="IE89" i="3"/>
  <c r="IE100" i="3" a="1"/>
  <c r="IE100" i="3"/>
  <c r="GX90" i="3" a="1"/>
  <c r="GX90" i="3"/>
  <c r="GX93" i="3" a="1"/>
  <c r="GX93" i="3"/>
  <c r="GX110" i="3" a="1"/>
  <c r="GX110" i="3"/>
  <c r="GX99" i="3" a="1"/>
  <c r="GX99" i="3"/>
  <c r="HW105" i="3" a="1"/>
  <c r="HW105" i="3"/>
  <c r="HW112" i="3" a="1"/>
  <c r="HW112" i="3"/>
  <c r="GN122" i="3" a="1"/>
  <c r="GN122" i="3"/>
  <c r="GN103" i="3" a="1"/>
  <c r="GN103" i="3"/>
  <c r="IB124" i="3" a="1"/>
  <c r="IB124" i="3"/>
  <c r="IB106" i="3" a="1"/>
  <c r="IB106" i="3"/>
  <c r="GX126" i="3" a="1"/>
  <c r="GX126" i="3"/>
  <c r="GN90" i="3" a="1"/>
  <c r="GN90" i="3"/>
  <c r="GN104" i="3" a="1"/>
  <c r="GN104" i="3"/>
  <c r="AK119" i="3" a="1"/>
  <c r="AK119" i="3"/>
  <c r="I126" i="3" a="1"/>
  <c r="I126" i="3"/>
  <c r="I117" i="3" a="1"/>
  <c r="I117" i="3"/>
  <c r="I92" i="3" a="1"/>
  <c r="I92" i="3"/>
  <c r="AK91" i="3" a="1"/>
  <c r="AK91" i="3"/>
  <c r="AK114" i="3" a="1"/>
  <c r="AK114" i="3"/>
  <c r="V99" i="3" a="1"/>
  <c r="V99" i="3"/>
  <c r="V110" i="3" a="1"/>
  <c r="V110" i="3"/>
  <c r="AK97" i="3" a="1"/>
  <c r="AK97" i="3"/>
  <c r="S119" i="3" a="1"/>
  <c r="S119" i="3"/>
  <c r="D91" i="3" a="1"/>
  <c r="D91" i="3"/>
  <c r="D130" i="3" a="1"/>
  <c r="D130" i="3"/>
  <c r="JA100" i="3" a="1"/>
  <c r="JA100" i="3"/>
  <c r="ED101" i="3" a="1"/>
  <c r="ED101" i="3"/>
  <c r="JA130" i="3" a="1"/>
  <c r="JA130" i="3"/>
  <c r="JA103" i="3" a="1"/>
  <c r="JA103" i="3"/>
  <c r="IO105" i="3" a="1"/>
  <c r="IO105" i="3"/>
  <c r="ED130" i="3" a="1"/>
  <c r="ED130" i="3"/>
  <c r="HC124" i="3" a="1"/>
  <c r="HC124" i="3"/>
  <c r="HC116" i="3" a="1"/>
  <c r="HC116" i="3"/>
  <c r="GX124" i="3" a="1"/>
  <c r="GX124" i="3"/>
  <c r="GX128" i="3" a="1"/>
  <c r="GX128" i="3"/>
  <c r="ED94" i="3" a="1"/>
  <c r="ED94" i="3"/>
  <c r="JA112" i="3" a="1"/>
  <c r="JA112" i="3"/>
  <c r="HH112" i="3" a="1"/>
  <c r="HH112" i="3"/>
  <c r="HW129" i="3" a="1"/>
  <c r="HW129" i="3"/>
  <c r="HC104" i="3" a="1"/>
  <c r="HC104" i="3"/>
  <c r="HW119" i="3" a="1"/>
  <c r="HW119" i="3"/>
  <c r="HW117" i="3" a="1"/>
  <c r="HW117" i="3"/>
  <c r="IB126" i="3" a="1"/>
  <c r="IB126" i="3"/>
  <c r="DL118" i="3" a="1"/>
  <c r="DL118" i="3"/>
  <c r="DL119" i="3" a="1"/>
  <c r="DL119" i="3"/>
  <c r="DL91" i="3" a="1"/>
  <c r="DL91" i="3"/>
  <c r="GN102" i="3" a="1"/>
  <c r="GN102" i="3"/>
  <c r="DB124" i="3" a="1"/>
  <c r="DB124" i="3"/>
  <c r="DB129" i="3" a="1"/>
  <c r="DB129" i="3"/>
  <c r="IB88" i="3" a="1"/>
  <c r="IB88" i="3"/>
  <c r="CW115" i="3" a="1"/>
  <c r="CW115" i="3"/>
  <c r="DL126" i="3" a="1"/>
  <c r="DL126" i="3"/>
  <c r="HC99" i="3" a="1"/>
  <c r="HC99" i="3"/>
  <c r="HW90" i="3" a="1"/>
  <c r="HW90" i="3"/>
  <c r="EU92" i="3" a="1"/>
  <c r="EU92" i="3"/>
  <c r="HC117" i="3" a="1"/>
  <c r="HC117" i="3"/>
  <c r="GN112" i="3" a="1"/>
  <c r="GN112" i="3"/>
  <c r="JA120" i="3" a="1"/>
  <c r="JA120" i="3"/>
  <c r="DY129" i="3" a="1"/>
  <c r="DY129" i="3"/>
  <c r="DY123" i="3" a="1"/>
  <c r="DY123" i="3"/>
  <c r="DY107" i="3" a="1"/>
  <c r="DY107" i="3"/>
  <c r="GN96" i="3" a="1"/>
  <c r="GN96" i="3"/>
  <c r="IO126" i="3" a="1"/>
  <c r="IO126" i="3"/>
  <c r="IO93" i="3" a="1"/>
  <c r="IO93" i="3"/>
  <c r="IO113" i="3" a="1"/>
  <c r="IO113" i="3"/>
  <c r="IY99" i="3" a="1"/>
  <c r="IY99" i="3"/>
  <c r="IY93" i="3" a="1"/>
  <c r="IY93" i="3"/>
  <c r="EX113" i="3" a="1"/>
  <c r="EX113" i="3"/>
  <c r="EX130" i="3" a="1"/>
  <c r="EX130" i="3"/>
  <c r="IY112" i="3" a="1"/>
  <c r="IY112" i="3"/>
  <c r="EX93" i="3" a="1"/>
  <c r="EX93" i="3"/>
  <c r="EX127" i="3" a="1"/>
  <c r="EX127" i="3"/>
  <c r="IY118" i="3" a="1"/>
  <c r="IY118" i="3"/>
  <c r="EX110" i="3" a="1"/>
  <c r="EX110" i="3"/>
  <c r="IO121" i="3" a="1"/>
  <c r="IO121" i="3"/>
  <c r="IY108" i="3" a="1"/>
  <c r="IY108" i="3"/>
  <c r="IY123" i="3" a="1"/>
  <c r="IY123" i="3"/>
  <c r="EX118" i="3" a="1"/>
  <c r="EX118" i="3"/>
  <c r="IO94" i="3" a="1"/>
  <c r="IO94" i="3"/>
  <c r="GN88" i="3" a="1"/>
  <c r="GN88" i="3"/>
  <c r="HH105" i="3" a="1"/>
  <c r="HH105" i="3"/>
  <c r="DY118" i="3" a="1"/>
  <c r="DY118" i="3"/>
  <c r="HK107" i="3" a="1"/>
  <c r="HK107" i="3"/>
  <c r="IO97" i="3" a="1"/>
  <c r="IO97" i="3"/>
  <c r="HK123" i="3" a="1"/>
  <c r="HK123" i="3"/>
  <c r="CR102" i="3" a="1"/>
  <c r="CR102" i="3"/>
  <c r="IB119" i="3" a="1"/>
  <c r="IB119" i="3"/>
  <c r="CR94" i="3" a="1"/>
  <c r="CR94" i="3"/>
  <c r="CR119" i="3" a="1"/>
  <c r="CR119" i="3"/>
  <c r="EF104" i="3" a="1"/>
  <c r="EF104" i="3"/>
  <c r="EF121" i="3" a="1"/>
  <c r="EF121" i="3"/>
  <c r="CR115" i="3" a="1"/>
  <c r="CR115" i="3"/>
  <c r="EF95" i="3" a="1"/>
  <c r="EF95" i="3"/>
  <c r="CR118" i="3" a="1"/>
  <c r="CR118" i="3"/>
  <c r="CR127" i="3" a="1"/>
  <c r="CR127" i="3"/>
  <c r="GN98" i="3" a="1"/>
  <c r="GN98" i="3"/>
  <c r="EF117" i="3" a="1"/>
  <c r="EF117" i="3"/>
  <c r="EF90" i="3" a="1"/>
  <c r="EF90" i="3"/>
  <c r="EF98" i="3" a="1"/>
  <c r="EF98" i="3"/>
  <c r="IO118" i="3" a="1"/>
  <c r="IO118" i="3"/>
  <c r="DB117" i="3" a="1"/>
  <c r="DB117" i="3"/>
  <c r="CR128" i="3" a="1"/>
  <c r="CR128" i="3"/>
  <c r="EF100" i="3" a="1"/>
  <c r="EF100" i="3"/>
  <c r="DQ106" i="3" a="1"/>
  <c r="DQ106" i="3"/>
  <c r="HF90" i="3" a="1"/>
  <c r="HF90" i="3"/>
  <c r="DJ90" i="3" a="1"/>
  <c r="DJ90" i="3"/>
  <c r="DJ106" i="3" a="1"/>
  <c r="DJ106" i="3"/>
  <c r="DJ88" i="3" a="1"/>
  <c r="DJ88" i="3"/>
  <c r="GX109" i="3" a="1"/>
  <c r="GX109" i="3"/>
  <c r="GX113" i="3" a="1"/>
  <c r="GX113" i="3"/>
  <c r="ED115" i="3" a="1"/>
  <c r="ED115" i="3"/>
  <c r="GX125" i="3" a="1"/>
  <c r="GX125" i="3"/>
  <c r="HW130" i="3" a="1"/>
  <c r="HW130" i="3"/>
  <c r="HW94" i="3" a="1"/>
  <c r="HW94" i="3"/>
  <c r="HW100" i="3" a="1"/>
  <c r="HW100" i="3"/>
  <c r="HW126" i="3" a="1"/>
  <c r="HW126" i="3"/>
  <c r="HW128" i="3" a="1"/>
  <c r="HW128" i="3"/>
  <c r="GN113" i="3" a="1"/>
  <c r="GN113" i="3"/>
  <c r="GN116" i="3" a="1"/>
  <c r="GN116" i="3"/>
  <c r="IB100" i="3" a="1"/>
  <c r="IB100" i="3"/>
  <c r="IB97" i="3" a="1"/>
  <c r="IB97" i="3"/>
  <c r="HW124" i="3" a="1"/>
  <c r="HW124" i="3"/>
  <c r="IB89" i="3" a="1"/>
  <c r="IB89" i="3"/>
  <c r="GN123" i="3" a="1"/>
  <c r="GN123" i="3"/>
  <c r="GN129" i="3" a="1"/>
  <c r="GN129" i="3"/>
  <c r="GN107" i="3" a="1"/>
  <c r="GN107" i="3"/>
  <c r="GN95" i="3" a="1"/>
  <c r="GN95" i="3"/>
  <c r="AK130" i="3" a="1"/>
  <c r="AK130" i="3"/>
  <c r="AK116" i="3" a="1"/>
  <c r="AK116" i="3"/>
  <c r="V103" i="3" a="1"/>
  <c r="V103" i="3"/>
  <c r="I115" i="3" a="1"/>
  <c r="I115" i="3"/>
  <c r="I122" i="3" a="1"/>
  <c r="I122" i="3"/>
  <c r="I101" i="3" a="1"/>
  <c r="I101" i="3"/>
  <c r="I102" i="3" a="1"/>
  <c r="I102" i="3"/>
  <c r="I106" i="3" a="1"/>
  <c r="I106" i="3"/>
  <c r="AK125" i="3" a="1"/>
  <c r="AK125" i="3"/>
  <c r="V104" i="3" a="1"/>
  <c r="V104" i="3"/>
  <c r="V91" i="3" a="1"/>
  <c r="V91" i="3"/>
  <c r="V90" i="3" a="1"/>
  <c r="V90" i="3"/>
  <c r="AK109" i="3" a="1"/>
  <c r="AK109" i="3"/>
  <c r="AK112" i="3" a="1"/>
  <c r="AK112" i="3"/>
  <c r="V112" i="3" a="1"/>
  <c r="V112" i="3"/>
  <c r="S92" i="3" a="1"/>
  <c r="S92" i="3"/>
  <c r="V123" i="3" a="1"/>
  <c r="V123" i="3"/>
  <c r="S95" i="3" a="1"/>
  <c r="S95" i="3"/>
  <c r="S123" i="3" a="1"/>
  <c r="S123" i="3"/>
  <c r="S128" i="3" a="1"/>
  <c r="S128" i="3"/>
  <c r="D102" i="3" a="1"/>
  <c r="D102" i="3"/>
  <c r="D120" i="3" a="1"/>
  <c r="D120" i="3"/>
  <c r="JA107" i="3" a="1"/>
  <c r="JA107" i="3"/>
  <c r="JA109" i="3" a="1"/>
  <c r="JA109" i="3"/>
  <c r="JA114" i="3" a="1"/>
  <c r="JA114" i="3"/>
  <c r="ED123" i="3" a="1"/>
  <c r="ED123" i="3"/>
  <c r="JA126" i="3" a="1"/>
  <c r="JA126" i="3"/>
  <c r="JA117" i="3" a="1"/>
  <c r="JA117" i="3"/>
  <c r="ED89" i="3" a="1"/>
  <c r="ED89" i="3"/>
  <c r="EU119" i="3" a="1"/>
  <c r="EU119" i="3"/>
  <c r="EU106" i="3" a="1"/>
  <c r="EU106" i="3"/>
  <c r="IO111" i="3" a="1"/>
  <c r="IO111" i="3"/>
  <c r="IO120" i="3" a="1"/>
  <c r="IO120" i="3"/>
  <c r="HC122" i="3" a="1"/>
  <c r="HC122" i="3"/>
  <c r="HC108" i="3" a="1"/>
  <c r="HC108" i="3"/>
  <c r="HC97" i="3" a="1"/>
  <c r="HC97" i="3"/>
  <c r="GX107" i="3" a="1"/>
  <c r="GX107" i="3"/>
  <c r="GX108" i="3" a="1"/>
  <c r="GX108" i="3"/>
  <c r="GX106" i="3" a="1"/>
  <c r="GX106" i="3"/>
  <c r="GX100" i="3" a="1"/>
  <c r="GX100" i="3"/>
  <c r="CW101" i="3" a="1"/>
  <c r="CW101" i="3"/>
  <c r="EU101" i="3" a="1"/>
  <c r="EU101" i="3"/>
  <c r="EU111" i="3" a="1"/>
  <c r="EU111" i="3"/>
  <c r="JA104" i="3" a="1"/>
  <c r="JA104" i="3"/>
  <c r="GX92" i="3" a="1"/>
  <c r="GX92" i="3"/>
  <c r="GX111" i="3" a="1"/>
  <c r="GX111" i="3"/>
  <c r="HC125" i="3" a="1"/>
  <c r="HC125" i="3"/>
  <c r="HW120" i="3" a="1"/>
  <c r="HW120" i="3"/>
  <c r="HW96" i="3" a="1"/>
  <c r="HW96" i="3"/>
  <c r="HW91" i="3" a="1"/>
  <c r="HW91" i="3"/>
  <c r="GX115" i="3" a="1"/>
  <c r="GX115" i="3"/>
  <c r="GX94" i="3" a="1"/>
  <c r="GX94" i="3"/>
  <c r="HC113" i="3" a="1"/>
  <c r="HC113" i="3"/>
  <c r="HC110" i="3" a="1"/>
  <c r="HC110" i="3"/>
  <c r="HW101" i="3" a="1"/>
  <c r="HW101" i="3"/>
  <c r="HW104" i="3" a="1"/>
  <c r="HW104" i="3"/>
  <c r="DB119" i="3" a="1"/>
  <c r="DB119" i="3"/>
  <c r="HW109" i="3" a="1"/>
  <c r="HW109" i="3"/>
  <c r="IB110" i="3" a="1"/>
  <c r="IB110" i="3"/>
  <c r="DL120" i="3" a="1"/>
  <c r="DL120" i="3"/>
  <c r="DL108" i="3" a="1"/>
  <c r="DL108" i="3"/>
  <c r="DL128" i="3" a="1"/>
  <c r="DL128" i="3"/>
  <c r="DL113" i="3" a="1"/>
  <c r="DL113" i="3"/>
  <c r="GN89" i="3" a="1"/>
  <c r="GN89" i="3"/>
  <c r="GN93" i="3" a="1"/>
  <c r="GN93" i="3"/>
  <c r="GN117" i="3" a="1"/>
  <c r="GN117" i="3"/>
  <c r="DB103" i="3" a="1"/>
  <c r="DB103" i="3"/>
  <c r="DB122" i="3" a="1"/>
  <c r="DB122" i="3"/>
  <c r="DB128" i="3" a="1"/>
  <c r="DB128" i="3"/>
  <c r="DB102" i="3" a="1"/>
  <c r="DB102" i="3"/>
  <c r="IB96" i="3" a="1"/>
  <c r="IB96" i="3"/>
  <c r="IB130" i="3" a="1"/>
  <c r="IB130" i="3"/>
  <c r="IB121" i="3" a="1"/>
  <c r="IB121" i="3"/>
  <c r="IB108" i="3" a="1"/>
  <c r="IB108" i="3"/>
  <c r="GX105" i="3" a="1"/>
  <c r="GX105" i="3"/>
  <c r="DL107" i="3" a="1"/>
  <c r="DL107" i="3"/>
  <c r="EU96" i="3" a="1"/>
  <c r="EU96" i="3"/>
  <c r="JA98" i="3" a="1"/>
  <c r="JA98" i="3"/>
  <c r="EU97" i="3" a="1"/>
  <c r="EU97" i="3"/>
  <c r="EU127" i="3" a="1"/>
  <c r="EU127" i="3"/>
  <c r="GX91" i="3" a="1"/>
  <c r="GX91" i="3"/>
  <c r="HW122" i="3" a="1"/>
  <c r="HW122" i="3"/>
  <c r="DL96" i="3" a="1"/>
  <c r="DL96" i="3"/>
  <c r="HW113" i="3" a="1"/>
  <c r="HW113" i="3"/>
  <c r="S122" i="3" a="1"/>
  <c r="S122" i="3"/>
  <c r="D95" i="3" a="1"/>
  <c r="D95" i="3"/>
  <c r="D100" i="3" a="1"/>
  <c r="D100" i="3"/>
  <c r="D99" i="3" a="1"/>
  <c r="D99" i="3"/>
  <c r="AK89" i="3" a="1"/>
  <c r="AK89" i="3"/>
  <c r="AK88" i="3" a="1"/>
  <c r="AK88" i="3"/>
  <c r="V126" i="3" a="1"/>
  <c r="V126" i="3"/>
  <c r="I91" i="3" a="1"/>
  <c r="I91" i="3"/>
  <c r="I119" i="3" a="1"/>
  <c r="I119" i="3"/>
  <c r="I90" i="3" a="1"/>
  <c r="I90" i="3"/>
  <c r="I103" i="3" a="1"/>
  <c r="I103" i="3"/>
  <c r="I118" i="3" a="1"/>
  <c r="I118" i="3"/>
  <c r="I108" i="3" a="1"/>
  <c r="I108" i="3"/>
  <c r="I111" i="3" a="1"/>
  <c r="I111" i="3"/>
  <c r="V111" i="3" a="1"/>
  <c r="V111" i="3"/>
  <c r="AK93" i="3" a="1"/>
  <c r="AK93" i="3"/>
  <c r="V124" i="3" a="1"/>
  <c r="V124" i="3"/>
  <c r="V127" i="3" a="1"/>
  <c r="V127" i="3"/>
  <c r="V114" i="3" a="1"/>
  <c r="V114" i="3"/>
  <c r="AK95" i="3" a="1"/>
  <c r="AK95" i="3"/>
  <c r="AK113" i="3" a="1"/>
  <c r="AK113" i="3"/>
  <c r="AK94" i="3" a="1"/>
  <c r="AK94" i="3"/>
  <c r="S129" i="3" a="1"/>
  <c r="S129" i="3"/>
  <c r="S101" i="3" a="1"/>
  <c r="S101" i="3"/>
  <c r="S105" i="3" a="1"/>
  <c r="S105" i="3"/>
  <c r="S96" i="3" a="1"/>
  <c r="S96" i="3"/>
  <c r="S117" i="3" a="1"/>
  <c r="S117" i="3"/>
  <c r="D93" i="3" a="1"/>
  <c r="D93" i="3"/>
  <c r="D111" i="3" a="1"/>
  <c r="D111" i="3"/>
  <c r="S91" i="3" a="1"/>
  <c r="S91" i="3"/>
  <c r="D90" i="3" a="1"/>
  <c r="D90" i="3"/>
  <c r="AK98" i="3" a="1"/>
  <c r="AK98" i="3"/>
  <c r="AK124" i="3" a="1"/>
  <c r="AK124" i="3"/>
  <c r="CW127" i="3" a="1"/>
  <c r="CW127" i="3"/>
  <c r="CW99" i="3" a="1"/>
  <c r="CW99" i="3"/>
  <c r="CW105" i="3" a="1"/>
  <c r="CW105" i="3"/>
  <c r="CW104" i="3" a="1"/>
  <c r="CW104" i="3"/>
  <c r="CW91" i="3" a="1"/>
  <c r="CW91" i="3"/>
  <c r="CW93" i="3" a="1"/>
  <c r="CW93" i="3"/>
  <c r="JA96" i="3" a="1"/>
  <c r="JA96" i="3"/>
  <c r="JA123" i="3" a="1"/>
  <c r="JA123" i="3"/>
  <c r="JA102" i="3" a="1"/>
  <c r="JA102" i="3"/>
  <c r="ED124" i="3" a="1"/>
  <c r="ED124" i="3"/>
  <c r="CW122" i="3" a="1"/>
  <c r="CW122" i="3"/>
  <c r="CW123" i="3" a="1"/>
  <c r="CW123" i="3"/>
  <c r="CW94" i="3" a="1"/>
  <c r="CW94" i="3"/>
  <c r="JA99" i="3" a="1"/>
  <c r="JA99" i="3"/>
  <c r="JA106" i="3" a="1"/>
  <c r="JA106" i="3"/>
  <c r="EU126" i="3" a="1"/>
  <c r="EU126" i="3"/>
  <c r="ED108" i="3" a="1"/>
  <c r="ED108" i="3"/>
  <c r="CW130" i="3" a="1"/>
  <c r="CW130" i="3"/>
  <c r="CW112" i="3" a="1"/>
  <c r="CW112" i="3"/>
  <c r="JA108" i="3" a="1"/>
  <c r="JA108" i="3"/>
  <c r="JA113" i="3" a="1"/>
  <c r="JA113" i="3"/>
  <c r="JA129" i="3" a="1"/>
  <c r="JA129" i="3"/>
  <c r="JA93" i="3" a="1"/>
  <c r="JA93" i="3"/>
  <c r="EU113" i="3" a="1"/>
  <c r="EU113" i="3"/>
  <c r="ED122" i="3" a="1"/>
  <c r="ED122" i="3"/>
  <c r="ED127" i="3" a="1"/>
  <c r="ED127" i="3"/>
  <c r="EU105" i="3" a="1"/>
  <c r="EU105" i="3"/>
  <c r="IO99" i="3" a="1"/>
  <c r="IO99" i="3"/>
  <c r="IO123" i="3" a="1"/>
  <c r="IO123" i="3"/>
  <c r="IO127" i="3" a="1"/>
  <c r="IO127" i="3"/>
  <c r="ED95" i="3" a="1"/>
  <c r="ED95" i="3"/>
  <c r="DY98" i="3" a="1"/>
  <c r="DY98" i="3"/>
  <c r="DY112" i="3" a="1"/>
  <c r="DY112" i="3"/>
  <c r="DY94" i="3" a="1"/>
  <c r="DY94" i="3"/>
  <c r="DY130" i="3" a="1"/>
  <c r="DY130" i="3"/>
  <c r="DY114" i="3" a="1"/>
  <c r="DY114" i="3"/>
  <c r="HH126" i="3" a="1"/>
  <c r="HH126" i="3"/>
  <c r="HH122" i="3" a="1"/>
  <c r="HH122" i="3"/>
  <c r="HH106" i="3" a="1"/>
  <c r="HH106" i="3"/>
  <c r="HH116" i="3" a="1"/>
  <c r="HH116" i="3"/>
  <c r="HH115" i="3" a="1"/>
  <c r="HH115" i="3"/>
  <c r="HH108" i="3" a="1"/>
  <c r="HH108" i="3"/>
  <c r="HC90" i="3" a="1"/>
  <c r="HC90" i="3"/>
  <c r="HC118" i="3" a="1"/>
  <c r="HC118" i="3"/>
  <c r="HC88" i="3" a="1"/>
  <c r="HC88" i="3"/>
  <c r="HC105" i="3" a="1"/>
  <c r="HC105" i="3"/>
  <c r="HC114" i="3" a="1"/>
  <c r="HC114" i="3"/>
  <c r="GX96" i="3" a="1"/>
  <c r="GX96" i="3"/>
  <c r="GX122" i="3" a="1"/>
  <c r="GX122" i="3"/>
  <c r="GX117" i="3" a="1"/>
  <c r="GX117" i="3"/>
  <c r="GX95" i="3" a="1"/>
  <c r="GX95" i="3"/>
  <c r="GX129" i="3" a="1"/>
  <c r="GX129" i="3"/>
  <c r="GX101" i="3" a="1"/>
  <c r="GX101" i="3"/>
  <c r="CW102" i="3" a="1"/>
  <c r="CW102" i="3"/>
  <c r="ED121" i="3" a="1"/>
  <c r="ED121" i="3"/>
  <c r="EU128" i="3" a="1"/>
  <c r="EU128" i="3"/>
  <c r="EU95" i="3" a="1"/>
  <c r="EU95" i="3"/>
  <c r="GX102" i="3" a="1"/>
  <c r="GX102" i="3"/>
  <c r="GX97" i="3" a="1"/>
  <c r="GX97" i="3"/>
  <c r="HH121" i="3" a="1"/>
  <c r="HH121" i="3"/>
  <c r="HH101" i="3" a="1"/>
  <c r="HH101" i="3"/>
  <c r="HC102" i="3" a="1"/>
  <c r="HC102" i="3"/>
  <c r="HW116" i="3" a="1"/>
  <c r="HW116" i="3"/>
  <c r="GX121" i="3" a="1"/>
  <c r="GX121" i="3"/>
  <c r="GX104" i="3" a="1"/>
  <c r="GX104" i="3"/>
  <c r="HC119" i="3" a="1"/>
  <c r="HC119" i="3"/>
  <c r="HW111" i="3" a="1"/>
  <c r="HW111" i="3"/>
  <c r="HW98" i="3" a="1"/>
  <c r="HW98" i="3"/>
  <c r="DB91" i="3" a="1"/>
  <c r="DB91" i="3"/>
  <c r="IB118" i="3" a="1"/>
  <c r="IB118" i="3"/>
  <c r="HW115" i="3" a="1"/>
  <c r="HW115" i="3"/>
  <c r="DB111" i="3" a="1"/>
  <c r="DB111" i="3"/>
  <c r="IB109" i="3" a="1"/>
  <c r="IB109" i="3"/>
  <c r="DB105" i="3" a="1"/>
  <c r="DB105" i="3"/>
  <c r="IB116" i="3" a="1"/>
  <c r="IB116" i="3"/>
  <c r="HW127" i="3" a="1"/>
  <c r="HW127" i="3"/>
  <c r="DL105" i="3" a="1"/>
  <c r="DL105" i="3"/>
  <c r="DL111" i="3" a="1"/>
  <c r="DL111" i="3"/>
  <c r="DL125" i="3" a="1"/>
  <c r="DL125" i="3"/>
  <c r="DL106" i="3" a="1"/>
  <c r="DL106" i="3"/>
  <c r="DL97" i="3" a="1"/>
  <c r="DL97" i="3"/>
  <c r="DL89" i="3" a="1"/>
  <c r="DL89" i="3"/>
  <c r="DL101" i="3" a="1"/>
  <c r="DL101" i="3"/>
  <c r="GN121" i="3" a="1"/>
  <c r="GN121" i="3"/>
  <c r="GN110" i="3" a="1"/>
  <c r="GN110" i="3"/>
  <c r="GN111" i="3" a="1"/>
  <c r="GN111" i="3"/>
  <c r="GN105" i="3" a="1"/>
  <c r="GN105" i="3"/>
  <c r="DB90" i="3" a="1"/>
  <c r="DB90" i="3"/>
  <c r="DB92" i="3" a="1"/>
  <c r="DB92" i="3"/>
  <c r="DB95" i="3" a="1"/>
  <c r="DB95" i="3"/>
  <c r="DB116" i="3" a="1"/>
  <c r="DB116" i="3"/>
  <c r="DB108" i="3" a="1"/>
  <c r="DB108" i="3"/>
  <c r="IB90" i="3" a="1"/>
  <c r="IB90" i="3"/>
  <c r="IB99" i="3" a="1"/>
  <c r="IB99" i="3"/>
  <c r="IB113" i="3" a="1"/>
  <c r="IB113" i="3"/>
  <c r="IB127" i="3" a="1"/>
  <c r="IB127" i="3"/>
  <c r="IB92" i="3" a="1"/>
  <c r="IB92" i="3"/>
  <c r="DL109" i="3" a="1"/>
  <c r="DL109" i="3"/>
  <c r="EU104" i="3" a="1"/>
  <c r="EU104" i="3"/>
  <c r="HW97" i="3" a="1"/>
  <c r="HW97" i="3"/>
  <c r="GX118" i="3" a="1"/>
  <c r="GX118" i="3"/>
  <c r="EU124" i="3" a="1"/>
  <c r="EU124" i="3"/>
  <c r="EU110" i="3" a="1"/>
  <c r="EU110" i="3"/>
  <c r="DL98" i="3" a="1"/>
  <c r="DL98" i="3"/>
  <c r="EU109" i="3" a="1"/>
  <c r="EU109" i="3"/>
  <c r="EU89" i="3" a="1"/>
  <c r="EU89" i="3"/>
  <c r="EZ112" i="3" a="1"/>
  <c r="EZ112" i="3"/>
  <c r="EZ91" i="3" a="1"/>
  <c r="EZ91" i="3"/>
  <c r="EZ124" i="3" a="1"/>
  <c r="EZ124" i="3"/>
  <c r="EZ122" i="3" a="1"/>
  <c r="EZ122" i="3"/>
  <c r="DL117" i="3" a="1"/>
  <c r="DL117" i="3"/>
  <c r="DL95" i="3" a="1"/>
  <c r="DL95" i="3"/>
  <c r="EZ115" i="3" a="1"/>
  <c r="EZ115" i="3"/>
  <c r="EZ107" i="3" a="1"/>
  <c r="EZ107" i="3"/>
  <c r="EZ97" i="3" a="1"/>
  <c r="EZ97" i="3"/>
  <c r="HC89" i="3" a="1"/>
  <c r="HC89" i="3"/>
  <c r="EU129" i="3" a="1"/>
  <c r="EU129" i="3"/>
  <c r="GN109" i="3" a="1"/>
  <c r="GN109" i="3"/>
  <c r="EZ101" i="3" a="1"/>
  <c r="EZ101" i="3"/>
  <c r="DY121" i="3" a="1"/>
  <c r="DY121" i="3"/>
  <c r="DY115" i="3" a="1"/>
  <c r="DY115" i="3"/>
  <c r="DY100" i="3" a="1"/>
  <c r="DY100" i="3"/>
  <c r="DY126" i="3" a="1"/>
  <c r="DY126" i="3"/>
  <c r="GX88" i="3" a="1"/>
  <c r="GX88" i="3"/>
  <c r="IO100" i="3" a="1"/>
  <c r="IO100" i="3"/>
  <c r="IO115" i="3" a="1"/>
  <c r="IO115" i="3"/>
  <c r="IO108" i="3" a="1"/>
  <c r="IO108" i="3"/>
  <c r="EX107" i="3" a="1"/>
  <c r="EX107" i="3"/>
  <c r="EX112" i="3" a="1"/>
  <c r="EX112" i="3"/>
  <c r="EX125" i="3" a="1"/>
  <c r="EX125" i="3"/>
  <c r="EX109" i="3" a="1"/>
  <c r="EX109" i="3"/>
  <c r="EX90" i="3" a="1"/>
  <c r="EX90" i="3"/>
  <c r="EX106" i="3" a="1"/>
  <c r="EX106" i="3"/>
  <c r="EX96" i="3" a="1"/>
  <c r="EX96" i="3"/>
  <c r="IY101" i="3" a="1"/>
  <c r="IY101" i="3"/>
  <c r="IY116" i="3" a="1"/>
  <c r="IY116" i="3"/>
  <c r="EX119" i="3" a="1"/>
  <c r="EX119" i="3"/>
  <c r="EX98" i="3" a="1"/>
  <c r="EX98" i="3"/>
  <c r="EX124" i="3" a="1"/>
  <c r="EX124" i="3"/>
  <c r="EX120" i="3" a="1"/>
  <c r="EX120" i="3"/>
  <c r="EX122" i="3" a="1"/>
  <c r="EX122" i="3"/>
  <c r="EX88" i="3" a="1"/>
  <c r="EX88" i="3"/>
  <c r="IO106" i="3" a="1"/>
  <c r="IO106" i="3"/>
  <c r="IY115" i="3" a="1"/>
  <c r="IY115" i="3"/>
  <c r="IY130" i="3" a="1"/>
  <c r="IY130" i="3"/>
  <c r="EX102" i="3" a="1"/>
  <c r="EX102" i="3"/>
  <c r="EZ120" i="3" a="1"/>
  <c r="EZ120" i="3"/>
  <c r="EZ109" i="3" a="1"/>
  <c r="EZ109" i="3"/>
  <c r="EZ117" i="3" a="1"/>
  <c r="EZ117" i="3"/>
  <c r="DY90" i="3" a="1"/>
  <c r="DY90" i="3"/>
  <c r="DY109" i="3" a="1"/>
  <c r="DY109" i="3"/>
  <c r="HK114" i="3" a="1"/>
  <c r="HK114" i="3"/>
  <c r="IY102" i="3" a="1"/>
  <c r="IY102" i="3"/>
  <c r="GQ105" i="3" a="1"/>
  <c r="GQ105" i="3"/>
  <c r="HK101" i="3" a="1"/>
  <c r="HK101" i="3"/>
  <c r="IY124" i="3" a="1"/>
  <c r="IY124" i="3"/>
  <c r="DO92" i="3" a="1"/>
  <c r="DO92" i="3"/>
  <c r="HK121" i="3" a="1"/>
  <c r="HK121" i="3"/>
  <c r="IT107" i="3" a="1"/>
  <c r="IT107" i="3"/>
  <c r="GQ128" i="3" a="1"/>
  <c r="GQ128" i="3"/>
  <c r="JD93" i="3" a="1"/>
  <c r="JD93" i="3"/>
  <c r="DE99" i="3" a="1"/>
  <c r="DE99" i="3"/>
  <c r="DE126" i="3" a="1"/>
  <c r="DE126" i="3"/>
  <c r="DE109" i="3" a="1"/>
  <c r="DE109" i="3"/>
  <c r="DE130" i="3" a="1"/>
  <c r="DE130" i="3"/>
  <c r="DE128" i="3" a="1"/>
  <c r="DE128" i="3"/>
  <c r="DE89" i="3" a="1"/>
  <c r="DE89" i="3"/>
  <c r="DE120" i="3" a="1"/>
  <c r="DE120" i="3"/>
  <c r="JD96" i="3" a="1"/>
  <c r="JD96" i="3"/>
  <c r="DE100" i="3" a="1"/>
  <c r="DE100" i="3"/>
  <c r="DE114" i="3" a="1"/>
  <c r="DE114" i="3"/>
  <c r="CR98" i="3" a="1"/>
  <c r="CR98" i="3"/>
  <c r="CR130" i="3" a="1"/>
  <c r="CR130" i="3"/>
  <c r="CR109" i="3" a="1"/>
  <c r="CR109" i="3"/>
  <c r="DG95" i="3" a="1"/>
  <c r="DG95" i="3"/>
  <c r="EF88" i="3" a="1"/>
  <c r="EF88" i="3"/>
  <c r="EF127" i="3" a="1"/>
  <c r="EF127" i="3"/>
  <c r="EF126" i="3" a="1"/>
  <c r="EF126" i="3"/>
  <c r="EF102" i="3" a="1"/>
  <c r="EF102" i="3"/>
  <c r="EU107" i="3" a="1"/>
  <c r="EU107" i="3"/>
  <c r="EF123" i="3" a="1"/>
  <c r="EF123" i="3"/>
  <c r="EF99" i="3" a="1"/>
  <c r="EF99" i="3"/>
  <c r="EF111" i="3" a="1"/>
  <c r="EF111" i="3"/>
  <c r="HC91" i="3" a="1"/>
  <c r="HC91" i="3"/>
  <c r="EA96" i="3" a="1"/>
  <c r="EA96" i="3"/>
  <c r="EA116" i="3" a="1"/>
  <c r="EA116" i="3"/>
  <c r="EA121" i="3" a="1"/>
  <c r="EA121" i="3"/>
  <c r="JK93" i="3" a="1"/>
  <c r="JK93" i="3"/>
  <c r="EF122" i="3" a="1"/>
  <c r="EF122" i="3"/>
  <c r="EF105" i="3" a="1"/>
  <c r="EF105" i="3"/>
  <c r="EF114" i="3" a="1"/>
  <c r="EF114" i="3"/>
  <c r="CR107" i="3" a="1"/>
  <c r="CR107" i="3"/>
  <c r="EA104" i="3" a="1"/>
  <c r="EA104" i="3"/>
  <c r="EA125" i="3" a="1"/>
  <c r="EA125" i="3"/>
  <c r="JK89" i="3" a="1"/>
  <c r="JK89" i="3"/>
  <c r="DY110" i="3" a="1"/>
  <c r="DY110" i="3"/>
  <c r="EF91" i="3" a="1"/>
  <c r="EF91" i="3"/>
  <c r="EA128" i="3" a="1"/>
  <c r="EA128" i="3"/>
  <c r="EA105" i="3" a="1"/>
  <c r="EA105" i="3"/>
  <c r="EA117" i="3" a="1"/>
  <c r="EA117" i="3"/>
  <c r="EA119" i="3" a="1"/>
  <c r="EA119" i="3"/>
  <c r="EA100" i="3" a="1"/>
  <c r="EA100" i="3"/>
  <c r="EF96" i="3" a="1"/>
  <c r="EF96" i="3"/>
  <c r="EP128" i="3" a="1"/>
  <c r="EP128" i="3"/>
  <c r="EP109" i="3" a="1"/>
  <c r="EP109" i="3"/>
  <c r="EP93" i="3" a="1"/>
  <c r="EP93" i="3"/>
  <c r="EP127" i="3" a="1"/>
  <c r="EP127" i="3"/>
  <c r="HM107" i="3" a="1"/>
  <c r="HM107" i="3"/>
  <c r="HM102" i="3" a="1"/>
  <c r="HM102" i="3"/>
  <c r="JF107" i="3" a="1"/>
  <c r="JF107" i="3"/>
  <c r="JF102" i="3" a="1"/>
  <c r="JF102" i="3"/>
  <c r="JF129" i="3" a="1"/>
  <c r="JF129" i="3"/>
  <c r="JF96" i="3" a="1"/>
  <c r="JF96" i="3"/>
  <c r="JF130" i="3" a="1"/>
  <c r="JF130" i="3"/>
  <c r="JF115" i="3" a="1"/>
  <c r="JF115" i="3"/>
  <c r="JF125" i="3" a="1"/>
  <c r="JF125" i="3"/>
  <c r="JF116" i="3" a="1"/>
  <c r="JF116" i="3"/>
  <c r="JF123" i="3" a="1"/>
  <c r="JF123" i="3"/>
  <c r="JF110" i="3" a="1"/>
  <c r="JF110" i="3"/>
  <c r="JF93" i="3" a="1"/>
  <c r="JF93" i="3"/>
  <c r="JF118" i="3" a="1"/>
  <c r="JF118" i="3"/>
  <c r="JF91" i="3" a="1"/>
  <c r="JF91" i="3"/>
  <c r="JF92" i="3" a="1"/>
  <c r="JF92" i="3"/>
  <c r="JF108" i="3" a="1"/>
  <c r="JF108" i="3"/>
  <c r="JF88" i="3" a="1"/>
  <c r="JF88" i="3"/>
  <c r="JF124" i="3" a="1"/>
  <c r="JF124" i="3"/>
  <c r="Q120" i="3" a="1"/>
  <c r="Q120" i="3"/>
  <c r="Q90" i="3" a="1"/>
  <c r="Q90" i="3"/>
  <c r="B98" i="3" a="1"/>
  <c r="B98" i="3"/>
  <c r="C13" i="9"/>
  <c r="Q115" i="3" a="1"/>
  <c r="Q115" i="3"/>
  <c r="Q123" i="3" a="1"/>
  <c r="Q123" i="3"/>
  <c r="C27" i="9"/>
  <c r="C40" i="9"/>
  <c r="B127" i="3" a="1"/>
  <c r="B127" i="3"/>
  <c r="C8" i="9"/>
  <c r="Q95" i="3" a="1"/>
  <c r="Q95" i="3"/>
  <c r="Q100" i="3" a="1"/>
  <c r="Q100" i="3"/>
  <c r="B128" i="3" a="1"/>
  <c r="B128" i="3"/>
  <c r="Q88" i="3" a="1"/>
  <c r="Q88" i="3"/>
  <c r="ED100" i="3" a="1"/>
  <c r="ED100" i="3"/>
  <c r="ED120" i="3" a="1"/>
  <c r="ED120" i="3"/>
  <c r="ED116" i="3" a="1"/>
  <c r="ED116" i="3"/>
  <c r="ED98" i="3" a="1"/>
  <c r="ED98" i="3"/>
  <c r="ED119" i="3" a="1"/>
  <c r="ED119" i="3"/>
  <c r="ED118" i="3" a="1"/>
  <c r="ED118" i="3"/>
  <c r="DQ92" i="3" a="1"/>
  <c r="DQ92" i="3"/>
  <c r="DQ116" i="3" a="1"/>
  <c r="DQ116" i="3"/>
  <c r="DQ111" i="3" a="1"/>
  <c r="DQ111" i="3"/>
  <c r="DQ127" i="3" a="1"/>
  <c r="DQ127" i="3"/>
  <c r="DQ113" i="3" a="1"/>
  <c r="DQ113" i="3"/>
  <c r="ED112" i="3" a="1"/>
  <c r="ED112" i="3"/>
  <c r="HW108" i="3" a="1"/>
  <c r="HW108" i="3"/>
  <c r="HW114" i="3" a="1"/>
  <c r="HW114" i="3"/>
  <c r="HW123" i="3" a="1"/>
  <c r="HW123" i="3"/>
  <c r="HW118" i="3" a="1"/>
  <c r="HW118" i="3"/>
  <c r="DQ118" i="3" a="1"/>
  <c r="DQ118" i="3"/>
  <c r="DB96" i="3" a="1"/>
  <c r="DB96" i="3"/>
  <c r="IB104" i="3" a="1"/>
  <c r="IB104" i="3"/>
  <c r="HW121" i="3" a="1"/>
  <c r="HW121" i="3"/>
  <c r="HW93" i="3" a="1"/>
  <c r="HW93" i="3"/>
  <c r="IB91" i="3" a="1"/>
  <c r="IB91" i="3"/>
  <c r="DB110" i="3" a="1"/>
  <c r="DB110" i="3"/>
  <c r="IB115" i="3" a="1"/>
  <c r="IB115" i="3"/>
  <c r="IB128" i="3" a="1"/>
  <c r="IB128" i="3"/>
  <c r="IB93" i="3" a="1"/>
  <c r="IB93" i="3"/>
  <c r="IB103" i="3" a="1"/>
  <c r="IB103" i="3"/>
  <c r="HW99" i="3" a="1"/>
  <c r="HW99" i="3"/>
  <c r="GN91" i="3" a="1"/>
  <c r="GN91" i="3"/>
  <c r="GN125" i="3" a="1"/>
  <c r="GN125" i="3"/>
  <c r="GN100" i="3" a="1"/>
  <c r="GN100" i="3"/>
  <c r="GN127" i="3" a="1"/>
  <c r="GN127" i="3"/>
  <c r="GN101" i="3" a="1"/>
  <c r="GN101" i="3"/>
  <c r="DQ102" i="3" a="1"/>
  <c r="DQ102" i="3"/>
  <c r="DB89" i="3" a="1"/>
  <c r="DB89" i="3"/>
  <c r="DB100" i="3" a="1"/>
  <c r="DB100" i="3"/>
  <c r="DB125" i="3" a="1"/>
  <c r="DB125" i="3"/>
  <c r="DB94" i="3" a="1"/>
  <c r="DB94" i="3"/>
  <c r="DB127" i="3" a="1"/>
  <c r="DB127" i="3"/>
  <c r="DB104" i="3" a="1"/>
  <c r="DB104" i="3"/>
  <c r="DB123" i="3" a="1"/>
  <c r="DB123" i="3"/>
  <c r="IB129" i="3" a="1"/>
  <c r="IB129" i="3"/>
  <c r="IB107" i="3" a="1"/>
  <c r="IB107" i="3"/>
  <c r="IB123" i="3" a="1"/>
  <c r="IB123" i="3"/>
  <c r="IB120" i="3" a="1"/>
  <c r="IB120" i="3"/>
  <c r="IB122" i="3" a="1"/>
  <c r="IB122" i="3"/>
  <c r="HH96" i="3" a="1"/>
  <c r="HH96" i="3"/>
  <c r="IB117" i="3" a="1"/>
  <c r="IB117" i="3"/>
  <c r="GD91" i="3" a="1"/>
  <c r="GD91" i="3"/>
  <c r="DG111" i="3" a="1"/>
  <c r="DG111" i="3"/>
  <c r="DG103" i="3" a="1"/>
  <c r="DG103" i="3"/>
  <c r="GN106" i="3" a="1"/>
  <c r="GN106" i="3"/>
  <c r="GN92" i="3" a="1"/>
  <c r="GN92" i="3"/>
  <c r="GD116" i="3" a="1"/>
  <c r="GD116" i="3"/>
  <c r="DG110" i="3" a="1"/>
  <c r="DG110" i="3"/>
  <c r="GD110" i="3" a="1"/>
  <c r="GD110" i="3"/>
  <c r="DG105" i="3" a="1"/>
  <c r="DG105" i="3"/>
  <c r="GN114" i="3" a="1"/>
  <c r="GN114" i="3"/>
  <c r="DG94" i="3" a="1"/>
  <c r="DG94" i="3"/>
  <c r="GD115" i="3" a="1"/>
  <c r="GD115" i="3"/>
  <c r="DG97" i="3" a="1"/>
  <c r="DG97" i="3"/>
  <c r="GN126" i="3" a="1"/>
  <c r="GN126" i="3"/>
  <c r="GD106" i="3" a="1"/>
  <c r="GD106" i="3"/>
  <c r="GV98" i="3" a="1"/>
  <c r="GV98" i="3"/>
  <c r="GV125" i="3" a="1"/>
  <c r="GV125" i="3"/>
  <c r="GV113" i="3" a="1"/>
  <c r="GV113" i="3"/>
  <c r="GV117" i="3" a="1"/>
  <c r="GV117" i="3"/>
  <c r="GV128" i="3" a="1"/>
  <c r="GV128" i="3"/>
  <c r="GV102" i="3" a="1"/>
  <c r="GV102" i="3"/>
  <c r="GV123" i="3" a="1"/>
  <c r="GV123" i="3"/>
  <c r="GV108" i="3" a="1"/>
  <c r="GV108" i="3"/>
  <c r="HK117" i="3" a="1"/>
  <c r="HK117" i="3"/>
  <c r="HK120" i="3" a="1"/>
  <c r="HK120" i="3"/>
  <c r="DO100" i="3" a="1"/>
  <c r="DO100" i="3"/>
  <c r="IO102" i="3" a="1"/>
  <c r="IO102" i="3"/>
  <c r="HK92" i="3" a="1"/>
  <c r="HK92" i="3"/>
  <c r="HK96" i="3" a="1"/>
  <c r="HK96" i="3"/>
  <c r="HK98" i="3" a="1"/>
  <c r="HK98" i="3"/>
  <c r="DO108" i="3" a="1"/>
  <c r="DO108" i="3"/>
  <c r="DO91" i="3" a="1"/>
  <c r="DO91" i="3"/>
  <c r="DO88" i="3" a="1"/>
  <c r="DO88" i="3"/>
  <c r="HK88" i="3" a="1"/>
  <c r="HK88" i="3"/>
  <c r="HK91" i="3" a="1"/>
  <c r="HK91" i="3"/>
  <c r="HK118" i="3" a="1"/>
  <c r="HK118" i="3"/>
  <c r="JD114" i="3" a="1"/>
  <c r="JD114" i="3"/>
  <c r="EX121" i="3" a="1"/>
  <c r="EX121" i="3"/>
  <c r="HK109" i="3" a="1"/>
  <c r="HK109" i="3"/>
  <c r="JD115" i="3" a="1"/>
  <c r="JD115" i="3"/>
  <c r="DO106" i="3" a="1"/>
  <c r="DO106" i="3"/>
  <c r="ED91" i="3" a="1"/>
  <c r="ED91" i="3"/>
  <c r="ED126" i="3" a="1"/>
  <c r="ED126" i="3"/>
  <c r="ED117" i="3" a="1"/>
  <c r="ED117" i="3"/>
  <c r="EP121" i="3" a="1"/>
  <c r="EP121" i="3"/>
  <c r="EP108" i="3" a="1"/>
  <c r="EP108" i="3"/>
  <c r="DG113" i="3" a="1"/>
  <c r="DG113" i="3"/>
  <c r="CR103" i="3" a="1"/>
  <c r="CR103" i="3"/>
  <c r="DG109" i="3" a="1"/>
  <c r="DG109" i="3"/>
  <c r="DG130" i="3" a="1"/>
  <c r="DG130" i="3"/>
  <c r="CR112" i="3" a="1"/>
  <c r="CR112" i="3"/>
  <c r="GD88" i="3" a="1"/>
  <c r="GD88" i="3"/>
  <c r="GD92" i="3" a="1"/>
  <c r="GD92" i="3"/>
  <c r="CR122" i="3" a="1"/>
  <c r="CR122" i="3"/>
  <c r="EP123" i="3" a="1"/>
  <c r="EP123" i="3"/>
  <c r="CR101" i="3" a="1"/>
  <c r="CR101" i="3"/>
  <c r="FT101" i="3" a="1"/>
  <c r="FT101" i="3"/>
  <c r="CR105" i="3" a="1"/>
  <c r="CR105" i="3"/>
  <c r="CR93" i="3" a="1"/>
  <c r="CR93" i="3"/>
  <c r="EP114" i="3" a="1"/>
  <c r="EP114" i="3"/>
  <c r="EP129" i="3" a="1"/>
  <c r="EP129" i="3"/>
  <c r="EP88" i="3" a="1"/>
  <c r="EP88" i="3"/>
  <c r="CR114" i="3" a="1"/>
  <c r="CR114" i="3"/>
  <c r="GI112" i="3" a="1"/>
  <c r="GI112" i="3"/>
  <c r="GI102" i="3" a="1"/>
  <c r="GI102" i="3"/>
  <c r="GI109" i="3" a="1"/>
  <c r="GI109" i="3"/>
  <c r="CR108" i="3" a="1"/>
  <c r="CR108" i="3"/>
  <c r="CR123" i="3" a="1"/>
  <c r="CR123" i="3"/>
  <c r="GI126" i="3" a="1"/>
  <c r="GI126" i="3"/>
  <c r="GI88" i="3" a="1"/>
  <c r="GI88" i="3"/>
  <c r="GI128" i="3" a="1"/>
  <c r="GI128" i="3"/>
  <c r="EP98" i="3" a="1"/>
  <c r="EP98" i="3"/>
  <c r="CR104" i="3" a="1"/>
  <c r="CR104" i="3"/>
  <c r="GI93" i="3" a="1"/>
  <c r="GI93" i="3"/>
  <c r="HH114" i="3" a="1"/>
  <c r="HH114" i="3"/>
  <c r="FY129" i="3" a="1"/>
  <c r="FY129" i="3"/>
  <c r="HK130" i="3" a="1"/>
  <c r="HK130" i="3"/>
  <c r="DL99" i="3" a="1"/>
  <c r="DL99" i="3"/>
  <c r="EX100" i="3" a="1"/>
  <c r="EX100" i="3"/>
  <c r="AR96" i="3" a="1"/>
  <c r="AR96" i="3"/>
  <c r="S90" i="3" a="1"/>
  <c r="S90" i="3"/>
  <c r="I88" i="3" a="1"/>
  <c r="I88" i="3"/>
  <c r="DE113" i="3" a="1"/>
  <c r="DE113" i="3"/>
  <c r="HH93" i="3" a="1"/>
  <c r="HH93" i="3"/>
  <c r="EA97" i="3" a="1"/>
  <c r="EA97" i="3"/>
  <c r="EA114" i="3" a="1"/>
  <c r="EA114" i="3"/>
  <c r="EA102" i="3" a="1"/>
  <c r="EA102" i="3"/>
  <c r="EA99" i="3" a="1"/>
  <c r="EA99" i="3"/>
  <c r="EA112" i="3" a="1"/>
  <c r="EA112" i="3"/>
  <c r="EA91" i="3" a="1"/>
  <c r="EA91" i="3"/>
  <c r="GN118" i="3" a="1"/>
  <c r="GN118" i="3"/>
  <c r="GN115" i="3" a="1"/>
  <c r="GN115" i="3"/>
  <c r="GV109" i="3" a="1"/>
  <c r="GV109" i="3"/>
  <c r="GV126" i="3" a="1"/>
  <c r="GV126" i="3"/>
  <c r="GV129" i="3" a="1"/>
  <c r="GV129" i="3"/>
  <c r="GV95" i="3" a="1"/>
  <c r="GV95" i="3"/>
  <c r="GV122" i="3" a="1"/>
  <c r="GV122" i="3"/>
  <c r="GV127" i="3" a="1"/>
  <c r="GV127" i="3"/>
  <c r="GV91" i="3" a="1"/>
  <c r="GV91" i="3"/>
  <c r="GV92" i="3" a="1"/>
  <c r="GV92" i="3"/>
  <c r="DO115" i="3" a="1"/>
  <c r="DO115" i="3"/>
  <c r="HK108" i="3" a="1"/>
  <c r="HK108" i="3"/>
  <c r="HK111" i="3" a="1"/>
  <c r="HK111" i="3"/>
  <c r="HK103" i="3" a="1"/>
  <c r="HK103" i="3"/>
  <c r="DO130" i="3" a="1"/>
  <c r="DO130" i="3"/>
  <c r="DO97" i="3" a="1"/>
  <c r="DO97" i="3"/>
  <c r="HK126" i="3" a="1"/>
  <c r="HK126" i="3"/>
  <c r="HK112" i="3" a="1"/>
  <c r="HK112" i="3"/>
  <c r="DO125" i="3" a="1"/>
  <c r="DO125" i="3"/>
  <c r="DO107" i="3" a="1"/>
  <c r="DO107" i="3"/>
  <c r="DO118" i="3" a="1"/>
  <c r="DO118" i="3"/>
  <c r="HK124" i="3" a="1"/>
  <c r="HK124" i="3"/>
  <c r="HK125" i="3" a="1"/>
  <c r="HK125" i="3"/>
  <c r="GV105" i="3" a="1"/>
  <c r="GV105" i="3"/>
  <c r="GV116" i="3" a="1"/>
  <c r="GV116" i="3"/>
  <c r="DO103" i="3" a="1"/>
  <c r="DO103" i="3"/>
  <c r="DO123" i="3" a="1"/>
  <c r="DO123" i="3"/>
  <c r="EP104" i="3" a="1"/>
  <c r="EP104" i="3"/>
  <c r="EP130" i="3" a="1"/>
  <c r="EP130" i="3"/>
  <c r="EP112" i="3" a="1"/>
  <c r="EP112" i="3"/>
  <c r="EP110" i="3" a="1"/>
  <c r="EP110" i="3"/>
  <c r="EP100" i="3" a="1"/>
  <c r="EP100" i="3"/>
  <c r="EP124" i="3" a="1"/>
  <c r="EP124" i="3"/>
  <c r="EP97" i="3" a="1"/>
  <c r="EP97" i="3"/>
  <c r="EP113" i="3" a="1"/>
  <c r="EP113" i="3"/>
  <c r="EP103" i="3" a="1"/>
  <c r="EP103" i="3"/>
  <c r="GI90" i="3" a="1"/>
  <c r="GI90" i="3"/>
  <c r="GI118" i="3" a="1"/>
  <c r="GI118" i="3"/>
  <c r="EP91" i="3" a="1"/>
  <c r="EP91" i="3"/>
  <c r="GD93" i="3" a="1"/>
  <c r="GD93" i="3"/>
  <c r="GI122" i="3" a="1"/>
  <c r="GI122" i="3"/>
  <c r="GI104" i="3" a="1"/>
  <c r="GI104" i="3"/>
  <c r="EP115" i="3" a="1"/>
  <c r="EP115" i="3"/>
  <c r="EP94" i="3" a="1"/>
  <c r="EP94" i="3"/>
  <c r="GI98" i="3" a="1"/>
  <c r="GI98" i="3"/>
  <c r="GI92" i="3" a="1"/>
  <c r="GI92" i="3"/>
  <c r="GI105" i="3" a="1"/>
  <c r="GI105" i="3"/>
  <c r="L105" i="3" a="1"/>
  <c r="L105" i="3"/>
  <c r="EP120" i="3" a="1"/>
  <c r="EP120" i="3"/>
  <c r="EA109" i="3" a="1"/>
  <c r="EA109" i="3"/>
  <c r="EA115" i="3" a="1"/>
  <c r="EA115" i="3"/>
  <c r="EA106" i="3" a="1"/>
  <c r="EA106" i="3"/>
  <c r="EA113" i="3" a="1"/>
  <c r="EA113" i="3"/>
  <c r="HK95" i="3" a="1"/>
  <c r="HK95" i="3"/>
  <c r="HK104" i="3" a="1"/>
  <c r="HK104" i="3"/>
  <c r="HK89" i="3" a="1"/>
  <c r="HK89" i="3"/>
  <c r="DO96" i="3" a="1"/>
  <c r="DO96" i="3"/>
  <c r="DO110" i="3" a="1"/>
  <c r="DO110" i="3"/>
  <c r="DO120" i="3" a="1"/>
  <c r="DO120" i="3"/>
  <c r="HK115" i="3" a="1"/>
  <c r="HK115" i="3"/>
  <c r="HK110" i="3" a="1"/>
  <c r="HK110" i="3"/>
  <c r="DO98" i="3" a="1"/>
  <c r="DO98" i="3"/>
  <c r="HK113" i="3" a="1"/>
  <c r="HK113" i="3"/>
  <c r="HK90" i="3" a="1"/>
  <c r="HK90" i="3"/>
  <c r="HK93" i="3" a="1"/>
  <c r="HK93" i="3"/>
  <c r="HK129" i="3" a="1"/>
  <c r="HK129" i="3"/>
  <c r="EP106" i="3" a="1"/>
  <c r="EP106" i="3"/>
  <c r="EP117" i="3" a="1"/>
  <c r="EP117" i="3"/>
  <c r="EP99" i="3" a="1"/>
  <c r="EP99" i="3"/>
  <c r="EP122" i="3" a="1"/>
  <c r="EP122" i="3"/>
  <c r="EP90" i="3" a="1"/>
  <c r="EP90" i="3"/>
  <c r="DG96" i="3" a="1"/>
  <c r="DG96" i="3"/>
  <c r="EP126" i="3" a="1"/>
  <c r="EP126" i="3"/>
  <c r="DG128" i="3" a="1"/>
  <c r="DG128" i="3"/>
  <c r="EP89" i="3" a="1"/>
  <c r="EP89" i="3"/>
  <c r="EP102" i="3" a="1"/>
  <c r="EP102" i="3"/>
  <c r="DG116" i="3" a="1"/>
  <c r="DG116" i="3"/>
  <c r="GI127" i="3" a="1"/>
  <c r="GI127" i="3"/>
  <c r="GI91" i="3" a="1"/>
  <c r="GI91" i="3"/>
  <c r="EP96" i="3" a="1"/>
  <c r="EP96" i="3"/>
  <c r="GI106" i="3" a="1"/>
  <c r="GI106" i="3"/>
  <c r="GI107" i="3" a="1"/>
  <c r="GI107" i="3"/>
  <c r="EP118" i="3" a="1"/>
  <c r="EP118" i="3"/>
  <c r="GD127" i="3" a="1"/>
  <c r="GD127" i="3"/>
  <c r="GI120" i="3" a="1"/>
  <c r="GI120" i="3"/>
  <c r="GI124" i="3" a="1"/>
  <c r="GI124" i="3"/>
  <c r="GI130" i="3" a="1"/>
  <c r="GI130" i="3"/>
  <c r="GI129" i="3" a="1"/>
  <c r="GI129" i="3"/>
  <c r="C33" i="9"/>
  <c r="EX115" i="3" a="1"/>
  <c r="EX115" i="3"/>
  <c r="GD118" i="3" a="1"/>
  <c r="GD118" i="3"/>
  <c r="GI110" i="3" a="1"/>
  <c r="GI110" i="3"/>
  <c r="EA129" i="3" a="1"/>
  <c r="EA129" i="3"/>
  <c r="EA92" i="3" a="1"/>
  <c r="EA92" i="3"/>
  <c r="EA90" i="3" a="1"/>
  <c r="EA90" i="3"/>
  <c r="EA88" i="3" a="1"/>
  <c r="EA88" i="3"/>
  <c r="JD117" i="3" a="1"/>
  <c r="JD117" i="3"/>
  <c r="JD109" i="3" a="1"/>
  <c r="JD109" i="3"/>
  <c r="JD118" i="3" a="1"/>
  <c r="JD118" i="3"/>
  <c r="JD126" i="3" a="1"/>
  <c r="JD126" i="3"/>
  <c r="JD90" i="3" a="1"/>
  <c r="JD90" i="3"/>
  <c r="JD95" i="3" a="1"/>
  <c r="JD95" i="3"/>
  <c r="JD98" i="3" a="1"/>
  <c r="JD98" i="3"/>
  <c r="JD128" i="3" a="1"/>
  <c r="JD128" i="3"/>
  <c r="JD89" i="3" a="1"/>
  <c r="JD89" i="3"/>
  <c r="JD92" i="3" a="1"/>
  <c r="JD92" i="3"/>
  <c r="JD130" i="3" a="1"/>
  <c r="JD130" i="3"/>
  <c r="JD108" i="3" a="1"/>
  <c r="JD108" i="3"/>
  <c r="JD107" i="3" a="1"/>
  <c r="JD107" i="3"/>
  <c r="JK122" i="3" a="1"/>
  <c r="JK122" i="3"/>
  <c r="JK129" i="3" a="1"/>
  <c r="JK129" i="3"/>
  <c r="CR100" i="3" a="1"/>
  <c r="CR100" i="3"/>
  <c r="CR124" i="3" a="1"/>
  <c r="CR124" i="3"/>
  <c r="CR95" i="3" a="1"/>
  <c r="CR95" i="3"/>
  <c r="CR106" i="3" a="1"/>
  <c r="CR106" i="3"/>
  <c r="CR126" i="3" a="1"/>
  <c r="CR126" i="3"/>
  <c r="CR88" i="3" a="1"/>
  <c r="CR88" i="3"/>
  <c r="HK119" i="3" a="1"/>
  <c r="HK119" i="3"/>
  <c r="HK116" i="3" a="1"/>
  <c r="HK116" i="3"/>
  <c r="HK99" i="3" a="1"/>
  <c r="HK99" i="3"/>
  <c r="ED106" i="3" a="1"/>
  <c r="ED106" i="3"/>
  <c r="ED113" i="3" a="1"/>
  <c r="ED113" i="3"/>
  <c r="ED92" i="3" a="1"/>
  <c r="ED92" i="3"/>
  <c r="ED99" i="3" a="1"/>
  <c r="ED99" i="3"/>
  <c r="ED129" i="3" a="1"/>
  <c r="ED129" i="3"/>
  <c r="AH102" i="3" a="1"/>
  <c r="AH102" i="3"/>
  <c r="AH125" i="3" a="1"/>
  <c r="AH125" i="3"/>
  <c r="AH93" i="3" a="1"/>
  <c r="AH93" i="3"/>
  <c r="AH89" i="3" a="1"/>
  <c r="AH89" i="3"/>
  <c r="AH129" i="3" a="1"/>
  <c r="AH129" i="3"/>
  <c r="AH113" i="3" a="1"/>
  <c r="AH113" i="3"/>
  <c r="AH114" i="3" a="1"/>
  <c r="AH114" i="3"/>
  <c r="AH105" i="3" a="1"/>
  <c r="AH105" i="3"/>
  <c r="AH108" i="3" a="1"/>
  <c r="AH108" i="3"/>
  <c r="AH123" i="3" a="1"/>
  <c r="AH123" i="3"/>
  <c r="AH98" i="3" a="1"/>
  <c r="AH98" i="3"/>
  <c r="AH119" i="3" a="1"/>
  <c r="AH119" i="3"/>
  <c r="FT117" i="3" a="1"/>
  <c r="FT117" i="3"/>
  <c r="FT116" i="3" a="1"/>
  <c r="FT116" i="3"/>
  <c r="FT98" i="3" a="1"/>
  <c r="FT98" i="3"/>
  <c r="FT123" i="3" a="1"/>
  <c r="FT123" i="3"/>
  <c r="FT119" i="3" a="1"/>
  <c r="FT119" i="3"/>
  <c r="FT103" i="3" a="1"/>
  <c r="FT103" i="3"/>
  <c r="FY127" i="3" a="1"/>
  <c r="FY127" i="3"/>
  <c r="FY96" i="3" a="1"/>
  <c r="FY96" i="3"/>
  <c r="FY90" i="3" a="1"/>
  <c r="FY90" i="3"/>
  <c r="FT114" i="3" a="1"/>
  <c r="FT114" i="3"/>
  <c r="CP101" i="3" a="1"/>
  <c r="CP101" i="3"/>
  <c r="CP121" i="3" a="1"/>
  <c r="CP121" i="3"/>
  <c r="CP114" i="3" a="1"/>
  <c r="CP114" i="3"/>
  <c r="IT130" i="3" a="1"/>
  <c r="IT130" i="3"/>
  <c r="CP102" i="3" a="1"/>
  <c r="CP102" i="3"/>
  <c r="ES105" i="3" a="1"/>
  <c r="ES105" i="3"/>
  <c r="ES127" i="3" a="1"/>
  <c r="ES127" i="3"/>
  <c r="ES100" i="3" a="1"/>
  <c r="ES100" i="3"/>
  <c r="ES96" i="3" a="1"/>
  <c r="ES96" i="3"/>
  <c r="ES90" i="3" a="1"/>
  <c r="ES90" i="3"/>
  <c r="ES130" i="3" a="1"/>
  <c r="ES130" i="3"/>
  <c r="ES128" i="3" a="1"/>
  <c r="ES128" i="3"/>
  <c r="ES124" i="3" a="1"/>
  <c r="ES124" i="3"/>
  <c r="CP94" i="3" a="1"/>
  <c r="CP94" i="3"/>
  <c r="CP123" i="3" a="1"/>
  <c r="CP123" i="3"/>
  <c r="IT108" i="3" a="1"/>
  <c r="IT108" i="3"/>
  <c r="CP120" i="3" a="1"/>
  <c r="CP120" i="3"/>
  <c r="CP117" i="3" a="1"/>
  <c r="CP117" i="3"/>
  <c r="CP105" i="3" a="1"/>
  <c r="CP105" i="3"/>
  <c r="IT100" i="3" a="1"/>
  <c r="IT100" i="3"/>
  <c r="IT106" i="3" a="1"/>
  <c r="IT106" i="3"/>
  <c r="CP88" i="3" a="1"/>
  <c r="CP88" i="3"/>
  <c r="ES95" i="3" a="1"/>
  <c r="ES95" i="3"/>
  <c r="CP106" i="3" a="1"/>
  <c r="CP106" i="3"/>
  <c r="IT90" i="3" a="1"/>
  <c r="IT90" i="3"/>
  <c r="IT111" i="3" a="1"/>
  <c r="IT111" i="3"/>
  <c r="IT91" i="3" a="1"/>
  <c r="IT91" i="3"/>
  <c r="FY102" i="3" a="1"/>
  <c r="FY102" i="3"/>
  <c r="Q103" i="3" a="1"/>
  <c r="Q103" i="3"/>
  <c r="FY117" i="3" a="1"/>
  <c r="FY117" i="3"/>
  <c r="HK97" i="3" a="1"/>
  <c r="HK97" i="3"/>
  <c r="IT113" i="3" a="1"/>
  <c r="IT113" i="3"/>
  <c r="ES119" i="3" a="1"/>
  <c r="ES119" i="3"/>
  <c r="GI101" i="3" a="1"/>
  <c r="GI101" i="3"/>
  <c r="IG103" i="3" a="1"/>
  <c r="IG103" i="3"/>
  <c r="IT102" i="3" a="1"/>
  <c r="IT102" i="3"/>
  <c r="IT118" i="3" a="1"/>
  <c r="IT118" i="3"/>
  <c r="EX104" i="3" a="1"/>
  <c r="EX104" i="3"/>
  <c r="DG108" i="3" a="1"/>
  <c r="DG108" i="3"/>
  <c r="DG129" i="3" a="1"/>
  <c r="DG129" i="3"/>
  <c r="DG115" i="3" a="1"/>
  <c r="DG115" i="3"/>
  <c r="DO113" i="3" a="1"/>
  <c r="DO113" i="3"/>
  <c r="DO114" i="3" a="1"/>
  <c r="DO114" i="3"/>
  <c r="DO111" i="3" a="1"/>
  <c r="DO111" i="3"/>
  <c r="DO119" i="3" a="1"/>
  <c r="DO119" i="3"/>
  <c r="DO93" i="3" a="1"/>
  <c r="DO93" i="3"/>
  <c r="DO101" i="3" a="1"/>
  <c r="DO101" i="3"/>
  <c r="DO122" i="3" a="1"/>
  <c r="DO122" i="3"/>
  <c r="DO89" i="3" a="1"/>
  <c r="DO89" i="3"/>
  <c r="DO99" i="3" a="1"/>
  <c r="DO99" i="3"/>
  <c r="DO105" i="3" a="1"/>
  <c r="DO105" i="3"/>
  <c r="DO104" i="3" a="1"/>
  <c r="DO104" i="3"/>
  <c r="DO94" i="3" a="1"/>
  <c r="DO94" i="3"/>
  <c r="DO129" i="3" a="1"/>
  <c r="DO129" i="3"/>
  <c r="DO124" i="3" a="1"/>
  <c r="DO124" i="3"/>
  <c r="DO121" i="3" a="1"/>
  <c r="DO121" i="3"/>
  <c r="DO127" i="3" a="1"/>
  <c r="DO127" i="3"/>
  <c r="DO90" i="3" a="1"/>
  <c r="DO90" i="3"/>
  <c r="DO128" i="3" a="1"/>
  <c r="DO128" i="3"/>
  <c r="DO102" i="3" a="1"/>
  <c r="DO102" i="3"/>
  <c r="DO116" i="3" a="1"/>
  <c r="DO116" i="3"/>
  <c r="DO112" i="3" a="1"/>
  <c r="DO112" i="3"/>
  <c r="GV106" i="3" a="1"/>
  <c r="GV106" i="3"/>
  <c r="GV101" i="3" a="1"/>
  <c r="GV101" i="3"/>
  <c r="GV130" i="3" a="1"/>
  <c r="GV130" i="3"/>
  <c r="GV103" i="3" a="1"/>
  <c r="GV103" i="3"/>
  <c r="GV111" i="3" a="1"/>
  <c r="GV111" i="3"/>
  <c r="GV114" i="3" a="1"/>
  <c r="GV114" i="3"/>
  <c r="GV89" i="3" a="1"/>
  <c r="GV89" i="3"/>
  <c r="GV119" i="3" a="1"/>
  <c r="GV119" i="3"/>
  <c r="GI96" i="3" a="1"/>
  <c r="GI96" i="3"/>
  <c r="GI125" i="3" a="1"/>
  <c r="GI125" i="3"/>
  <c r="GI114" i="3" a="1"/>
  <c r="GI114" i="3"/>
  <c r="GI117" i="3" a="1"/>
  <c r="GI117" i="3"/>
  <c r="GI89" i="3" a="1"/>
  <c r="GI89" i="3"/>
  <c r="GQ110" i="3" a="1"/>
  <c r="GQ110" i="3"/>
  <c r="GQ121" i="3" a="1"/>
  <c r="GQ121" i="3"/>
  <c r="GQ111" i="3" a="1"/>
  <c r="GQ111" i="3"/>
  <c r="GQ127" i="3" a="1"/>
  <c r="GQ127" i="3"/>
  <c r="GQ120" i="3" a="1"/>
  <c r="GQ120" i="3"/>
  <c r="FH98" i="3" a="1"/>
  <c r="FH98" i="3"/>
  <c r="FH103" i="3" a="1"/>
  <c r="FH103" i="3"/>
  <c r="DE103" i="3" a="1"/>
  <c r="DE103" i="3"/>
  <c r="DE88" i="3" a="1"/>
  <c r="DE88" i="3"/>
  <c r="DE118" i="3" a="1"/>
  <c r="DE118" i="3"/>
  <c r="DE108" i="3" a="1"/>
  <c r="DE108" i="3"/>
  <c r="DE94" i="3" a="1"/>
  <c r="DE94" i="3"/>
  <c r="DE121" i="3" a="1"/>
  <c r="DE121" i="3"/>
  <c r="DE111" i="3" a="1"/>
  <c r="DE111" i="3"/>
  <c r="X92" i="3" a="1"/>
  <c r="X92" i="3"/>
  <c r="X97" i="3" a="1"/>
  <c r="X97" i="3"/>
  <c r="S115" i="3" a="1"/>
  <c r="S115" i="3"/>
  <c r="S89" i="3" a="1"/>
  <c r="S89" i="3"/>
  <c r="FY130" i="3" a="1"/>
  <c r="FY130" i="3"/>
  <c r="IQ130" i="3" a="1"/>
  <c r="IQ130" i="3"/>
  <c r="FY100" i="3" a="1"/>
  <c r="FY100" i="3"/>
  <c r="IQ91" i="3" a="1"/>
  <c r="IQ91" i="3"/>
  <c r="IQ88" i="3" a="1"/>
  <c r="IQ88" i="3"/>
  <c r="FT100" i="3" a="1"/>
  <c r="FT100" i="3"/>
  <c r="FT110" i="3" a="1"/>
  <c r="FT110" i="3"/>
  <c r="FT99" i="3" a="1"/>
  <c r="FT99" i="3"/>
  <c r="FT90" i="3" a="1"/>
  <c r="FT90" i="3"/>
  <c r="FT111" i="3" a="1"/>
  <c r="FT111" i="3"/>
  <c r="FT94" i="3" a="1"/>
  <c r="FT94" i="3"/>
  <c r="FT115" i="3" a="1"/>
  <c r="FT115" i="3"/>
  <c r="FT122" i="3" a="1"/>
  <c r="FT122" i="3"/>
  <c r="FT128" i="3" a="1"/>
  <c r="FT128" i="3"/>
  <c r="FY115" i="3" a="1"/>
  <c r="FY115" i="3"/>
  <c r="FT97" i="3" a="1"/>
  <c r="FT97" i="3"/>
  <c r="IQ120" i="3" a="1"/>
  <c r="IQ120" i="3"/>
  <c r="FY120" i="3" a="1"/>
  <c r="FY120" i="3"/>
  <c r="FY124" i="3" a="1"/>
  <c r="FY124" i="3"/>
  <c r="FY128" i="3" a="1"/>
  <c r="FY128" i="3"/>
  <c r="IQ124" i="3" a="1"/>
  <c r="IQ124" i="3"/>
  <c r="CP116" i="3" a="1"/>
  <c r="CP116" i="3"/>
  <c r="CP122" i="3" a="1"/>
  <c r="CP122" i="3"/>
  <c r="CP103" i="3" a="1"/>
  <c r="CP103" i="3"/>
  <c r="CP109" i="3" a="1"/>
  <c r="CP109" i="3"/>
  <c r="ES117" i="3" a="1"/>
  <c r="ES117" i="3"/>
  <c r="ES94" i="3" a="1"/>
  <c r="ES94" i="3"/>
  <c r="ES113" i="3" a="1"/>
  <c r="ES113" i="3"/>
  <c r="ES108" i="3" a="1"/>
  <c r="ES108" i="3"/>
  <c r="ES123" i="3" a="1"/>
  <c r="ES123" i="3"/>
  <c r="ES125" i="3" a="1"/>
  <c r="ES125" i="3"/>
  <c r="ES109" i="3" a="1"/>
  <c r="ES109" i="3"/>
  <c r="ES118" i="3" a="1"/>
  <c r="ES118" i="3"/>
  <c r="CP124" i="3" a="1"/>
  <c r="CP124" i="3"/>
  <c r="CP126" i="3" a="1"/>
  <c r="CP126" i="3"/>
  <c r="IT98" i="3" a="1"/>
  <c r="IT98" i="3"/>
  <c r="CP108" i="3" a="1"/>
  <c r="CP108" i="3"/>
  <c r="CP113" i="3" a="1"/>
  <c r="CP113" i="3"/>
  <c r="CP89" i="3" a="1"/>
  <c r="CP89" i="3"/>
  <c r="CP91" i="3" a="1"/>
  <c r="CP91" i="3"/>
  <c r="IT89" i="3" a="1"/>
  <c r="IT89" i="3"/>
  <c r="IT115" i="3" a="1"/>
  <c r="IT115" i="3"/>
  <c r="ES104" i="3" a="1"/>
  <c r="ES104" i="3"/>
  <c r="CP115" i="3" a="1"/>
  <c r="CP115" i="3"/>
  <c r="ES110" i="3" a="1"/>
  <c r="ES110" i="3"/>
  <c r="IT128" i="3" a="1"/>
  <c r="IT128" i="3"/>
  <c r="CP111" i="3" a="1"/>
  <c r="CP111" i="3"/>
  <c r="CP128" i="3" a="1"/>
  <c r="CP128" i="3"/>
  <c r="IT122" i="3" a="1"/>
  <c r="IT122" i="3"/>
  <c r="FY121" i="3" a="1"/>
  <c r="FY121" i="3"/>
  <c r="FY110" i="3" a="1"/>
  <c r="FY110" i="3"/>
  <c r="C42" i="9"/>
  <c r="ES126" i="3" a="1"/>
  <c r="ES126" i="3"/>
  <c r="HK94" i="3" a="1"/>
  <c r="HK94" i="3"/>
  <c r="IT114" i="3" a="1"/>
  <c r="IT114" i="3"/>
  <c r="JD122" i="3" a="1"/>
  <c r="JD122" i="3"/>
  <c r="GI119" i="3" a="1"/>
  <c r="GI119" i="3"/>
  <c r="GI123" i="3" a="1"/>
  <c r="GI123" i="3"/>
  <c r="DE97" i="3" a="1"/>
  <c r="DE97" i="3"/>
  <c r="IT88" i="3" a="1"/>
  <c r="IT88" i="3"/>
  <c r="ED125" i="3" a="1"/>
  <c r="ED125" i="3"/>
  <c r="FY104" i="3" a="1"/>
  <c r="FY104" i="3"/>
  <c r="FY88" i="3" a="1"/>
  <c r="FY88" i="3"/>
  <c r="FY93" i="3" a="1"/>
  <c r="FY93" i="3"/>
  <c r="N116" i="3" a="1"/>
  <c r="N116" i="3"/>
  <c r="N121" i="3" a="1"/>
  <c r="N121" i="3"/>
  <c r="AC111" i="3" a="1"/>
  <c r="AC111" i="3"/>
  <c r="AC98" i="3" a="1"/>
  <c r="AC98" i="3"/>
  <c r="AC113" i="3" a="1"/>
  <c r="AC113" i="3"/>
  <c r="AC94" i="3" a="1"/>
  <c r="AC94" i="3"/>
  <c r="AC95" i="3" a="1"/>
  <c r="AC95" i="3"/>
  <c r="AC91" i="3" a="1"/>
  <c r="AC91" i="3"/>
  <c r="AC118" i="3" a="1"/>
  <c r="AC118" i="3"/>
  <c r="AC124" i="3" a="1"/>
  <c r="AC124" i="3"/>
  <c r="AC122" i="3" a="1"/>
  <c r="AC122" i="3"/>
  <c r="AC119" i="3" a="1"/>
  <c r="AC119" i="3"/>
  <c r="AC130" i="3" a="1"/>
  <c r="AC130" i="3"/>
  <c r="AC107" i="3" a="1"/>
  <c r="AC107" i="3"/>
  <c r="AC90" i="3" a="1"/>
  <c r="AC90" i="3"/>
  <c r="AC101" i="3" a="1"/>
  <c r="AC101" i="3"/>
  <c r="AC103" i="3" a="1"/>
  <c r="AC103" i="3"/>
  <c r="AC92" i="3" a="1"/>
  <c r="AC92" i="3"/>
  <c r="AC112" i="3" a="1"/>
  <c r="AC112" i="3"/>
  <c r="AC127" i="3" a="1"/>
  <c r="AC127" i="3"/>
  <c r="AC106" i="3" a="1"/>
  <c r="AC106" i="3"/>
  <c r="AC126" i="3" a="1"/>
  <c r="AC126" i="3"/>
  <c r="AC109" i="3" a="1"/>
  <c r="AC109" i="3"/>
  <c r="IY128" i="3" a="1"/>
  <c r="IY128" i="3"/>
  <c r="IY103" i="3" a="1"/>
  <c r="IY103" i="3"/>
  <c r="IY88" i="3" a="1"/>
  <c r="IY88" i="3"/>
  <c r="IY117" i="3" a="1"/>
  <c r="IY117" i="3"/>
  <c r="IO91" i="3" a="1"/>
  <c r="IO91" i="3"/>
  <c r="IO96" i="3" a="1"/>
  <c r="IO96" i="3"/>
  <c r="IO109" i="3" a="1"/>
  <c r="IO109" i="3"/>
  <c r="IO130" i="3" a="1"/>
  <c r="IO130" i="3"/>
  <c r="EX116" i="3" a="1"/>
  <c r="EX116" i="3"/>
  <c r="EX95" i="3" a="1"/>
  <c r="EX95" i="3"/>
  <c r="EX114" i="3" a="1"/>
  <c r="EX114" i="3"/>
  <c r="FR124" i="3" a="1"/>
  <c r="FR124" i="3"/>
  <c r="FR104" i="3" a="1"/>
  <c r="FR104" i="3"/>
  <c r="FR101" i="3" a="1"/>
  <c r="FR101" i="3"/>
  <c r="FR88" i="3" a="1"/>
  <c r="FR88" i="3"/>
  <c r="FR112" i="3" a="1"/>
  <c r="FR112" i="3"/>
  <c r="FR97" i="3" a="1"/>
  <c r="FR97" i="3"/>
  <c r="FR102" i="3" a="1"/>
  <c r="FR102" i="3"/>
  <c r="FR94" i="3" a="1"/>
  <c r="FR94" i="3"/>
  <c r="AW91" i="3" a="1"/>
  <c r="AW91" i="3"/>
  <c r="AW107" i="3" a="1"/>
  <c r="AW107" i="3"/>
  <c r="D127" i="3" a="1"/>
  <c r="D127" i="3"/>
  <c r="D103" i="3" a="1"/>
  <c r="D103" i="3"/>
  <c r="D89" i="3" a="1"/>
  <c r="D89" i="3"/>
  <c r="D126" i="3" a="1"/>
  <c r="D126" i="3"/>
  <c r="D107" i="3" a="1"/>
  <c r="D107" i="3"/>
  <c r="D97" i="3" a="1"/>
  <c r="D97" i="3"/>
  <c r="D117" i="3" a="1"/>
  <c r="D117" i="3"/>
  <c r="D105" i="3" a="1"/>
  <c r="D105" i="3"/>
  <c r="D101" i="3" a="1"/>
  <c r="D101" i="3"/>
  <c r="D123" i="3" a="1"/>
  <c r="D123" i="3"/>
  <c r="D110" i="3" a="1"/>
  <c r="D110" i="3"/>
  <c r="D112" i="3" a="1"/>
  <c r="D112" i="3"/>
  <c r="D115" i="3" a="1"/>
  <c r="D115" i="3"/>
  <c r="D113" i="3" a="1"/>
  <c r="D113" i="3"/>
  <c r="D88" i="3" a="1"/>
  <c r="D88" i="3"/>
  <c r="D124" i="3" a="1"/>
  <c r="D124" i="3"/>
  <c r="D106" i="3" a="1"/>
  <c r="D106" i="3"/>
  <c r="FY114" i="3" a="1"/>
  <c r="FY114" i="3"/>
  <c r="IT119" i="3" a="1"/>
  <c r="IT119" i="3"/>
  <c r="ES101" i="3" a="1"/>
  <c r="ES101" i="3"/>
  <c r="N111" i="3" a="1"/>
  <c r="N111" i="3"/>
  <c r="N92" i="3" a="1"/>
  <c r="N92" i="3"/>
  <c r="AK117" i="3" a="1"/>
  <c r="AK117" i="3"/>
  <c r="AK96" i="3" a="1"/>
  <c r="AK96" i="3"/>
  <c r="AK123" i="3" a="1"/>
  <c r="AK123" i="3"/>
  <c r="V115" i="3" a="1"/>
  <c r="V115" i="3"/>
  <c r="V120" i="3" a="1"/>
  <c r="V120" i="3"/>
  <c r="I100" i="3" a="1"/>
  <c r="I100" i="3"/>
  <c r="I105" i="3" a="1"/>
  <c r="I105" i="3"/>
  <c r="I116" i="3" a="1"/>
  <c r="I116" i="3"/>
  <c r="I130" i="3" a="1"/>
  <c r="I130" i="3"/>
  <c r="I121" i="3" a="1"/>
  <c r="I121" i="3"/>
  <c r="I125" i="3" a="1"/>
  <c r="I125" i="3"/>
  <c r="I114" i="3" a="1"/>
  <c r="I114" i="3"/>
  <c r="I107" i="3" a="1"/>
  <c r="I107" i="3"/>
  <c r="I127" i="3" a="1"/>
  <c r="I127" i="3"/>
  <c r="I98" i="3" a="1"/>
  <c r="I98" i="3"/>
  <c r="V98" i="3" a="1"/>
  <c r="V98" i="3"/>
  <c r="AK100" i="3" a="1"/>
  <c r="AK100" i="3"/>
  <c r="V130" i="3" a="1"/>
  <c r="V130" i="3"/>
  <c r="S88" i="3" a="1"/>
  <c r="S88" i="3"/>
  <c r="N128" i="3" a="1"/>
  <c r="N128" i="3"/>
  <c r="N104" i="3" a="1"/>
  <c r="N104" i="3"/>
  <c r="N110" i="3" a="1"/>
  <c r="N110" i="3"/>
  <c r="N119" i="3" a="1"/>
  <c r="N119" i="3"/>
  <c r="V92" i="3" a="1"/>
  <c r="V92" i="3"/>
  <c r="V109" i="3" a="1"/>
  <c r="V109" i="3"/>
  <c r="V97" i="3" a="1"/>
  <c r="V97" i="3"/>
  <c r="V108" i="3" a="1"/>
  <c r="V108" i="3"/>
  <c r="V102" i="3" a="1"/>
  <c r="V102" i="3"/>
  <c r="AK111" i="3" a="1"/>
  <c r="AK111" i="3"/>
  <c r="AK128" i="3" a="1"/>
  <c r="AK128" i="3"/>
  <c r="AK92" i="3" a="1"/>
  <c r="AK92" i="3"/>
  <c r="AK107" i="3" a="1"/>
  <c r="AK107" i="3"/>
  <c r="S111" i="3" a="1"/>
  <c r="S111" i="3"/>
  <c r="N109" i="3" a="1"/>
  <c r="N109" i="3"/>
  <c r="N95" i="3" a="1"/>
  <c r="N95" i="3"/>
  <c r="V88" i="3" a="1"/>
  <c r="V88" i="3"/>
  <c r="S126" i="3" a="1"/>
  <c r="S126" i="3"/>
  <c r="S127" i="3" a="1"/>
  <c r="S127" i="3"/>
  <c r="S130" i="3" a="1"/>
  <c r="S130" i="3"/>
  <c r="S116" i="3" a="1"/>
  <c r="S116" i="3"/>
  <c r="AC117" i="3" a="1"/>
  <c r="AC117" i="3"/>
  <c r="AC110" i="3" a="1"/>
  <c r="AC110" i="3"/>
  <c r="AC89" i="3" a="1"/>
  <c r="AC89" i="3"/>
  <c r="S110" i="3" a="1"/>
  <c r="S110" i="3"/>
  <c r="N113" i="3" a="1"/>
  <c r="N113" i="3"/>
  <c r="S118" i="3" a="1"/>
  <c r="S118" i="3"/>
  <c r="V106" i="3" a="1"/>
  <c r="V106" i="3"/>
  <c r="AC114" i="3" a="1"/>
  <c r="AC114" i="3"/>
  <c r="AC115" i="3" a="1"/>
  <c r="AC115" i="3"/>
  <c r="AC129" i="3" a="1"/>
  <c r="AC129" i="3"/>
  <c r="S94" i="3" a="1"/>
  <c r="S94" i="3"/>
  <c r="N125" i="3" a="1"/>
  <c r="N125" i="3"/>
  <c r="S125" i="3" a="1"/>
  <c r="S125" i="3"/>
  <c r="AK127" i="3" a="1"/>
  <c r="AK127" i="3"/>
  <c r="IT104" i="3" a="1"/>
  <c r="IT104" i="3"/>
  <c r="IT129" i="3" a="1"/>
  <c r="IT129" i="3"/>
  <c r="IT105" i="3" a="1"/>
  <c r="IT105" i="3"/>
  <c r="IT93" i="3" a="1"/>
  <c r="IT93" i="3"/>
  <c r="IQ101" i="3" a="1"/>
  <c r="IQ101" i="3"/>
  <c r="IQ104" i="3" a="1"/>
  <c r="IQ104" i="3"/>
  <c r="IQ98" i="3" a="1"/>
  <c r="IQ98" i="3"/>
  <c r="IQ97" i="3" a="1"/>
  <c r="IQ97" i="3"/>
  <c r="IQ89" i="3" a="1"/>
  <c r="IQ89" i="3"/>
  <c r="IQ106" i="3" a="1"/>
  <c r="IQ106" i="3"/>
  <c r="FY108" i="3" a="1"/>
  <c r="FY108" i="3"/>
  <c r="IQ90" i="3" a="1"/>
  <c r="IQ90" i="3"/>
  <c r="FY91" i="3" a="1"/>
  <c r="FY91" i="3"/>
  <c r="IQ108" i="3" a="1"/>
  <c r="IQ108" i="3"/>
  <c r="FY101" i="3" a="1"/>
  <c r="FY101" i="3"/>
  <c r="FY126" i="3" a="1"/>
  <c r="FY126" i="3"/>
  <c r="FY98" i="3" a="1"/>
  <c r="FY98" i="3"/>
  <c r="FT109" i="3" a="1"/>
  <c r="FT109" i="3"/>
  <c r="FT102" i="3" a="1"/>
  <c r="FT102" i="3"/>
  <c r="FT124" i="3" a="1"/>
  <c r="FT124" i="3"/>
  <c r="FT121" i="3" a="1"/>
  <c r="FT121" i="3"/>
  <c r="FT89" i="3" a="1"/>
  <c r="FT89" i="3"/>
  <c r="FT104" i="3" a="1"/>
  <c r="FT104" i="3"/>
  <c r="FT127" i="3" a="1"/>
  <c r="FT127" i="3"/>
  <c r="FT107" i="3" a="1"/>
  <c r="FT107" i="3"/>
  <c r="FT120" i="3" a="1"/>
  <c r="FT120" i="3"/>
  <c r="FT125" i="3" a="1"/>
  <c r="FT125" i="3"/>
  <c r="FT95" i="3" a="1"/>
  <c r="FT95" i="3"/>
  <c r="IQ114" i="3" a="1"/>
  <c r="IQ114" i="3"/>
  <c r="FY119" i="3" a="1"/>
  <c r="FY119" i="3"/>
  <c r="FT113" i="3" a="1"/>
  <c r="FT113" i="3"/>
  <c r="FT118" i="3" a="1"/>
  <c r="FT118" i="3"/>
  <c r="IQ93" i="3" a="1"/>
  <c r="IQ93" i="3"/>
  <c r="IQ112" i="3" a="1"/>
  <c r="IQ112" i="3"/>
  <c r="CP90" i="3" a="1"/>
  <c r="CP90" i="3"/>
  <c r="CP104" i="3" a="1"/>
  <c r="CP104" i="3"/>
  <c r="CP112" i="3" a="1"/>
  <c r="CP112" i="3"/>
  <c r="CP92" i="3" a="1"/>
  <c r="CP92" i="3"/>
  <c r="CP96" i="3" a="1"/>
  <c r="CP96" i="3"/>
  <c r="ES92" i="3" a="1"/>
  <c r="ES92" i="3"/>
  <c r="ES122" i="3" a="1"/>
  <c r="ES122" i="3"/>
  <c r="ES89" i="3" a="1"/>
  <c r="ES89" i="3"/>
  <c r="ES115" i="3" a="1"/>
  <c r="ES115" i="3"/>
  <c r="ES99" i="3" a="1"/>
  <c r="ES99" i="3"/>
  <c r="ES111" i="3" a="1"/>
  <c r="ES111" i="3"/>
  <c r="ES116" i="3" a="1"/>
  <c r="ES116" i="3"/>
  <c r="ES88" i="3" a="1"/>
  <c r="ES88" i="3"/>
  <c r="CP99" i="3" a="1"/>
  <c r="CP99" i="3"/>
  <c r="IT112" i="3" a="1"/>
  <c r="IT112" i="3"/>
  <c r="CP100" i="3" a="1"/>
  <c r="CP100" i="3"/>
  <c r="IT127" i="3" a="1"/>
  <c r="IT127" i="3"/>
  <c r="DG88" i="3" a="1"/>
  <c r="DG88" i="3"/>
  <c r="DG114" i="3" a="1"/>
  <c r="DG114" i="3"/>
  <c r="DG125" i="3" a="1"/>
  <c r="DG125" i="3"/>
  <c r="DG98" i="3" a="1"/>
  <c r="DG98" i="3"/>
  <c r="FY125" i="3" a="1"/>
  <c r="FY125" i="3"/>
  <c r="GI94" i="3" a="1"/>
  <c r="GI94" i="3"/>
  <c r="CR111" i="3" a="1"/>
  <c r="CR111" i="3"/>
  <c r="CR91" i="3" a="1"/>
  <c r="CR91" i="3"/>
  <c r="JK99" i="3" a="1"/>
  <c r="JK99" i="3"/>
  <c r="CR92" i="3" a="1"/>
  <c r="CR92" i="3"/>
  <c r="GI115" i="3" a="1"/>
  <c r="GI115" i="3"/>
  <c r="FY106" i="3" a="1"/>
  <c r="FY106" i="3"/>
  <c r="CR116" i="3" a="1"/>
  <c r="CR116" i="3"/>
  <c r="AF124" i="3" a="1"/>
  <c r="AF124" i="3"/>
  <c r="IY104" i="3" a="1"/>
  <c r="IY104" i="3"/>
  <c r="FR121" i="3" a="1"/>
  <c r="FR121" i="3"/>
  <c r="IT116" i="3" a="1"/>
  <c r="IT116" i="3"/>
  <c r="ES121" i="3" a="1"/>
  <c r="ES121" i="3"/>
  <c r="ES102" i="3" a="1"/>
  <c r="ES102" i="3"/>
  <c r="IT96" i="3" a="1"/>
  <c r="IT96" i="3"/>
  <c r="DE117" i="3" a="1"/>
  <c r="DE117" i="3"/>
  <c r="HK105" i="3" a="1"/>
  <c r="HK105" i="3"/>
  <c r="FR106" i="3" a="1"/>
  <c r="FR106" i="3"/>
  <c r="JD113" i="3" a="1"/>
  <c r="JD113" i="3"/>
  <c r="GI95" i="3" a="1"/>
  <c r="GI95" i="3"/>
  <c r="GI108" i="3" a="1"/>
  <c r="GI108" i="3"/>
  <c r="EZ127" i="3" a="1"/>
  <c r="EZ127" i="3"/>
  <c r="DE127" i="3" a="1"/>
  <c r="DE127" i="3"/>
  <c r="IT117" i="3" a="1"/>
  <c r="IT117" i="3"/>
  <c r="V100" i="3" a="1"/>
  <c r="V100" i="3"/>
  <c r="V121" i="3" a="1"/>
  <c r="V121" i="3"/>
  <c r="AF126" i="3" a="1"/>
  <c r="AF126" i="3"/>
  <c r="AF106" i="3" a="1"/>
  <c r="AF106" i="3"/>
  <c r="AF122" i="3" a="1"/>
  <c r="AF122" i="3"/>
  <c r="L117" i="3" a="1"/>
  <c r="L117" i="3"/>
  <c r="L99" i="3" a="1"/>
  <c r="L99" i="3"/>
  <c r="G104" i="3" a="1"/>
  <c r="G104" i="3"/>
  <c r="G93" i="3" a="1"/>
  <c r="G93" i="3"/>
  <c r="G125" i="3" a="1"/>
  <c r="G125" i="3"/>
  <c r="G114" i="3" a="1"/>
  <c r="G114" i="3"/>
  <c r="G107" i="3" a="1"/>
  <c r="G107" i="3"/>
  <c r="G95" i="3" a="1"/>
  <c r="G95" i="3"/>
  <c r="G124" i="3" a="1"/>
  <c r="G124" i="3"/>
  <c r="G88" i="3" a="1"/>
  <c r="G88" i="3"/>
  <c r="G116" i="3" a="1"/>
  <c r="G116" i="3"/>
  <c r="G105" i="3" a="1"/>
  <c r="G105" i="3"/>
  <c r="AA114" i="3" a="1"/>
  <c r="AA114" i="3"/>
  <c r="AA95" i="3" a="1"/>
  <c r="AA95" i="3"/>
  <c r="L106" i="3" a="1"/>
  <c r="L106" i="3"/>
  <c r="L90" i="3" a="1"/>
  <c r="L90" i="3"/>
  <c r="AA112" i="3" a="1"/>
  <c r="AA112" i="3"/>
  <c r="L129" i="3" a="1"/>
  <c r="L129" i="3"/>
  <c r="AA102" i="3" a="1"/>
  <c r="AA102" i="3"/>
  <c r="L112" i="3" a="1"/>
  <c r="L112" i="3"/>
  <c r="L107" i="3" a="1"/>
  <c r="L107" i="3"/>
  <c r="L113" i="3" a="1"/>
  <c r="L113" i="3"/>
  <c r="AA130" i="3" a="1"/>
  <c r="AA130" i="3"/>
  <c r="AA128" i="3" a="1"/>
  <c r="AA128" i="3"/>
  <c r="AA110" i="3" a="1"/>
  <c r="AA110" i="3"/>
  <c r="AA126" i="3" a="1"/>
  <c r="AA126" i="3"/>
  <c r="AA104" i="3" a="1"/>
  <c r="AA104" i="3"/>
  <c r="AF125" i="3" a="1"/>
  <c r="AF125" i="3"/>
  <c r="AA107" i="3" a="1"/>
  <c r="AA107" i="3"/>
  <c r="AF119" i="3" a="1"/>
  <c r="AF119" i="3"/>
  <c r="AF95" i="3" a="1"/>
  <c r="AF95" i="3"/>
  <c r="AF130" i="3" a="1"/>
  <c r="AF130" i="3"/>
  <c r="L89" i="3" a="1"/>
  <c r="L89" i="3"/>
  <c r="AA101" i="3" a="1"/>
  <c r="AA101" i="3"/>
  <c r="L127" i="3" a="1"/>
  <c r="L127" i="3"/>
  <c r="AF98" i="3" a="1"/>
  <c r="AF98" i="3"/>
  <c r="AF102" i="3" a="1"/>
  <c r="AF102" i="3"/>
  <c r="AF116" i="3" a="1"/>
  <c r="AF116" i="3"/>
  <c r="AF110" i="3" a="1"/>
  <c r="AF110" i="3"/>
  <c r="AF114" i="3" a="1"/>
  <c r="AF114" i="3"/>
  <c r="AF99" i="3" a="1"/>
  <c r="AF99" i="3"/>
  <c r="C44" i="9"/>
  <c r="B112" i="3" a="1"/>
  <c r="B112" i="3"/>
  <c r="Q104" i="3" a="1"/>
  <c r="Q104" i="3"/>
  <c r="Q99" i="3" a="1"/>
  <c r="Q99" i="3"/>
  <c r="Q116" i="3" a="1"/>
  <c r="Q116" i="3"/>
  <c r="L103" i="3" a="1"/>
  <c r="L103" i="3"/>
  <c r="AF129" i="3" a="1"/>
  <c r="AF129" i="3"/>
  <c r="AF107" i="3" a="1"/>
  <c r="AF107" i="3"/>
  <c r="L108" i="3" a="1"/>
  <c r="L108" i="3"/>
  <c r="L126" i="3" a="1"/>
  <c r="L126" i="3"/>
  <c r="G92" i="3" a="1"/>
  <c r="G92" i="3"/>
  <c r="G127" i="3" a="1"/>
  <c r="G127" i="3"/>
  <c r="G101" i="3" a="1"/>
  <c r="G101" i="3"/>
  <c r="G118" i="3" a="1"/>
  <c r="G118" i="3"/>
  <c r="G109" i="3" a="1"/>
  <c r="G109" i="3"/>
  <c r="G97" i="3" a="1"/>
  <c r="G97" i="3"/>
  <c r="G130" i="3" a="1"/>
  <c r="G130" i="3"/>
  <c r="G121" i="3" a="1"/>
  <c r="G121" i="3"/>
  <c r="G122" i="3" a="1"/>
  <c r="G122" i="3"/>
  <c r="G113" i="3" a="1"/>
  <c r="G113" i="3"/>
  <c r="AA108" i="3" a="1"/>
  <c r="AA108" i="3"/>
  <c r="L91" i="3" a="1"/>
  <c r="L91" i="3"/>
  <c r="L104" i="3" a="1"/>
  <c r="L104" i="3"/>
  <c r="AA125" i="3" a="1"/>
  <c r="AA125" i="3"/>
  <c r="L115" i="3" a="1"/>
  <c r="L115" i="3"/>
  <c r="L92" i="3" a="1"/>
  <c r="L92" i="3"/>
  <c r="AA89" i="3" a="1"/>
  <c r="AA89" i="3"/>
  <c r="L114" i="3" a="1"/>
  <c r="L114" i="3"/>
  <c r="AA105" i="3" a="1"/>
  <c r="AA105" i="3"/>
  <c r="AA113" i="3" a="1"/>
  <c r="AA113" i="3"/>
  <c r="AA129" i="3" a="1"/>
  <c r="AA129" i="3"/>
  <c r="AA97" i="3" a="1"/>
  <c r="AA97" i="3"/>
  <c r="AA118" i="3" a="1"/>
  <c r="AA118" i="3"/>
  <c r="AA99" i="3" a="1"/>
  <c r="AA99" i="3"/>
  <c r="AF109" i="3" a="1"/>
  <c r="AF109" i="3"/>
  <c r="AF117" i="3" a="1"/>
  <c r="AF117" i="3"/>
  <c r="AF115" i="3" a="1"/>
  <c r="AF115" i="3"/>
  <c r="AF89" i="3" a="1"/>
  <c r="AF89" i="3"/>
  <c r="AF127" i="3" a="1"/>
  <c r="AF127" i="3"/>
  <c r="AF123" i="3" a="1"/>
  <c r="AF123" i="3"/>
  <c r="AF100" i="3" a="1"/>
  <c r="AF100" i="3"/>
  <c r="L116" i="3" a="1"/>
  <c r="L116" i="3"/>
  <c r="AF97" i="3" a="1"/>
  <c r="AF97" i="3"/>
  <c r="DN117" i="3" a="1"/>
  <c r="DN117" i="3"/>
  <c r="DN113" i="3" a="1"/>
  <c r="DN113" i="3"/>
  <c r="DN103" i="3" a="1"/>
  <c r="DN103" i="3"/>
  <c r="DN107" i="3" a="1"/>
  <c r="DN107" i="3"/>
  <c r="DN106" i="3" a="1"/>
  <c r="DN106" i="3"/>
  <c r="DN118" i="3" a="1"/>
  <c r="DN118" i="3"/>
  <c r="DN122" i="3" a="1"/>
  <c r="DN122" i="3"/>
  <c r="DN108" i="3" a="1"/>
  <c r="DN108" i="3"/>
  <c r="DN114" i="3" a="1"/>
  <c r="DN114" i="3"/>
  <c r="DN99" i="3" a="1"/>
  <c r="DN99" i="3"/>
  <c r="DN93" i="3" a="1"/>
  <c r="DN93" i="3"/>
  <c r="DN92" i="3" a="1"/>
  <c r="DN92" i="3"/>
  <c r="DN91" i="3" a="1"/>
  <c r="DN91" i="3"/>
  <c r="DN89" i="3" a="1"/>
  <c r="DN89" i="3"/>
  <c r="DN128" i="3" a="1"/>
  <c r="DN128" i="3"/>
  <c r="DN100" i="3" a="1"/>
  <c r="DN100" i="3"/>
  <c r="DN105" i="3" a="1"/>
  <c r="DN105" i="3"/>
  <c r="DN101" i="3" a="1"/>
  <c r="DN101" i="3"/>
  <c r="DN115" i="3" a="1"/>
  <c r="DN115" i="3"/>
  <c r="DN121" i="3" a="1"/>
  <c r="DN121" i="3"/>
  <c r="DN125" i="3" a="1"/>
  <c r="DN125" i="3"/>
  <c r="DN96" i="3" a="1"/>
  <c r="DN96" i="3"/>
  <c r="DN95" i="3" a="1"/>
  <c r="DN95" i="3"/>
  <c r="DN104" i="3" a="1"/>
  <c r="DN104" i="3"/>
  <c r="DN98" i="3" a="1"/>
  <c r="DN98" i="3"/>
  <c r="DN111" i="3" a="1"/>
  <c r="DN111" i="3"/>
  <c r="DN120" i="3" a="1"/>
  <c r="DN120" i="3"/>
  <c r="DN124" i="3" a="1"/>
  <c r="DN124" i="3"/>
  <c r="DN94" i="3" a="1"/>
  <c r="DN94" i="3"/>
  <c r="DN88" i="3" a="1"/>
  <c r="DN88" i="3"/>
  <c r="DN129" i="3" a="1"/>
  <c r="DN129" i="3"/>
  <c r="DN102" i="3" a="1"/>
  <c r="DN102" i="3"/>
  <c r="DN109" i="3" a="1"/>
  <c r="DN109" i="3"/>
  <c r="DN110" i="3" a="1"/>
  <c r="DN110" i="3"/>
  <c r="DN119" i="3" a="1"/>
  <c r="DN119" i="3"/>
  <c r="DN123" i="3" a="1"/>
  <c r="DN123" i="3"/>
  <c r="DN130" i="3" a="1"/>
  <c r="DN130" i="3"/>
  <c r="DN127" i="3" a="1"/>
  <c r="DN127" i="3"/>
  <c r="DN116" i="3" a="1"/>
  <c r="DN116" i="3"/>
  <c r="DN112" i="3" a="1"/>
  <c r="DN112" i="3"/>
  <c r="DN97" i="3" a="1"/>
  <c r="DN97" i="3"/>
  <c r="DN90" i="3" a="1"/>
  <c r="DN90" i="3"/>
  <c r="HY110" i="3" a="1"/>
  <c r="HY110" i="3"/>
  <c r="HY98" i="3" a="1"/>
  <c r="HY98" i="3"/>
  <c r="HY124" i="3" a="1"/>
  <c r="HY124" i="3"/>
  <c r="HY120" i="3" a="1"/>
  <c r="HY120" i="3"/>
  <c r="HY116" i="3" a="1"/>
  <c r="HY116" i="3"/>
  <c r="HY112" i="3" a="1"/>
  <c r="HY112" i="3"/>
  <c r="HY107" i="3" a="1"/>
  <c r="HY107" i="3"/>
  <c r="HY91" i="3" a="1"/>
  <c r="HY91" i="3"/>
  <c r="HY127" i="3" a="1"/>
  <c r="HY127" i="3"/>
  <c r="HY100" i="3" a="1"/>
  <c r="HY100" i="3"/>
  <c r="HY111" i="3" a="1"/>
  <c r="HY111" i="3"/>
  <c r="HY130" i="3" a="1"/>
  <c r="HY130" i="3"/>
  <c r="HY93" i="3" a="1"/>
  <c r="HY93" i="3"/>
  <c r="HY121" i="3" a="1"/>
  <c r="HY121" i="3"/>
  <c r="HY117" i="3" a="1"/>
  <c r="HY117" i="3"/>
  <c r="HY113" i="3" a="1"/>
  <c r="HY113" i="3"/>
  <c r="HY104" i="3" a="1"/>
  <c r="HY104" i="3"/>
  <c r="HY128" i="3" a="1"/>
  <c r="HY128" i="3"/>
  <c r="HY101" i="3" a="1"/>
  <c r="HY101" i="3"/>
  <c r="HY97" i="3" a="1"/>
  <c r="HY97" i="3"/>
  <c r="HY102" i="3" a="1"/>
  <c r="HY102" i="3"/>
  <c r="HY94" i="3" a="1"/>
  <c r="HY94" i="3"/>
  <c r="HY122" i="3" a="1"/>
  <c r="HY122" i="3"/>
  <c r="HY118" i="3" a="1"/>
  <c r="HY118" i="3"/>
  <c r="HY114" i="3" a="1"/>
  <c r="HY114" i="3"/>
  <c r="HY105" i="3" a="1"/>
  <c r="HY105" i="3"/>
  <c r="HY129" i="3" a="1"/>
  <c r="HY129" i="3"/>
  <c r="HY125" i="3" a="1"/>
  <c r="HY125" i="3"/>
  <c r="HY108" i="3" a="1"/>
  <c r="HY108" i="3"/>
  <c r="HY92" i="3" a="1"/>
  <c r="HY92" i="3"/>
  <c r="HY90" i="3" a="1"/>
  <c r="HY90" i="3"/>
  <c r="HY103" i="3" a="1"/>
  <c r="HY103" i="3"/>
  <c r="HY88" i="3" a="1"/>
  <c r="HY88" i="3"/>
  <c r="HY89" i="3" a="1"/>
  <c r="HY89" i="3"/>
  <c r="HY123" i="3" a="1"/>
  <c r="HY123" i="3"/>
  <c r="HY119" i="3" a="1"/>
  <c r="HY119" i="3"/>
  <c r="HY115" i="3" a="1"/>
  <c r="HY115" i="3"/>
  <c r="HY106" i="3" a="1"/>
  <c r="HY106" i="3"/>
  <c r="HY96" i="3" a="1"/>
  <c r="HY96" i="3"/>
  <c r="HY126" i="3" a="1"/>
  <c r="HY126" i="3"/>
  <c r="HY109" i="3" a="1"/>
  <c r="HY109" i="3"/>
  <c r="HY99" i="3" a="1"/>
  <c r="HY99" i="3"/>
  <c r="HY95" i="3" a="1"/>
  <c r="HY95" i="3"/>
  <c r="DN126" i="3" a="1"/>
  <c r="DN126" i="3"/>
  <c r="HJ101" i="3" a="1"/>
  <c r="HJ101" i="3"/>
  <c r="HJ110" i="3" a="1"/>
  <c r="HJ110" i="3"/>
  <c r="HJ99" i="3" a="1"/>
  <c r="HJ99" i="3"/>
  <c r="HJ105" i="3" a="1"/>
  <c r="HJ105" i="3"/>
  <c r="HJ111" i="3" a="1"/>
  <c r="HJ111" i="3"/>
  <c r="HJ129" i="3" a="1"/>
  <c r="HJ129" i="3"/>
  <c r="HJ122" i="3" a="1"/>
  <c r="HJ122" i="3"/>
  <c r="HJ123" i="3" a="1"/>
  <c r="HJ123" i="3"/>
  <c r="HJ130" i="3" a="1"/>
  <c r="HJ130" i="3"/>
  <c r="HJ94" i="3" a="1"/>
  <c r="HJ94" i="3"/>
  <c r="HJ88" i="3" a="1"/>
  <c r="HJ88" i="3"/>
  <c r="HJ128" i="3" a="1"/>
  <c r="HJ128" i="3"/>
  <c r="HJ97" i="3" a="1"/>
  <c r="HJ97" i="3"/>
  <c r="HJ106" i="3" a="1"/>
  <c r="HJ106" i="3"/>
  <c r="HJ121" i="3" a="1"/>
  <c r="HJ121" i="3"/>
  <c r="HJ108" i="3" a="1"/>
  <c r="HJ108" i="3"/>
  <c r="HJ104" i="3" a="1"/>
  <c r="HJ104" i="3"/>
  <c r="HJ124" i="3" a="1"/>
  <c r="HJ124" i="3"/>
  <c r="HJ119" i="3" a="1"/>
  <c r="HJ119" i="3"/>
  <c r="HJ120" i="3" a="1"/>
  <c r="HJ120" i="3"/>
  <c r="HJ90" i="3" a="1"/>
  <c r="HJ90" i="3"/>
  <c r="HJ93" i="3" a="1"/>
  <c r="HJ93" i="3"/>
  <c r="HJ98" i="3" a="1"/>
  <c r="HJ98" i="3"/>
  <c r="HJ116" i="3" a="1"/>
  <c r="HJ116" i="3"/>
  <c r="HJ103" i="3" a="1"/>
  <c r="HJ103" i="3"/>
  <c r="HJ109" i="3" a="1"/>
  <c r="HJ109" i="3"/>
  <c r="HJ118" i="3" a="1"/>
  <c r="HJ118" i="3"/>
  <c r="HJ115" i="3" a="1"/>
  <c r="HJ115" i="3"/>
  <c r="HJ117" i="3" a="1"/>
  <c r="HJ117" i="3"/>
  <c r="HJ91" i="3" a="1"/>
  <c r="HJ91" i="3"/>
  <c r="HJ127" i="3" a="1"/>
  <c r="HJ127" i="3"/>
  <c r="HJ92" i="3" a="1"/>
  <c r="HJ92" i="3"/>
  <c r="HJ102" i="3" a="1"/>
  <c r="HJ102" i="3"/>
  <c r="HJ113" i="3" a="1"/>
  <c r="HJ113" i="3"/>
  <c r="HJ100" i="3" a="1"/>
  <c r="HJ100" i="3"/>
  <c r="HJ107" i="3" a="1"/>
  <c r="HJ107" i="3"/>
  <c r="HJ114" i="3" a="1"/>
  <c r="HJ114" i="3"/>
  <c r="HJ112" i="3" a="1"/>
  <c r="HJ112" i="3"/>
  <c r="HJ126" i="3" a="1"/>
  <c r="HJ126" i="3"/>
  <c r="HJ125" i="3" a="1"/>
  <c r="HJ125" i="3"/>
  <c r="HJ96" i="3" a="1"/>
  <c r="HJ96" i="3"/>
  <c r="HJ95" i="3" a="1"/>
  <c r="HJ95" i="3"/>
  <c r="HJ89" i="3" a="1"/>
  <c r="HJ89" i="3"/>
  <c r="GK94" i="3" a="1"/>
  <c r="GK94" i="3"/>
  <c r="GK101" i="3" a="1"/>
  <c r="GK101" i="3"/>
  <c r="GK110" i="3" a="1"/>
  <c r="GK110" i="3"/>
  <c r="GK97" i="3" a="1"/>
  <c r="GK97" i="3"/>
  <c r="GK105" i="3" a="1"/>
  <c r="GK105" i="3"/>
  <c r="GK114" i="3" a="1"/>
  <c r="GK114" i="3"/>
  <c r="GK103" i="3" a="1"/>
  <c r="GK103" i="3"/>
  <c r="GK126" i="3" a="1"/>
  <c r="GK126" i="3"/>
  <c r="GK92" i="3" a="1"/>
  <c r="GK92" i="3"/>
  <c r="GK90" i="3" a="1"/>
  <c r="GK90" i="3"/>
  <c r="GK95" i="3" a="1"/>
  <c r="GK95" i="3"/>
  <c r="GK106" i="3" a="1"/>
  <c r="GK106" i="3"/>
  <c r="GK119" i="3" a="1"/>
  <c r="GK119" i="3"/>
  <c r="GK100" i="3" a="1"/>
  <c r="GK100" i="3"/>
  <c r="GK113" i="3" a="1"/>
  <c r="GK113" i="3"/>
  <c r="GK127" i="3" a="1"/>
  <c r="GK127" i="3"/>
  <c r="GK122" i="3" a="1"/>
  <c r="GK122" i="3"/>
  <c r="GK115" i="3" a="1"/>
  <c r="GK115" i="3"/>
  <c r="GK89" i="3" a="1"/>
  <c r="GK89" i="3"/>
  <c r="GK91" i="3" a="1"/>
  <c r="GK91" i="3"/>
  <c r="GK125" i="3" a="1"/>
  <c r="GK125" i="3"/>
  <c r="GK120" i="3" a="1"/>
  <c r="GK120" i="3"/>
  <c r="GK98" i="3" a="1"/>
  <c r="GK98" i="3"/>
  <c r="GK104" i="3" a="1"/>
  <c r="GK104" i="3"/>
  <c r="GK116" i="3" a="1"/>
  <c r="GK116" i="3"/>
  <c r="GK108" i="3" a="1"/>
  <c r="GK108" i="3"/>
  <c r="GK107" i="3" a="1"/>
  <c r="GK107" i="3"/>
  <c r="GK124" i="3" a="1"/>
  <c r="GK124" i="3"/>
  <c r="GK121" i="3" a="1"/>
  <c r="GK121" i="3"/>
  <c r="GK112" i="3" a="1"/>
  <c r="GK112" i="3"/>
  <c r="GK130" i="3" a="1"/>
  <c r="GK130" i="3"/>
  <c r="GK88" i="3" a="1"/>
  <c r="GK88" i="3"/>
  <c r="GK123" i="3" a="1"/>
  <c r="GK123" i="3"/>
  <c r="GK128" i="3" a="1"/>
  <c r="GK128" i="3"/>
  <c r="GK93" i="3" a="1"/>
  <c r="GK93" i="3"/>
  <c r="GK102" i="3" a="1"/>
  <c r="GK102" i="3"/>
  <c r="GK111" i="3" a="1"/>
  <c r="GK111" i="3"/>
  <c r="GK99" i="3" a="1"/>
  <c r="GK99" i="3"/>
  <c r="GK109" i="3" a="1"/>
  <c r="GK109" i="3"/>
  <c r="GK117" i="3" a="1"/>
  <c r="GK117" i="3"/>
  <c r="GK118" i="3" a="1"/>
  <c r="GK118" i="3"/>
  <c r="GK129" i="3" a="1"/>
  <c r="GK129" i="3"/>
  <c r="GK96" i="3" a="1"/>
  <c r="GK96" i="3"/>
  <c r="HA128" i="3" a="1"/>
  <c r="HA128" i="3"/>
  <c r="HA99" i="3" a="1"/>
  <c r="HA99" i="3"/>
  <c r="HA114" i="3" a="1"/>
  <c r="HA114" i="3"/>
  <c r="HA98" i="3" a="1"/>
  <c r="HA98" i="3"/>
  <c r="HA105" i="3" a="1"/>
  <c r="HA105" i="3"/>
  <c r="HA102" i="3" a="1"/>
  <c r="HA102" i="3"/>
  <c r="HA124" i="3" a="1"/>
  <c r="HA124" i="3"/>
  <c r="HA113" i="3" a="1"/>
  <c r="HA113" i="3"/>
  <c r="HA95" i="3" a="1"/>
  <c r="HA95" i="3"/>
  <c r="HA119" i="3" a="1"/>
  <c r="HA119" i="3"/>
  <c r="HA100" i="3" a="1"/>
  <c r="HA100" i="3"/>
  <c r="HA107" i="3" a="1"/>
  <c r="HA107" i="3"/>
  <c r="HA109" i="3" a="1"/>
  <c r="HA109" i="3"/>
  <c r="HA129" i="3" a="1"/>
  <c r="HA129" i="3"/>
  <c r="HA116" i="3" a="1"/>
  <c r="HA116" i="3"/>
  <c r="HA125" i="3" a="1"/>
  <c r="HA125" i="3"/>
  <c r="HA121" i="3" a="1"/>
  <c r="HA121" i="3"/>
  <c r="HA130" i="3" a="1"/>
  <c r="HA130" i="3"/>
  <c r="HA104" i="3" a="1"/>
  <c r="HA104" i="3"/>
  <c r="HA97" i="3" a="1"/>
  <c r="HA97" i="3"/>
  <c r="HA106" i="3" a="1"/>
  <c r="HA106" i="3"/>
  <c r="HA127" i="3" a="1"/>
  <c r="HA127" i="3"/>
  <c r="HA112" i="3" a="1"/>
  <c r="HA112" i="3"/>
  <c r="HA89" i="3" a="1"/>
  <c r="HA89" i="3"/>
  <c r="HA91" i="3" a="1"/>
  <c r="HA91" i="3"/>
  <c r="HA94" i="3" a="1"/>
  <c r="HA94" i="3"/>
  <c r="HA122" i="3" a="1"/>
  <c r="HA122" i="3"/>
  <c r="HA118" i="3" a="1"/>
  <c r="HA118" i="3"/>
  <c r="HA101" i="3" a="1"/>
  <c r="HA101" i="3"/>
  <c r="HA111" i="3" a="1"/>
  <c r="HA111" i="3"/>
  <c r="HA108" i="3" a="1"/>
  <c r="HA108" i="3"/>
  <c r="HA115" i="3" a="1"/>
  <c r="HA115" i="3"/>
  <c r="HA126" i="3" a="1"/>
  <c r="HA126" i="3"/>
  <c r="HA117" i="3" a="1"/>
  <c r="HA117" i="3"/>
  <c r="HA96" i="3" a="1"/>
  <c r="HA96" i="3"/>
  <c r="HA93" i="3" a="1"/>
  <c r="HA93" i="3"/>
  <c r="HA103" i="3" a="1"/>
  <c r="HA103" i="3"/>
  <c r="HA110" i="3" a="1"/>
  <c r="HA110" i="3"/>
  <c r="HA123" i="3" a="1"/>
  <c r="HA123" i="3"/>
  <c r="HA120" i="3" a="1"/>
  <c r="HA120" i="3"/>
  <c r="HA92" i="3" a="1"/>
  <c r="HA92" i="3"/>
  <c r="HA90" i="3" a="1"/>
  <c r="HA90" i="3"/>
  <c r="HA88" i="3" a="1"/>
  <c r="HA88" i="3"/>
  <c r="BV117" i="3" a="1"/>
  <c r="BV117" i="3"/>
  <c r="BV116" i="3" a="1"/>
  <c r="BV116" i="3"/>
  <c r="B58" i="3"/>
  <c r="B59" i="3"/>
</calcChain>
</file>

<file path=xl/sharedStrings.xml><?xml version="1.0" encoding="utf-8"?>
<sst xmlns="http://schemas.openxmlformats.org/spreadsheetml/2006/main" count="45317" uniqueCount="452">
  <si>
    <t>Lundi</t>
  </si>
  <si>
    <t>Mardi</t>
  </si>
  <si>
    <t>Mercredi</t>
  </si>
  <si>
    <t>Jeudi</t>
  </si>
  <si>
    <t>Vendredi</t>
  </si>
  <si>
    <t>Samedi</t>
  </si>
  <si>
    <t>Dimanche</t>
  </si>
  <si>
    <t>RH</t>
  </si>
  <si>
    <t>RA</t>
  </si>
  <si>
    <t>JFR-32</t>
  </si>
  <si>
    <t>JFR-33</t>
  </si>
  <si>
    <t>JFR-37</t>
  </si>
  <si>
    <t>Soir Gyn</t>
  </si>
  <si>
    <t>7h30-18h</t>
  </si>
  <si>
    <t>JFR-34</t>
  </si>
  <si>
    <t>JBC-21</t>
  </si>
  <si>
    <t>JBC-23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</si>
  <si>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</si>
  <si>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</si>
  <si>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</si>
  <si>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</si>
  <si>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</si>
  <si>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</si>
  <si>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</si>
  <si>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</si>
  <si>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</si>
  <si>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</si>
  <si>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</si>
  <si>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</si>
  <si>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</si>
  <si>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</si>
  <si>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</si>
  <si>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</si>
  <si>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</si>
  <si>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</si>
  <si>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</si>
  <si>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</si>
  <si>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Soir JFR</t>
  </si>
  <si>
    <t>JBC-25</t>
  </si>
  <si>
    <t>JBC-26</t>
  </si>
  <si>
    <t>JBA-1</t>
  </si>
  <si>
    <t>JBU-15</t>
  </si>
  <si>
    <t>JBU-12</t>
  </si>
  <si>
    <t>JBU-16</t>
  </si>
  <si>
    <t>CCV-46</t>
  </si>
  <si>
    <t>CCV-43</t>
  </si>
  <si>
    <t>10H-20H</t>
  </si>
  <si>
    <t>CCV-42</t>
  </si>
  <si>
    <t>JBA-3</t>
  </si>
  <si>
    <t>JBA-2</t>
  </si>
  <si>
    <t>12H-20H</t>
  </si>
  <si>
    <t>7H30-15H30</t>
  </si>
  <si>
    <t>Soir JBC</t>
  </si>
  <si>
    <t>Soir gyn</t>
  </si>
  <si>
    <t>7H30-18H</t>
  </si>
  <si>
    <t>JFR-36</t>
  </si>
  <si>
    <t>JFR-35</t>
  </si>
  <si>
    <t>Soir JBU</t>
  </si>
  <si>
    <t>JBU 14</t>
  </si>
  <si>
    <t>JBU 12</t>
  </si>
  <si>
    <t>RADIO</t>
  </si>
  <si>
    <t>JBU 15</t>
  </si>
  <si>
    <t>JBC 26</t>
  </si>
  <si>
    <t>JBC 24</t>
  </si>
  <si>
    <t>JBC 25</t>
  </si>
  <si>
    <t>JBC 22</t>
  </si>
  <si>
    <t>Semaine 21</t>
  </si>
  <si>
    <t>Semaine 22</t>
  </si>
  <si>
    <t>Semaine 23</t>
  </si>
  <si>
    <t>Semaine 24</t>
  </si>
  <si>
    <t>Semaine 25</t>
  </si>
  <si>
    <t>Semaine 26</t>
  </si>
  <si>
    <t>CETI</t>
  </si>
  <si>
    <t>Semaine 27</t>
  </si>
  <si>
    <t>CURI</t>
  </si>
  <si>
    <t>SCANN</t>
  </si>
  <si>
    <t>AGENTS EN 10H</t>
  </si>
  <si>
    <t>AGENTS EN 8h</t>
  </si>
  <si>
    <t>Activité</t>
  </si>
  <si>
    <t>IADE 10h</t>
  </si>
  <si>
    <t>IADE 8 H 100%</t>
  </si>
  <si>
    <t>IADE 8 H Stephane Ida Alain</t>
  </si>
  <si>
    <t>IADE 10h MCD</t>
  </si>
  <si>
    <t>IADE 10h Vero/sandrine/Tony/MCC</t>
  </si>
  <si>
    <t>IADE mireille</t>
  </si>
  <si>
    <t>J2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</si>
  <si>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</si>
  <si>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</si>
  <si>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</si>
  <si>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</si>
  <si>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</si>
  <si>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</si>
  <si>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</si>
  <si>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</si>
  <si>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</si>
  <si>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</si>
  <si>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</si>
  <si>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</si>
  <si>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</si>
  <si>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</si>
  <si>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</si>
  <si>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</si>
  <si>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</si>
  <si>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</si>
  <si>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</si>
  <si>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</si>
  <si>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</si>
  <si>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</si>
  <si>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</si>
  <si>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</si>
  <si>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</si>
  <si>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</si>
  <si>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Semaine 54</t>
  </si>
  <si>
    <t>Semaine 55</t>
  </si>
  <si>
    <t>Semaine 56</t>
  </si>
  <si>
    <t>Semaine 57</t>
  </si>
  <si>
    <t>Semaine 58</t>
  </si>
  <si>
    <t>Semaine 59</t>
  </si>
  <si>
    <t>PLUS</t>
  </si>
  <si>
    <t>EIADE/DIANE</t>
  </si>
  <si>
    <t>MATERIEL</t>
  </si>
  <si>
    <t>MONTMORILLON</t>
  </si>
  <si>
    <t>SSPI CETI</t>
  </si>
  <si>
    <t>NUIT</t>
  </si>
  <si>
    <t xml:space="preserve">12H/20H </t>
  </si>
  <si>
    <t>SOIR ORTHO</t>
  </si>
  <si>
    <t>SOIR JBC</t>
  </si>
  <si>
    <t>SOIR CCV</t>
  </si>
  <si>
    <t>SOIR JFR</t>
  </si>
  <si>
    <t>SALLE 4 (JBA 4)</t>
  </si>
  <si>
    <t>PEDIA (JBA 3)</t>
  </si>
  <si>
    <t>GYN 2 (JBA 2)</t>
  </si>
  <si>
    <t>GYN 1 (JBA 1)</t>
  </si>
  <si>
    <t>BLOC GYNECO PEDIA</t>
  </si>
  <si>
    <t>ORTHO 3 (JBU 14)</t>
  </si>
  <si>
    <t>ORTHO 2 (JBU 15)</t>
  </si>
  <si>
    <t>PLASTIE (JBU 16)</t>
  </si>
  <si>
    <t>JBU 11</t>
  </si>
  <si>
    <t>OPH 1 (JBC21)</t>
  </si>
  <si>
    <t>OPH 2 (JBC 22)</t>
  </si>
  <si>
    <t>ORL 2 (JBC 23)</t>
  </si>
  <si>
    <t>ORL 1( JBC 24)</t>
  </si>
  <si>
    <t>THX</t>
  </si>
  <si>
    <t xml:space="preserve">RNC2 (JBC 25) </t>
  </si>
  <si>
    <t>RNC 3 (JBC 26)</t>
  </si>
  <si>
    <t>BLOC JB</t>
  </si>
  <si>
    <t>CCV 14 (CCV 46)</t>
  </si>
  <si>
    <t>CCV 12 (CCV 45)</t>
  </si>
  <si>
    <t>CCV 11 (CCV 44)</t>
  </si>
  <si>
    <t>V</t>
  </si>
  <si>
    <t>CCV 10 (CCV 43)</t>
  </si>
  <si>
    <t>C</t>
  </si>
  <si>
    <t>CCV 9 (CCV 42)</t>
  </si>
  <si>
    <t xml:space="preserve"> CCV 8 (CCV 41)</t>
  </si>
  <si>
    <t>BLOC CCV</t>
  </si>
  <si>
    <t>URO 2 (JFR 35)</t>
  </si>
  <si>
    <t>URO 1 (JFR 36)</t>
  </si>
  <si>
    <t>ROBOT (JFR 37)</t>
  </si>
  <si>
    <t>VISC 3 (JFR34)</t>
  </si>
  <si>
    <t>VISC 2(JFR 33)</t>
  </si>
  <si>
    <t>VISC 1 (JFR 32)</t>
  </si>
  <si>
    <t>(JFR 31)</t>
  </si>
  <si>
    <t>IRM/SCANNER</t>
  </si>
  <si>
    <t>AL</t>
  </si>
  <si>
    <t>CURIE</t>
  </si>
  <si>
    <t>RADIO  CCV</t>
  </si>
  <si>
    <t>CCV11 (CCV 44)</t>
  </si>
  <si>
    <t>PLASTIE/AL</t>
  </si>
  <si>
    <t>THORAX</t>
  </si>
  <si>
    <t>RADIO CCV</t>
  </si>
  <si>
    <t>ORTHO2 (JBU 15)</t>
  </si>
  <si>
    <t>OPH 1 (JBC 21)</t>
  </si>
  <si>
    <t>ORL 2(JBC 23)</t>
  </si>
  <si>
    <t>ORL 1 (JBC 24)</t>
  </si>
  <si>
    <t xml:space="preserve"> RNC2 (JBC 25)</t>
  </si>
  <si>
    <t>RNC3 (JBC 26)</t>
  </si>
  <si>
    <t>ORL</t>
  </si>
  <si>
    <t>SCANNER/IRM</t>
  </si>
  <si>
    <t xml:space="preserve">AL </t>
  </si>
  <si>
    <t>SALLE SOUS AL</t>
  </si>
  <si>
    <t>PLAST/AL</t>
  </si>
  <si>
    <t>CARDIO</t>
  </si>
  <si>
    <t>curie</t>
  </si>
  <si>
    <t>c</t>
  </si>
  <si>
    <t xml:space="preserve">BLOC JFR   </t>
  </si>
  <si>
    <t>LUNDI</t>
  </si>
  <si>
    <t>MARDI</t>
  </si>
  <si>
    <t>MERCREDI</t>
  </si>
  <si>
    <t>JEUDI</t>
  </si>
  <si>
    <t>VENDREDI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</si>
  <si>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</si>
  <si>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</si>
  <si>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</si>
  <si>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</si>
  <si>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</si>
  <si>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</si>
  <si>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</si>
  <si>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</si>
  <si>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</si>
  <si>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</si>
  <si>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</si>
  <si>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</si>
  <si>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</si>
  <si>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</si>
  <si>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</si>
  <si>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</si>
  <si>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</si>
  <si>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</si>
  <si>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</si>
  <si>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</si>
  <si>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</si>
  <si>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</si>
  <si>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</si>
  <si>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</si>
  <si>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</si>
  <si>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</si>
  <si>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</si>
  <si>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</si>
  <si>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</si>
  <si>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</si>
  <si>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</si>
  <si>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</si>
  <si>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</si>
  <si>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</si>
  <si>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</si>
  <si>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</si>
  <si>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</si>
  <si>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</si>
  <si>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</si>
  <si>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</si>
  <si>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</si>
  <si>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</si>
  <si>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</si>
  <si>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</si>
  <si>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</si>
  <si>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</si>
  <si>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</si>
  <si>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</si>
  <si>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</si>
  <si>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</si>
  <si>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</si>
  <si>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</si>
  <si>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SEMAINE 53</t>
  </si>
  <si>
    <t>SEMAINE 54</t>
  </si>
  <si>
    <t>SEMAINE 55</t>
  </si>
  <si>
    <t>SEMAINE 56</t>
  </si>
  <si>
    <t>SEMAINE 57</t>
  </si>
  <si>
    <t>SEMAINE 58</t>
  </si>
  <si>
    <t>SEMAINE 59</t>
  </si>
  <si>
    <t>SEMAINE 60</t>
  </si>
  <si>
    <t>JFR-31</t>
  </si>
  <si>
    <t>VISCERAL 1</t>
  </si>
  <si>
    <t>VISCERAL 2</t>
  </si>
  <si>
    <t>VISCERAL 3</t>
  </si>
  <si>
    <t>ROBOT</t>
  </si>
  <si>
    <t xml:space="preserve">UROLOGIE 1 </t>
  </si>
  <si>
    <t>UROLOGIE 2</t>
  </si>
  <si>
    <t>CCV-41</t>
  </si>
  <si>
    <t>CCV-44</t>
  </si>
  <si>
    <t>CCV-45</t>
  </si>
  <si>
    <t>VASCULAIRE</t>
  </si>
  <si>
    <t>CARDIO-THO</t>
  </si>
  <si>
    <t>NEUROCHIR</t>
  </si>
  <si>
    <t>JBC-22</t>
  </si>
  <si>
    <t>JBC-24</t>
  </si>
  <si>
    <t>OPHTALMO</t>
  </si>
  <si>
    <t>JBU-11</t>
  </si>
  <si>
    <t>JBU-14</t>
  </si>
  <si>
    <t>PLASTIE</t>
  </si>
  <si>
    <t>ORTHOPEDIE</t>
  </si>
  <si>
    <t>GYNECO</t>
  </si>
  <si>
    <t>PEDIATRIE</t>
  </si>
  <si>
    <t>SOIR Ortho</t>
  </si>
  <si>
    <t xml:space="preserve">10H/20H </t>
  </si>
  <si>
    <t>Agents en temps partiel</t>
  </si>
  <si>
    <t>planning</t>
  </si>
  <si>
    <t>8h</t>
  </si>
  <si>
    <t>10h</t>
  </si>
  <si>
    <t>activité</t>
  </si>
  <si>
    <t>10H-18H</t>
  </si>
  <si>
    <t>8H-16H</t>
  </si>
  <si>
    <t>IADE Nuit</t>
  </si>
  <si>
    <t>19H30-7H30</t>
  </si>
  <si>
    <t>RT</t>
  </si>
  <si>
    <t>Semaine 1 (N°40)</t>
  </si>
  <si>
    <t>='Agent sur le planning au 011019'!$D$6</t>
  </si>
  <si>
    <t>='Agent sur le planning au 011019'!$D$18</t>
  </si>
  <si>
    <t>='Agent sur le planning au 011019'!$D$20</t>
  </si>
  <si>
    <t>='Agent sur le planning au 011019'!$E$7</t>
  </si>
  <si>
    <t>='Agent sur le planning au 011019'!$E$9</t>
  </si>
  <si>
    <t>='Agent sur le planning au 011019'!$E$17</t>
  </si>
  <si>
    <t>='Agent sur le planning au 011019'!$E$19</t>
  </si>
  <si>
    <t>='Agent sur le planning au 011019'!$E$54</t>
  </si>
  <si>
    <t>='Agent sur le planning au 011019'!$F$49</t>
  </si>
  <si>
    <t>='Agent sur le planning au 011019'!$F$54</t>
  </si>
  <si>
    <t>Semaine 60</t>
  </si>
  <si>
    <t>Semaine 61</t>
  </si>
  <si>
    <t>IADE 10h (effectif supplementaire)</t>
  </si>
  <si>
    <t>Ligne1</t>
  </si>
  <si>
    <t>Ligne2</t>
  </si>
  <si>
    <t>Ligne3</t>
  </si>
  <si>
    <t>Ligne4</t>
  </si>
  <si>
    <t>Ligne5</t>
  </si>
  <si>
    <t>Ligne6</t>
  </si>
  <si>
    <t>Ligne7</t>
  </si>
  <si>
    <t>Ligne8</t>
  </si>
  <si>
    <t>Ligne9</t>
  </si>
  <si>
    <t>Ligne10</t>
  </si>
  <si>
    <t>Ligne11</t>
  </si>
  <si>
    <t>Ligne12</t>
  </si>
  <si>
    <t>Ligne13</t>
  </si>
  <si>
    <t>Ligne14</t>
  </si>
  <si>
    <t>Ligne15</t>
  </si>
  <si>
    <t>Ligne16</t>
  </si>
  <si>
    <t>Ligne17</t>
  </si>
  <si>
    <t>Ligne18</t>
  </si>
  <si>
    <t>Ligne19</t>
  </si>
  <si>
    <t>Ligne20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</si>
  <si>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</si>
  <si>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</si>
  <si>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</si>
  <si>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</si>
  <si>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</si>
  <si>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</si>
  <si>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</si>
  <si>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</si>
  <si>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</si>
  <si>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</si>
  <si>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</si>
  <si>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</si>
  <si>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</si>
  <si>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</si>
  <si>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</si>
  <si>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</si>
  <si>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</si>
  <si>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</si>
  <si>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Agents</t>
  </si>
  <si>
    <t>'deroulé des agents'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</si>
  <si>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</si>
  <si>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</si>
  <si>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</si>
  <si>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</si>
  <si>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</si>
  <si>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</si>
  <si>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</si>
  <si>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</si>
  <si>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</si>
  <si>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</si>
  <si>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</si>
  <si>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</si>
  <si>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</si>
  <si>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</si>
  <si>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</si>
  <si>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</si>
  <si>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</si>
  <si>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</si>
  <si>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</si>
  <si>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</si>
  <si>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</si>
  <si>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</si>
  <si>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</si>
  <si>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</si>
  <si>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</si>
  <si>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</si>
  <si>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</si>
  <si>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</si>
  <si>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</si>
  <si>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</si>
  <si>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</si>
  <si>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</si>
  <si>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</si>
  <si>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</si>
  <si>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</si>
  <si>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</si>
  <si>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</si>
  <si>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</si>
  <si>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</si>
  <si>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</si>
  <si>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</si>
  <si>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</si>
  <si>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</si>
  <si>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</si>
  <si>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</si>
  <si>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</si>
  <si>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</si>
  <si>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</si>
  <si>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</si>
  <si>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</si>
  <si>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</si>
  <si>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25</t>
  </si>
  <si>
    <t>Agent 26</t>
  </si>
  <si>
    <t>Agent 27</t>
  </si>
  <si>
    <t>Agent 28</t>
  </si>
  <si>
    <t>Agent 29</t>
  </si>
  <si>
    <t>Agent 30</t>
  </si>
  <si>
    <t>Agent 31</t>
  </si>
  <si>
    <t>Agent 32</t>
  </si>
  <si>
    <t>Agent 33</t>
  </si>
  <si>
    <t>Agent 34</t>
  </si>
  <si>
    <t>Agent 35</t>
  </si>
  <si>
    <t>Agent 36</t>
  </si>
  <si>
    <t>Agent 37</t>
  </si>
  <si>
    <t>Agent 38</t>
  </si>
  <si>
    <t>Agent 39</t>
  </si>
  <si>
    <t>Agent 40</t>
  </si>
  <si>
    <t>Agent 41</t>
  </si>
  <si>
    <t>Agent 42</t>
  </si>
  <si>
    <t>Agent 43</t>
  </si>
  <si>
    <t>Agent 44</t>
  </si>
  <si>
    <t>Agent 45</t>
  </si>
  <si>
    <t>Agent 46</t>
  </si>
  <si>
    <t>Agent 47</t>
  </si>
  <si>
    <t>Agent 48</t>
  </si>
  <si>
    <t>Agent 49</t>
  </si>
  <si>
    <t>Agent 50</t>
  </si>
  <si>
    <t>Agent 51</t>
  </si>
  <si>
    <t>Agent 52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</si>
  <si>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</si>
  <si>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</si>
  <si>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</si>
  <si>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</si>
  <si>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</si>
  <si>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</si>
  <si>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</si>
  <si>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</si>
  <si>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</si>
  <si>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</si>
  <si>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</si>
  <si>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</si>
  <si>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</si>
  <si>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</si>
  <si>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</si>
  <si>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</si>
  <si>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Agent 17</t>
  </si>
  <si>
    <t>Agent 18</t>
  </si>
  <si>
    <t>Agent 19</t>
  </si>
  <si>
    <t>Agent 20</t>
  </si>
  <si>
    <t>Agent 21</t>
  </si>
  <si>
    <t>Agent 22</t>
  </si>
  <si>
    <t>Agent 23</t>
  </si>
  <si>
    <t>Agent 24</t>
  </si>
  <si>
    <t>semaine 1</t>
  </si>
  <si>
    <t>semaine 2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</si>
  <si>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</si>
  <si>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</si>
  <si>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</si>
  <si>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</si>
  <si>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</si>
  <si>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</si>
  <si>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</si>
  <si>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agent 52</t>
  </si>
  <si>
    <t>agent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</si>
</sst>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#,##0.00\ &quot;€&quot;;[Red]\-#,##0.00\ &quot;€&quot;"/>
  </numFmts>
  <fonts count="13" x14ac:knownFonts="1">
    <font>
      <sz val="11"/>
      <color theme="1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7" tint="-0.249977111117893"/>
      <name val="Calibri"/>
      <family val="2"/>
      <scheme val="minor"/>
    </font>
    <font>
      <sz val="11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sz val="11"/>
      <color rgb="FF141414"/>
      <name val="Inherit"/>
    </font>
    <font>
      <sz val="12"/>
      <color rgb="FF000000"/>
      <name val="Courier"/>
      <family val="3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11">
    <xf numFmtId="0" fontId="0" fillId="0" borderId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24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17" fontId="0" fillId="0" borderId="1" xfId="0" applyNumberFormat="1" applyBorder="1" applyAlignment="1">
      <alignment horizontal="center"/>
    </xf>
    <xf numFmtId="17" fontId="0" fillId="0" borderId="10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7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0" xfId="0" applyFill="1"/>
    <xf numFmtId="0" fontId="0" fillId="2" borderId="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9" fontId="1" fillId="0" borderId="1" xfId="0" applyNumberFormat="1" applyFont="1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7" xfId="0" applyBorder="1"/>
    <xf numFmtId="0" fontId="0" fillId="0" borderId="1" xfId="0" applyFill="1" applyBorder="1"/>
    <xf numFmtId="0" fontId="0" fillId="4" borderId="1" xfId="0" applyFill="1" applyBorder="1"/>
    <xf numFmtId="0" fontId="3" fillId="0" borderId="1" xfId="0" applyFont="1" applyFill="1" applyBorder="1"/>
    <xf numFmtId="0" fontId="0" fillId="5" borderId="1" xfId="0" applyFill="1" applyBorder="1"/>
    <xf numFmtId="0" fontId="0" fillId="6" borderId="1" xfId="0" applyFill="1" applyBorder="1"/>
    <xf numFmtId="0" fontId="0" fillId="3" borderId="1" xfId="0" applyFill="1" applyBorder="1"/>
    <xf numFmtId="0" fontId="0" fillId="3" borderId="1" xfId="0" applyFont="1" applyFill="1" applyBorder="1" applyAlignment="1">
      <alignment horizontal="center"/>
    </xf>
    <xf numFmtId="0" fontId="0" fillId="6" borderId="20" xfId="0" applyFill="1" applyBorder="1" applyAlignment="1">
      <alignment horizontal="center"/>
    </xf>
    <xf numFmtId="0" fontId="0" fillId="3" borderId="20" xfId="0" applyFill="1" applyBorder="1"/>
    <xf numFmtId="0" fontId="0" fillId="0" borderId="20" xfId="0" applyBorder="1"/>
    <xf numFmtId="0" fontId="0" fillId="0" borderId="0" xfId="0" applyBorder="1"/>
    <xf numFmtId="0" fontId="0" fillId="6" borderId="1" xfId="0" applyFont="1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6" borderId="20" xfId="0" applyFill="1" applyBorder="1"/>
    <xf numFmtId="0" fontId="0" fillId="0" borderId="20" xfId="0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0" fillId="5" borderId="20" xfId="0" applyFill="1" applyBorder="1"/>
    <xf numFmtId="0" fontId="0" fillId="0" borderId="21" xfId="0" applyBorder="1"/>
    <xf numFmtId="0" fontId="0" fillId="5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20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6" borderId="20" xfId="0" applyFill="1" applyBorder="1" applyAlignment="1">
      <alignment horizontal="left"/>
    </xf>
    <xf numFmtId="0" fontId="0" fillId="0" borderId="20" xfId="0" applyBorder="1" applyAlignment="1">
      <alignment horizontal="left"/>
    </xf>
    <xf numFmtId="0" fontId="0" fillId="6" borderId="1" xfId="0" applyFont="1" applyFill="1" applyBorder="1" applyAlignment="1">
      <alignment horizontal="left"/>
    </xf>
    <xf numFmtId="0" fontId="4" fillId="0" borderId="2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0" borderId="1" xfId="0" applyNumberForma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2" borderId="1" xfId="0" applyNumberForma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9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17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17" fontId="0" fillId="0" borderId="17" xfId="0" applyNumberFormat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2" borderId="0" xfId="0" applyFill="1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49" fontId="0" fillId="0" borderId="0" xfId="0" applyNumberFormat="1"/>
    <xf numFmtId="49" fontId="0" fillId="2" borderId="1" xfId="0" applyNumberForma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0" fillId="0" borderId="3" xfId="0" applyNumberFormat="1" applyBorder="1" applyAlignment="1">
      <alignment horizontal="center"/>
    </xf>
    <xf numFmtId="49" fontId="0" fillId="0" borderId="4" xfId="0" applyNumberFormat="1" applyBorder="1" applyAlignment="1">
      <alignment horizontal="center"/>
    </xf>
    <xf numFmtId="49" fontId="0" fillId="0" borderId="5" xfId="0" applyNumberFormat="1" applyBorder="1" applyAlignment="1">
      <alignment horizontal="center"/>
    </xf>
    <xf numFmtId="49" fontId="0" fillId="0" borderId="8" xfId="0" applyNumberFormat="1" applyBorder="1" applyAlignment="1">
      <alignment horizontal="center"/>
    </xf>
    <xf numFmtId="49" fontId="0" fillId="0" borderId="9" xfId="0" applyNumberFormat="1" applyBorder="1" applyAlignment="1">
      <alignment horizontal="center"/>
    </xf>
    <xf numFmtId="49" fontId="0" fillId="0" borderId="11" xfId="0" applyNumberFormat="1" applyBorder="1" applyAlignment="1">
      <alignment horizontal="center"/>
    </xf>
    <xf numFmtId="49" fontId="0" fillId="0" borderId="10" xfId="0" applyNumberFormat="1" applyBorder="1" applyAlignment="1">
      <alignment horizontal="center"/>
    </xf>
    <xf numFmtId="49" fontId="0" fillId="2" borderId="10" xfId="0" applyNumberFormat="1" applyFill="1" applyBorder="1" applyAlignment="1">
      <alignment horizontal="center"/>
    </xf>
    <xf numFmtId="49" fontId="0" fillId="0" borderId="13" xfId="0" applyNumberFormat="1" applyBorder="1" applyAlignment="1">
      <alignment horizontal="center"/>
    </xf>
    <xf numFmtId="49" fontId="1" fillId="3" borderId="13" xfId="0" applyNumberFormat="1" applyFont="1" applyFill="1" applyBorder="1" applyAlignment="1">
      <alignment horizontal="center" vertical="center"/>
    </xf>
    <xf numFmtId="49" fontId="0" fillId="0" borderId="14" xfId="0" applyNumberFormat="1" applyBorder="1" applyAlignment="1">
      <alignment horizontal="center"/>
    </xf>
    <xf numFmtId="49" fontId="0" fillId="0" borderId="16" xfId="0" applyNumberFormat="1" applyBorder="1" applyAlignment="1">
      <alignment horizontal="center"/>
    </xf>
    <xf numFmtId="49" fontId="0" fillId="3" borderId="1" xfId="0" applyNumberFormat="1" applyFill="1" applyBorder="1" applyAlignment="1">
      <alignment horizontal="center"/>
    </xf>
    <xf numFmtId="49" fontId="0" fillId="0" borderId="17" xfId="0" applyNumberFormat="1" applyBorder="1" applyAlignment="1">
      <alignment horizontal="center"/>
    </xf>
    <xf numFmtId="49" fontId="0" fillId="0" borderId="18" xfId="0" applyNumberFormat="1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left" vertical="center"/>
    </xf>
    <xf numFmtId="49" fontId="0" fillId="0" borderId="6" xfId="0" applyNumberFormat="1" applyBorder="1" applyAlignment="1">
      <alignment horizontal="left"/>
    </xf>
    <xf numFmtId="49" fontId="1" fillId="3" borderId="17" xfId="0" applyNumberFormat="1" applyFont="1" applyFill="1" applyBorder="1" applyAlignment="1">
      <alignment horizontal="center" vertical="center"/>
    </xf>
    <xf numFmtId="49" fontId="5" fillId="3" borderId="17" xfId="0" applyNumberFormat="1" applyFont="1" applyFill="1" applyBorder="1" applyAlignment="1">
      <alignment horizontal="center" vertical="center"/>
    </xf>
    <xf numFmtId="49" fontId="0" fillId="2" borderId="17" xfId="0" applyNumberFormat="1" applyFill="1" applyBorder="1" applyAlignment="1">
      <alignment horizontal="center"/>
    </xf>
    <xf numFmtId="49" fontId="0" fillId="0" borderId="1" xfId="0" applyNumberFormat="1" applyBorder="1" applyAlignment="1">
      <alignment horizontal="left"/>
    </xf>
    <xf numFmtId="49" fontId="0" fillId="0" borderId="1" xfId="0" applyNumberFormat="1" applyFill="1" applyBorder="1" applyAlignment="1">
      <alignment horizontal="left"/>
    </xf>
    <xf numFmtId="49" fontId="0" fillId="0" borderId="16" xfId="0" applyNumberFormat="1" applyBorder="1" applyAlignment="1">
      <alignment horizontal="left"/>
    </xf>
    <xf numFmtId="49" fontId="0" fillId="0" borderId="18" xfId="0" applyNumberFormat="1" applyBorder="1" applyAlignment="1">
      <alignment horizontal="left"/>
    </xf>
    <xf numFmtId="0" fontId="6" fillId="0" borderId="1" xfId="0" applyFont="1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49" fontId="0" fillId="7" borderId="1" xfId="0" applyNumberFormat="1" applyFill="1" applyBorder="1" applyAlignment="1">
      <alignment horizontal="center" vertical="center"/>
    </xf>
    <xf numFmtId="49" fontId="0" fillId="8" borderId="1" xfId="0" applyNumberForma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0" fillId="0" borderId="1" xfId="0" applyNumberFormat="1" applyBorder="1" applyAlignment="1">
      <alignment horizontal="left" vertical="center"/>
    </xf>
    <xf numFmtId="0" fontId="0" fillId="5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0" fontId="5" fillId="5" borderId="1" xfId="0" applyNumberFormat="1" applyFont="1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7" borderId="1" xfId="0" applyNumberFormat="1" applyFill="1" applyBorder="1" applyAlignment="1">
      <alignment horizontal="center" vertical="center"/>
    </xf>
    <xf numFmtId="0" fontId="0" fillId="0" borderId="8" xfId="0" applyNumberFormat="1" applyBorder="1" applyAlignment="1">
      <alignment horizontal="center"/>
    </xf>
    <xf numFmtId="0" fontId="1" fillId="5" borderId="17" xfId="0" applyNumberFormat="1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5" fillId="5" borderId="17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1" fillId="3" borderId="13" xfId="0" applyNumberFormat="1" applyFont="1" applyFill="1" applyBorder="1" applyAlignment="1">
      <alignment horizontal="center" vertical="center"/>
    </xf>
    <xf numFmtId="0" fontId="0" fillId="9" borderId="1" xfId="0" applyNumberFormat="1" applyFill="1" applyBorder="1" applyAlignment="1">
      <alignment horizontal="left" vertical="center"/>
    </xf>
    <xf numFmtId="0" fontId="0" fillId="0" borderId="19" xfId="0" applyNumberFormat="1" applyBorder="1" applyAlignment="1">
      <alignment horizontal="center"/>
    </xf>
    <xf numFmtId="0" fontId="0" fillId="0" borderId="0" xfId="0" applyNumberFormat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0" fillId="2" borderId="0" xfId="0" applyNumberForma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0" borderId="28" xfId="0" applyNumberFormat="1" applyBorder="1" applyAlignment="1">
      <alignment horizontal="center" vertical="center"/>
    </xf>
    <xf numFmtId="0" fontId="0" fillId="2" borderId="28" xfId="0" applyNumberFormat="1" applyFill="1" applyBorder="1" applyAlignment="1">
      <alignment horizontal="center" vertical="center"/>
    </xf>
    <xf numFmtId="0" fontId="0" fillId="5" borderId="24" xfId="0" applyNumberFormat="1" applyFill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5" fillId="3" borderId="24" xfId="0" applyNumberFormat="1" applyFont="1" applyFill="1" applyBorder="1" applyAlignment="1">
      <alignment horizontal="center" vertical="center"/>
    </xf>
    <xf numFmtId="0" fontId="0" fillId="2" borderId="24" xfId="0" applyNumberFormat="1" applyFill="1" applyBorder="1" applyAlignment="1">
      <alignment horizontal="center" vertical="center"/>
    </xf>
    <xf numFmtId="0" fontId="0" fillId="5" borderId="17" xfId="0" applyNumberFormat="1" applyFill="1" applyBorder="1" applyAlignment="1">
      <alignment horizontal="center" vertical="center"/>
    </xf>
    <xf numFmtId="0" fontId="1" fillId="5" borderId="26" xfId="0" applyNumberFormat="1" applyFont="1" applyFill="1" applyBorder="1" applyAlignment="1">
      <alignment horizontal="center" vertical="center"/>
    </xf>
    <xf numFmtId="0" fontId="0" fillId="2" borderId="29" xfId="0" applyNumberFormat="1" applyFill="1" applyBorder="1" applyAlignment="1">
      <alignment horizontal="center" vertical="center"/>
    </xf>
    <xf numFmtId="0" fontId="0" fillId="0" borderId="29" xfId="0" applyNumberFormat="1" applyBorder="1" applyAlignment="1">
      <alignment horizontal="center" vertical="center"/>
    </xf>
    <xf numFmtId="0" fontId="1" fillId="5" borderId="24" xfId="0" applyNumberFormat="1" applyFont="1" applyFill="1" applyBorder="1" applyAlignment="1">
      <alignment horizontal="center" vertical="center"/>
    </xf>
    <xf numFmtId="0" fontId="1" fillId="3" borderId="28" xfId="0" applyNumberFormat="1" applyFont="1" applyFill="1" applyBorder="1" applyAlignment="1">
      <alignment horizontal="center" vertical="center"/>
    </xf>
    <xf numFmtId="0" fontId="0" fillId="5" borderId="0" xfId="0" applyNumberFormat="1" applyFill="1" applyBorder="1" applyAlignment="1">
      <alignment horizontal="center" vertical="center"/>
    </xf>
    <xf numFmtId="0" fontId="5" fillId="5" borderId="0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0" fontId="7" fillId="3" borderId="1" xfId="0" applyNumberFormat="1" applyFont="1" applyFill="1" applyBorder="1" applyAlignment="1">
      <alignment horizontal="center" vertical="center"/>
    </xf>
    <xf numFmtId="0" fontId="8" fillId="3" borderId="1" xfId="0" applyNumberFormat="1" applyFont="1" applyFill="1" applyBorder="1" applyAlignment="1">
      <alignment horizontal="center" vertical="center"/>
    </xf>
    <xf numFmtId="0" fontId="0" fillId="4" borderId="0" xfId="0" applyNumberFormat="1" applyFill="1"/>
    <xf numFmtId="0" fontId="0" fillId="3" borderId="17" xfId="0" applyNumberFormat="1" applyFill="1" applyBorder="1" applyAlignment="1">
      <alignment horizontal="center"/>
    </xf>
    <xf numFmtId="0" fontId="7" fillId="3" borderId="17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0" fontId="0" fillId="3" borderId="16" xfId="0" applyNumberFormat="1" applyFill="1" applyBorder="1" applyAlignment="1">
      <alignment horizontal="center"/>
    </xf>
    <xf numFmtId="0" fontId="8" fillId="3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0" fillId="5" borderId="0" xfId="0" applyNumberFormat="1" applyFill="1" applyAlignment="1">
      <alignment wrapText="1"/>
    </xf>
    <xf numFmtId="0" fontId="0" fillId="5" borderId="0" xfId="0" applyNumberFormat="1" applyFill="1"/>
    <xf numFmtId="0" fontId="0" fillId="4" borderId="1" xfId="0" applyNumberForma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16" xfId="0" applyNumberFormat="1" applyBorder="1" applyAlignment="1">
      <alignment horizontal="left"/>
    </xf>
    <xf numFmtId="0" fontId="0" fillId="0" borderId="16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" xfId="0" applyNumberFormat="1" applyBorder="1" applyAlignment="1">
      <alignment horizontal="left"/>
    </xf>
    <xf numFmtId="0" fontId="1" fillId="3" borderId="17" xfId="0" applyNumberFormat="1" applyFont="1" applyFill="1" applyBorder="1" applyAlignment="1">
      <alignment horizontal="center" vertical="center"/>
    </xf>
    <xf numFmtId="0" fontId="0" fillId="0" borderId="11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5" fillId="3" borderId="17" xfId="0" applyNumberFormat="1" applyFont="1" applyFill="1" applyBorder="1" applyAlignment="1">
      <alignment horizontal="center" vertical="center"/>
    </xf>
    <xf numFmtId="0" fontId="0" fillId="2" borderId="17" xfId="0" applyNumberFormat="1" applyFill="1" applyBorder="1" applyAlignment="1">
      <alignment horizontal="center"/>
    </xf>
    <xf numFmtId="0" fontId="0" fillId="0" borderId="18" xfId="0" applyNumberFormat="1" applyBorder="1" applyAlignment="1">
      <alignment horizontal="left"/>
    </xf>
    <xf numFmtId="0" fontId="0" fillId="0" borderId="18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2" xfId="0" applyNumberFormat="1" applyBorder="1" applyAlignment="1">
      <alignment horizontal="left"/>
    </xf>
    <xf numFmtId="0" fontId="0" fillId="0" borderId="27" xfId="0" applyNumberFormat="1" applyBorder="1" applyAlignment="1">
      <alignment horizontal="left"/>
    </xf>
    <xf numFmtId="0" fontId="0" fillId="0" borderId="6" xfId="0" applyNumberFormat="1" applyBorder="1" applyAlignment="1">
      <alignment horizontal="left"/>
    </xf>
    <xf numFmtId="0" fontId="0" fillId="0" borderId="10" xfId="0" applyNumberFormat="1" applyBorder="1" applyAlignment="1">
      <alignment horizontal="center"/>
    </xf>
    <xf numFmtId="0" fontId="0" fillId="2" borderId="10" xfId="0" applyNumberFormat="1" applyFill="1" applyBorder="1" applyAlignment="1">
      <alignment horizontal="center"/>
    </xf>
    <xf numFmtId="0" fontId="0" fillId="3" borderId="1" xfId="0" applyNumberFormat="1" applyFill="1" applyBorder="1" applyAlignment="1">
      <alignment horizontal="center"/>
    </xf>
    <xf numFmtId="0" fontId="0" fillId="3" borderId="10" xfId="0" applyNumberFormat="1" applyFill="1" applyBorder="1" applyAlignment="1">
      <alignment horizontal="center"/>
    </xf>
    <xf numFmtId="0" fontId="0" fillId="3" borderId="11" xfId="0" applyNumberFormat="1" applyFill="1" applyBorder="1" applyAlignment="1">
      <alignment horizont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left"/>
    </xf>
    <xf numFmtId="0" fontId="0" fillId="0" borderId="0" xfId="0" applyNumberFormat="1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21" xfId="0" applyNumberFormat="1" applyBorder="1" applyAlignment="1">
      <alignment horizontal="center"/>
    </xf>
    <xf numFmtId="0" fontId="0" fillId="0" borderId="0" xfId="0" applyNumberFormat="1" applyAlignment="1"/>
    <xf numFmtId="0" fontId="9" fillId="0" borderId="0" xfId="0" applyFont="1" applyAlignment="1">
      <alignment horizontal="left" readingOrder="1"/>
    </xf>
    <xf numFmtId="0" fontId="10" fillId="0" borderId="0" xfId="0" applyFont="1"/>
    <xf numFmtId="0" fontId="0" fillId="0" borderId="0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0" xfId="0" applyNumberFormat="1" applyBorder="1" applyAlignment="1">
      <alignment horizontal="center"/>
    </xf>
    <xf numFmtId="0" fontId="0" fillId="0" borderId="21" xfId="0" applyNumberFormat="1" applyBorder="1" applyAlignment="1">
      <alignment horizontal="center"/>
    </xf>
    <xf numFmtId="0" fontId="0" fillId="0" borderId="17" xfId="0" applyNumberFormat="1" applyBorder="1" applyAlignment="1">
      <alignment horizontal="center"/>
    </xf>
    <xf numFmtId="0" fontId="0" fillId="0" borderId="30" xfId="0" applyNumberFormat="1" applyBorder="1" applyAlignment="1">
      <alignment horizontal="center"/>
    </xf>
    <xf numFmtId="0" fontId="0" fillId="0" borderId="31" xfId="0" applyNumberFormat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4" fillId="0" borderId="20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7" xfId="0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0" fillId="0" borderId="24" xfId="0" applyBorder="1" applyAlignment="1"/>
    <xf numFmtId="0" fontId="4" fillId="0" borderId="25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0" fillId="0" borderId="26" xfId="0" applyBorder="1" applyAlignment="1"/>
    <xf numFmtId="0" fontId="0" fillId="0" borderId="17" xfId="0" applyBorder="1" applyAlignment="1"/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1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1"/>
  <sheetViews>
    <sheetView topLeftCell="I1" workbookViewId="0">
      <selection activeCell="K73" sqref="K73:K80"/>
    </sheetView>
  </sheetViews>
  <sheetFormatPr baseColWidth="10" defaultRowHeight="14" x14ac:dyDescent="0"/>
  <cols>
    <col min="9" max="9" width="25.5" bestFit="1" customWidth="1"/>
    <col min="11" max="11" width="25.5" bestFit="1" customWidth="1"/>
  </cols>
  <sheetData>
    <row r="1" spans="1:21">
      <c r="A1" s="221" t="s">
        <v>79</v>
      </c>
      <c r="B1" s="221"/>
      <c r="C1" s="221"/>
      <c r="D1" s="221"/>
      <c r="E1" s="221"/>
      <c r="F1" s="221"/>
      <c r="G1" s="221"/>
      <c r="H1" s="221"/>
    </row>
    <row r="2" spans="1:21" s="3" customFormat="1">
      <c r="A2" s="2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3" t="s">
        <v>336</v>
      </c>
      <c r="K2" s="221" t="s">
        <v>82</v>
      </c>
      <c r="L2" s="221"/>
      <c r="M2" s="221"/>
      <c r="N2" s="221"/>
      <c r="O2" s="221"/>
      <c r="P2" s="221"/>
      <c r="Q2" s="221"/>
      <c r="R2" s="221"/>
    </row>
    <row r="3" spans="1:21" s="3" customFormat="1">
      <c r="A3" s="2" t="s">
        <v>17</v>
      </c>
      <c r="B3" s="2" t="s">
        <v>9</v>
      </c>
      <c r="C3" s="29" t="s">
        <v>8</v>
      </c>
      <c r="D3" s="2" t="s">
        <v>9</v>
      </c>
      <c r="E3" s="83" t="str">
        <f>IF(COUNTIF(Trames!$K$73:$K$80,'Deroulé 5Jours'!$A4),"RA","JFR-32")</f>
        <v>JFR-32</v>
      </c>
      <c r="F3" s="2" t="s">
        <v>9</v>
      </c>
      <c r="G3" s="2" t="s">
        <v>7</v>
      </c>
      <c r="H3" s="2" t="s">
        <v>7</v>
      </c>
      <c r="I3" s="139" t="s">
        <v>338</v>
      </c>
      <c r="K3" s="2" t="s">
        <v>17</v>
      </c>
      <c r="L3" s="84" t="s">
        <v>54</v>
      </c>
      <c r="M3" s="84" t="s">
        <v>54</v>
      </c>
      <c r="N3" s="29" t="s">
        <v>8</v>
      </c>
      <c r="O3" s="84" t="s">
        <v>54</v>
      </c>
      <c r="P3" s="29" t="s">
        <v>8</v>
      </c>
      <c r="Q3" s="2" t="s">
        <v>7</v>
      </c>
      <c r="R3" s="2" t="s">
        <v>7</v>
      </c>
      <c r="S3" s="5"/>
    </row>
    <row r="4" spans="1:21" s="3" customFormat="1">
      <c r="A4" s="2" t="s">
        <v>18</v>
      </c>
      <c r="B4" s="2" t="s">
        <v>10</v>
      </c>
      <c r="C4" s="2" t="s">
        <v>10</v>
      </c>
      <c r="D4" s="29" t="s">
        <v>8</v>
      </c>
      <c r="E4" s="2" t="s">
        <v>10</v>
      </c>
      <c r="F4" s="29" t="s">
        <v>8</v>
      </c>
      <c r="G4" s="2" t="s">
        <v>7</v>
      </c>
      <c r="H4" s="2" t="s">
        <v>7</v>
      </c>
      <c r="I4" s="139" t="s">
        <v>339</v>
      </c>
      <c r="K4" s="2" t="s">
        <v>18</v>
      </c>
      <c r="L4" s="84" t="s">
        <v>54</v>
      </c>
      <c r="M4" s="84" t="s">
        <v>54</v>
      </c>
      <c r="N4" s="84" t="s">
        <v>54</v>
      </c>
      <c r="O4" s="29" t="s">
        <v>8</v>
      </c>
      <c r="P4" s="84" t="s">
        <v>54</v>
      </c>
      <c r="Q4" s="2" t="s">
        <v>7</v>
      </c>
      <c r="R4" s="2" t="s">
        <v>7</v>
      </c>
    </row>
    <row r="5" spans="1:21" s="3" customFormat="1">
      <c r="A5" s="2" t="s">
        <v>19</v>
      </c>
      <c r="B5" s="2" t="s">
        <v>11</v>
      </c>
      <c r="C5" s="29" t="s">
        <v>8</v>
      </c>
      <c r="D5" s="83" t="str">
        <f>IF(COUNTIF(Trames!$K$73:$K$80,'Deroulé 5Jours'!$A6),"RA","JFR-37")</f>
        <v>JFR-37</v>
      </c>
      <c r="E5" s="2" t="s">
        <v>11</v>
      </c>
      <c r="F5" s="2" t="s">
        <v>11</v>
      </c>
      <c r="G5" s="2" t="s">
        <v>7</v>
      </c>
      <c r="H5" s="2" t="s">
        <v>7</v>
      </c>
      <c r="I5" s="139" t="s">
        <v>340</v>
      </c>
      <c r="K5" s="2" t="s">
        <v>19</v>
      </c>
      <c r="L5" s="29" t="s">
        <v>8</v>
      </c>
      <c r="M5" s="29" t="s">
        <v>8</v>
      </c>
      <c r="N5" s="84" t="s">
        <v>54</v>
      </c>
      <c r="O5" s="84" t="s">
        <v>54</v>
      </c>
      <c r="P5" s="84" t="s">
        <v>54</v>
      </c>
      <c r="Q5" s="2" t="s">
        <v>7</v>
      </c>
      <c r="R5" s="2" t="s">
        <v>7</v>
      </c>
    </row>
    <row r="6" spans="1:21" s="3" customFormat="1">
      <c r="A6" s="2" t="s">
        <v>20</v>
      </c>
      <c r="B6" s="29" t="s">
        <v>8</v>
      </c>
      <c r="C6" s="2" t="s">
        <v>9</v>
      </c>
      <c r="D6" s="2" t="s">
        <v>12</v>
      </c>
      <c r="E6" s="4" t="s">
        <v>46</v>
      </c>
      <c r="F6" s="29" t="s">
        <v>8</v>
      </c>
      <c r="G6" s="2" t="s">
        <v>7</v>
      </c>
      <c r="H6" s="2" t="s">
        <v>7</v>
      </c>
      <c r="I6" s="139" t="s">
        <v>341</v>
      </c>
      <c r="K6" s="2" t="s">
        <v>20</v>
      </c>
      <c r="L6" s="84" t="s">
        <v>54</v>
      </c>
      <c r="M6" s="84" t="s">
        <v>54</v>
      </c>
      <c r="N6" s="84" t="s">
        <v>54</v>
      </c>
      <c r="O6" s="29" t="s">
        <v>8</v>
      </c>
      <c r="P6" s="84" t="s">
        <v>54</v>
      </c>
      <c r="Q6" s="2" t="s">
        <v>7</v>
      </c>
      <c r="R6" s="2" t="s">
        <v>7</v>
      </c>
    </row>
    <row r="7" spans="1:21" s="3" customFormat="1">
      <c r="A7" s="2" t="s">
        <v>21</v>
      </c>
      <c r="B7" s="83" t="str">
        <f>IF(COUNTIF(Trames!$K$73:$K$80,'Deroulé 5Jours'!$A8),"RA","7H30-18H")</f>
        <v>7H30-18H</v>
      </c>
      <c r="C7" s="29" t="s">
        <v>8</v>
      </c>
      <c r="D7" s="2" t="s">
        <v>14</v>
      </c>
      <c r="E7" s="2" t="s">
        <v>15</v>
      </c>
      <c r="F7" s="2" t="s">
        <v>15</v>
      </c>
      <c r="G7" s="2" t="s">
        <v>7</v>
      </c>
      <c r="H7" s="2" t="s">
        <v>7</v>
      </c>
      <c r="I7" s="139" t="s">
        <v>342</v>
      </c>
    </row>
    <row r="8" spans="1:21" s="3" customFormat="1">
      <c r="A8" s="2" t="s">
        <v>22</v>
      </c>
      <c r="B8" s="29" t="s">
        <v>8</v>
      </c>
      <c r="C8" s="29" t="s">
        <v>8</v>
      </c>
      <c r="D8" s="103" t="str">
        <f>IF($D$5="RA","JFR-37","7H30-18H")</f>
        <v>7H30-18H</v>
      </c>
      <c r="E8" s="103" t="str">
        <f>IF($F$19="RA","CCV-46","7H30-18H")</f>
        <v>7H30-18H</v>
      </c>
      <c r="F8" s="103" t="str">
        <f>IF($E$17="RA","JBU-16","7H30-18H")</f>
        <v>7H30-18H</v>
      </c>
      <c r="G8" s="2" t="s">
        <v>7</v>
      </c>
      <c r="H8" s="2" t="s">
        <v>7</v>
      </c>
      <c r="I8" s="139" t="s">
        <v>343</v>
      </c>
      <c r="K8" s="221" t="s">
        <v>83</v>
      </c>
      <c r="L8" s="221"/>
      <c r="M8" s="221"/>
      <c r="N8" s="221"/>
      <c r="O8" s="221"/>
      <c r="P8" s="221"/>
      <c r="Q8" s="221"/>
      <c r="R8" s="221"/>
    </row>
    <row r="9" spans="1:21" s="3" customFormat="1">
      <c r="A9" s="2" t="s">
        <v>23</v>
      </c>
      <c r="B9" s="83" t="str">
        <f>IF(COUNTIF(Trames!$K$73:$K$80,'Deroulé 5Jours'!$A10),"RA","JBC-23")</f>
        <v>JBC-23</v>
      </c>
      <c r="C9" s="2" t="s">
        <v>16</v>
      </c>
      <c r="D9" s="29" t="s">
        <v>8</v>
      </c>
      <c r="E9" s="103" t="str">
        <f>IF($E$3="RA","JFR-32","7H30-18H")</f>
        <v>7H30-18H</v>
      </c>
      <c r="F9" s="4" t="s">
        <v>46</v>
      </c>
      <c r="G9" s="2" t="s">
        <v>7</v>
      </c>
      <c r="H9" s="2" t="s">
        <v>7</v>
      </c>
      <c r="I9" s="139" t="s">
        <v>344</v>
      </c>
      <c r="K9" s="2" t="s">
        <v>17</v>
      </c>
      <c r="L9" s="84" t="s">
        <v>54</v>
      </c>
      <c r="M9" s="84" t="s">
        <v>54</v>
      </c>
      <c r="N9" s="29" t="s">
        <v>8</v>
      </c>
      <c r="O9" s="84" t="s">
        <v>54</v>
      </c>
      <c r="P9" s="84" t="s">
        <v>54</v>
      </c>
      <c r="Q9" s="2" t="s">
        <v>7</v>
      </c>
      <c r="R9" s="2" t="s">
        <v>7</v>
      </c>
    </row>
    <row r="10" spans="1:21" s="3" customFormat="1">
      <c r="A10" s="2" t="s">
        <v>24</v>
      </c>
      <c r="B10" s="29" t="s">
        <v>8</v>
      </c>
      <c r="C10" s="29" t="s">
        <v>8</v>
      </c>
      <c r="D10" s="2" t="s">
        <v>16</v>
      </c>
      <c r="E10" s="2" t="s">
        <v>16</v>
      </c>
      <c r="F10" s="2" t="s">
        <v>16</v>
      </c>
      <c r="G10" s="2" t="s">
        <v>7</v>
      </c>
      <c r="H10" s="2" t="s">
        <v>7</v>
      </c>
      <c r="I10" s="139" t="s">
        <v>345</v>
      </c>
      <c r="K10" s="2" t="s">
        <v>18</v>
      </c>
      <c r="L10" s="29" t="s">
        <v>8</v>
      </c>
      <c r="M10" s="29" t="s">
        <v>8</v>
      </c>
      <c r="N10" s="84" t="s">
        <v>54</v>
      </c>
      <c r="O10" s="84" t="s">
        <v>54</v>
      </c>
      <c r="P10" s="84" t="s">
        <v>54</v>
      </c>
      <c r="Q10" s="2" t="s">
        <v>7</v>
      </c>
      <c r="R10" s="2" t="s">
        <v>7</v>
      </c>
    </row>
    <row r="11" spans="1:21" s="3" customFormat="1">
      <c r="A11" s="2" t="s">
        <v>25</v>
      </c>
      <c r="B11" s="2" t="s">
        <v>15</v>
      </c>
      <c r="C11" s="83" t="str">
        <f>IF(COUNTIF(Trames!$K$73:$K$80,'Deroulé 5Jours'!$A12),"RA","JBC-21")</f>
        <v>JBC-21</v>
      </c>
      <c r="D11" s="2" t="s">
        <v>15</v>
      </c>
      <c r="E11" s="29" t="s">
        <v>8</v>
      </c>
      <c r="F11" s="2" t="s">
        <v>12</v>
      </c>
      <c r="G11" s="2" t="s">
        <v>7</v>
      </c>
      <c r="H11" s="2" t="s">
        <v>7</v>
      </c>
      <c r="I11" s="139" t="s">
        <v>346</v>
      </c>
      <c r="K11" s="2" t="s">
        <v>19</v>
      </c>
      <c r="L11" s="84" t="s">
        <v>54</v>
      </c>
      <c r="M11" s="29" t="s">
        <v>8</v>
      </c>
      <c r="N11" s="84" t="s">
        <v>54</v>
      </c>
      <c r="O11" s="84" t="s">
        <v>54</v>
      </c>
      <c r="P11" s="84" t="s">
        <v>54</v>
      </c>
      <c r="Q11" s="2" t="s">
        <v>7</v>
      </c>
      <c r="R11" s="2" t="s">
        <v>7</v>
      </c>
      <c r="T11" s="6"/>
    </row>
    <row r="12" spans="1:21" s="3" customFormat="1">
      <c r="A12" s="2" t="s">
        <v>26</v>
      </c>
      <c r="B12" s="2" t="s">
        <v>37</v>
      </c>
      <c r="C12" s="2" t="s">
        <v>12</v>
      </c>
      <c r="D12" s="4" t="s">
        <v>46</v>
      </c>
      <c r="E12" s="29" t="s">
        <v>8</v>
      </c>
      <c r="F12" s="29" t="s">
        <v>8</v>
      </c>
      <c r="G12" s="2" t="s">
        <v>7</v>
      </c>
      <c r="H12" s="2" t="s">
        <v>7</v>
      </c>
      <c r="I12" s="139" t="s">
        <v>347</v>
      </c>
      <c r="K12" s="2" t="s">
        <v>20</v>
      </c>
      <c r="L12" s="84" t="s">
        <v>54</v>
      </c>
      <c r="M12" s="84" t="s">
        <v>54</v>
      </c>
      <c r="N12" s="84" t="s">
        <v>54</v>
      </c>
      <c r="O12" s="29" t="s">
        <v>8</v>
      </c>
      <c r="P12" s="29" t="s">
        <v>8</v>
      </c>
      <c r="Q12" s="2" t="s">
        <v>7</v>
      </c>
      <c r="R12" s="2" t="s">
        <v>7</v>
      </c>
    </row>
    <row r="13" spans="1:21" s="3" customFormat="1">
      <c r="A13" s="2" t="s">
        <v>27</v>
      </c>
      <c r="B13" s="83" t="str">
        <f>IF(COUNTIF(Trames!$K$73:$K$80,'Deroulé 5Jours'!$A14),"RA","7H30-18H")</f>
        <v>7H30-18H</v>
      </c>
      <c r="C13" s="29" t="s">
        <v>8</v>
      </c>
      <c r="D13" s="83" t="str">
        <f>IF(COUNTIF(Trames!$K$73:$K$80,'Deroulé 5Jours'!$A14),"RA","JBC-25")</f>
        <v>JBC-25</v>
      </c>
      <c r="E13" s="2" t="s">
        <v>39</v>
      </c>
      <c r="F13" s="2" t="s">
        <v>39</v>
      </c>
      <c r="G13" s="2" t="s">
        <v>7</v>
      </c>
      <c r="H13" s="2" t="s">
        <v>7</v>
      </c>
      <c r="I13" s="139" t="s">
        <v>348</v>
      </c>
    </row>
    <row r="14" spans="1:21" s="3" customFormat="1">
      <c r="A14" s="2" t="s">
        <v>28</v>
      </c>
      <c r="B14" s="2" t="s">
        <v>38</v>
      </c>
      <c r="C14" s="2" t="s">
        <v>40</v>
      </c>
      <c r="D14" s="2" t="s">
        <v>40</v>
      </c>
      <c r="E14" s="29" t="s">
        <v>8</v>
      </c>
      <c r="F14" s="29" t="s">
        <v>8</v>
      </c>
      <c r="G14" s="2" t="s">
        <v>7</v>
      </c>
      <c r="H14" s="2" t="s">
        <v>7</v>
      </c>
      <c r="I14" s="139" t="s">
        <v>349</v>
      </c>
    </row>
    <row r="15" spans="1:21" s="3" customFormat="1">
      <c r="A15" s="2" t="s">
        <v>29</v>
      </c>
      <c r="B15" s="2" t="s">
        <v>41</v>
      </c>
      <c r="C15" s="83" t="str">
        <f>IF(COUNTIF(Trames!$K$73:$K$80,'Deroulé 5Jours'!$A16),"RA","JBU-15")</f>
        <v>JBU-15</v>
      </c>
      <c r="D15" s="2" t="s">
        <v>41</v>
      </c>
      <c r="E15" s="2" t="s">
        <v>8</v>
      </c>
      <c r="F15" s="2" t="s">
        <v>41</v>
      </c>
      <c r="G15" s="2" t="s">
        <v>7</v>
      </c>
      <c r="H15" s="2" t="s">
        <v>7</v>
      </c>
      <c r="I15" s="139" t="s">
        <v>350</v>
      </c>
      <c r="K15" s="2" t="s">
        <v>77</v>
      </c>
      <c r="L15" s="2" t="s">
        <v>78</v>
      </c>
      <c r="N15" s="221" t="s">
        <v>281</v>
      </c>
      <c r="O15" s="221"/>
      <c r="P15" s="221"/>
      <c r="Q15" s="221"/>
      <c r="R15" s="221"/>
      <c r="S15" s="221"/>
      <c r="T15" s="221"/>
      <c r="U15" s="221"/>
    </row>
    <row r="16" spans="1:21" s="3" customFormat="1">
      <c r="A16" s="2" t="s">
        <v>30</v>
      </c>
      <c r="B16" s="103" t="str">
        <f>IF($B$9="RA","JBC-23","7H30-18H")</f>
        <v>7H30-18H</v>
      </c>
      <c r="C16" s="29" t="s">
        <v>8</v>
      </c>
      <c r="D16" s="29" t="s">
        <v>8</v>
      </c>
      <c r="E16" s="2" t="s">
        <v>42</v>
      </c>
      <c r="F16" s="2" t="s">
        <v>42</v>
      </c>
      <c r="G16" s="2" t="s">
        <v>7</v>
      </c>
      <c r="H16" s="2" t="s">
        <v>7</v>
      </c>
      <c r="I16" s="139" t="s">
        <v>351</v>
      </c>
      <c r="K16" s="2" t="s">
        <v>389</v>
      </c>
      <c r="L16" s="23">
        <v>1</v>
      </c>
      <c r="N16" s="2" t="s">
        <v>17</v>
      </c>
      <c r="O16" s="84" t="s">
        <v>282</v>
      </c>
      <c r="P16" s="84" t="s">
        <v>282</v>
      </c>
      <c r="Q16" s="84" t="s">
        <v>282</v>
      </c>
      <c r="R16" s="29" t="s">
        <v>8</v>
      </c>
      <c r="S16" s="29" t="s">
        <v>8</v>
      </c>
      <c r="T16" s="2" t="s">
        <v>7</v>
      </c>
      <c r="U16" s="2" t="s">
        <v>7</v>
      </c>
    </row>
    <row r="17" spans="1:21" s="3" customFormat="1">
      <c r="A17" s="2" t="s">
        <v>31</v>
      </c>
      <c r="B17" s="2" t="s">
        <v>43</v>
      </c>
      <c r="C17" s="2" t="s">
        <v>43</v>
      </c>
      <c r="D17" s="29" t="s">
        <v>8</v>
      </c>
      <c r="E17" s="83" t="str">
        <f>IF(COUNTIF(Trames!$K$73:$K$80,'Deroulé 5Jours'!$A18),"RA","JBU-16")</f>
        <v>JBU-16</v>
      </c>
      <c r="F17" s="2" t="s">
        <v>43</v>
      </c>
      <c r="G17" s="2" t="s">
        <v>7</v>
      </c>
      <c r="H17" s="2" t="s">
        <v>7</v>
      </c>
      <c r="I17" s="139" t="s">
        <v>352</v>
      </c>
      <c r="K17" s="2" t="s">
        <v>390</v>
      </c>
      <c r="L17" s="32">
        <v>0.8</v>
      </c>
      <c r="N17" s="2" t="s">
        <v>18</v>
      </c>
      <c r="O17" s="29" t="s">
        <v>8</v>
      </c>
      <c r="P17" s="29" t="s">
        <v>8</v>
      </c>
      <c r="Q17" s="84" t="s">
        <v>46</v>
      </c>
      <c r="R17" s="84" t="s">
        <v>282</v>
      </c>
      <c r="S17" s="84" t="s">
        <v>282</v>
      </c>
      <c r="T17" s="2" t="s">
        <v>7</v>
      </c>
      <c r="U17" s="2" t="s">
        <v>7</v>
      </c>
    </row>
    <row r="18" spans="1:21" s="3" customFormat="1">
      <c r="A18" s="2" t="s">
        <v>32</v>
      </c>
      <c r="B18" s="2" t="s">
        <v>42</v>
      </c>
      <c r="C18" s="2" t="s">
        <v>42</v>
      </c>
      <c r="D18" s="2" t="s">
        <v>43</v>
      </c>
      <c r="E18" s="29" t="s">
        <v>8</v>
      </c>
      <c r="F18" s="29" t="s">
        <v>8</v>
      </c>
      <c r="G18" s="2" t="s">
        <v>7</v>
      </c>
      <c r="H18" s="2" t="s">
        <v>7</v>
      </c>
      <c r="I18" s="139" t="s">
        <v>353</v>
      </c>
      <c r="K18" s="2" t="s">
        <v>391</v>
      </c>
      <c r="L18" s="23">
        <v>1</v>
      </c>
      <c r="N18" s="2" t="s">
        <v>19</v>
      </c>
      <c r="O18" s="84" t="s">
        <v>282</v>
      </c>
      <c r="P18" s="84" t="s">
        <v>282</v>
      </c>
      <c r="Q18" s="84" t="s">
        <v>282</v>
      </c>
      <c r="R18" s="29" t="s">
        <v>8</v>
      </c>
      <c r="S18" s="29" t="s">
        <v>8</v>
      </c>
      <c r="T18" s="2" t="s">
        <v>7</v>
      </c>
      <c r="U18" s="2" t="s">
        <v>7</v>
      </c>
    </row>
    <row r="19" spans="1:21" s="3" customFormat="1">
      <c r="A19" s="2" t="s">
        <v>33</v>
      </c>
      <c r="B19" s="2" t="s">
        <v>44</v>
      </c>
      <c r="C19" s="83" t="str">
        <f>IF(COUNTIF(Trames!$K$73:$K$80,'Deroulé 5Jours'!$A20),"RA","7H30-18H")</f>
        <v>7H30-18H</v>
      </c>
      <c r="D19" s="2" t="s">
        <v>45</v>
      </c>
      <c r="E19" s="29" t="s">
        <v>8</v>
      </c>
      <c r="F19" s="83" t="str">
        <f>IF(COUNTIF(Trames!$K$73:$K$80,'Deroulé 5Jours'!$A20),"RA","CCV-46")</f>
        <v>CCV-46</v>
      </c>
      <c r="G19" s="2" t="s">
        <v>7</v>
      </c>
      <c r="H19" s="2" t="s">
        <v>7</v>
      </c>
      <c r="I19" s="139" t="s">
        <v>354</v>
      </c>
      <c r="K19" s="2" t="s">
        <v>392</v>
      </c>
      <c r="L19" s="23">
        <v>1</v>
      </c>
      <c r="N19" s="2" t="s">
        <v>20</v>
      </c>
      <c r="O19" s="29" t="s">
        <v>8</v>
      </c>
      <c r="P19" s="29" t="s">
        <v>8</v>
      </c>
      <c r="Q19" s="84" t="s">
        <v>283</v>
      </c>
      <c r="R19" s="84" t="s">
        <v>282</v>
      </c>
      <c r="S19" s="84" t="s">
        <v>282</v>
      </c>
      <c r="T19" s="2" t="s">
        <v>7</v>
      </c>
      <c r="U19" s="2" t="s">
        <v>7</v>
      </c>
    </row>
    <row r="20" spans="1:21" s="3" customFormat="1">
      <c r="A20" s="2" t="s">
        <v>34</v>
      </c>
      <c r="B20" s="29" t="s">
        <v>8</v>
      </c>
      <c r="C20" s="4" t="s">
        <v>46</v>
      </c>
      <c r="D20" s="103" t="str">
        <f>IF($D$13="RA","JBC-25","7H30-18H")</f>
        <v>7H30-18H</v>
      </c>
      <c r="E20" s="2" t="s">
        <v>12</v>
      </c>
      <c r="F20" s="29" t="s">
        <v>8</v>
      </c>
      <c r="G20" s="2" t="s">
        <v>7</v>
      </c>
      <c r="H20" s="2" t="s">
        <v>7</v>
      </c>
      <c r="I20" s="139" t="s">
        <v>355</v>
      </c>
      <c r="K20" s="2" t="s">
        <v>393</v>
      </c>
      <c r="L20" s="23">
        <v>1</v>
      </c>
    </row>
    <row r="21" spans="1:21" s="3" customFormat="1">
      <c r="A21" s="2" t="s">
        <v>35</v>
      </c>
      <c r="B21" s="2" t="s">
        <v>45</v>
      </c>
      <c r="C21" s="2" t="s">
        <v>47</v>
      </c>
      <c r="D21" s="83" t="str">
        <f>IF(COUNTIF(Trames!$K$73:$K$80,'Deroulé 5Jours'!$A22),"RA","7H30-18H")</f>
        <v>7H30-18H</v>
      </c>
      <c r="E21" s="29" t="s">
        <v>8</v>
      </c>
      <c r="F21" s="83" t="str">
        <f>IF(COUNTIF(Trames!$K$73:$K$80,'Deroulé 5Jours'!$A22),"RA","7H30-18H")</f>
        <v>7H30-18H</v>
      </c>
      <c r="G21" s="2" t="s">
        <v>7</v>
      </c>
      <c r="H21" s="2" t="s">
        <v>7</v>
      </c>
      <c r="I21" s="139" t="s">
        <v>356</v>
      </c>
      <c r="K21" s="2" t="s">
        <v>394</v>
      </c>
      <c r="L21" s="32">
        <v>0.8</v>
      </c>
      <c r="N21" s="83"/>
    </row>
    <row r="22" spans="1:21" s="3" customFormat="1">
      <c r="A22" s="2" t="s">
        <v>36</v>
      </c>
      <c r="B22" s="29" t="s">
        <v>8</v>
      </c>
      <c r="C22" s="29" t="s">
        <v>8</v>
      </c>
      <c r="D22" s="2" t="s">
        <v>42</v>
      </c>
      <c r="E22" s="2" t="s">
        <v>54</v>
      </c>
      <c r="F22" s="2" t="s">
        <v>54</v>
      </c>
      <c r="G22" s="2" t="s">
        <v>7</v>
      </c>
      <c r="H22" s="2" t="s">
        <v>7</v>
      </c>
      <c r="I22" s="139" t="s">
        <v>357</v>
      </c>
      <c r="K22" s="2" t="s">
        <v>395</v>
      </c>
      <c r="L22" s="23">
        <v>1</v>
      </c>
    </row>
    <row r="23" spans="1:21">
      <c r="K23" s="2" t="s">
        <v>396</v>
      </c>
      <c r="L23" s="23">
        <v>1</v>
      </c>
    </row>
    <row r="24" spans="1:21" ht="15" thickBot="1">
      <c r="A24" s="220" t="s">
        <v>80</v>
      </c>
      <c r="B24" s="220"/>
      <c r="C24" s="220"/>
      <c r="D24" s="220"/>
      <c r="E24" s="220"/>
      <c r="F24" s="220"/>
      <c r="G24" s="220"/>
      <c r="H24" s="220"/>
      <c r="K24" s="2" t="s">
        <v>397</v>
      </c>
      <c r="L24" s="23">
        <v>1</v>
      </c>
    </row>
    <row r="25" spans="1:21" ht="15" thickBot="1">
      <c r="A25" s="7"/>
      <c r="B25" s="8" t="s">
        <v>0</v>
      </c>
      <c r="C25" s="9" t="s">
        <v>1</v>
      </c>
      <c r="D25" s="9" t="s">
        <v>2</v>
      </c>
      <c r="E25" s="9" t="s">
        <v>3</v>
      </c>
      <c r="F25" s="9" t="s">
        <v>4</v>
      </c>
      <c r="G25" s="9" t="s">
        <v>5</v>
      </c>
      <c r="H25" s="10" t="s">
        <v>6</v>
      </c>
      <c r="K25" s="2" t="s">
        <v>398</v>
      </c>
      <c r="L25" s="23">
        <v>1</v>
      </c>
    </row>
    <row r="26" spans="1:21">
      <c r="A26" s="11" t="s">
        <v>17</v>
      </c>
      <c r="B26" s="12" t="s">
        <v>48</v>
      </c>
      <c r="C26" s="13" t="s">
        <v>48</v>
      </c>
      <c r="D26" s="13" t="s">
        <v>48</v>
      </c>
      <c r="E26" s="13" t="s">
        <v>48</v>
      </c>
      <c r="F26" s="83" t="str">
        <f>IF(COUNTIF(Trames!$K$73:$K$80,'Deroulé 5Jours'!$A27),"RA","JBA-3")</f>
        <v>JBA-3</v>
      </c>
      <c r="G26" s="13" t="s">
        <v>7</v>
      </c>
      <c r="H26" s="14" t="s">
        <v>7</v>
      </c>
      <c r="K26" s="2" t="s">
        <v>399</v>
      </c>
      <c r="L26" s="23">
        <v>1</v>
      </c>
    </row>
    <row r="27" spans="1:21">
      <c r="A27" s="11" t="s">
        <v>18</v>
      </c>
      <c r="B27" s="83" t="str">
        <f>IF(COUNTIF(Trames!$K$73:$K$80,'Deroulé 5Jours'!$A28),"RA","JBA-2")</f>
        <v>JBA-2</v>
      </c>
      <c r="C27" s="1" t="s">
        <v>49</v>
      </c>
      <c r="D27" s="1" t="s">
        <v>52</v>
      </c>
      <c r="E27" s="1" t="s">
        <v>49</v>
      </c>
      <c r="F27" s="1" t="s">
        <v>49</v>
      </c>
      <c r="G27" s="1" t="s">
        <v>7</v>
      </c>
      <c r="H27" s="15" t="s">
        <v>7</v>
      </c>
      <c r="K27" s="2" t="s">
        <v>400</v>
      </c>
      <c r="L27" s="23">
        <v>1</v>
      </c>
    </row>
    <row r="28" spans="1:21">
      <c r="A28" s="11" t="s">
        <v>19</v>
      </c>
      <c r="B28" s="16" t="s">
        <v>40</v>
      </c>
      <c r="C28" s="17" t="s">
        <v>50</v>
      </c>
      <c r="D28" s="83" t="str">
        <f>IF(COUNTIF(Trames!$K$73:$K$80,'Deroulé 5Jours'!$A30),"RA","JBA-2")</f>
        <v>JBA-2</v>
      </c>
      <c r="E28" s="1" t="s">
        <v>40</v>
      </c>
      <c r="F28" s="1" t="s">
        <v>40</v>
      </c>
      <c r="G28" s="1" t="s">
        <v>7</v>
      </c>
      <c r="H28" s="15" t="s">
        <v>7</v>
      </c>
      <c r="K28" s="2" t="s">
        <v>401</v>
      </c>
      <c r="L28" s="23">
        <v>1</v>
      </c>
    </row>
    <row r="29" spans="1:21">
      <c r="A29" s="11" t="s">
        <v>20</v>
      </c>
      <c r="B29" s="103" t="str">
        <f>IF($B$27="RA","JBA-2","7H30-15H30")</f>
        <v>7H30-15H30</v>
      </c>
      <c r="C29" s="83" t="str">
        <f>IF(COUNTIF(Trames!$K$73:$K$80,'Deroulé 5Jours'!$A31),"RA","CCV-43")</f>
        <v>CCV-43</v>
      </c>
      <c r="D29" s="1" t="s">
        <v>37</v>
      </c>
      <c r="E29" s="1" t="s">
        <v>45</v>
      </c>
      <c r="F29" s="1" t="s">
        <v>45</v>
      </c>
      <c r="G29" s="1" t="s">
        <v>7</v>
      </c>
      <c r="H29" s="15" t="s">
        <v>7</v>
      </c>
      <c r="K29" s="2" t="s">
        <v>402</v>
      </c>
      <c r="L29" s="32">
        <v>0.8</v>
      </c>
    </row>
    <row r="30" spans="1:21">
      <c r="A30" s="11" t="s">
        <v>21</v>
      </c>
      <c r="B30" s="103" t="str">
        <f>IF($B$34="RA","JFR-35","7H30-15H30")</f>
        <v>7H30-15H30</v>
      </c>
      <c r="C30" s="1" t="s">
        <v>44</v>
      </c>
      <c r="D30" s="1" t="s">
        <v>44</v>
      </c>
      <c r="E30" s="83" t="str">
        <f>IF(COUNTIF(Trames!$K$73:$K$80,'Deroulé 5Jours'!$A32),"RA","CCV-46")</f>
        <v>CCV-46</v>
      </c>
      <c r="F30" s="1" t="s">
        <v>52</v>
      </c>
      <c r="G30" s="1" t="s">
        <v>7</v>
      </c>
      <c r="H30" s="15" t="s">
        <v>7</v>
      </c>
      <c r="K30" s="2" t="s">
        <v>403</v>
      </c>
      <c r="L30" s="23">
        <v>1</v>
      </c>
    </row>
    <row r="31" spans="1:21">
      <c r="A31" s="11" t="s">
        <v>22</v>
      </c>
      <c r="B31" s="16" t="s">
        <v>14</v>
      </c>
      <c r="C31" s="83" t="str">
        <f>IF(COUNTIF(Trames!$K$73:$K$80,'Deroulé 5Jours'!$A33),"RA","JFR-34")</f>
        <v>JFR-34</v>
      </c>
      <c r="D31" s="27" t="s">
        <v>8</v>
      </c>
      <c r="E31" s="1" t="s">
        <v>14</v>
      </c>
      <c r="F31" s="1" t="s">
        <v>14</v>
      </c>
      <c r="G31" s="1" t="s">
        <v>7</v>
      </c>
      <c r="H31" s="15" t="s">
        <v>7</v>
      </c>
      <c r="K31" s="2" t="s">
        <v>404</v>
      </c>
      <c r="L31" s="23">
        <v>1</v>
      </c>
    </row>
    <row r="32" spans="1:21">
      <c r="A32" s="11" t="s">
        <v>23</v>
      </c>
      <c r="B32" s="16" t="s">
        <v>53</v>
      </c>
      <c r="C32" s="103" t="str">
        <f>IF($C$51="RA","CETI","7H30-18H")</f>
        <v>7H30-18H</v>
      </c>
      <c r="D32" s="1" t="s">
        <v>54</v>
      </c>
      <c r="E32" s="27" t="s">
        <v>8</v>
      </c>
      <c r="F32" s="27" t="s">
        <v>8</v>
      </c>
      <c r="G32" s="1" t="s">
        <v>7</v>
      </c>
      <c r="H32" s="15" t="s">
        <v>7</v>
      </c>
      <c r="K32" s="2" t="s">
        <v>405</v>
      </c>
      <c r="L32" s="23">
        <v>1</v>
      </c>
    </row>
    <row r="33" spans="1:12">
      <c r="A33" s="11" t="s">
        <v>24</v>
      </c>
      <c r="B33" s="16" t="s">
        <v>55</v>
      </c>
      <c r="C33" s="83" t="str">
        <f>IF(COUNTIF(Trames!$K$73:$K$80,'Deroulé 5Jours'!$A35),"RA","JFR-36")</f>
        <v>JFR-36</v>
      </c>
      <c r="D33" s="1" t="s">
        <v>55</v>
      </c>
      <c r="E33" s="1" t="s">
        <v>55</v>
      </c>
      <c r="F33" s="1" t="s">
        <v>37</v>
      </c>
      <c r="G33" s="1" t="s">
        <v>7</v>
      </c>
      <c r="H33" s="15" t="s">
        <v>7</v>
      </c>
      <c r="K33" s="2" t="s">
        <v>406</v>
      </c>
      <c r="L33" s="23">
        <v>1</v>
      </c>
    </row>
    <row r="34" spans="1:12">
      <c r="A34" s="11" t="s">
        <v>25</v>
      </c>
      <c r="B34" s="83" t="str">
        <f>IF(COUNTIF(Trames!$K$73:$K$80,'Deroulé 5Jours'!$A36),"RA","JFR-35")</f>
        <v>JFR-35</v>
      </c>
      <c r="C34" s="1" t="s">
        <v>37</v>
      </c>
      <c r="D34" s="1" t="s">
        <v>56</v>
      </c>
      <c r="E34" s="1" t="s">
        <v>56</v>
      </c>
      <c r="F34" s="1" t="s">
        <v>56</v>
      </c>
      <c r="G34" s="1" t="s">
        <v>7</v>
      </c>
      <c r="H34" s="15" t="s">
        <v>7</v>
      </c>
      <c r="K34" s="2" t="s">
        <v>407</v>
      </c>
      <c r="L34" s="23">
        <v>1</v>
      </c>
    </row>
    <row r="35" spans="1:12">
      <c r="A35" s="11" t="s">
        <v>26</v>
      </c>
      <c r="B35" s="103" t="str">
        <f>IF($B$41="RA","JBC-26","7H30-15H30")</f>
        <v>7H30-15H30</v>
      </c>
      <c r="C35" s="103" t="str">
        <f>IF($C$29="RA","CCV-43","7H30-15H30")</f>
        <v>7H30-15H30</v>
      </c>
      <c r="D35" s="1" t="s">
        <v>51</v>
      </c>
      <c r="E35" s="17" t="s">
        <v>50</v>
      </c>
      <c r="F35" s="83" t="str">
        <f>IF(COUNTIF(Trames!$K$73:$K$80,'Deroulé 5Jours'!$A37),"RA","JFR-36")</f>
        <v>JFR-36</v>
      </c>
      <c r="G35" s="1" t="s">
        <v>7</v>
      </c>
      <c r="H35" s="15" t="s">
        <v>7</v>
      </c>
      <c r="K35" s="2" t="s">
        <v>408</v>
      </c>
      <c r="L35" s="32">
        <v>0.8</v>
      </c>
    </row>
    <row r="36" spans="1:12">
      <c r="A36" s="11" t="s">
        <v>27</v>
      </c>
      <c r="B36" s="16" t="s">
        <v>57</v>
      </c>
      <c r="C36" s="72" t="s">
        <v>267</v>
      </c>
      <c r="D36" s="83" t="str">
        <f>IF(COUNTIF(Trames!$K$73:$K$80,'Deroulé 5Jours'!$A38),"RA","JBU-14")</f>
        <v>JBU-14</v>
      </c>
      <c r="E36" s="72" t="s">
        <v>267</v>
      </c>
      <c r="F36" s="72" t="s">
        <v>267</v>
      </c>
      <c r="G36" s="1" t="s">
        <v>7</v>
      </c>
      <c r="H36" s="15" t="s">
        <v>7</v>
      </c>
      <c r="K36" s="2" t="s">
        <v>409</v>
      </c>
      <c r="L36" s="23">
        <v>1</v>
      </c>
    </row>
    <row r="37" spans="1:12">
      <c r="A37" s="11" t="s">
        <v>28</v>
      </c>
      <c r="B37" s="16" t="s">
        <v>267</v>
      </c>
      <c r="C37" s="1" t="s">
        <v>57</v>
      </c>
      <c r="D37" s="72" t="s">
        <v>266</v>
      </c>
      <c r="E37" s="83" t="str">
        <f>IF(COUNTIF(Trames!$K$73:$K$80,'Deroulé 5Jours'!$A39),"RA","7H30-15H30")</f>
        <v>7H30-15H30</v>
      </c>
      <c r="F37" s="1" t="s">
        <v>60</v>
      </c>
      <c r="G37" s="1" t="s">
        <v>7</v>
      </c>
      <c r="H37" s="15" t="s">
        <v>7</v>
      </c>
      <c r="K37" s="2" t="s">
        <v>410</v>
      </c>
      <c r="L37" s="23">
        <v>1</v>
      </c>
    </row>
    <row r="38" spans="1:12">
      <c r="A38" s="11" t="s">
        <v>29</v>
      </c>
      <c r="B38" s="16" t="s">
        <v>266</v>
      </c>
      <c r="C38" s="83" t="str">
        <f>IF(COUNTIF(Trames!$K$73:$K$80,'Deroulé 5Jours'!$A40),"RA","JBU-11")</f>
        <v>JBU-11</v>
      </c>
      <c r="D38" s="1" t="s">
        <v>57</v>
      </c>
      <c r="E38" s="72" t="s">
        <v>266</v>
      </c>
      <c r="F38" s="72" t="s">
        <v>266</v>
      </c>
      <c r="G38" s="1" t="s">
        <v>7</v>
      </c>
      <c r="H38" s="15" t="s">
        <v>7</v>
      </c>
      <c r="K38" s="2" t="s">
        <v>411</v>
      </c>
      <c r="L38" s="23">
        <v>1</v>
      </c>
    </row>
    <row r="39" spans="1:12">
      <c r="A39" s="11" t="s">
        <v>30</v>
      </c>
      <c r="B39" s="16" t="s">
        <v>54</v>
      </c>
      <c r="C39" s="103" t="str">
        <f>IF($C$11="RA","JBC-21","7H30-18H")</f>
        <v>7H30-18H</v>
      </c>
      <c r="D39" s="1" t="s">
        <v>54</v>
      </c>
      <c r="E39" s="27" t="s">
        <v>8</v>
      </c>
      <c r="F39" s="83" t="str">
        <f>IF(COUNTIF(Trames!$K$73:$K$80,'Deroulé 5Jours'!$A41),"RA","7H30-18H")</f>
        <v>7H30-18H</v>
      </c>
      <c r="G39" s="1" t="s">
        <v>7</v>
      </c>
      <c r="H39" s="15" t="s">
        <v>7</v>
      </c>
      <c r="K39" s="2" t="s">
        <v>412</v>
      </c>
      <c r="L39" s="23">
        <v>1</v>
      </c>
    </row>
    <row r="40" spans="1:12">
      <c r="A40" s="11" t="s">
        <v>31</v>
      </c>
      <c r="B40" s="18" t="s">
        <v>46</v>
      </c>
      <c r="C40" s="103" t="str">
        <f>IF($C$15="RA","JBU-15","7H30-18H")</f>
        <v>7H30-18H</v>
      </c>
      <c r="D40" s="27" t="s">
        <v>8</v>
      </c>
      <c r="E40" s="72" t="s">
        <v>41</v>
      </c>
      <c r="F40" s="27" t="s">
        <v>8</v>
      </c>
      <c r="G40" s="1" t="s">
        <v>7</v>
      </c>
      <c r="H40" s="15" t="s">
        <v>7</v>
      </c>
      <c r="K40" s="2" t="s">
        <v>413</v>
      </c>
      <c r="L40" s="32">
        <v>0.8</v>
      </c>
    </row>
    <row r="41" spans="1:12">
      <c r="A41" s="11" t="s">
        <v>32</v>
      </c>
      <c r="B41" s="83" t="str">
        <f>IF(COUNTIF(Trames!$K$73:$K$80,'Deroulé 5Jours'!$A43),"RA","JBC-26")</f>
        <v>JBC-26</v>
      </c>
      <c r="C41" s="72" t="s">
        <v>39</v>
      </c>
      <c r="D41" s="72" t="s">
        <v>39</v>
      </c>
      <c r="E41" s="1" t="s">
        <v>52</v>
      </c>
      <c r="F41" s="103" t="str">
        <f>IF($F$26="RA","JBA-3","7H30-15H30")</f>
        <v>7H30-15H30</v>
      </c>
      <c r="G41" s="1" t="s">
        <v>7</v>
      </c>
      <c r="H41" s="15" t="s">
        <v>7</v>
      </c>
      <c r="K41" s="2" t="s">
        <v>414</v>
      </c>
      <c r="L41" s="23">
        <v>1</v>
      </c>
    </row>
    <row r="42" spans="1:12">
      <c r="A42" s="11" t="s">
        <v>33</v>
      </c>
      <c r="B42" s="16" t="s">
        <v>51</v>
      </c>
      <c r="C42" s="31" t="s">
        <v>51</v>
      </c>
      <c r="D42" s="103" t="str">
        <f>IF(E45="RA","JBC-22","7H30-15H30")</f>
        <v>7H30-15H30</v>
      </c>
      <c r="E42" s="103" t="str">
        <f>IF($D$28="RA","JBC-22","7H30-15H30")</f>
        <v>7H30-15H30</v>
      </c>
      <c r="F42" s="72" t="s">
        <v>41</v>
      </c>
      <c r="G42" s="1" t="s">
        <v>7</v>
      </c>
      <c r="H42" s="15" t="s">
        <v>7</v>
      </c>
      <c r="K42" s="2" t="s">
        <v>415</v>
      </c>
      <c r="L42" s="23">
        <v>1</v>
      </c>
    </row>
    <row r="43" spans="1:12">
      <c r="A43" s="11" t="s">
        <v>34</v>
      </c>
      <c r="B43" s="16" t="s">
        <v>52</v>
      </c>
      <c r="C43" s="1" t="s">
        <v>56</v>
      </c>
      <c r="D43" s="83" t="str">
        <f>IF(COUNTIF(Trames!$K$73:$K$80,'Deroulé 5Jours'!$A45),"RA","JBC-24")</f>
        <v>JBC-24</v>
      </c>
      <c r="E43" s="72" t="s">
        <v>38</v>
      </c>
      <c r="F43" s="72" t="s">
        <v>38</v>
      </c>
      <c r="G43" s="1" t="s">
        <v>7</v>
      </c>
      <c r="H43" s="15" t="s">
        <v>7</v>
      </c>
      <c r="K43" s="2" t="s">
        <v>416</v>
      </c>
      <c r="L43" s="23">
        <v>1</v>
      </c>
    </row>
    <row r="44" spans="1:12">
      <c r="A44" s="11" t="s">
        <v>35</v>
      </c>
      <c r="B44" s="16" t="s">
        <v>264</v>
      </c>
      <c r="C44" s="72" t="s">
        <v>264</v>
      </c>
      <c r="D44" s="17" t="s">
        <v>50</v>
      </c>
      <c r="E44" s="72" t="s">
        <v>264</v>
      </c>
      <c r="F44" s="83" t="str">
        <f>IF(COUNTIF(Trames!$K$73:$K$80,'Deroulé 5Jours'!$A46),"RA","JBC-24")</f>
        <v>JBC-24</v>
      </c>
      <c r="G44" s="1" t="s">
        <v>7</v>
      </c>
      <c r="H44" s="15" t="s">
        <v>7</v>
      </c>
    </row>
    <row r="45" spans="1:12">
      <c r="A45" s="11" t="s">
        <v>36</v>
      </c>
      <c r="B45" s="16" t="s">
        <v>263</v>
      </c>
      <c r="C45" s="1" t="s">
        <v>52</v>
      </c>
      <c r="D45" s="72" t="s">
        <v>263</v>
      </c>
      <c r="E45" s="83" t="str">
        <f>IF(COUNTIF(Trames!$K$73:$K$80,'Deroulé 5Jours'!$A47),"RA","JBC-22")</f>
        <v>JBC-22</v>
      </c>
      <c r="F45" s="72" t="s">
        <v>263</v>
      </c>
      <c r="G45" s="1" t="s">
        <v>7</v>
      </c>
      <c r="H45" s="15" t="s">
        <v>7</v>
      </c>
      <c r="K45" s="24" t="s">
        <v>76</v>
      </c>
      <c r="L45" s="2" t="s">
        <v>78</v>
      </c>
    </row>
    <row r="46" spans="1:12">
      <c r="A46" s="11" t="s">
        <v>66</v>
      </c>
      <c r="B46" s="16" t="s">
        <v>54</v>
      </c>
      <c r="C46" s="27" t="s">
        <v>8</v>
      </c>
      <c r="D46" s="1" t="s">
        <v>10</v>
      </c>
      <c r="E46" s="83" t="str">
        <f>IF(COUNTIF(Trames!$K$73:$K$80,'Deroulé 5Jours'!$A48),"RA","7h30-18h")</f>
        <v>7h30-18h</v>
      </c>
      <c r="F46" s="83" t="str">
        <f>IF(COUNTIF(Trames!$K$73:$K$80,'Deroulé 5Jours'!$A48),"RA","JFR-33")</f>
        <v>JFR-33</v>
      </c>
      <c r="G46" s="1" t="s">
        <v>7</v>
      </c>
      <c r="H46" s="15" t="s">
        <v>7</v>
      </c>
      <c r="K46" s="24" t="s">
        <v>417</v>
      </c>
      <c r="L46" s="23">
        <v>1</v>
      </c>
    </row>
    <row r="47" spans="1:12">
      <c r="A47" s="11" t="s">
        <v>67</v>
      </c>
      <c r="B47" s="28" t="s">
        <v>8</v>
      </c>
      <c r="C47" s="72" t="s">
        <v>38</v>
      </c>
      <c r="D47" s="1" t="s">
        <v>56</v>
      </c>
      <c r="E47" s="1" t="s">
        <v>54</v>
      </c>
      <c r="F47" s="27" t="s">
        <v>8</v>
      </c>
      <c r="G47" s="1" t="s">
        <v>7</v>
      </c>
      <c r="H47" s="15" t="s">
        <v>7</v>
      </c>
      <c r="K47" s="24" t="s">
        <v>418</v>
      </c>
      <c r="L47" s="23">
        <v>1</v>
      </c>
    </row>
    <row r="48" spans="1:12">
      <c r="A48" s="11" t="s">
        <v>68</v>
      </c>
      <c r="B48" s="16" t="s">
        <v>51</v>
      </c>
      <c r="C48" s="103" t="str">
        <f>IF($C$31="RA","JFR-34","7H30-15H30")</f>
        <v>7H30-15H30</v>
      </c>
      <c r="D48" s="83" t="str">
        <f>IF(COUNTIF(Trames!$K$73:$K$80,'Deroulé 5Jours'!$A50),"RA","7H30-15H30")</f>
        <v>7H30-15H30</v>
      </c>
      <c r="E48" s="1" t="s">
        <v>37</v>
      </c>
      <c r="F48" s="103" t="str">
        <f>IF($F$35="RA","JFR-36","7H30-15H30")</f>
        <v>7H30-15H30</v>
      </c>
      <c r="G48" s="1" t="s">
        <v>7</v>
      </c>
      <c r="H48" s="15" t="s">
        <v>7</v>
      </c>
      <c r="K48" s="24" t="s">
        <v>419</v>
      </c>
      <c r="L48" s="23">
        <v>1</v>
      </c>
    </row>
    <row r="49" spans="1:12">
      <c r="A49" s="11" t="s">
        <v>69</v>
      </c>
      <c r="B49" s="17" t="s">
        <v>50</v>
      </c>
      <c r="C49" s="103" t="str">
        <f>IF($C$33="RA","JFR-36","7H30-15H30")</f>
        <v>7H30-15H30</v>
      </c>
      <c r="D49" s="103" t="str">
        <f>IF($D$36="RA","JBU-14","7H30-15H30")</f>
        <v>7H30-15H30</v>
      </c>
      <c r="E49" s="83" t="str">
        <f>IF(COUNTIF(Trames!$K$73:$K$80,'Deroulé 5Jours'!$A51),"RA","7H30-15H30")</f>
        <v>7H30-15H30</v>
      </c>
      <c r="F49" s="103" t="str">
        <f>IF(F44="RA","Jbc-24","7H30-15H30")</f>
        <v>7H30-15H30</v>
      </c>
      <c r="G49" s="1" t="s">
        <v>7</v>
      </c>
      <c r="H49" s="15" t="s">
        <v>7</v>
      </c>
      <c r="K49" s="24" t="s">
        <v>420</v>
      </c>
      <c r="L49" s="23">
        <v>1</v>
      </c>
    </row>
    <row r="50" spans="1:12">
      <c r="A50" s="11" t="s">
        <v>70</v>
      </c>
      <c r="B50" s="83" t="str">
        <f>IF(COUNTIF(Trames!$K$73:$K$80,'Deroulé 5Jours'!$A52),"RA","7H30-15H30")</f>
        <v>7H30-15H30</v>
      </c>
      <c r="C50" s="103" t="str">
        <f>IF($C$38="RA","JBU-11","7H30-15H30")</f>
        <v>7H30-15H30</v>
      </c>
      <c r="D50" s="103" t="str">
        <f>IF($D$43="RA","JBC-24","7H30-15H30")</f>
        <v>7H30-15H30</v>
      </c>
      <c r="E50" s="103" t="str">
        <f>IF($E$30="RA","CCV-46","7H30-15H30")</f>
        <v>7H30-15H30</v>
      </c>
      <c r="F50" s="103" t="str">
        <f>IF($F$46="RA","JFR-33","7H30-15H30")</f>
        <v>7H30-15H30</v>
      </c>
      <c r="G50" s="1" t="s">
        <v>7</v>
      </c>
      <c r="H50" s="15" t="s">
        <v>7</v>
      </c>
      <c r="K50" s="24" t="s">
        <v>421</v>
      </c>
      <c r="L50" s="23">
        <v>1</v>
      </c>
    </row>
    <row r="51" spans="1:12">
      <c r="A51" s="11" t="s">
        <v>71</v>
      </c>
      <c r="B51" s="16" t="s">
        <v>72</v>
      </c>
      <c r="C51" s="83" t="str">
        <f>IF(COUNTIF(Trames!$K$73:$K$80,'Deroulé 5Jours'!$A53),"RA","CETI")</f>
        <v>CETI</v>
      </c>
      <c r="D51" s="103" t="str">
        <f>IF($D$52="RA","RADIO","7H30-15H30")</f>
        <v>7H30-15H30</v>
      </c>
      <c r="E51" s="1" t="s">
        <v>57</v>
      </c>
      <c r="F51" s="1" t="s">
        <v>72</v>
      </c>
      <c r="G51" s="1" t="s">
        <v>7</v>
      </c>
      <c r="H51" s="15" t="s">
        <v>7</v>
      </c>
      <c r="K51" s="24" t="s">
        <v>422</v>
      </c>
      <c r="L51" s="23">
        <v>1</v>
      </c>
    </row>
    <row r="52" spans="1:12" ht="15" thickBot="1">
      <c r="A52" s="11" t="s">
        <v>73</v>
      </c>
      <c r="B52" s="19" t="s">
        <v>60</v>
      </c>
      <c r="C52" s="20" t="s">
        <v>74</v>
      </c>
      <c r="D52" s="85" t="str">
        <f>IF(COUNTIF(Trames!$K$73:$K$80,'Deroulé 5Jours'!$A54),"RA","Radio")</f>
        <v>Radio</v>
      </c>
      <c r="E52" s="20" t="s">
        <v>75</v>
      </c>
      <c r="F52" s="21" t="s">
        <v>50</v>
      </c>
      <c r="G52" s="20" t="s">
        <v>7</v>
      </c>
      <c r="H52" s="22" t="s">
        <v>7</v>
      </c>
      <c r="K52" s="24" t="s">
        <v>423</v>
      </c>
      <c r="L52" s="23">
        <v>1</v>
      </c>
    </row>
    <row r="53" spans="1:12">
      <c r="K53" s="24" t="s">
        <v>424</v>
      </c>
      <c r="L53" s="23">
        <v>1</v>
      </c>
    </row>
    <row r="54" spans="1:12" ht="15" thickBot="1">
      <c r="A54" s="220" t="s">
        <v>81</v>
      </c>
      <c r="B54" s="220"/>
      <c r="C54" s="220"/>
      <c r="D54" s="220"/>
      <c r="E54" s="220"/>
      <c r="F54" s="220"/>
      <c r="G54" s="220"/>
      <c r="H54" s="220"/>
      <c r="K54" s="24" t="s">
        <v>425</v>
      </c>
      <c r="L54" s="23">
        <v>1</v>
      </c>
    </row>
    <row r="55" spans="1:12" ht="15" thickBot="1">
      <c r="A55" s="7"/>
      <c r="B55" s="8" t="s">
        <v>0</v>
      </c>
      <c r="C55" s="9" t="s">
        <v>1</v>
      </c>
      <c r="D55" s="9" t="s">
        <v>2</v>
      </c>
      <c r="E55" s="9" t="s">
        <v>3</v>
      </c>
      <c r="F55" s="9" t="s">
        <v>4</v>
      </c>
      <c r="G55" s="9" t="s">
        <v>5</v>
      </c>
      <c r="H55" s="10" t="s">
        <v>6</v>
      </c>
      <c r="K55" s="24" t="s">
        <v>426</v>
      </c>
      <c r="L55" s="23">
        <v>1</v>
      </c>
    </row>
    <row r="56" spans="1:12">
      <c r="A56" s="11" t="s">
        <v>17</v>
      </c>
      <c r="B56" s="16" t="s">
        <v>51</v>
      </c>
      <c r="C56" s="16" t="s">
        <v>51</v>
      </c>
      <c r="D56" s="13" t="s">
        <v>279</v>
      </c>
      <c r="E56" s="16" t="s">
        <v>51</v>
      </c>
      <c r="F56" s="16" t="s">
        <v>51</v>
      </c>
      <c r="G56" s="13" t="s">
        <v>7</v>
      </c>
      <c r="H56" s="14" t="s">
        <v>7</v>
      </c>
      <c r="K56" s="24" t="s">
        <v>427</v>
      </c>
      <c r="L56" s="23">
        <v>1</v>
      </c>
    </row>
    <row r="57" spans="1:12" ht="15" thickBot="1">
      <c r="A57" s="11" t="s">
        <v>18</v>
      </c>
      <c r="B57" s="16" t="s">
        <v>51</v>
      </c>
      <c r="C57" s="16" t="s">
        <v>51</v>
      </c>
      <c r="D57" s="16" t="s">
        <v>51</v>
      </c>
      <c r="E57" s="16" t="s">
        <v>51</v>
      </c>
      <c r="F57" s="16" t="s">
        <v>51</v>
      </c>
      <c r="G57" s="1" t="s">
        <v>7</v>
      </c>
      <c r="H57" s="15" t="s">
        <v>7</v>
      </c>
      <c r="K57" s="24" t="s">
        <v>428</v>
      </c>
      <c r="L57" s="23">
        <v>1</v>
      </c>
    </row>
    <row r="58" spans="1:12" ht="15" thickBot="1">
      <c r="A58" s="11" t="s">
        <v>19</v>
      </c>
      <c r="B58" s="16" t="s">
        <v>51</v>
      </c>
      <c r="C58" s="72" t="s">
        <v>54</v>
      </c>
      <c r="D58" s="16" t="s">
        <v>51</v>
      </c>
      <c r="E58" s="13" t="s">
        <v>279</v>
      </c>
      <c r="F58" s="16" t="s">
        <v>51</v>
      </c>
      <c r="G58" s="1" t="s">
        <v>7</v>
      </c>
      <c r="H58" s="15" t="s">
        <v>7</v>
      </c>
      <c r="K58" s="24" t="s">
        <v>429</v>
      </c>
      <c r="L58" s="23">
        <v>1</v>
      </c>
    </row>
    <row r="59" spans="1:12" ht="15" thickBot="1">
      <c r="A59" s="11" t="s">
        <v>20</v>
      </c>
      <c r="B59" s="16" t="s">
        <v>51</v>
      </c>
      <c r="C59" s="16" t="s">
        <v>51</v>
      </c>
      <c r="D59" s="16" t="s">
        <v>51</v>
      </c>
      <c r="E59" s="13" t="s">
        <v>279</v>
      </c>
      <c r="F59" s="16" t="s">
        <v>51</v>
      </c>
      <c r="G59" s="1" t="s">
        <v>7</v>
      </c>
      <c r="H59" s="15" t="s">
        <v>7</v>
      </c>
      <c r="K59" s="24" t="s">
        <v>430</v>
      </c>
      <c r="L59" s="23">
        <v>1</v>
      </c>
    </row>
    <row r="60" spans="1:12">
      <c r="A60" s="11" t="s">
        <v>21</v>
      </c>
      <c r="B60" s="16" t="s">
        <v>51</v>
      </c>
      <c r="C60" s="16" t="s">
        <v>51</v>
      </c>
      <c r="D60" s="13" t="s">
        <v>279</v>
      </c>
      <c r="E60" s="16" t="s">
        <v>51</v>
      </c>
      <c r="F60" s="16" t="s">
        <v>51</v>
      </c>
      <c r="G60" s="1" t="s">
        <v>7</v>
      </c>
      <c r="H60" s="15" t="s">
        <v>7</v>
      </c>
      <c r="K60" s="24" t="s">
        <v>431</v>
      </c>
      <c r="L60" s="23">
        <v>1</v>
      </c>
    </row>
    <row r="61" spans="1:12">
      <c r="A61" s="11" t="s">
        <v>22</v>
      </c>
      <c r="B61" s="16" t="s">
        <v>51</v>
      </c>
      <c r="C61" s="16" t="s">
        <v>51</v>
      </c>
      <c r="D61" s="16" t="s">
        <v>51</v>
      </c>
      <c r="E61" s="16" t="s">
        <v>51</v>
      </c>
      <c r="F61" s="16" t="s">
        <v>51</v>
      </c>
      <c r="G61" s="1" t="s">
        <v>7</v>
      </c>
      <c r="H61" s="15" t="s">
        <v>7</v>
      </c>
      <c r="K61" s="24" t="s">
        <v>432</v>
      </c>
      <c r="L61" s="23">
        <v>1</v>
      </c>
    </row>
    <row r="62" spans="1:12">
      <c r="A62" s="11" t="s">
        <v>23</v>
      </c>
      <c r="B62" s="16" t="s">
        <v>51</v>
      </c>
      <c r="C62" s="72" t="s">
        <v>54</v>
      </c>
      <c r="D62" s="16" t="s">
        <v>51</v>
      </c>
      <c r="E62" s="16" t="s">
        <v>51</v>
      </c>
      <c r="F62" s="16" t="s">
        <v>51</v>
      </c>
      <c r="G62" s="1" t="s">
        <v>7</v>
      </c>
      <c r="H62" s="15" t="s">
        <v>7</v>
      </c>
      <c r="K62" s="24" t="s">
        <v>433</v>
      </c>
      <c r="L62" s="23">
        <v>1</v>
      </c>
    </row>
    <row r="63" spans="1:12" ht="15" thickBot="1">
      <c r="A63" s="11" t="s">
        <v>24</v>
      </c>
      <c r="B63" s="16" t="s">
        <v>51</v>
      </c>
      <c r="C63" s="16" t="s">
        <v>51</v>
      </c>
      <c r="D63" s="16" t="s">
        <v>51</v>
      </c>
      <c r="E63" s="16" t="s">
        <v>51</v>
      </c>
      <c r="F63" s="16" t="s">
        <v>51</v>
      </c>
      <c r="G63" s="1" t="s">
        <v>7</v>
      </c>
      <c r="H63" s="15" t="s">
        <v>7</v>
      </c>
      <c r="K63" s="24" t="s">
        <v>434</v>
      </c>
      <c r="L63" s="23">
        <v>1</v>
      </c>
    </row>
    <row r="64" spans="1:12">
      <c r="A64" s="11" t="s">
        <v>25</v>
      </c>
      <c r="B64" s="16" t="s">
        <v>51</v>
      </c>
      <c r="C64" s="16" t="s">
        <v>51</v>
      </c>
      <c r="D64" s="13" t="s">
        <v>279</v>
      </c>
      <c r="E64" s="16" t="s">
        <v>51</v>
      </c>
      <c r="F64" s="16" t="s">
        <v>51</v>
      </c>
      <c r="G64" s="1" t="s">
        <v>7</v>
      </c>
      <c r="H64" s="15" t="s">
        <v>7</v>
      </c>
      <c r="K64" s="24" t="s">
        <v>435</v>
      </c>
      <c r="L64" s="23">
        <v>1</v>
      </c>
    </row>
    <row r="65" spans="1:18">
      <c r="A65" s="11" t="s">
        <v>26</v>
      </c>
      <c r="B65" s="16" t="s">
        <v>51</v>
      </c>
      <c r="C65" s="16" t="s">
        <v>51</v>
      </c>
      <c r="D65" s="16" t="s">
        <v>51</v>
      </c>
      <c r="E65" s="16" t="s">
        <v>51</v>
      </c>
      <c r="F65" s="16" t="s">
        <v>51</v>
      </c>
      <c r="G65" s="1" t="s">
        <v>7</v>
      </c>
      <c r="H65" s="15" t="s">
        <v>7</v>
      </c>
      <c r="K65" s="24" t="s">
        <v>436</v>
      </c>
      <c r="L65" s="32">
        <v>0.8</v>
      </c>
    </row>
    <row r="66" spans="1:18" ht="15" thickBot="1">
      <c r="A66" s="11" t="s">
        <v>27</v>
      </c>
      <c r="B66" s="28" t="s">
        <v>8</v>
      </c>
      <c r="C66" s="72" t="s">
        <v>54</v>
      </c>
      <c r="D66" s="16" t="s">
        <v>51</v>
      </c>
      <c r="E66" s="16" t="s">
        <v>51</v>
      </c>
      <c r="F66" s="16" t="s">
        <v>51</v>
      </c>
      <c r="G66" s="1" t="s">
        <v>7</v>
      </c>
      <c r="H66" s="15" t="s">
        <v>7</v>
      </c>
      <c r="K66" s="24" t="s">
        <v>437</v>
      </c>
      <c r="L66" s="23">
        <v>1</v>
      </c>
    </row>
    <row r="67" spans="1:18" ht="15" thickBot="1">
      <c r="A67" s="11" t="s">
        <v>28</v>
      </c>
      <c r="B67" s="16" t="s">
        <v>51</v>
      </c>
      <c r="C67" s="16" t="s">
        <v>51</v>
      </c>
      <c r="D67" s="16" t="s">
        <v>51</v>
      </c>
      <c r="E67" s="13" t="s">
        <v>279</v>
      </c>
      <c r="F67" s="16" t="s">
        <v>51</v>
      </c>
      <c r="G67" s="1" t="s">
        <v>7</v>
      </c>
      <c r="H67" s="15" t="s">
        <v>7</v>
      </c>
      <c r="K67" s="24" t="s">
        <v>438</v>
      </c>
      <c r="L67" s="23">
        <v>1</v>
      </c>
    </row>
    <row r="68" spans="1:18">
      <c r="A68" s="11" t="s">
        <v>29</v>
      </c>
      <c r="B68" s="16" t="s">
        <v>51</v>
      </c>
      <c r="C68" s="16" t="s">
        <v>51</v>
      </c>
      <c r="D68" s="13" t="s">
        <v>279</v>
      </c>
      <c r="E68" s="16" t="s">
        <v>51</v>
      </c>
      <c r="F68" s="16" t="s">
        <v>51</v>
      </c>
      <c r="G68" s="1" t="s">
        <v>7</v>
      </c>
      <c r="H68" s="15" t="s">
        <v>7</v>
      </c>
      <c r="K68" s="24" t="s">
        <v>439</v>
      </c>
      <c r="L68" s="32">
        <v>0.4</v>
      </c>
    </row>
    <row r="69" spans="1:18">
      <c r="A69" s="11" t="s">
        <v>30</v>
      </c>
      <c r="B69" s="16" t="s">
        <v>51</v>
      </c>
      <c r="C69" s="16" t="s">
        <v>51</v>
      </c>
      <c r="D69" s="16" t="s">
        <v>51</v>
      </c>
      <c r="E69" s="16" t="s">
        <v>51</v>
      </c>
      <c r="F69" s="16" t="s">
        <v>51</v>
      </c>
      <c r="G69" s="1" t="s">
        <v>7</v>
      </c>
      <c r="H69" s="15" t="s">
        <v>7</v>
      </c>
      <c r="K69" s="24" t="s">
        <v>440</v>
      </c>
      <c r="L69" s="23">
        <v>1</v>
      </c>
    </row>
    <row r="70" spans="1:18" ht="15" thickBot="1">
      <c r="A70" s="11" t="s">
        <v>31</v>
      </c>
      <c r="B70" s="16" t="s">
        <v>51</v>
      </c>
      <c r="C70" s="72" t="s">
        <v>54</v>
      </c>
      <c r="D70" s="16" t="s">
        <v>51</v>
      </c>
      <c r="E70" s="16" t="s">
        <v>51</v>
      </c>
      <c r="F70" s="16" t="s">
        <v>51</v>
      </c>
      <c r="G70" s="1" t="s">
        <v>7</v>
      </c>
      <c r="H70" s="15" t="s">
        <v>7</v>
      </c>
      <c r="K70" s="24" t="s">
        <v>389</v>
      </c>
      <c r="L70" s="32">
        <v>0.8</v>
      </c>
    </row>
    <row r="71" spans="1:18" ht="15" thickBot="1">
      <c r="A71" s="11" t="s">
        <v>32</v>
      </c>
      <c r="B71" s="16" t="s">
        <v>51</v>
      </c>
      <c r="C71" s="16" t="s">
        <v>51</v>
      </c>
      <c r="D71" s="16" t="s">
        <v>51</v>
      </c>
      <c r="E71" s="13" t="s">
        <v>279</v>
      </c>
      <c r="F71" s="16" t="s">
        <v>51</v>
      </c>
      <c r="G71" s="1" t="s">
        <v>7</v>
      </c>
      <c r="H71" s="15" t="s">
        <v>7</v>
      </c>
    </row>
    <row r="72" spans="1:18">
      <c r="A72" s="11" t="s">
        <v>33</v>
      </c>
      <c r="B72" s="16" t="s">
        <v>51</v>
      </c>
      <c r="C72" s="16" t="s">
        <v>51</v>
      </c>
      <c r="D72" s="13" t="s">
        <v>279</v>
      </c>
      <c r="E72" s="16" t="s">
        <v>51</v>
      </c>
      <c r="F72" s="16" t="s">
        <v>51</v>
      </c>
      <c r="G72" s="1" t="s">
        <v>7</v>
      </c>
      <c r="H72" s="15" t="s">
        <v>7</v>
      </c>
      <c r="K72" s="78" t="s">
        <v>274</v>
      </c>
      <c r="L72" s="78" t="s">
        <v>275</v>
      </c>
      <c r="M72" s="78" t="s">
        <v>278</v>
      </c>
    </row>
    <row r="73" spans="1:18">
      <c r="A73" s="11" t="s">
        <v>34</v>
      </c>
      <c r="B73" s="16" t="s">
        <v>51</v>
      </c>
      <c r="C73" s="16" t="s">
        <v>51</v>
      </c>
      <c r="D73" s="16" t="s">
        <v>51</v>
      </c>
      <c r="E73" s="16" t="s">
        <v>51</v>
      </c>
      <c r="F73" s="16" t="s">
        <v>51</v>
      </c>
      <c r="G73" s="1" t="s">
        <v>7</v>
      </c>
      <c r="H73" s="15" t="s">
        <v>7</v>
      </c>
      <c r="K73" s="138" t="str">
        <f>IFERROR(INDEX(K16:K70,SMALL(IF(M73=L16:L70,ROW(L16:L70)-MIN(ROW(L16))+1,""),ROWS(K73:K73))),"")</f>
        <v/>
      </c>
      <c r="L73" s="78" t="s">
        <v>276</v>
      </c>
      <c r="M73" s="79">
        <v>0.8</v>
      </c>
    </row>
    <row r="74" spans="1:18">
      <c r="A74" s="11" t="s">
        <v>35</v>
      </c>
      <c r="B74" s="16" t="s">
        <v>51</v>
      </c>
      <c r="C74" s="72" t="s">
        <v>54</v>
      </c>
      <c r="D74" s="16" t="s">
        <v>51</v>
      </c>
      <c r="E74" s="16" t="s">
        <v>51</v>
      </c>
      <c r="F74" s="16" t="s">
        <v>51</v>
      </c>
      <c r="G74" s="1" t="s">
        <v>7</v>
      </c>
      <c r="H74" s="15" t="s">
        <v>7</v>
      </c>
      <c r="K74" s="138" t="str">
        <f t="shared" ref="K74:K80" si="0">IFERROR(INDEX(K17:K71,SMALL(IF(M74=L17:L71,ROW(L17:L71)-MIN(ROW(L17))+1,""),ROWS(K74:K74))),"")</f>
        <v/>
      </c>
      <c r="L74" s="78" t="s">
        <v>276</v>
      </c>
      <c r="M74" s="79">
        <v>0.8</v>
      </c>
    </row>
    <row r="75" spans="1:18">
      <c r="A75" s="11" t="s">
        <v>36</v>
      </c>
      <c r="B75" s="28" t="s">
        <v>8</v>
      </c>
      <c r="C75" s="16" t="s">
        <v>51</v>
      </c>
      <c r="D75" s="16" t="s">
        <v>51</v>
      </c>
      <c r="E75" s="16" t="s">
        <v>51</v>
      </c>
      <c r="F75" s="16" t="s">
        <v>51</v>
      </c>
      <c r="G75" s="1" t="s">
        <v>7</v>
      </c>
      <c r="H75" s="15" t="s">
        <v>7</v>
      </c>
      <c r="K75" s="138" t="str">
        <f t="shared" si="0"/>
        <v/>
      </c>
      <c r="L75" s="78" t="s">
        <v>276</v>
      </c>
      <c r="M75" s="79">
        <v>0.8</v>
      </c>
      <c r="R75" s="26"/>
    </row>
    <row r="76" spans="1:18">
      <c r="K76" s="138" t="str">
        <f t="shared" si="0"/>
        <v/>
      </c>
      <c r="L76" s="78" t="s">
        <v>276</v>
      </c>
      <c r="M76" s="79">
        <v>0.8</v>
      </c>
    </row>
    <row r="77" spans="1:18" ht="15" thickBot="1">
      <c r="A77" s="220" t="s">
        <v>84</v>
      </c>
      <c r="B77" s="220"/>
      <c r="C77" s="220"/>
      <c r="D77" s="220"/>
      <c r="E77" s="220"/>
      <c r="F77" s="220"/>
      <c r="G77" s="220"/>
      <c r="H77" s="220"/>
      <c r="K77" s="138" t="str">
        <f t="shared" si="0"/>
        <v/>
      </c>
      <c r="L77" s="78" t="s">
        <v>276</v>
      </c>
      <c r="M77" s="79">
        <v>0.8</v>
      </c>
    </row>
    <row r="78" spans="1:18" ht="15" thickBot="1">
      <c r="A78" s="7"/>
      <c r="B78" s="8" t="s">
        <v>0</v>
      </c>
      <c r="C78" s="9" t="s">
        <v>1</v>
      </c>
      <c r="D78" s="9" t="s">
        <v>2</v>
      </c>
      <c r="E78" s="9" t="s">
        <v>3</v>
      </c>
      <c r="F78" s="9" t="s">
        <v>4</v>
      </c>
      <c r="G78" s="9" t="s">
        <v>5</v>
      </c>
      <c r="H78" s="10" t="s">
        <v>6</v>
      </c>
      <c r="K78" s="138" t="str">
        <f t="shared" si="0"/>
        <v/>
      </c>
      <c r="L78" s="78" t="s">
        <v>277</v>
      </c>
      <c r="M78" s="79">
        <v>0.8</v>
      </c>
    </row>
    <row r="79" spans="1:18">
      <c r="A79" s="11" t="s">
        <v>17</v>
      </c>
      <c r="B79" s="28" t="s">
        <v>8</v>
      </c>
      <c r="C79" s="16" t="s">
        <v>72</v>
      </c>
      <c r="D79" s="16" t="s">
        <v>72</v>
      </c>
      <c r="E79" s="16" t="s">
        <v>72</v>
      </c>
      <c r="F79" s="16" t="s">
        <v>72</v>
      </c>
      <c r="G79" s="33" t="s">
        <v>7</v>
      </c>
      <c r="H79" s="14" t="s">
        <v>7</v>
      </c>
      <c r="K79" s="138" t="str">
        <f t="shared" si="0"/>
        <v/>
      </c>
      <c r="L79" s="78" t="s">
        <v>277</v>
      </c>
      <c r="M79" s="79">
        <v>0.4</v>
      </c>
    </row>
    <row r="80" spans="1:18">
      <c r="A80" s="11" t="s">
        <v>18</v>
      </c>
      <c r="B80" s="16" t="s">
        <v>72</v>
      </c>
      <c r="C80" s="28" t="s">
        <v>8</v>
      </c>
      <c r="D80" s="35" t="s">
        <v>50</v>
      </c>
      <c r="E80" s="16" t="s">
        <v>72</v>
      </c>
      <c r="F80" s="16" t="s">
        <v>72</v>
      </c>
      <c r="G80" s="37" t="s">
        <v>7</v>
      </c>
      <c r="H80" s="15" t="s">
        <v>7</v>
      </c>
      <c r="K80" s="138" t="str">
        <f t="shared" si="0"/>
        <v/>
      </c>
      <c r="L80" s="78" t="s">
        <v>277</v>
      </c>
      <c r="M80" s="79">
        <v>0.8</v>
      </c>
    </row>
    <row r="81" spans="1:8">
      <c r="A81" s="11" t="s">
        <v>19</v>
      </c>
      <c r="B81" s="34" t="s">
        <v>85</v>
      </c>
      <c r="C81" s="16" t="s">
        <v>72</v>
      </c>
      <c r="D81" s="28" t="s">
        <v>8</v>
      </c>
      <c r="E81" s="16" t="s">
        <v>72</v>
      </c>
      <c r="F81" s="16" t="s">
        <v>72</v>
      </c>
      <c r="G81" s="37" t="s">
        <v>7</v>
      </c>
      <c r="H81" s="15" t="s">
        <v>7</v>
      </c>
    </row>
    <row r="82" spans="1:8">
      <c r="A82" s="11" t="s">
        <v>20</v>
      </c>
      <c r="B82" s="16" t="s">
        <v>72</v>
      </c>
      <c r="C82" s="16" t="s">
        <v>72</v>
      </c>
      <c r="D82" s="16" t="s">
        <v>72</v>
      </c>
      <c r="E82" s="28" t="s">
        <v>8</v>
      </c>
      <c r="F82" s="16" t="s">
        <v>72</v>
      </c>
      <c r="G82" s="37" t="s">
        <v>7</v>
      </c>
      <c r="H82" s="15" t="s">
        <v>7</v>
      </c>
    </row>
    <row r="83" spans="1:8">
      <c r="A83" s="11" t="s">
        <v>21</v>
      </c>
      <c r="B83" s="16" t="s">
        <v>72</v>
      </c>
      <c r="C83" s="16" t="s">
        <v>72</v>
      </c>
      <c r="D83" s="16" t="s">
        <v>72</v>
      </c>
      <c r="E83" s="16" t="s">
        <v>72</v>
      </c>
      <c r="F83" s="28" t="s">
        <v>8</v>
      </c>
      <c r="G83" s="37" t="s">
        <v>7</v>
      </c>
      <c r="H83" s="15" t="s">
        <v>7</v>
      </c>
    </row>
    <row r="84" spans="1:8">
      <c r="A84" s="11" t="s">
        <v>22</v>
      </c>
      <c r="B84" s="28" t="s">
        <v>8</v>
      </c>
      <c r="C84" s="35" t="s">
        <v>85</v>
      </c>
      <c r="D84" s="16" t="s">
        <v>72</v>
      </c>
      <c r="E84" s="16" t="s">
        <v>72</v>
      </c>
      <c r="F84" s="16" t="s">
        <v>72</v>
      </c>
      <c r="G84" s="37" t="s">
        <v>7</v>
      </c>
      <c r="H84" s="15" t="s">
        <v>7</v>
      </c>
    </row>
    <row r="85" spans="1:8">
      <c r="A85" s="11" t="s">
        <v>23</v>
      </c>
      <c r="B85" s="16" t="s">
        <v>72</v>
      </c>
      <c r="C85" s="28" t="s">
        <v>8</v>
      </c>
      <c r="D85" s="16" t="s">
        <v>72</v>
      </c>
      <c r="E85" s="16" t="s">
        <v>72</v>
      </c>
      <c r="F85" s="16" t="s">
        <v>72</v>
      </c>
      <c r="G85" s="37" t="s">
        <v>7</v>
      </c>
      <c r="H85" s="15" t="s">
        <v>7</v>
      </c>
    </row>
    <row r="86" spans="1:8">
      <c r="A86" s="11" t="s">
        <v>24</v>
      </c>
      <c r="B86" s="16" t="s">
        <v>72</v>
      </c>
      <c r="C86" s="16" t="s">
        <v>72</v>
      </c>
      <c r="D86" s="28" t="s">
        <v>8</v>
      </c>
      <c r="E86" s="16" t="s">
        <v>72</v>
      </c>
      <c r="F86" s="16" t="s">
        <v>72</v>
      </c>
      <c r="G86" s="37" t="s">
        <v>7</v>
      </c>
      <c r="H86" s="15" t="s">
        <v>7</v>
      </c>
    </row>
    <row r="87" spans="1:8">
      <c r="A87" s="11" t="s">
        <v>25</v>
      </c>
      <c r="B87" s="16" t="s">
        <v>72</v>
      </c>
      <c r="C87" s="16" t="s">
        <v>72</v>
      </c>
      <c r="D87" s="35" t="s">
        <v>85</v>
      </c>
      <c r="E87" s="28" t="s">
        <v>8</v>
      </c>
      <c r="F87" s="16" t="s">
        <v>72</v>
      </c>
      <c r="G87" s="37" t="s">
        <v>7</v>
      </c>
      <c r="H87" s="15" t="s">
        <v>7</v>
      </c>
    </row>
    <row r="88" spans="1:8">
      <c r="A88" s="11" t="s">
        <v>26</v>
      </c>
      <c r="B88" s="16" t="s">
        <v>72</v>
      </c>
      <c r="C88" s="16" t="s">
        <v>72</v>
      </c>
      <c r="D88" s="16" t="s">
        <v>72</v>
      </c>
      <c r="E88" s="28" t="s">
        <v>8</v>
      </c>
      <c r="F88" s="28" t="s">
        <v>8</v>
      </c>
      <c r="G88" s="37" t="s">
        <v>7</v>
      </c>
      <c r="H88" s="15" t="s">
        <v>7</v>
      </c>
    </row>
    <row r="89" spans="1:8">
      <c r="A89" s="11" t="s">
        <v>27</v>
      </c>
      <c r="B89" s="28" t="s">
        <v>8</v>
      </c>
      <c r="C89" s="16" t="s">
        <v>72</v>
      </c>
      <c r="D89" s="16" t="s">
        <v>72</v>
      </c>
      <c r="E89" s="16" t="s">
        <v>72</v>
      </c>
      <c r="F89" s="16" t="s">
        <v>72</v>
      </c>
      <c r="G89" s="37" t="s">
        <v>7</v>
      </c>
      <c r="H89" s="15" t="s">
        <v>7</v>
      </c>
    </row>
    <row r="90" spans="1:8">
      <c r="A90" s="11" t="s">
        <v>28</v>
      </c>
      <c r="B90" s="16" t="s">
        <v>72</v>
      </c>
      <c r="C90" s="28" t="s">
        <v>8</v>
      </c>
      <c r="D90" s="16" t="s">
        <v>72</v>
      </c>
      <c r="E90" s="16" t="s">
        <v>72</v>
      </c>
      <c r="F90" s="16" t="s">
        <v>72</v>
      </c>
      <c r="G90" s="37" t="s">
        <v>7</v>
      </c>
      <c r="H90" s="15" t="s">
        <v>7</v>
      </c>
    </row>
    <row r="91" spans="1:8">
      <c r="A91" s="11" t="s">
        <v>29</v>
      </c>
      <c r="B91" s="16" t="s">
        <v>72</v>
      </c>
      <c r="C91" s="16" t="s">
        <v>72</v>
      </c>
      <c r="D91" s="28" t="s">
        <v>8</v>
      </c>
      <c r="E91" s="35" t="s">
        <v>85</v>
      </c>
      <c r="F91" s="16" t="s">
        <v>72</v>
      </c>
      <c r="G91" s="37" t="s">
        <v>7</v>
      </c>
      <c r="H91" s="15" t="s">
        <v>7</v>
      </c>
    </row>
    <row r="92" spans="1:8">
      <c r="A92" s="11" t="s">
        <v>30</v>
      </c>
      <c r="B92" s="16" t="s">
        <v>72</v>
      </c>
      <c r="C92" s="16" t="s">
        <v>72</v>
      </c>
      <c r="D92" s="16" t="s">
        <v>72</v>
      </c>
      <c r="E92" s="28" t="s">
        <v>8</v>
      </c>
      <c r="F92" s="16" t="s">
        <v>72</v>
      </c>
      <c r="G92" s="37" t="s">
        <v>7</v>
      </c>
      <c r="H92" s="15" t="s">
        <v>7</v>
      </c>
    </row>
    <row r="93" spans="1:8">
      <c r="A93" s="11" t="s">
        <v>31</v>
      </c>
      <c r="B93" s="16" t="s">
        <v>72</v>
      </c>
      <c r="C93" s="16" t="s">
        <v>72</v>
      </c>
      <c r="D93" s="16" t="s">
        <v>72</v>
      </c>
      <c r="E93" s="16" t="s">
        <v>72</v>
      </c>
      <c r="F93" s="28" t="s">
        <v>8</v>
      </c>
      <c r="G93" s="37" t="s">
        <v>7</v>
      </c>
      <c r="H93" s="15" t="s">
        <v>7</v>
      </c>
    </row>
    <row r="94" spans="1:8">
      <c r="A94" s="11" t="s">
        <v>32</v>
      </c>
      <c r="B94" s="28" t="s">
        <v>8</v>
      </c>
      <c r="C94" s="16" t="s">
        <v>72</v>
      </c>
      <c r="D94" s="16" t="s">
        <v>72</v>
      </c>
      <c r="E94" s="35" t="s">
        <v>85</v>
      </c>
      <c r="F94" s="16" t="s">
        <v>72</v>
      </c>
      <c r="G94" s="37" t="s">
        <v>7</v>
      </c>
      <c r="H94" s="15" t="s">
        <v>7</v>
      </c>
    </row>
    <row r="95" spans="1:8">
      <c r="A95" s="11" t="s">
        <v>33</v>
      </c>
      <c r="B95" s="16" t="s">
        <v>72</v>
      </c>
      <c r="C95" s="28" t="s">
        <v>8</v>
      </c>
      <c r="D95" s="16" t="s">
        <v>72</v>
      </c>
      <c r="E95" s="16" t="s">
        <v>72</v>
      </c>
      <c r="F95" s="16" t="s">
        <v>72</v>
      </c>
      <c r="G95" s="37" t="s">
        <v>7</v>
      </c>
      <c r="H95" s="15" t="s">
        <v>7</v>
      </c>
    </row>
    <row r="96" spans="1:8">
      <c r="A96" s="11" t="s">
        <v>34</v>
      </c>
      <c r="B96" s="16" t="s">
        <v>72</v>
      </c>
      <c r="C96" s="16" t="s">
        <v>72</v>
      </c>
      <c r="D96" s="28" t="s">
        <v>8</v>
      </c>
      <c r="E96" s="16" t="s">
        <v>72</v>
      </c>
      <c r="F96" s="16" t="s">
        <v>72</v>
      </c>
      <c r="G96" s="37" t="s">
        <v>7</v>
      </c>
      <c r="H96" s="15" t="s">
        <v>7</v>
      </c>
    </row>
    <row r="97" spans="1:8">
      <c r="A97" s="11" t="s">
        <v>35</v>
      </c>
      <c r="B97" s="16" t="s">
        <v>72</v>
      </c>
      <c r="C97" s="16" t="s">
        <v>72</v>
      </c>
      <c r="D97" s="16" t="s">
        <v>72</v>
      </c>
      <c r="E97" s="28" t="s">
        <v>8</v>
      </c>
      <c r="F97" s="36" t="s">
        <v>85</v>
      </c>
      <c r="G97" s="37" t="s">
        <v>7</v>
      </c>
      <c r="H97" s="15" t="s">
        <v>7</v>
      </c>
    </row>
    <row r="98" spans="1:8">
      <c r="A98" s="11" t="s">
        <v>36</v>
      </c>
      <c r="B98" s="16" t="s">
        <v>72</v>
      </c>
      <c r="C98" s="16" t="s">
        <v>72</v>
      </c>
      <c r="D98" s="16" t="s">
        <v>72</v>
      </c>
      <c r="E98" s="16" t="s">
        <v>72</v>
      </c>
      <c r="F98" s="28" t="s">
        <v>8</v>
      </c>
      <c r="G98" s="37" t="s">
        <v>7</v>
      </c>
      <c r="H98" s="15" t="s">
        <v>7</v>
      </c>
    </row>
    <row r="99" spans="1:8">
      <c r="A99" s="11" t="s">
        <v>66</v>
      </c>
      <c r="B99" s="28" t="s">
        <v>8</v>
      </c>
      <c r="C99" s="16" t="s">
        <v>72</v>
      </c>
      <c r="D99" s="16" t="s">
        <v>72</v>
      </c>
      <c r="E99" s="16" t="s">
        <v>72</v>
      </c>
      <c r="F99" s="16" t="s">
        <v>72</v>
      </c>
      <c r="G99" s="37" t="s">
        <v>7</v>
      </c>
      <c r="H99" s="15" t="s">
        <v>7</v>
      </c>
    </row>
    <row r="100" spans="1:8">
      <c r="A100" s="11" t="s">
        <v>67</v>
      </c>
      <c r="B100" s="34" t="s">
        <v>85</v>
      </c>
      <c r="C100" s="28" t="s">
        <v>8</v>
      </c>
      <c r="D100" s="16" t="s">
        <v>72</v>
      </c>
      <c r="E100" s="16" t="s">
        <v>72</v>
      </c>
      <c r="F100" s="16" t="s">
        <v>72</v>
      </c>
      <c r="G100" s="37" t="s">
        <v>7</v>
      </c>
      <c r="H100" s="15" t="s">
        <v>7</v>
      </c>
    </row>
    <row r="101" spans="1:8" ht="15" thickBot="1">
      <c r="A101" s="11" t="s">
        <v>68</v>
      </c>
      <c r="B101" s="16" t="s">
        <v>72</v>
      </c>
      <c r="C101" s="16" t="s">
        <v>72</v>
      </c>
      <c r="D101" s="28" t="s">
        <v>8</v>
      </c>
      <c r="E101" s="28" t="s">
        <v>8</v>
      </c>
      <c r="F101" s="16" t="s">
        <v>72</v>
      </c>
      <c r="G101" s="38" t="s">
        <v>7</v>
      </c>
      <c r="H101" s="22" t="s">
        <v>7</v>
      </c>
    </row>
  </sheetData>
  <mergeCells count="7">
    <mergeCell ref="A77:H77"/>
    <mergeCell ref="A24:H24"/>
    <mergeCell ref="A54:H54"/>
    <mergeCell ref="A1:H1"/>
    <mergeCell ref="K2:R2"/>
    <mergeCell ref="K8:R8"/>
    <mergeCell ref="N15:U15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7"/>
  <sheetViews>
    <sheetView workbookViewId="0">
      <selection activeCell="A158" sqref="A158"/>
    </sheetView>
  </sheetViews>
  <sheetFormatPr baseColWidth="10" defaultRowHeight="14" x14ac:dyDescent="0"/>
  <cols>
    <col min="1" max="1" width="25.5" style="213" bestFit="1" customWidth="1"/>
    <col min="2" max="9" width="10.83203125" style="138"/>
    <col min="10" max="10" width="10.83203125" style="213"/>
    <col min="11" max="12" width="10.83203125" style="138"/>
    <col min="13" max="13" width="25.5" style="138" bestFit="1" customWidth="1"/>
    <col min="14" max="16384" width="10.83203125" style="138"/>
  </cols>
  <sheetData>
    <row r="1" spans="1:32">
      <c r="A1" s="222" t="s">
        <v>79</v>
      </c>
      <c r="B1" s="223"/>
      <c r="C1" s="223"/>
      <c r="D1" s="223"/>
      <c r="E1" s="223"/>
      <c r="F1" s="223"/>
      <c r="G1" s="223"/>
      <c r="H1" s="224"/>
      <c r="J1" s="138"/>
      <c r="M1" s="138" t="s">
        <v>17</v>
      </c>
      <c r="N1" s="138" t="s">
        <v>18</v>
      </c>
      <c r="O1" s="138" t="s">
        <v>318</v>
      </c>
      <c r="P1" s="138" t="s">
        <v>319</v>
      </c>
      <c r="Q1" s="138" t="s">
        <v>320</v>
      </c>
      <c r="R1" s="138" t="s">
        <v>321</v>
      </c>
      <c r="S1" s="138" t="s">
        <v>322</v>
      </c>
      <c r="T1" s="138" t="s">
        <v>323</v>
      </c>
      <c r="U1" s="138" t="s">
        <v>324</v>
      </c>
      <c r="V1" s="138" t="s">
        <v>325</v>
      </c>
      <c r="W1" s="138" t="s">
        <v>326</v>
      </c>
      <c r="X1" s="138" t="s">
        <v>327</v>
      </c>
      <c r="Y1" s="138" t="s">
        <v>328</v>
      </c>
      <c r="Z1" s="138" t="s">
        <v>329</v>
      </c>
      <c r="AA1" s="138" t="s">
        <v>330</v>
      </c>
      <c r="AB1" s="138" t="s">
        <v>331</v>
      </c>
      <c r="AC1" s="138" t="s">
        <v>332</v>
      </c>
      <c r="AD1" s="138" t="s">
        <v>333</v>
      </c>
      <c r="AE1" s="138" t="s">
        <v>334</v>
      </c>
      <c r="AF1" s="138" t="s">
        <v>335</v>
      </c>
    </row>
    <row r="2" spans="1:32">
      <c r="A2" s="215"/>
      <c r="B2" s="216"/>
      <c r="C2" s="216"/>
      <c r="D2" s="216"/>
      <c r="E2" s="216"/>
      <c r="F2" s="216"/>
      <c r="G2" s="216"/>
      <c r="H2" s="197"/>
      <c r="J2" s="138"/>
      <c r="L2" s="139" t="s">
        <v>298</v>
      </c>
      <c r="M2" s="139" t="str">
        <f>Trames!$I$3</f>
        <v>agent 1</v>
      </c>
      <c r="N2" s="139" t="str">
        <f>Trames!$I$22</f>
        <v>agent 20</v>
      </c>
      <c r="O2" s="139" t="str">
        <f>Trames!$I$21</f>
        <v>agent 19</v>
      </c>
      <c r="P2" s="139" t="str">
        <f>Trames!$I$20</f>
        <v>agent 18</v>
      </c>
      <c r="Q2" s="139" t="str">
        <f>Trames!$I$19</f>
        <v>agent 17</v>
      </c>
      <c r="R2" s="139" t="str">
        <f>Trames!$I$18</f>
        <v>agent 16</v>
      </c>
      <c r="S2" s="139" t="str">
        <f>Trames!$I$17</f>
        <v>agent 15</v>
      </c>
      <c r="T2" s="139" t="str">
        <f>Trames!$I$16</f>
        <v>agent 14</v>
      </c>
      <c r="U2" s="139" t="str">
        <f>Trames!$I$15</f>
        <v>agent 13</v>
      </c>
      <c r="V2" s="139" t="str">
        <f>Trames!$I$14</f>
        <v>agent 12</v>
      </c>
      <c r="W2" s="139" t="str">
        <f>Trames!$I$13</f>
        <v>agent 11</v>
      </c>
      <c r="X2" s="139" t="str">
        <f>Trames!$I$12</f>
        <v>agent 10</v>
      </c>
      <c r="Y2" s="139" t="str">
        <f>Trames!$I$11</f>
        <v>agent 9</v>
      </c>
      <c r="Z2" s="139" t="str">
        <f>Trames!$I$10</f>
        <v>agent 8</v>
      </c>
      <c r="AA2" s="139" t="str">
        <f>Trames!$I$9</f>
        <v>agent 7</v>
      </c>
      <c r="AB2" s="139" t="str">
        <f>Trames!$I$8</f>
        <v>agent 6</v>
      </c>
      <c r="AC2" s="139" t="str">
        <f>Trames!$I$7</f>
        <v>agent 5</v>
      </c>
      <c r="AD2" s="139" t="str">
        <f>Trames!$I$6</f>
        <v>agent 4</v>
      </c>
      <c r="AE2" s="139" t="str">
        <f>Trames!$I$5</f>
        <v>agent 3</v>
      </c>
      <c r="AF2" s="139" t="str">
        <f>Trames!$I$4</f>
        <v>agent 2</v>
      </c>
    </row>
    <row r="3" spans="1:32">
      <c r="A3" s="139"/>
      <c r="B3" s="141" t="s">
        <v>0</v>
      </c>
      <c r="C3" s="141" t="s">
        <v>1</v>
      </c>
      <c r="D3" s="141" t="s">
        <v>2</v>
      </c>
      <c r="E3" s="141" t="s">
        <v>3</v>
      </c>
      <c r="F3" s="141" t="s">
        <v>4</v>
      </c>
      <c r="G3" s="141" t="s">
        <v>5</v>
      </c>
      <c r="H3" s="141" t="s">
        <v>6</v>
      </c>
      <c r="J3" s="139"/>
      <c r="L3" s="139" t="s">
        <v>299</v>
      </c>
      <c r="M3" s="139" t="str">
        <f>Trames!$I$4</f>
        <v>agent 2</v>
      </c>
      <c r="N3" s="139" t="str">
        <f>Trames!$I$3</f>
        <v>agent 1</v>
      </c>
      <c r="O3" s="139" t="str">
        <f>Trames!$I$22</f>
        <v>agent 20</v>
      </c>
      <c r="P3" s="139" t="str">
        <f>Trames!$I$21</f>
        <v>agent 19</v>
      </c>
      <c r="Q3" s="139" t="str">
        <f>Trames!$I$20</f>
        <v>agent 18</v>
      </c>
      <c r="R3" s="139" t="str">
        <f>Trames!$I$19</f>
        <v>agent 17</v>
      </c>
      <c r="S3" s="139" t="str">
        <f>Trames!$I$18</f>
        <v>agent 16</v>
      </c>
      <c r="T3" s="139" t="str">
        <f>Trames!$I$17</f>
        <v>agent 15</v>
      </c>
      <c r="U3" s="139" t="str">
        <f>Trames!$I$16</f>
        <v>agent 14</v>
      </c>
      <c r="V3" s="139" t="str">
        <f>Trames!$I$15</f>
        <v>agent 13</v>
      </c>
      <c r="W3" s="139" t="str">
        <f>Trames!$I$14</f>
        <v>agent 12</v>
      </c>
      <c r="X3" s="139" t="str">
        <f>Trames!$I$13</f>
        <v>agent 11</v>
      </c>
      <c r="Y3" s="139" t="str">
        <f>Trames!$I$12</f>
        <v>agent 10</v>
      </c>
      <c r="Z3" s="139" t="str">
        <f>Trames!$I$11</f>
        <v>agent 9</v>
      </c>
      <c r="AA3" s="139" t="str">
        <f>Trames!$I$10</f>
        <v>agent 8</v>
      </c>
      <c r="AB3" s="139" t="str">
        <f>Trames!$I$9</f>
        <v>agent 7</v>
      </c>
      <c r="AC3" s="139" t="str">
        <f>Trames!$I$8</f>
        <v>agent 6</v>
      </c>
      <c r="AD3" s="139" t="str">
        <f>Trames!$I$7</f>
        <v>agent 5</v>
      </c>
      <c r="AE3" s="139" t="str">
        <f>Trames!$I$6</f>
        <v>agent 4</v>
      </c>
      <c r="AF3" s="139" t="str">
        <f>Trames!$I$5</f>
        <v>agent 3</v>
      </c>
    </row>
    <row r="4" spans="1:32">
      <c r="A4" s="139" t="s">
        <v>17</v>
      </c>
      <c r="B4" s="141" t="s">
        <v>9</v>
      </c>
      <c r="C4" s="142" t="s">
        <v>8</v>
      </c>
      <c r="D4" s="141" t="s">
        <v>9</v>
      </c>
      <c r="E4" s="143" t="str">
        <f>IF(COUNTIF(Trames!$K$73:$K$80,IF('Deroulé 5Jours'!E$1='deroulé des agents'!B$1,'deroulé des agents'!B2,"")),"RA","JFR-32")</f>
        <v>JFR-32</v>
      </c>
      <c r="F4" s="141" t="s">
        <v>9</v>
      </c>
      <c r="G4" s="141" t="s">
        <v>7</v>
      </c>
      <c r="H4" s="141" t="s">
        <v>7</v>
      </c>
      <c r="L4" s="139" t="s">
        <v>300</v>
      </c>
      <c r="M4" s="139" t="str">
        <f>Trames!$I$5</f>
        <v>agent 3</v>
      </c>
      <c r="N4" s="139" t="str">
        <f>Trames!$I$4</f>
        <v>agent 2</v>
      </c>
      <c r="O4" s="139" t="str">
        <f>Trames!$I$3</f>
        <v>agent 1</v>
      </c>
      <c r="P4" s="139" t="str">
        <f>Trames!$I$22</f>
        <v>agent 20</v>
      </c>
      <c r="Q4" s="139" t="str">
        <f>Trames!$I$21</f>
        <v>agent 19</v>
      </c>
      <c r="R4" s="139" t="str">
        <f>Trames!$I$20</f>
        <v>agent 18</v>
      </c>
      <c r="S4" s="139" t="str">
        <f>Trames!$I$19</f>
        <v>agent 17</v>
      </c>
      <c r="T4" s="139" t="str">
        <f>Trames!$I$18</f>
        <v>agent 16</v>
      </c>
      <c r="U4" s="139" t="str">
        <f>Trames!$I$17</f>
        <v>agent 15</v>
      </c>
      <c r="V4" s="139" t="str">
        <f>Trames!$I$16</f>
        <v>agent 14</v>
      </c>
      <c r="W4" s="139" t="str">
        <f>Trames!$I$15</f>
        <v>agent 13</v>
      </c>
      <c r="X4" s="139" t="str">
        <f>Trames!$I$14</f>
        <v>agent 12</v>
      </c>
      <c r="Y4" s="139" t="str">
        <f>Trames!$I$13</f>
        <v>agent 11</v>
      </c>
      <c r="Z4" s="139" t="str">
        <f>Trames!$I$12</f>
        <v>agent 10</v>
      </c>
      <c r="AA4" s="139" t="str">
        <f>Trames!$I$11</f>
        <v>agent 9</v>
      </c>
      <c r="AB4" s="139" t="str">
        <f>Trames!$I$10</f>
        <v>agent 8</v>
      </c>
      <c r="AC4" s="139" t="str">
        <f>Trames!$I$9</f>
        <v>agent 7</v>
      </c>
      <c r="AD4" s="139" t="str">
        <f>Trames!$I$8</f>
        <v>agent 6</v>
      </c>
      <c r="AE4" s="139" t="str">
        <f>Trames!$I$7</f>
        <v>agent 5</v>
      </c>
      <c r="AF4" s="139" t="str">
        <f>Trames!$I$6</f>
        <v>agent 4</v>
      </c>
    </row>
    <row r="5" spans="1:32">
      <c r="A5" s="139" t="s">
        <v>18</v>
      </c>
      <c r="B5" s="141" t="s">
        <v>10</v>
      </c>
      <c r="C5" s="141" t="s">
        <v>10</v>
      </c>
      <c r="D5" s="142" t="s">
        <v>8</v>
      </c>
      <c r="E5" s="141" t="s">
        <v>10</v>
      </c>
      <c r="F5" s="142" t="s">
        <v>8</v>
      </c>
      <c r="G5" s="141" t="s">
        <v>7</v>
      </c>
      <c r="H5" s="141" t="s">
        <v>7</v>
      </c>
      <c r="L5" s="139" t="s">
        <v>301</v>
      </c>
      <c r="M5" s="139" t="str">
        <f>Trames!$I$6</f>
        <v>agent 4</v>
      </c>
      <c r="N5" s="139" t="str">
        <f>Trames!$I$5</f>
        <v>agent 3</v>
      </c>
      <c r="O5" s="139" t="str">
        <f>Trames!$I$4</f>
        <v>agent 2</v>
      </c>
      <c r="P5" s="139" t="str">
        <f>Trames!$I$3</f>
        <v>agent 1</v>
      </c>
      <c r="Q5" s="139" t="str">
        <f>Trames!$I$22</f>
        <v>agent 20</v>
      </c>
      <c r="R5" s="139" t="str">
        <f>Trames!$I$21</f>
        <v>agent 19</v>
      </c>
      <c r="S5" s="139" t="str">
        <f>Trames!$I$20</f>
        <v>agent 18</v>
      </c>
      <c r="T5" s="139" t="str">
        <f>Trames!$I$19</f>
        <v>agent 17</v>
      </c>
      <c r="U5" s="139" t="str">
        <f>Trames!$I$18</f>
        <v>agent 16</v>
      </c>
      <c r="V5" s="139" t="str">
        <f>Trames!$I$17</f>
        <v>agent 15</v>
      </c>
      <c r="W5" s="139" t="str">
        <f>Trames!$I$16</f>
        <v>agent 14</v>
      </c>
      <c r="X5" s="139" t="str">
        <f>Trames!$I$15</f>
        <v>agent 13</v>
      </c>
      <c r="Y5" s="139" t="str">
        <f>Trames!$I$14</f>
        <v>agent 12</v>
      </c>
      <c r="Z5" s="139" t="str">
        <f>Trames!$I$13</f>
        <v>agent 11</v>
      </c>
      <c r="AA5" s="139" t="str">
        <f>Trames!$I$12</f>
        <v>agent 10</v>
      </c>
      <c r="AB5" s="139" t="str">
        <f>Trames!$I$11</f>
        <v>agent 9</v>
      </c>
      <c r="AC5" s="139" t="str">
        <f>Trames!$I$10</f>
        <v>agent 8</v>
      </c>
      <c r="AD5" s="139" t="str">
        <f>Trames!$I$9</f>
        <v>agent 7</v>
      </c>
      <c r="AE5" s="139" t="str">
        <f>Trames!$I$8</f>
        <v>agent 6</v>
      </c>
      <c r="AF5" s="139" t="str">
        <f>Trames!$I$7</f>
        <v>agent 5</v>
      </c>
    </row>
    <row r="6" spans="1:32">
      <c r="A6" s="139" t="s">
        <v>19</v>
      </c>
      <c r="B6" s="141" t="s">
        <v>11</v>
      </c>
      <c r="C6" s="142" t="s">
        <v>8</v>
      </c>
      <c r="D6" s="143" t="str">
        <f>IF(COUNTIF(Trames!$K$73:$K$80,IF('Deroulé 5Jours'!D$1='deroulé des agents'!B$1,'deroulé des agents'!B4,"")),"RA","JFR-37")</f>
        <v>JFR-37</v>
      </c>
      <c r="E6" s="141" t="s">
        <v>11</v>
      </c>
      <c r="F6" s="141" t="s">
        <v>11</v>
      </c>
      <c r="G6" s="141" t="s">
        <v>7</v>
      </c>
      <c r="H6" s="141" t="s">
        <v>7</v>
      </c>
      <c r="L6" s="139" t="s">
        <v>302</v>
      </c>
      <c r="M6" s="139" t="s">
        <v>342</v>
      </c>
      <c r="N6" s="139" t="str">
        <f>Trames!$I$6</f>
        <v>agent 4</v>
      </c>
      <c r="O6" s="139" t="str">
        <f>Trames!$I$5</f>
        <v>agent 3</v>
      </c>
      <c r="P6" s="139" t="str">
        <f>Trames!$I$4</f>
        <v>agent 2</v>
      </c>
      <c r="Q6" s="139" t="str">
        <f>Trames!$I$3</f>
        <v>agent 1</v>
      </c>
      <c r="R6" s="139" t="str">
        <f>Trames!$I$22</f>
        <v>agent 20</v>
      </c>
      <c r="S6" s="139" t="str">
        <f>Trames!$I$21</f>
        <v>agent 19</v>
      </c>
      <c r="T6" s="139" t="str">
        <f>Trames!$I$20</f>
        <v>agent 18</v>
      </c>
      <c r="U6" s="139" t="str">
        <f>Trames!$I$19</f>
        <v>agent 17</v>
      </c>
      <c r="V6" s="139" t="str">
        <f>Trames!$I$18</f>
        <v>agent 16</v>
      </c>
      <c r="W6" s="139" t="str">
        <f>Trames!$I$17</f>
        <v>agent 15</v>
      </c>
      <c r="X6" s="139" t="str">
        <f>Trames!$I$16</f>
        <v>agent 14</v>
      </c>
      <c r="Y6" s="139" t="str">
        <f>Trames!$I$15</f>
        <v>agent 13</v>
      </c>
      <c r="Z6" s="139" t="str">
        <f>Trames!$I$14</f>
        <v>agent 12</v>
      </c>
      <c r="AA6" s="139" t="str">
        <f>Trames!$I$13</f>
        <v>agent 11</v>
      </c>
      <c r="AB6" s="139" t="str">
        <f>Trames!$I$12</f>
        <v>agent 10</v>
      </c>
      <c r="AC6" s="139" t="str">
        <f>Trames!$I$11</f>
        <v>agent 9</v>
      </c>
      <c r="AD6" s="139" t="str">
        <f>Trames!$I$10</f>
        <v>agent 8</v>
      </c>
      <c r="AE6" s="139" t="str">
        <f>Trames!$I$9</f>
        <v>agent 7</v>
      </c>
      <c r="AF6" s="139" t="str">
        <f>Trames!$I$8</f>
        <v>agent 6</v>
      </c>
    </row>
    <row r="7" spans="1:32">
      <c r="A7" s="139" t="s">
        <v>20</v>
      </c>
      <c r="B7" s="142" t="s">
        <v>8</v>
      </c>
      <c r="C7" s="141" t="s">
        <v>9</v>
      </c>
      <c r="D7" s="141" t="s">
        <v>12</v>
      </c>
      <c r="E7" s="141" t="s">
        <v>46</v>
      </c>
      <c r="F7" s="142" t="s">
        <v>8</v>
      </c>
      <c r="G7" s="141" t="s">
        <v>7</v>
      </c>
      <c r="H7" s="141" t="s">
        <v>7</v>
      </c>
      <c r="L7" s="139" t="s">
        <v>303</v>
      </c>
      <c r="M7" s="139" t="str">
        <f>Trames!$I$8</f>
        <v>agent 6</v>
      </c>
      <c r="N7" s="139" t="str">
        <f>Trames!$I$7</f>
        <v>agent 5</v>
      </c>
      <c r="O7" s="139" t="str">
        <f>Trames!$I$6</f>
        <v>agent 4</v>
      </c>
      <c r="P7" s="139" t="str">
        <f>Trames!$I$5</f>
        <v>agent 3</v>
      </c>
      <c r="Q7" s="139" t="str">
        <f>Trames!$I$4</f>
        <v>agent 2</v>
      </c>
      <c r="R7" s="139" t="str">
        <f>Trames!$I$3</f>
        <v>agent 1</v>
      </c>
      <c r="S7" s="139" t="str">
        <f>Trames!$I$22</f>
        <v>agent 20</v>
      </c>
      <c r="T7" s="139" t="str">
        <f>Trames!$I$21</f>
        <v>agent 19</v>
      </c>
      <c r="U7" s="139" t="str">
        <f>Trames!$I$20</f>
        <v>agent 18</v>
      </c>
      <c r="V7" s="139" t="str">
        <f>Trames!$I$19</f>
        <v>agent 17</v>
      </c>
      <c r="W7" s="139" t="str">
        <f>Trames!$I$18</f>
        <v>agent 16</v>
      </c>
      <c r="X7" s="139" t="str">
        <f>Trames!$I$17</f>
        <v>agent 15</v>
      </c>
      <c r="Y7" s="139" t="str">
        <f>Trames!$I$16</f>
        <v>agent 14</v>
      </c>
      <c r="Z7" s="139" t="str">
        <f>Trames!$I$15</f>
        <v>agent 13</v>
      </c>
      <c r="AA7" s="139" t="str">
        <f>Trames!$I$14</f>
        <v>agent 12</v>
      </c>
      <c r="AB7" s="139" t="str">
        <f>Trames!$I$13</f>
        <v>agent 11</v>
      </c>
      <c r="AC7" s="139" t="str">
        <f>Trames!$I$12</f>
        <v>agent 10</v>
      </c>
      <c r="AD7" s="139" t="str">
        <f>Trames!$I$11</f>
        <v>agent 9</v>
      </c>
      <c r="AE7" s="139" t="str">
        <f>Trames!$I$10</f>
        <v>agent 8</v>
      </c>
      <c r="AF7" s="139" t="str">
        <f>Trames!$I$9</f>
        <v>agent 7</v>
      </c>
    </row>
    <row r="8" spans="1:32">
      <c r="A8" s="139" t="s">
        <v>21</v>
      </c>
      <c r="B8" s="143" t="str">
        <f>IF(COUNTIF(Trames!$K$73:$K$80,A8),"RA","7H30-18H")</f>
        <v>7H30-18H</v>
      </c>
      <c r="C8" s="142" t="s">
        <v>8</v>
      </c>
      <c r="D8" s="141" t="s">
        <v>14</v>
      </c>
      <c r="E8" s="141" t="s">
        <v>15</v>
      </c>
      <c r="F8" s="141" t="s">
        <v>15</v>
      </c>
      <c r="G8" s="141" t="s">
        <v>7</v>
      </c>
      <c r="H8" s="141" t="s">
        <v>7</v>
      </c>
      <c r="L8" s="139" t="s">
        <v>304</v>
      </c>
      <c r="M8" s="139" t="str">
        <f>Trames!$I$9</f>
        <v>agent 7</v>
      </c>
      <c r="N8" s="139" t="str">
        <f>Trames!$I$8</f>
        <v>agent 6</v>
      </c>
      <c r="O8" s="139" t="str">
        <f>Trames!$I$7</f>
        <v>agent 5</v>
      </c>
      <c r="P8" s="139" t="str">
        <f>Trames!$I$6</f>
        <v>agent 4</v>
      </c>
      <c r="Q8" s="139" t="str">
        <f>Trames!$I$5</f>
        <v>agent 3</v>
      </c>
      <c r="R8" s="139" t="str">
        <f>Trames!$I$4</f>
        <v>agent 2</v>
      </c>
      <c r="S8" s="139" t="str">
        <f>Trames!$I$3</f>
        <v>agent 1</v>
      </c>
      <c r="T8" s="139" t="str">
        <f>Trames!$I$22</f>
        <v>agent 20</v>
      </c>
      <c r="U8" s="139" t="str">
        <f>Trames!$I$21</f>
        <v>agent 19</v>
      </c>
      <c r="V8" s="139" t="str">
        <f>Trames!$I$20</f>
        <v>agent 18</v>
      </c>
      <c r="W8" s="139" t="str">
        <f>Trames!$I$19</f>
        <v>agent 17</v>
      </c>
      <c r="X8" s="139" t="str">
        <f>Trames!$I$18</f>
        <v>agent 16</v>
      </c>
      <c r="Y8" s="139" t="str">
        <f>Trames!$I$17</f>
        <v>agent 15</v>
      </c>
      <c r="Z8" s="139" t="str">
        <f>Trames!$I$16</f>
        <v>agent 14</v>
      </c>
      <c r="AA8" s="139" t="str">
        <f>Trames!$I$15</f>
        <v>agent 13</v>
      </c>
      <c r="AB8" s="139" t="str">
        <f>Trames!$I$14</f>
        <v>agent 12</v>
      </c>
      <c r="AC8" s="139" t="str">
        <f>Trames!$I$13</f>
        <v>agent 11</v>
      </c>
      <c r="AD8" s="139" t="str">
        <f>Trames!$I$12</f>
        <v>agent 10</v>
      </c>
      <c r="AE8" s="139" t="str">
        <f>Trames!$I$11</f>
        <v>agent 9</v>
      </c>
      <c r="AF8" s="139" t="str">
        <f>Trames!$I$10</f>
        <v>agent 8</v>
      </c>
    </row>
    <row r="9" spans="1:32">
      <c r="A9" s="139" t="s">
        <v>22</v>
      </c>
      <c r="B9" s="142" t="s">
        <v>8</v>
      </c>
      <c r="C9" s="142" t="s">
        <v>8</v>
      </c>
      <c r="D9" s="137" t="str">
        <f>IF($D$6="RA","JFR-37","7H30-18H")</f>
        <v>7H30-18H</v>
      </c>
      <c r="E9" s="137" t="str">
        <f>IF($F$20="RA","CCV-46","7H30-18H")</f>
        <v>7H30-18H</v>
      </c>
      <c r="F9" s="137" t="str">
        <f>IF($E$18="RA","JBU-16","7H30-18H")</f>
        <v>7H30-18H</v>
      </c>
      <c r="G9" s="141" t="s">
        <v>7</v>
      </c>
      <c r="H9" s="141" t="s">
        <v>7</v>
      </c>
      <c r="L9" s="139" t="s">
        <v>305</v>
      </c>
      <c r="M9" s="139" t="str">
        <f>Trames!$I$10</f>
        <v>agent 8</v>
      </c>
      <c r="N9" s="139" t="str">
        <f>Trames!$I$9</f>
        <v>agent 7</v>
      </c>
      <c r="O9" s="139" t="str">
        <f>Trames!$I$8</f>
        <v>agent 6</v>
      </c>
      <c r="P9" s="139" t="str">
        <f>Trames!$I$7</f>
        <v>agent 5</v>
      </c>
      <c r="Q9" s="139" t="str">
        <f>Trames!$I$6</f>
        <v>agent 4</v>
      </c>
      <c r="R9" s="139" t="str">
        <f>Trames!$I$5</f>
        <v>agent 3</v>
      </c>
      <c r="S9" s="139" t="str">
        <f>Trames!$I$4</f>
        <v>agent 2</v>
      </c>
      <c r="T9" s="139" t="str">
        <f>Trames!$I$3</f>
        <v>agent 1</v>
      </c>
      <c r="U9" s="139" t="str">
        <f>Trames!$I$22</f>
        <v>agent 20</v>
      </c>
      <c r="V9" s="139" t="str">
        <f>Trames!$I$21</f>
        <v>agent 19</v>
      </c>
      <c r="W9" s="139" t="str">
        <f>Trames!$I$20</f>
        <v>agent 18</v>
      </c>
      <c r="X9" s="139" t="str">
        <f>Trames!$I$19</f>
        <v>agent 17</v>
      </c>
      <c r="Y9" s="139" t="str">
        <f>Trames!$I$18</f>
        <v>agent 16</v>
      </c>
      <c r="Z9" s="139" t="str">
        <f>Trames!$I$17</f>
        <v>agent 15</v>
      </c>
      <c r="AA9" s="139" t="str">
        <f>Trames!$I$16</f>
        <v>agent 14</v>
      </c>
      <c r="AB9" s="139" t="str">
        <f>Trames!$I$15</f>
        <v>agent 13</v>
      </c>
      <c r="AC9" s="139" t="str">
        <f>Trames!$I$14</f>
        <v>agent 12</v>
      </c>
      <c r="AD9" s="139" t="str">
        <f>Trames!$I$13</f>
        <v>agent 11</v>
      </c>
      <c r="AE9" s="139" t="str">
        <f>Trames!$I$12</f>
        <v>agent 10</v>
      </c>
      <c r="AF9" s="139" t="str">
        <f>Trames!$I$11</f>
        <v>agent 9</v>
      </c>
    </row>
    <row r="10" spans="1:32">
      <c r="A10" s="139" t="s">
        <v>23</v>
      </c>
      <c r="B10" s="143" t="str">
        <f>IF(COUNTIF(Trames!$K$73:$K$80,IF('Deroulé 5Jours'!B$1='deroulé des agents'!B$1,'deroulé des agents'!B8,"")),"RA","JBC-23")</f>
        <v>JBC-23</v>
      </c>
      <c r="C10" s="141" t="s">
        <v>16</v>
      </c>
      <c r="D10" s="142" t="s">
        <v>8</v>
      </c>
      <c r="E10" s="137" t="str">
        <f>IF($E$4="RA","JFR-32","7H30-18H")</f>
        <v>7H30-18H</v>
      </c>
      <c r="F10" s="141" t="s">
        <v>46</v>
      </c>
      <c r="G10" s="141" t="s">
        <v>7</v>
      </c>
      <c r="H10" s="141" t="s">
        <v>7</v>
      </c>
      <c r="L10" s="139" t="s">
        <v>306</v>
      </c>
      <c r="M10" s="139" t="str">
        <f>Trames!$I$11</f>
        <v>agent 9</v>
      </c>
      <c r="N10" s="139" t="str">
        <f>Trames!$I$10</f>
        <v>agent 8</v>
      </c>
      <c r="O10" s="139" t="str">
        <f>Trames!$I$9</f>
        <v>agent 7</v>
      </c>
      <c r="P10" s="139" t="str">
        <f>Trames!$I$8</f>
        <v>agent 6</v>
      </c>
      <c r="Q10" s="139" t="str">
        <f>Trames!$I$7</f>
        <v>agent 5</v>
      </c>
      <c r="R10" s="139" t="str">
        <f>Trames!$I$6</f>
        <v>agent 4</v>
      </c>
      <c r="S10" s="139" t="str">
        <f>Trames!$I$5</f>
        <v>agent 3</v>
      </c>
      <c r="T10" s="139" t="str">
        <f>Trames!$I$4</f>
        <v>agent 2</v>
      </c>
      <c r="U10" s="139" t="str">
        <f>Trames!$I$3</f>
        <v>agent 1</v>
      </c>
      <c r="V10" s="139" t="str">
        <f>Trames!$I$22</f>
        <v>agent 20</v>
      </c>
      <c r="W10" s="139" t="str">
        <f>Trames!$I$21</f>
        <v>agent 19</v>
      </c>
      <c r="X10" s="139" t="str">
        <f>Trames!$I$20</f>
        <v>agent 18</v>
      </c>
      <c r="Y10" s="139" t="str">
        <f>Trames!$I$19</f>
        <v>agent 17</v>
      </c>
      <c r="Z10" s="139" t="str">
        <f>Trames!$I$18</f>
        <v>agent 16</v>
      </c>
      <c r="AA10" s="139" t="str">
        <f>Trames!$I$17</f>
        <v>agent 15</v>
      </c>
      <c r="AB10" s="139" t="str">
        <f>Trames!$I$16</f>
        <v>agent 14</v>
      </c>
      <c r="AC10" s="139" t="str">
        <f>Trames!$I$15</f>
        <v>agent 13</v>
      </c>
      <c r="AD10" s="139" t="str">
        <f>Trames!$I$14</f>
        <v>agent 12</v>
      </c>
      <c r="AE10" s="139" t="str">
        <f>Trames!$I$13</f>
        <v>agent 11</v>
      </c>
      <c r="AF10" s="139" t="str">
        <f>Trames!$I$12</f>
        <v>agent 10</v>
      </c>
    </row>
    <row r="11" spans="1:32">
      <c r="A11" s="139" t="s">
        <v>24</v>
      </c>
      <c r="B11" s="142" t="s">
        <v>8</v>
      </c>
      <c r="C11" s="142" t="s">
        <v>8</v>
      </c>
      <c r="D11" s="141" t="s">
        <v>16</v>
      </c>
      <c r="E11" s="141" t="s">
        <v>16</v>
      </c>
      <c r="F11" s="141" t="s">
        <v>16</v>
      </c>
      <c r="G11" s="141" t="s">
        <v>7</v>
      </c>
      <c r="H11" s="141" t="s">
        <v>7</v>
      </c>
      <c r="L11" s="139" t="s">
        <v>307</v>
      </c>
      <c r="M11" s="139" t="str">
        <f>Trames!$I$12</f>
        <v>agent 10</v>
      </c>
      <c r="N11" s="139" t="str">
        <f>Trames!$I$11</f>
        <v>agent 9</v>
      </c>
      <c r="O11" s="139" t="str">
        <f>Trames!$I$10</f>
        <v>agent 8</v>
      </c>
      <c r="P11" s="139" t="str">
        <f>Trames!$I$9</f>
        <v>agent 7</v>
      </c>
      <c r="Q11" s="139" t="str">
        <f>Trames!$I$8</f>
        <v>agent 6</v>
      </c>
      <c r="R11" s="139" t="str">
        <f>Trames!$I$7</f>
        <v>agent 5</v>
      </c>
      <c r="S11" s="139" t="str">
        <f>Trames!$I$6</f>
        <v>agent 4</v>
      </c>
      <c r="T11" s="139" t="str">
        <f>Trames!$I$5</f>
        <v>agent 3</v>
      </c>
      <c r="U11" s="139" t="str">
        <f>Trames!$I$4</f>
        <v>agent 2</v>
      </c>
      <c r="V11" s="139" t="str">
        <f>Trames!$I$3</f>
        <v>agent 1</v>
      </c>
      <c r="W11" s="139" t="str">
        <f>Trames!$I$22</f>
        <v>agent 20</v>
      </c>
      <c r="X11" s="139" t="str">
        <f>Trames!$I$21</f>
        <v>agent 19</v>
      </c>
      <c r="Y11" s="139" t="str">
        <f>Trames!$I$20</f>
        <v>agent 18</v>
      </c>
      <c r="Z11" s="139" t="str">
        <f>Trames!$I$19</f>
        <v>agent 17</v>
      </c>
      <c r="AA11" s="139" t="str">
        <f>Trames!$I$18</f>
        <v>agent 16</v>
      </c>
      <c r="AB11" s="139" t="str">
        <f>Trames!$I$17</f>
        <v>agent 15</v>
      </c>
      <c r="AC11" s="139" t="str">
        <f>Trames!$I$16</f>
        <v>agent 14</v>
      </c>
      <c r="AD11" s="139" t="str">
        <f>Trames!$I$15</f>
        <v>agent 13</v>
      </c>
      <c r="AE11" s="139" t="str">
        <f>Trames!$I$14</f>
        <v>agent 12</v>
      </c>
      <c r="AF11" s="139" t="str">
        <f>Trames!$I$13</f>
        <v>agent 11</v>
      </c>
    </row>
    <row r="12" spans="1:32">
      <c r="A12" s="139" t="s">
        <v>25</v>
      </c>
      <c r="B12" s="141" t="s">
        <v>15</v>
      </c>
      <c r="C12" s="143" t="str">
        <f>IF(COUNTIF(Trames!$K$73:$K$80,IF('Deroulé 5Jours'!C$1='deroulé des agents'!B$1,'deroulé des agents'!B10,"")),"RA","7H30-18H")</f>
        <v>7H30-18H</v>
      </c>
      <c r="D12" s="141" t="s">
        <v>15</v>
      </c>
      <c r="E12" s="142" t="s">
        <v>8</v>
      </c>
      <c r="F12" s="141" t="s">
        <v>12</v>
      </c>
      <c r="G12" s="141" t="s">
        <v>7</v>
      </c>
      <c r="H12" s="141" t="s">
        <v>7</v>
      </c>
      <c r="L12" s="139" t="s">
        <v>308</v>
      </c>
      <c r="M12" s="139" t="str">
        <f>Trames!$I$13</f>
        <v>agent 11</v>
      </c>
      <c r="N12" s="139" t="str">
        <f>Trames!$I$12</f>
        <v>agent 10</v>
      </c>
      <c r="O12" s="139" t="str">
        <f>Trames!$I$11</f>
        <v>agent 9</v>
      </c>
      <c r="P12" s="139" t="str">
        <f>Trames!$I$10</f>
        <v>agent 8</v>
      </c>
      <c r="Q12" s="139" t="str">
        <f>Trames!$I$9</f>
        <v>agent 7</v>
      </c>
      <c r="R12" s="139" t="str">
        <f>Trames!$I$8</f>
        <v>agent 6</v>
      </c>
      <c r="S12" s="139" t="str">
        <f>Trames!$I$7</f>
        <v>agent 5</v>
      </c>
      <c r="T12" s="139" t="str">
        <f>Trames!$I$6</f>
        <v>agent 4</v>
      </c>
      <c r="U12" s="139" t="str">
        <f>Trames!$I$5</f>
        <v>agent 3</v>
      </c>
      <c r="V12" s="139" t="str">
        <f>Trames!$I$4</f>
        <v>agent 2</v>
      </c>
      <c r="W12" s="139" t="str">
        <f>Trames!$I$3</f>
        <v>agent 1</v>
      </c>
      <c r="X12" s="139" t="str">
        <f>Trames!$I$22</f>
        <v>agent 20</v>
      </c>
      <c r="Y12" s="139" t="str">
        <f>Trames!$I$21</f>
        <v>agent 19</v>
      </c>
      <c r="Z12" s="139" t="str">
        <f>Trames!$I$20</f>
        <v>agent 18</v>
      </c>
      <c r="AA12" s="139" t="str">
        <f>Trames!$I$19</f>
        <v>agent 17</v>
      </c>
      <c r="AB12" s="139" t="str">
        <f>Trames!$I$18</f>
        <v>agent 16</v>
      </c>
      <c r="AC12" s="139" t="str">
        <f>Trames!$I$17</f>
        <v>agent 15</v>
      </c>
      <c r="AD12" s="139" t="str">
        <f>Trames!$I$16</f>
        <v>agent 14</v>
      </c>
      <c r="AE12" s="139" t="str">
        <f>Trames!$I$15</f>
        <v>agent 13</v>
      </c>
      <c r="AF12" s="139" t="str">
        <f>Trames!$I$14</f>
        <v>agent 12</v>
      </c>
    </row>
    <row r="13" spans="1:32">
      <c r="A13" s="139" t="s">
        <v>26</v>
      </c>
      <c r="B13" s="141" t="s">
        <v>37</v>
      </c>
      <c r="C13" s="141" t="s">
        <v>12</v>
      </c>
      <c r="D13" s="141" t="s">
        <v>46</v>
      </c>
      <c r="E13" s="142" t="s">
        <v>8</v>
      </c>
      <c r="F13" s="142" t="s">
        <v>8</v>
      </c>
      <c r="G13" s="141" t="s">
        <v>7</v>
      </c>
      <c r="H13" s="141" t="s">
        <v>7</v>
      </c>
      <c r="L13" s="139" t="s">
        <v>309</v>
      </c>
      <c r="M13" s="139" t="str">
        <f>Trames!$I$14</f>
        <v>agent 12</v>
      </c>
      <c r="N13" s="139" t="str">
        <f>Trames!$I$13</f>
        <v>agent 11</v>
      </c>
      <c r="O13" s="139" t="str">
        <f>Trames!$I$12</f>
        <v>agent 10</v>
      </c>
      <c r="P13" s="139" t="str">
        <f>Trames!$I$11</f>
        <v>agent 9</v>
      </c>
      <c r="Q13" s="139" t="str">
        <f>Trames!$I$10</f>
        <v>agent 8</v>
      </c>
      <c r="R13" s="139" t="str">
        <f>Trames!$I$9</f>
        <v>agent 7</v>
      </c>
      <c r="S13" s="139" t="str">
        <f>Trames!$I$8</f>
        <v>agent 6</v>
      </c>
      <c r="T13" s="139" t="str">
        <f>Trames!$I$7</f>
        <v>agent 5</v>
      </c>
      <c r="U13" s="139" t="str">
        <f>Trames!$I$6</f>
        <v>agent 4</v>
      </c>
      <c r="V13" s="139" t="str">
        <f>Trames!$I$5</f>
        <v>agent 3</v>
      </c>
      <c r="W13" s="139" t="str">
        <f>Trames!$I$4</f>
        <v>agent 2</v>
      </c>
      <c r="X13" s="139" t="str">
        <f>Trames!$I$3</f>
        <v>agent 1</v>
      </c>
      <c r="Y13" s="139" t="str">
        <f>Trames!$I$22</f>
        <v>agent 20</v>
      </c>
      <c r="Z13" s="139" t="str">
        <f>Trames!$I$21</f>
        <v>agent 19</v>
      </c>
      <c r="AA13" s="139" t="str">
        <f>Trames!$I$20</f>
        <v>agent 18</v>
      </c>
      <c r="AB13" s="139" t="str">
        <f>Trames!$I$19</f>
        <v>agent 17</v>
      </c>
      <c r="AC13" s="139" t="str">
        <f>Trames!$I$18</f>
        <v>agent 16</v>
      </c>
      <c r="AD13" s="139" t="str">
        <f>Trames!$I$17</f>
        <v>agent 15</v>
      </c>
      <c r="AE13" s="139" t="str">
        <f>Trames!$I$16</f>
        <v>agent 14</v>
      </c>
      <c r="AF13" s="139" t="str">
        <f>Trames!$I$15</f>
        <v>agent 13</v>
      </c>
    </row>
    <row r="14" spans="1:32">
      <c r="A14" s="139" t="s">
        <v>27</v>
      </c>
      <c r="B14" s="143" t="str">
        <f>IF(COUNTIF(Trames!$K$73:$K$80,IF('Deroulé 5Jours'!B$1='deroulé des agents'!B$1,'deroulé des agents'!B12,"")),"RA","7H30-18H")</f>
        <v>7H30-18H</v>
      </c>
      <c r="C14" s="142" t="s">
        <v>8</v>
      </c>
      <c r="D14" s="143" t="str">
        <f>IF(COUNTIF(Trames!$K$73:$K$80,IF('Deroulé 5Jours'!C$1='deroulé des agents'!B$1,'deroulé des agents'!B12,"")),"RA","JBC-25")</f>
        <v>JBC-25</v>
      </c>
      <c r="E14" s="141" t="s">
        <v>39</v>
      </c>
      <c r="F14" s="141" t="s">
        <v>39</v>
      </c>
      <c r="G14" s="141" t="s">
        <v>7</v>
      </c>
      <c r="H14" s="141" t="s">
        <v>7</v>
      </c>
      <c r="L14" s="139" t="s">
        <v>310</v>
      </c>
      <c r="M14" s="139" t="str">
        <f>Trames!$I$15</f>
        <v>agent 13</v>
      </c>
      <c r="N14" s="139" t="str">
        <f>Trames!$I$14</f>
        <v>agent 12</v>
      </c>
      <c r="O14" s="139" t="str">
        <f>Trames!$I$13</f>
        <v>agent 11</v>
      </c>
      <c r="P14" s="139" t="str">
        <f>Trames!$I$12</f>
        <v>agent 10</v>
      </c>
      <c r="Q14" s="139" t="str">
        <f>Trames!$I$11</f>
        <v>agent 9</v>
      </c>
      <c r="R14" s="139" t="str">
        <f>Trames!$I$10</f>
        <v>agent 8</v>
      </c>
      <c r="S14" s="139" t="str">
        <f>Trames!$I$9</f>
        <v>agent 7</v>
      </c>
      <c r="T14" s="139" t="str">
        <f>Trames!$I$8</f>
        <v>agent 6</v>
      </c>
      <c r="U14" s="139" t="str">
        <f>Trames!$I$7</f>
        <v>agent 5</v>
      </c>
      <c r="V14" s="139" t="str">
        <f>Trames!$I$6</f>
        <v>agent 4</v>
      </c>
      <c r="W14" s="139" t="str">
        <f>Trames!$I$5</f>
        <v>agent 3</v>
      </c>
      <c r="X14" s="139" t="str">
        <f>Trames!$I$4</f>
        <v>agent 2</v>
      </c>
      <c r="Y14" s="139" t="str">
        <f>Trames!$I$3</f>
        <v>agent 1</v>
      </c>
      <c r="Z14" s="139" t="str">
        <f>Trames!$I$22</f>
        <v>agent 20</v>
      </c>
      <c r="AA14" s="139" t="str">
        <f>Trames!$I$21</f>
        <v>agent 19</v>
      </c>
      <c r="AB14" s="139" t="str">
        <f>Trames!$I$20</f>
        <v>agent 18</v>
      </c>
      <c r="AC14" s="139" t="str">
        <f>Trames!$I$19</f>
        <v>agent 17</v>
      </c>
      <c r="AD14" s="139" t="str">
        <f>Trames!$I$18</f>
        <v>agent 16</v>
      </c>
      <c r="AE14" s="139" t="str">
        <f>Trames!$I$17</f>
        <v>agent 15</v>
      </c>
      <c r="AF14" s="139" t="str">
        <f>Trames!$I$16</f>
        <v>agent 14</v>
      </c>
    </row>
    <row r="15" spans="1:32">
      <c r="A15" s="139" t="s">
        <v>28</v>
      </c>
      <c r="B15" s="141" t="s">
        <v>38</v>
      </c>
      <c r="C15" s="141" t="s">
        <v>40</v>
      </c>
      <c r="D15" s="141" t="s">
        <v>40</v>
      </c>
      <c r="E15" s="142" t="s">
        <v>8</v>
      </c>
      <c r="F15" s="142" t="s">
        <v>8</v>
      </c>
      <c r="G15" s="141" t="s">
        <v>7</v>
      </c>
      <c r="H15" s="141" t="s">
        <v>7</v>
      </c>
      <c r="L15" s="139" t="s">
        <v>311</v>
      </c>
      <c r="M15" s="139" t="str">
        <f>Trames!$I$16</f>
        <v>agent 14</v>
      </c>
      <c r="N15" s="139" t="str">
        <f>Trames!$I$15</f>
        <v>agent 13</v>
      </c>
      <c r="O15" s="139" t="str">
        <f>Trames!$I$14</f>
        <v>agent 12</v>
      </c>
      <c r="P15" s="139" t="str">
        <f>Trames!$I$13</f>
        <v>agent 11</v>
      </c>
      <c r="Q15" s="139" t="str">
        <f>Trames!$I$12</f>
        <v>agent 10</v>
      </c>
      <c r="R15" s="139" t="str">
        <f>Trames!$I$11</f>
        <v>agent 9</v>
      </c>
      <c r="S15" s="139" t="str">
        <f>Trames!$I$10</f>
        <v>agent 8</v>
      </c>
      <c r="T15" s="139" t="str">
        <f>Trames!$I$9</f>
        <v>agent 7</v>
      </c>
      <c r="U15" s="139" t="str">
        <f>Trames!$I$8</f>
        <v>agent 6</v>
      </c>
      <c r="V15" s="139" t="str">
        <f>Trames!$I$7</f>
        <v>agent 5</v>
      </c>
      <c r="W15" s="139" t="str">
        <f>Trames!$I$6</f>
        <v>agent 4</v>
      </c>
      <c r="X15" s="139" t="str">
        <f>Trames!$I$5</f>
        <v>agent 3</v>
      </c>
      <c r="Y15" s="139" t="str">
        <f>Trames!$I$4</f>
        <v>agent 2</v>
      </c>
      <c r="Z15" s="139" t="str">
        <f>Trames!$I$3</f>
        <v>agent 1</v>
      </c>
      <c r="AA15" s="139" t="str">
        <f>Trames!$I$22</f>
        <v>agent 20</v>
      </c>
      <c r="AB15" s="139" t="str">
        <f>Trames!$I$21</f>
        <v>agent 19</v>
      </c>
      <c r="AC15" s="139" t="str">
        <f>Trames!$I$20</f>
        <v>agent 18</v>
      </c>
      <c r="AD15" s="139" t="str">
        <f>Trames!$I$19</f>
        <v>agent 17</v>
      </c>
      <c r="AE15" s="139" t="str">
        <f>Trames!$I$18</f>
        <v>agent 16</v>
      </c>
      <c r="AF15" s="139" t="str">
        <f>Trames!$I$17</f>
        <v>agent 15</v>
      </c>
    </row>
    <row r="16" spans="1:32">
      <c r="A16" s="139" t="s">
        <v>29</v>
      </c>
      <c r="B16" s="141" t="s">
        <v>41</v>
      </c>
      <c r="C16" s="143" t="str">
        <f>IF(COUNTIF(Trames!$K$73:$K$80,IF('Deroulé 5Jours'!C$1='deroulé des agents'!B$1,'deroulé des agents'!B14,"")),"RA","JBU-15")</f>
        <v>JBU-15</v>
      </c>
      <c r="D16" s="141" t="s">
        <v>41</v>
      </c>
      <c r="E16" s="141" t="s">
        <v>8</v>
      </c>
      <c r="F16" s="141" t="s">
        <v>41</v>
      </c>
      <c r="G16" s="141" t="s">
        <v>7</v>
      </c>
      <c r="H16" s="141" t="s">
        <v>7</v>
      </c>
      <c r="L16" s="139" t="s">
        <v>312</v>
      </c>
      <c r="M16" s="139" t="str">
        <f>Trames!$I$17</f>
        <v>agent 15</v>
      </c>
      <c r="N16" s="139" t="str">
        <f>Trames!$I$16</f>
        <v>agent 14</v>
      </c>
      <c r="O16" s="139" t="str">
        <f>Trames!$I$15</f>
        <v>agent 13</v>
      </c>
      <c r="P16" s="139" t="str">
        <f>Trames!$I$14</f>
        <v>agent 12</v>
      </c>
      <c r="Q16" s="139" t="str">
        <f>Trames!$I$13</f>
        <v>agent 11</v>
      </c>
      <c r="R16" s="139" t="str">
        <f>Trames!$I$12</f>
        <v>agent 10</v>
      </c>
      <c r="S16" s="139" t="str">
        <f>Trames!$I$11</f>
        <v>agent 9</v>
      </c>
      <c r="T16" s="139" t="str">
        <f>Trames!$I$10</f>
        <v>agent 8</v>
      </c>
      <c r="U16" s="139" t="str">
        <f>Trames!$I$9</f>
        <v>agent 7</v>
      </c>
      <c r="V16" s="139" t="str">
        <f>Trames!$I$8</f>
        <v>agent 6</v>
      </c>
      <c r="W16" s="139" t="str">
        <f>Trames!$I$7</f>
        <v>agent 5</v>
      </c>
      <c r="X16" s="139" t="str">
        <f>Trames!$I$6</f>
        <v>agent 4</v>
      </c>
      <c r="Y16" s="139" t="str">
        <f>Trames!$I$5</f>
        <v>agent 3</v>
      </c>
      <c r="Z16" s="139" t="str">
        <f>Trames!$I$4</f>
        <v>agent 2</v>
      </c>
      <c r="AA16" s="139" t="str">
        <f>Trames!$I$3</f>
        <v>agent 1</v>
      </c>
      <c r="AB16" s="139" t="str">
        <f>Trames!$I$22</f>
        <v>agent 20</v>
      </c>
      <c r="AC16" s="139" t="str">
        <f>Trames!$I$21</f>
        <v>agent 19</v>
      </c>
      <c r="AD16" s="139" t="str">
        <f>Trames!$I$20</f>
        <v>agent 18</v>
      </c>
      <c r="AE16" s="139" t="str">
        <f>Trames!$I$19</f>
        <v>agent 17</v>
      </c>
      <c r="AF16" s="139" t="str">
        <f>Trames!$I$18</f>
        <v>agent 16</v>
      </c>
    </row>
    <row r="17" spans="1:32">
      <c r="A17" s="139" t="s">
        <v>30</v>
      </c>
      <c r="B17" s="137" t="str">
        <f>IF($B$10="RA","JBC-23","7H30-18H")</f>
        <v>7H30-18H</v>
      </c>
      <c r="C17" s="142" t="s">
        <v>8</v>
      </c>
      <c r="D17" s="142" t="s">
        <v>8</v>
      </c>
      <c r="E17" s="141" t="s">
        <v>42</v>
      </c>
      <c r="F17" s="141" t="s">
        <v>42</v>
      </c>
      <c r="G17" s="141" t="s">
        <v>7</v>
      </c>
      <c r="H17" s="141" t="s">
        <v>7</v>
      </c>
      <c r="L17" s="139" t="s">
        <v>313</v>
      </c>
      <c r="M17" s="139" t="str">
        <f>Trames!$I$18</f>
        <v>agent 16</v>
      </c>
      <c r="N17" s="139" t="str">
        <f>Trames!$I$17</f>
        <v>agent 15</v>
      </c>
      <c r="O17" s="139" t="str">
        <f>Trames!$I$16</f>
        <v>agent 14</v>
      </c>
      <c r="P17" s="139" t="str">
        <f>Trames!$I$15</f>
        <v>agent 13</v>
      </c>
      <c r="Q17" s="139" t="str">
        <f>Trames!$I$14</f>
        <v>agent 12</v>
      </c>
      <c r="R17" s="139" t="str">
        <f>Trames!$I$13</f>
        <v>agent 11</v>
      </c>
      <c r="S17" s="139" t="str">
        <f>Trames!$I$12</f>
        <v>agent 10</v>
      </c>
      <c r="T17" s="139" t="str">
        <f>Trames!$I$11</f>
        <v>agent 9</v>
      </c>
      <c r="U17" s="139" t="str">
        <f>Trames!$I$10</f>
        <v>agent 8</v>
      </c>
      <c r="V17" s="139" t="str">
        <f>Trames!$I$9</f>
        <v>agent 7</v>
      </c>
      <c r="W17" s="139" t="str">
        <f>Trames!$I$8</f>
        <v>agent 6</v>
      </c>
      <c r="X17" s="139" t="str">
        <f>Trames!$I$7</f>
        <v>agent 5</v>
      </c>
      <c r="Y17" s="139" t="str">
        <f>Trames!$I$6</f>
        <v>agent 4</v>
      </c>
      <c r="Z17" s="139" t="str">
        <f>Trames!$I$5</f>
        <v>agent 3</v>
      </c>
      <c r="AA17" s="139" t="str">
        <f>Trames!$I$4</f>
        <v>agent 2</v>
      </c>
      <c r="AB17" s="139" t="str">
        <f>Trames!$I$3</f>
        <v>agent 1</v>
      </c>
      <c r="AC17" s="139" t="str">
        <f>Trames!$I$22</f>
        <v>agent 20</v>
      </c>
      <c r="AD17" s="139" t="str">
        <f>Trames!$I$21</f>
        <v>agent 19</v>
      </c>
      <c r="AE17" s="139" t="str">
        <f>Trames!$I$20</f>
        <v>agent 18</v>
      </c>
      <c r="AF17" s="139" t="str">
        <f>Trames!$I$19</f>
        <v>agent 17</v>
      </c>
    </row>
    <row r="18" spans="1:32">
      <c r="A18" s="139" t="s">
        <v>31</v>
      </c>
      <c r="B18" s="141" t="s">
        <v>43</v>
      </c>
      <c r="C18" s="141" t="s">
        <v>43</v>
      </c>
      <c r="D18" s="142" t="s">
        <v>8</v>
      </c>
      <c r="E18" s="143" t="str">
        <f>IF(COUNTIF(Trames!$K$73:$K$80,IF('Deroulé 5Jours'!C$1='deroulé des agents'!B$1,'deroulé des agents'!B16,"")),"RA","JBU-16")</f>
        <v>JBU-16</v>
      </c>
      <c r="F18" s="141" t="s">
        <v>43</v>
      </c>
      <c r="G18" s="141" t="s">
        <v>7</v>
      </c>
      <c r="H18" s="141" t="s">
        <v>7</v>
      </c>
      <c r="L18" s="139" t="s">
        <v>314</v>
      </c>
      <c r="M18" s="139" t="str">
        <f>Trames!$I$19</f>
        <v>agent 17</v>
      </c>
      <c r="N18" s="139" t="str">
        <f>Trames!$I$18</f>
        <v>agent 16</v>
      </c>
      <c r="O18" s="139" t="str">
        <f>Trames!$I$17</f>
        <v>agent 15</v>
      </c>
      <c r="P18" s="139" t="str">
        <f>Trames!$I$16</f>
        <v>agent 14</v>
      </c>
      <c r="Q18" s="139" t="str">
        <f>Trames!$I$15</f>
        <v>agent 13</v>
      </c>
      <c r="R18" s="139" t="str">
        <f>Trames!$I$14</f>
        <v>agent 12</v>
      </c>
      <c r="S18" s="139" t="str">
        <f>Trames!$I$13</f>
        <v>agent 11</v>
      </c>
      <c r="T18" s="139" t="str">
        <f>Trames!$I$12</f>
        <v>agent 10</v>
      </c>
      <c r="U18" s="139" t="str">
        <f>Trames!$I$11</f>
        <v>agent 9</v>
      </c>
      <c r="V18" s="139" t="str">
        <f>Trames!$I$10</f>
        <v>agent 8</v>
      </c>
      <c r="W18" s="139" t="str">
        <f>Trames!$I$9</f>
        <v>agent 7</v>
      </c>
      <c r="X18" s="139" t="str">
        <f>Trames!$I$8</f>
        <v>agent 6</v>
      </c>
      <c r="Y18" s="139" t="str">
        <f>Trames!$I$7</f>
        <v>agent 5</v>
      </c>
      <c r="Z18" s="139" t="str">
        <f>Trames!$I$6</f>
        <v>agent 4</v>
      </c>
      <c r="AA18" s="139" t="str">
        <f>Trames!$I$5</f>
        <v>agent 3</v>
      </c>
      <c r="AB18" s="139" t="str">
        <f>Trames!$I$4</f>
        <v>agent 2</v>
      </c>
      <c r="AC18" s="139" t="str">
        <f>Trames!$I$3</f>
        <v>agent 1</v>
      </c>
      <c r="AD18" s="139" t="str">
        <f>Trames!$I$22</f>
        <v>agent 20</v>
      </c>
      <c r="AE18" s="139" t="str">
        <f>Trames!$I$21</f>
        <v>agent 19</v>
      </c>
      <c r="AF18" s="139" t="str">
        <f>Trames!$I$20</f>
        <v>agent 18</v>
      </c>
    </row>
    <row r="19" spans="1:32">
      <c r="A19" s="139" t="s">
        <v>32</v>
      </c>
      <c r="B19" s="141" t="s">
        <v>42</v>
      </c>
      <c r="C19" s="141" t="s">
        <v>42</v>
      </c>
      <c r="D19" s="141" t="s">
        <v>43</v>
      </c>
      <c r="E19" s="142" t="s">
        <v>8</v>
      </c>
      <c r="F19" s="142" t="s">
        <v>8</v>
      </c>
      <c r="G19" s="141" t="s">
        <v>7</v>
      </c>
      <c r="H19" s="141" t="s">
        <v>7</v>
      </c>
      <c r="L19" s="139" t="s">
        <v>315</v>
      </c>
      <c r="M19" s="139" t="str">
        <f>Trames!$I$20</f>
        <v>agent 18</v>
      </c>
      <c r="N19" s="139" t="str">
        <f>Trames!$I$19</f>
        <v>agent 17</v>
      </c>
      <c r="O19" s="139" t="str">
        <f>Trames!$I$18</f>
        <v>agent 16</v>
      </c>
      <c r="P19" s="139" t="str">
        <f>Trames!$I$17</f>
        <v>agent 15</v>
      </c>
      <c r="Q19" s="139" t="str">
        <f>Trames!$I$16</f>
        <v>agent 14</v>
      </c>
      <c r="R19" s="139" t="str">
        <f>Trames!$I$15</f>
        <v>agent 13</v>
      </c>
      <c r="S19" s="139" t="str">
        <f>Trames!$I$14</f>
        <v>agent 12</v>
      </c>
      <c r="T19" s="139" t="str">
        <f>Trames!$I$13</f>
        <v>agent 11</v>
      </c>
      <c r="U19" s="139" t="str">
        <f>Trames!$I$12</f>
        <v>agent 10</v>
      </c>
      <c r="V19" s="139" t="str">
        <f>Trames!$I$11</f>
        <v>agent 9</v>
      </c>
      <c r="W19" s="139" t="str">
        <f>Trames!$I$10</f>
        <v>agent 8</v>
      </c>
      <c r="X19" s="139" t="str">
        <f>Trames!$I$9</f>
        <v>agent 7</v>
      </c>
      <c r="Y19" s="139" t="str">
        <f>Trames!$I$8</f>
        <v>agent 6</v>
      </c>
      <c r="Z19" s="139" t="str">
        <f>Trames!$I$7</f>
        <v>agent 5</v>
      </c>
      <c r="AA19" s="139" t="str">
        <f>Trames!$I$6</f>
        <v>agent 4</v>
      </c>
      <c r="AB19" s="139" t="str">
        <f>Trames!$I$5</f>
        <v>agent 3</v>
      </c>
      <c r="AC19" s="139" t="str">
        <f>Trames!$I$4</f>
        <v>agent 2</v>
      </c>
      <c r="AD19" s="139" t="str">
        <f>Trames!$I$3</f>
        <v>agent 1</v>
      </c>
      <c r="AE19" s="139" t="str">
        <f>Trames!$I$22</f>
        <v>agent 20</v>
      </c>
      <c r="AF19" s="139" t="str">
        <f>Trames!$I$21</f>
        <v>agent 19</v>
      </c>
    </row>
    <row r="20" spans="1:32">
      <c r="A20" s="139" t="s">
        <v>33</v>
      </c>
      <c r="B20" s="141" t="s">
        <v>44</v>
      </c>
      <c r="C20" s="143" t="str">
        <f>IF(COUNTIF(Trames!$K$73:$K$80,IF('Deroulé 5Jours'!B$1='deroulé des agents'!C$1,'deroulé des agents'!B18,"")),"RA","7H30-18H")</f>
        <v>RA</v>
      </c>
      <c r="D20" s="141" t="s">
        <v>45</v>
      </c>
      <c r="E20" s="142" t="s">
        <v>8</v>
      </c>
      <c r="F20" s="143" t="str">
        <f>IF(COUNTIF(Trames!$K$73:$K$80,IF('Deroulé 5Jours'!C$1='deroulé des agents'!B$1,'deroulé des agents'!B18,"")),"RA","CCV-46")</f>
        <v>CCV-46</v>
      </c>
      <c r="G20" s="141" t="s">
        <v>7</v>
      </c>
      <c r="H20" s="141" t="s">
        <v>7</v>
      </c>
      <c r="L20" s="139" t="s">
        <v>316</v>
      </c>
      <c r="M20" s="139" t="str">
        <f>Trames!$I$21</f>
        <v>agent 19</v>
      </c>
      <c r="N20" s="139" t="str">
        <f>Trames!$I$20</f>
        <v>agent 18</v>
      </c>
      <c r="O20" s="139" t="str">
        <f>Trames!$I$19</f>
        <v>agent 17</v>
      </c>
      <c r="P20" s="139" t="str">
        <f>Trames!$I$18</f>
        <v>agent 16</v>
      </c>
      <c r="Q20" s="139" t="str">
        <f>Trames!$I$17</f>
        <v>agent 15</v>
      </c>
      <c r="R20" s="139" t="str">
        <f>Trames!$I$16</f>
        <v>agent 14</v>
      </c>
      <c r="S20" s="139" t="str">
        <f>Trames!$I$15</f>
        <v>agent 13</v>
      </c>
      <c r="T20" s="139" t="str">
        <f>Trames!$I$14</f>
        <v>agent 12</v>
      </c>
      <c r="U20" s="139" t="str">
        <f>Trames!$I$13</f>
        <v>agent 11</v>
      </c>
      <c r="V20" s="139" t="str">
        <f>Trames!$I$12</f>
        <v>agent 10</v>
      </c>
      <c r="W20" s="139" t="str">
        <f>Trames!$I$11</f>
        <v>agent 9</v>
      </c>
      <c r="X20" s="139" t="str">
        <f>Trames!$I$10</f>
        <v>agent 8</v>
      </c>
      <c r="Y20" s="139" t="str">
        <f>Trames!$I$9</f>
        <v>agent 7</v>
      </c>
      <c r="Z20" s="139" t="str">
        <f>Trames!$I$8</f>
        <v>agent 6</v>
      </c>
      <c r="AA20" s="139" t="str">
        <f>Trames!$I$7</f>
        <v>agent 5</v>
      </c>
      <c r="AB20" s="139" t="str">
        <f>Trames!$I$6</f>
        <v>agent 4</v>
      </c>
      <c r="AC20" s="139" t="str">
        <f>Trames!$I$5</f>
        <v>agent 3</v>
      </c>
      <c r="AD20" s="139" t="str">
        <f>Trames!$I$4</f>
        <v>agent 2</v>
      </c>
      <c r="AE20" s="139" t="str">
        <f>Trames!$I$3</f>
        <v>agent 1</v>
      </c>
      <c r="AF20" s="139" t="str">
        <f>Trames!$I$22</f>
        <v>agent 20</v>
      </c>
    </row>
    <row r="21" spans="1:32">
      <c r="A21" s="139" t="s">
        <v>34</v>
      </c>
      <c r="B21" s="142" t="s">
        <v>8</v>
      </c>
      <c r="C21" s="141" t="s">
        <v>46</v>
      </c>
      <c r="D21" s="137" t="str">
        <f>IF($D$14="RA","JBC-25","7H30-18H")</f>
        <v>7H30-18H</v>
      </c>
      <c r="E21" s="141" t="s">
        <v>12</v>
      </c>
      <c r="F21" s="142" t="s">
        <v>8</v>
      </c>
      <c r="G21" s="141" t="s">
        <v>7</v>
      </c>
      <c r="H21" s="141" t="s">
        <v>7</v>
      </c>
      <c r="L21" s="139" t="s">
        <v>317</v>
      </c>
      <c r="M21" s="139" t="str">
        <f>Trames!$I$22</f>
        <v>agent 20</v>
      </c>
      <c r="N21" s="139" t="str">
        <f>Trames!$I$21</f>
        <v>agent 19</v>
      </c>
      <c r="O21" s="139" t="str">
        <f>Trames!$I$20</f>
        <v>agent 18</v>
      </c>
      <c r="P21" s="139" t="str">
        <f>Trames!$I$19</f>
        <v>agent 17</v>
      </c>
      <c r="Q21" s="139" t="str">
        <f>Trames!$I$18</f>
        <v>agent 16</v>
      </c>
      <c r="R21" s="139" t="str">
        <f>Trames!$I$17</f>
        <v>agent 15</v>
      </c>
      <c r="S21" s="139" t="str">
        <f>Trames!$I$16</f>
        <v>agent 14</v>
      </c>
      <c r="T21" s="139" t="str">
        <f>Trames!$I$15</f>
        <v>agent 13</v>
      </c>
      <c r="U21" s="139" t="str">
        <f>Trames!$I$14</f>
        <v>agent 12</v>
      </c>
      <c r="V21" s="139" t="str">
        <f>Trames!$I$13</f>
        <v>agent 11</v>
      </c>
      <c r="W21" s="139" t="str">
        <f>Trames!$I$12</f>
        <v>agent 10</v>
      </c>
      <c r="X21" s="139" t="str">
        <f>Trames!$I$11</f>
        <v>agent 9</v>
      </c>
      <c r="Y21" s="139" t="str">
        <f>Trames!$I$10</f>
        <v>agent 8</v>
      </c>
      <c r="Z21" s="139" t="str">
        <f>Trames!$I$9</f>
        <v>agent 7</v>
      </c>
      <c r="AA21" s="139" t="str">
        <f>Trames!$I$8</f>
        <v>agent 6</v>
      </c>
      <c r="AB21" s="139" t="str">
        <f>Trames!$I$7</f>
        <v>agent 5</v>
      </c>
      <c r="AC21" s="139" t="str">
        <f>Trames!$I$6</f>
        <v>agent 4</v>
      </c>
      <c r="AD21" s="139" t="str">
        <f>Trames!$I$5</f>
        <v>agent 3</v>
      </c>
      <c r="AE21" s="139" t="str">
        <f>Trames!$I$4</f>
        <v>agent 2</v>
      </c>
      <c r="AF21" s="139" t="str">
        <f>Trames!$I$3</f>
        <v>agent 1</v>
      </c>
    </row>
    <row r="22" spans="1:32">
      <c r="A22" s="139" t="s">
        <v>35</v>
      </c>
      <c r="B22" s="141" t="s">
        <v>45</v>
      </c>
      <c r="C22" s="141" t="s">
        <v>47</v>
      </c>
      <c r="D22" s="143" t="str">
        <f>IF(COUNTIF(Trames!$K$73:$K$80,IF('Deroulé 5Jours'!C$1='deroulé des agents'!B$1,'deroulé des agents'!B20,"")),"RA","7H30-18H")</f>
        <v>7H30-18H</v>
      </c>
      <c r="E22" s="142" t="s">
        <v>8</v>
      </c>
      <c r="F22" s="143" t="str">
        <f>IF(COUNTIF(Trames!$K$73:$K$80,IF('Deroulé 5Jours'!C$1='deroulé des agents'!B$1,'deroulé des agents'!B20,"")),"RA","7H30-18H")</f>
        <v>7H30-18H</v>
      </c>
      <c r="G22" s="141" t="s">
        <v>7</v>
      </c>
      <c r="H22" s="141" t="s">
        <v>7</v>
      </c>
    </row>
    <row r="23" spans="1:32">
      <c r="A23" s="139" t="s">
        <v>36</v>
      </c>
      <c r="B23" s="142" t="s">
        <v>8</v>
      </c>
      <c r="C23" s="142" t="s">
        <v>8</v>
      </c>
      <c r="D23" s="141" t="s">
        <v>42</v>
      </c>
      <c r="E23" s="141" t="s">
        <v>54</v>
      </c>
      <c r="F23" s="141" t="s">
        <v>54</v>
      </c>
      <c r="G23" s="141" t="s">
        <v>7</v>
      </c>
      <c r="H23" s="141" t="s">
        <v>7</v>
      </c>
    </row>
    <row r="24" spans="1:32">
      <c r="A24" s="139"/>
      <c r="B24" s="142"/>
      <c r="C24" s="142"/>
      <c r="D24" s="141"/>
      <c r="E24" s="141"/>
      <c r="F24" s="141"/>
      <c r="G24" s="141"/>
      <c r="H24" s="141"/>
      <c r="J24" s="139"/>
    </row>
    <row r="25" spans="1:32">
      <c r="A25" s="139" t="s">
        <v>18</v>
      </c>
      <c r="B25" s="141" t="s">
        <v>10</v>
      </c>
      <c r="C25" s="141" t="s">
        <v>10</v>
      </c>
      <c r="D25" s="142" t="s">
        <v>8</v>
      </c>
      <c r="E25" s="141" t="s">
        <v>10</v>
      </c>
      <c r="F25" s="142" t="s">
        <v>8</v>
      </c>
      <c r="G25" s="141" t="s">
        <v>7</v>
      </c>
      <c r="H25" s="141" t="s">
        <v>7</v>
      </c>
      <c r="J25" s="139" t="s">
        <v>66</v>
      </c>
    </row>
    <row r="26" spans="1:32">
      <c r="A26" s="139" t="s">
        <v>25</v>
      </c>
      <c r="B26" s="141" t="s">
        <v>15</v>
      </c>
      <c r="C26" s="143" t="str">
        <f>IF(COUNTIF(Trames!$K$73:$K$80,'Deroulé 5Jours'!$A25),"RA","JBC-21")</f>
        <v>JBC-21</v>
      </c>
      <c r="D26" s="141" t="s">
        <v>15</v>
      </c>
      <c r="E26" s="142" t="s">
        <v>8</v>
      </c>
      <c r="F26" s="141" t="s">
        <v>12</v>
      </c>
      <c r="G26" s="141" t="s">
        <v>7</v>
      </c>
      <c r="H26" s="141" t="s">
        <v>7</v>
      </c>
      <c r="J26" s="139" t="s">
        <v>67</v>
      </c>
    </row>
    <row r="27" spans="1:32">
      <c r="A27" s="139" t="s">
        <v>32</v>
      </c>
      <c r="B27" s="141" t="s">
        <v>42</v>
      </c>
      <c r="C27" s="141" t="s">
        <v>42</v>
      </c>
      <c r="D27" s="141" t="s">
        <v>43</v>
      </c>
      <c r="E27" s="142" t="s">
        <v>8</v>
      </c>
      <c r="F27" s="142" t="s">
        <v>8</v>
      </c>
      <c r="G27" s="141" t="s">
        <v>7</v>
      </c>
      <c r="H27" s="141" t="s">
        <v>7</v>
      </c>
      <c r="J27" s="139" t="s">
        <v>68</v>
      </c>
    </row>
    <row r="28" spans="1:32">
      <c r="A28" s="139" t="s">
        <v>34</v>
      </c>
      <c r="B28" s="142" t="s">
        <v>8</v>
      </c>
      <c r="C28" s="141" t="s">
        <v>46</v>
      </c>
      <c r="D28" s="137" t="str">
        <f>IF($D$14="RA","JBC-25","7H30-18H")</f>
        <v>7H30-18H</v>
      </c>
      <c r="E28" s="141" t="s">
        <v>12</v>
      </c>
      <c r="F28" s="142" t="s">
        <v>8</v>
      </c>
      <c r="G28" s="141" t="s">
        <v>7</v>
      </c>
      <c r="H28" s="141" t="s">
        <v>7</v>
      </c>
      <c r="J28" s="139" t="s">
        <v>69</v>
      </c>
    </row>
    <row r="29" spans="1:32" ht="15" thickBot="1">
      <c r="A29" s="225" t="s">
        <v>80</v>
      </c>
      <c r="B29" s="225"/>
      <c r="C29" s="225"/>
      <c r="D29" s="225"/>
      <c r="E29" s="225"/>
      <c r="F29" s="225"/>
      <c r="G29" s="225"/>
      <c r="H29" s="225"/>
      <c r="J29" s="138"/>
    </row>
    <row r="30" spans="1:32" ht="15" thickBot="1">
      <c r="A30" s="188"/>
      <c r="B30" s="188" t="s">
        <v>0</v>
      </c>
      <c r="C30" s="189" t="s">
        <v>1</v>
      </c>
      <c r="D30" s="189" t="s">
        <v>2</v>
      </c>
      <c r="E30" s="189" t="s">
        <v>3</v>
      </c>
      <c r="F30" s="189" t="s">
        <v>4</v>
      </c>
      <c r="G30" s="189" t="s">
        <v>5</v>
      </c>
      <c r="H30" s="190" t="s">
        <v>6</v>
      </c>
      <c r="J30" s="188"/>
    </row>
    <row r="31" spans="1:32" ht="15" thickBot="1">
      <c r="A31" s="191" t="s">
        <v>441</v>
      </c>
      <c r="B31" s="192" t="s">
        <v>48</v>
      </c>
      <c r="C31" s="148" t="s">
        <v>48</v>
      </c>
      <c r="D31" s="148" t="s">
        <v>48</v>
      </c>
      <c r="E31" s="148" t="s">
        <v>48</v>
      </c>
      <c r="F31" s="143" t="str">
        <f>IF(COUNTIF(Trames!$K$73:$K$80,$A31),"RA","JBA-3")</f>
        <v>JBA-3</v>
      </c>
      <c r="G31" s="148" t="s">
        <v>7</v>
      </c>
      <c r="H31" s="193" t="s">
        <v>7</v>
      </c>
      <c r="J31" s="191" t="s">
        <v>17</v>
      </c>
    </row>
    <row r="32" spans="1:32" ht="15" thickBot="1">
      <c r="A32" s="191" t="s">
        <v>442</v>
      </c>
      <c r="B32" s="195" t="str">
        <f>IF(COUNTIF(Trames!$K$73:$K$80,$A32),"RA","JBA-2")</f>
        <v>JBA-2</v>
      </c>
      <c r="C32" s="150" t="s">
        <v>49</v>
      </c>
      <c r="D32" s="150" t="s">
        <v>52</v>
      </c>
      <c r="E32" s="150" t="s">
        <v>49</v>
      </c>
      <c r="F32" s="150" t="s">
        <v>49</v>
      </c>
      <c r="G32" s="150" t="s">
        <v>7</v>
      </c>
      <c r="H32" s="196" t="s">
        <v>7</v>
      </c>
      <c r="J32" s="194" t="s">
        <v>18</v>
      </c>
      <c r="M32" s="138" t="str">
        <f>ADDRESS(1,MATCH('Deroulé 5Jours'!B$1,M1:AF1,0))</f>
        <v>$A$1</v>
      </c>
    </row>
    <row r="33" spans="1:13" ht="15" thickBot="1">
      <c r="A33" s="191" t="s">
        <v>318</v>
      </c>
      <c r="B33" s="197" t="s">
        <v>40</v>
      </c>
      <c r="C33" s="150" t="s">
        <v>50</v>
      </c>
      <c r="D33" s="143" t="str">
        <f>IF(COUNTIF(Trames!$K$73:$K$80,$A33),"RA","JBA-2")</f>
        <v>JBA-2</v>
      </c>
      <c r="E33" s="150" t="s">
        <v>40</v>
      </c>
      <c r="F33" s="150" t="s">
        <v>40</v>
      </c>
      <c r="G33" s="150" t="s">
        <v>7</v>
      </c>
      <c r="H33" s="196" t="s">
        <v>7</v>
      </c>
      <c r="J33" s="194" t="s">
        <v>19</v>
      </c>
      <c r="M33" s="138" t="str">
        <f>IF('deroulé des agents'!B$1=ADDRESS(1,MATCH('Deroulé 5Jours'!B$1,'deroulé des agents'!1:1,0)),'deroulé des agents'!B6,"22")</f>
        <v>22</v>
      </c>
    </row>
    <row r="34" spans="1:13" ht="15" thickBot="1">
      <c r="A34" s="191" t="s">
        <v>319</v>
      </c>
      <c r="B34" s="198" t="str">
        <f>IF($B$32="RA","JBA-2","7H30-15H30")</f>
        <v>7H30-15H30</v>
      </c>
      <c r="C34" s="143" t="str">
        <f>IF(COUNTIF(Trames!$K$73:$K$80,$A34),"RA","CCV-43")</f>
        <v>CCV-43</v>
      </c>
      <c r="D34" s="150" t="s">
        <v>37</v>
      </c>
      <c r="E34" s="150" t="s">
        <v>45</v>
      </c>
      <c r="F34" s="150" t="s">
        <v>45</v>
      </c>
      <c r="G34" s="150" t="s">
        <v>7</v>
      </c>
      <c r="H34" s="196" t="s">
        <v>7</v>
      </c>
      <c r="J34" s="194" t="s">
        <v>20</v>
      </c>
      <c r="L34" s="138" t="s">
        <v>337</v>
      </c>
    </row>
    <row r="35" spans="1:13" ht="15" thickBot="1">
      <c r="A35" s="191" t="s">
        <v>320</v>
      </c>
      <c r="B35" s="198" t="str">
        <f>IF($B$39="RA","JFR-35","7H30-15H30")</f>
        <v>7H30-15H30</v>
      </c>
      <c r="C35" s="150" t="s">
        <v>44</v>
      </c>
      <c r="D35" s="150" t="s">
        <v>44</v>
      </c>
      <c r="E35" s="143" t="str">
        <f>IF(COUNTIF(Trames!$K$73:$K$80,$A35),"RA","CCV-46")</f>
        <v>CCV-46</v>
      </c>
      <c r="F35" s="150" t="s">
        <v>52</v>
      </c>
      <c r="G35" s="150" t="s">
        <v>7</v>
      </c>
      <c r="H35" s="196" t="s">
        <v>7</v>
      </c>
      <c r="J35" s="194" t="s">
        <v>21</v>
      </c>
      <c r="M35" s="219" t="e">
        <f ca="1">INDIRECT("'"&amp;L34&amp;"'!ADRESSE(1;EQUIV('Deroulé 5Jours'!B$1;'deroulé des agents'!1:1;0))" )</f>
        <v>#REF!</v>
      </c>
    </row>
    <row r="36" spans="1:13" ht="15" thickBot="1">
      <c r="A36" s="191" t="s">
        <v>321</v>
      </c>
      <c r="B36" s="197" t="s">
        <v>14</v>
      </c>
      <c r="C36" s="143" t="str">
        <f>IF(COUNTIF(Trames!$K$73:$K$80,$A36),"RA","JFR-34")</f>
        <v>JFR-34</v>
      </c>
      <c r="D36" s="152" t="s">
        <v>8</v>
      </c>
      <c r="E36" s="150" t="s">
        <v>14</v>
      </c>
      <c r="F36" s="150" t="s">
        <v>14</v>
      </c>
      <c r="G36" s="150" t="s">
        <v>7</v>
      </c>
      <c r="H36" s="196" t="s">
        <v>7</v>
      </c>
      <c r="J36" s="194" t="s">
        <v>22</v>
      </c>
    </row>
    <row r="37" spans="1:13" ht="15" thickBot="1">
      <c r="A37" s="191" t="s">
        <v>322</v>
      </c>
      <c r="B37" s="197" t="s">
        <v>53</v>
      </c>
      <c r="C37" s="137" t="str">
        <f>IF($C$56="RA","CETI","7H30-18H")</f>
        <v>7H30-18H</v>
      </c>
      <c r="D37" s="150" t="s">
        <v>54</v>
      </c>
      <c r="E37" s="152" t="s">
        <v>8</v>
      </c>
      <c r="F37" s="152" t="s">
        <v>8</v>
      </c>
      <c r="G37" s="150" t="s">
        <v>7</v>
      </c>
      <c r="H37" s="196" t="s">
        <v>7</v>
      </c>
      <c r="J37" s="194" t="s">
        <v>23</v>
      </c>
    </row>
    <row r="38" spans="1:13" ht="15" thickBot="1">
      <c r="A38" s="191" t="s">
        <v>323</v>
      </c>
      <c r="B38" s="197" t="s">
        <v>55</v>
      </c>
      <c r="C38" s="143" t="str">
        <f>IF(COUNTIF(Trames!$K$73:$K$80,$A38),"RA","JFR-36")</f>
        <v>JFR-36</v>
      </c>
      <c r="D38" s="150" t="s">
        <v>55</v>
      </c>
      <c r="E38" s="150" t="s">
        <v>55</v>
      </c>
      <c r="F38" s="150" t="s">
        <v>37</v>
      </c>
      <c r="G38" s="150" t="s">
        <v>7</v>
      </c>
      <c r="H38" s="196" t="s">
        <v>7</v>
      </c>
      <c r="J38" s="194" t="s">
        <v>24</v>
      </c>
    </row>
    <row r="39" spans="1:13" ht="15" thickBot="1">
      <c r="A39" s="191" t="s">
        <v>324</v>
      </c>
      <c r="B39" s="195" t="str">
        <f>IF(COUNTIF(Trames!$K$73:$K$80,$A39),"RA","JFR-35")</f>
        <v>JFR-35</v>
      </c>
      <c r="C39" s="150" t="s">
        <v>37</v>
      </c>
      <c r="D39" s="150" t="s">
        <v>56</v>
      </c>
      <c r="E39" s="150" t="s">
        <v>56</v>
      </c>
      <c r="F39" s="150" t="s">
        <v>56</v>
      </c>
      <c r="G39" s="150" t="s">
        <v>7</v>
      </c>
      <c r="H39" s="196" t="s">
        <v>7</v>
      </c>
      <c r="J39" s="194" t="s">
        <v>25</v>
      </c>
    </row>
    <row r="40" spans="1:13" ht="15" thickBot="1">
      <c r="A40" s="191" t="s">
        <v>325</v>
      </c>
      <c r="B40" s="198" t="str">
        <f>IF($B$46="RA","JBC-26","7H30-15H30")</f>
        <v>7H30-15H30</v>
      </c>
      <c r="C40" s="137" t="str">
        <f>IF($C$34="RA","CCV-43","7H30-15H30")</f>
        <v>7H30-15H30</v>
      </c>
      <c r="D40" s="150" t="s">
        <v>51</v>
      </c>
      <c r="E40" s="150" t="s">
        <v>50</v>
      </c>
      <c r="F40" s="143" t="str">
        <f>IF(COUNTIF(Trames!$K$73:$K$80,$A40),"RA","JFR-36")</f>
        <v>JFR-36</v>
      </c>
      <c r="G40" s="150" t="s">
        <v>7</v>
      </c>
      <c r="H40" s="196" t="s">
        <v>7</v>
      </c>
      <c r="J40" s="194" t="s">
        <v>26</v>
      </c>
    </row>
    <row r="41" spans="1:13" ht="15" thickBot="1">
      <c r="A41" s="191" t="s">
        <v>326</v>
      </c>
      <c r="B41" s="197" t="s">
        <v>57</v>
      </c>
      <c r="C41" s="150" t="s">
        <v>267</v>
      </c>
      <c r="D41" s="143" t="str">
        <f>IF(COUNTIF(Trames!$K$73:$K$80,$A41),"RA","JBU-14")</f>
        <v>JBU-14</v>
      </c>
      <c r="E41" s="150" t="s">
        <v>267</v>
      </c>
      <c r="F41" s="150" t="s">
        <v>267</v>
      </c>
      <c r="G41" s="150" t="s">
        <v>7</v>
      </c>
      <c r="H41" s="196" t="s">
        <v>7</v>
      </c>
      <c r="J41" s="194" t="s">
        <v>27</v>
      </c>
    </row>
    <row r="42" spans="1:13" ht="15" thickBot="1">
      <c r="A42" s="191" t="s">
        <v>327</v>
      </c>
      <c r="B42" s="197" t="s">
        <v>267</v>
      </c>
      <c r="C42" s="150" t="s">
        <v>57</v>
      </c>
      <c r="D42" s="150" t="s">
        <v>266</v>
      </c>
      <c r="E42" s="143" t="str">
        <f>IF(COUNTIF(Trames!$K$73:$K$80,$A42),"RA","7H30-15H30")</f>
        <v>7H30-15H30</v>
      </c>
      <c r="F42" s="150" t="s">
        <v>60</v>
      </c>
      <c r="G42" s="150" t="s">
        <v>7</v>
      </c>
      <c r="H42" s="196" t="s">
        <v>7</v>
      </c>
      <c r="J42" s="194" t="s">
        <v>28</v>
      </c>
    </row>
    <row r="43" spans="1:13" ht="15" thickBot="1">
      <c r="A43" s="191" t="s">
        <v>328</v>
      </c>
      <c r="B43" s="197" t="s">
        <v>266</v>
      </c>
      <c r="C43" s="143" t="str">
        <f>IF(COUNTIF(Trames!$K$73:$K$80,$A43),"RA","JBU-11")</f>
        <v>JBU-11</v>
      </c>
      <c r="D43" s="150" t="s">
        <v>57</v>
      </c>
      <c r="E43" s="150" t="s">
        <v>266</v>
      </c>
      <c r="F43" s="150" t="s">
        <v>266</v>
      </c>
      <c r="G43" s="150" t="s">
        <v>7</v>
      </c>
      <c r="H43" s="196" t="s">
        <v>7</v>
      </c>
      <c r="J43" s="194" t="s">
        <v>29</v>
      </c>
    </row>
    <row r="44" spans="1:13" ht="15" thickBot="1">
      <c r="A44" s="191" t="s">
        <v>329</v>
      </c>
      <c r="B44" s="197" t="s">
        <v>54</v>
      </c>
      <c r="C44" s="137" t="str">
        <f>IF($C$12="RA","JBC-21","7H30-18H")</f>
        <v>7H30-18H</v>
      </c>
      <c r="D44" s="150" t="s">
        <v>54</v>
      </c>
      <c r="E44" s="152" t="s">
        <v>8</v>
      </c>
      <c r="F44" s="143" t="str">
        <f>IF(COUNTIF(Trames!$K$73:$K$80,$A44),"RA","7H30-18H")</f>
        <v>7H30-18H</v>
      </c>
      <c r="G44" s="150" t="s">
        <v>7</v>
      </c>
      <c r="H44" s="196" t="s">
        <v>7</v>
      </c>
      <c r="J44" s="194" t="s">
        <v>30</v>
      </c>
    </row>
    <row r="45" spans="1:13" ht="15" thickBot="1">
      <c r="A45" s="191" t="s">
        <v>330</v>
      </c>
      <c r="B45" s="197" t="s">
        <v>46</v>
      </c>
      <c r="C45" s="137" t="str">
        <f>IF($C$16="RA","JBU-15","7H30-18H")</f>
        <v>7H30-18H</v>
      </c>
      <c r="D45" s="152" t="s">
        <v>8</v>
      </c>
      <c r="E45" s="150" t="s">
        <v>41</v>
      </c>
      <c r="F45" s="152" t="s">
        <v>8</v>
      </c>
      <c r="G45" s="150" t="s">
        <v>7</v>
      </c>
      <c r="H45" s="196" t="s">
        <v>7</v>
      </c>
      <c r="J45" s="194" t="s">
        <v>31</v>
      </c>
    </row>
    <row r="46" spans="1:13" ht="15" thickBot="1">
      <c r="A46" s="191" t="s">
        <v>331</v>
      </c>
      <c r="B46" s="195" t="str">
        <f>IF(COUNTIF(Trames!$K$73:$K$80,$A46),"RA","JBC-26")</f>
        <v>JBC-26</v>
      </c>
      <c r="C46" s="150" t="s">
        <v>39</v>
      </c>
      <c r="D46" s="150" t="s">
        <v>39</v>
      </c>
      <c r="E46" s="150" t="s">
        <v>52</v>
      </c>
      <c r="F46" s="137" t="str">
        <f>IF($F$31="RA","JBA-3","7H30-15H30")</f>
        <v>7H30-15H30</v>
      </c>
      <c r="G46" s="150" t="s">
        <v>7</v>
      </c>
      <c r="H46" s="196" t="s">
        <v>7</v>
      </c>
      <c r="J46" s="194" t="s">
        <v>32</v>
      </c>
    </row>
    <row r="47" spans="1:13" ht="15" thickBot="1">
      <c r="A47" s="191" t="s">
        <v>332</v>
      </c>
      <c r="B47" s="197" t="s">
        <v>51</v>
      </c>
      <c r="C47" s="195" t="str">
        <f>IF(COUNTIF(Trames!$K$73:$K$80,$A47),"RA","7H30-15H30")</f>
        <v>7H30-15H30</v>
      </c>
      <c r="D47" s="137" t="str">
        <f>IF(E50="RA","JBC-22","7H30-15H30")</f>
        <v>7H30-15H30</v>
      </c>
      <c r="E47" s="137" t="str">
        <f>IF($D$33="RA","JBC-22","7H30-15H30")</f>
        <v>7H30-15H30</v>
      </c>
      <c r="F47" s="150" t="s">
        <v>41</v>
      </c>
      <c r="G47" s="150" t="s">
        <v>7</v>
      </c>
      <c r="H47" s="196" t="s">
        <v>7</v>
      </c>
      <c r="J47" s="194" t="s">
        <v>33</v>
      </c>
    </row>
    <row r="48" spans="1:13" ht="15" thickBot="1">
      <c r="A48" s="191" t="s">
        <v>333</v>
      </c>
      <c r="B48" s="197" t="s">
        <v>52</v>
      </c>
      <c r="C48" s="150" t="s">
        <v>56</v>
      </c>
      <c r="D48" s="143" t="str">
        <f>IF(COUNTIF(Trames!$K$73:$K$80,$A48),"RA","JBC-24")</f>
        <v>JBC-24</v>
      </c>
      <c r="E48" s="150" t="s">
        <v>38</v>
      </c>
      <c r="F48" s="150" t="s">
        <v>38</v>
      </c>
      <c r="G48" s="150" t="s">
        <v>7</v>
      </c>
      <c r="H48" s="196" t="s">
        <v>7</v>
      </c>
      <c r="J48" s="194" t="s">
        <v>34</v>
      </c>
    </row>
    <row r="49" spans="1:10" ht="15" thickBot="1">
      <c r="A49" s="191" t="s">
        <v>334</v>
      </c>
      <c r="B49" s="197" t="s">
        <v>264</v>
      </c>
      <c r="C49" s="150" t="s">
        <v>264</v>
      </c>
      <c r="D49" s="150" t="s">
        <v>50</v>
      </c>
      <c r="E49" s="150" t="s">
        <v>264</v>
      </c>
      <c r="F49" s="143" t="str">
        <f>IF(COUNTIF(Trames!$K$73:$K$80,$A49),"RA","JBC-24")</f>
        <v>JBC-24</v>
      </c>
      <c r="G49" s="150" t="s">
        <v>7</v>
      </c>
      <c r="H49" s="196" t="s">
        <v>7</v>
      </c>
      <c r="J49" s="194" t="s">
        <v>35</v>
      </c>
    </row>
    <row r="50" spans="1:10" ht="15" thickBot="1">
      <c r="A50" s="191" t="s">
        <v>335</v>
      </c>
      <c r="B50" s="197" t="s">
        <v>263</v>
      </c>
      <c r="C50" s="150" t="s">
        <v>52</v>
      </c>
      <c r="D50" s="150" t="s">
        <v>263</v>
      </c>
      <c r="E50" s="143" t="str">
        <f>IF(COUNTIF(Trames!$K$73:$K$80,'Deroulé 5Jours'!$A47),"RA","JBC-22")</f>
        <v>JBC-22</v>
      </c>
      <c r="F50" s="150" t="s">
        <v>263</v>
      </c>
      <c r="G50" s="150" t="s">
        <v>7</v>
      </c>
      <c r="H50" s="196" t="s">
        <v>7</v>
      </c>
      <c r="J50" s="194" t="s">
        <v>36</v>
      </c>
    </row>
    <row r="51" spans="1:10" ht="15" thickBot="1">
      <c r="A51" s="191" t="s">
        <v>443</v>
      </c>
      <c r="B51" s="197" t="s">
        <v>54</v>
      </c>
      <c r="C51" s="152" t="s">
        <v>8</v>
      </c>
      <c r="D51" s="150" t="s">
        <v>10</v>
      </c>
      <c r="E51" s="143" t="str">
        <f>IF(COUNTIF(Trames!$K$73:$K$80,$A51),"RA","7h30-18h")</f>
        <v>7h30-18h</v>
      </c>
      <c r="F51" s="143" t="str">
        <f>IF(COUNTIF(Trames!$K$73:$K$80,$A51),"RA","JFR-33")</f>
        <v>JFR-33</v>
      </c>
      <c r="G51" s="150" t="s">
        <v>7</v>
      </c>
      <c r="H51" s="196" t="s">
        <v>7</v>
      </c>
      <c r="J51" s="194" t="s">
        <v>66</v>
      </c>
    </row>
    <row r="52" spans="1:10" ht="15" thickBot="1">
      <c r="A52" s="191" t="s">
        <v>444</v>
      </c>
      <c r="B52" s="199" t="s">
        <v>8</v>
      </c>
      <c r="C52" s="150" t="s">
        <v>38</v>
      </c>
      <c r="D52" s="150" t="s">
        <v>56</v>
      </c>
      <c r="E52" s="150" t="s">
        <v>54</v>
      </c>
      <c r="F52" s="152" t="s">
        <v>8</v>
      </c>
      <c r="G52" s="150" t="s">
        <v>7</v>
      </c>
      <c r="H52" s="196" t="s">
        <v>7</v>
      </c>
      <c r="J52" s="194" t="s">
        <v>67</v>
      </c>
    </row>
    <row r="53" spans="1:10" ht="15" thickBot="1">
      <c r="A53" s="191" t="s">
        <v>445</v>
      </c>
      <c r="B53" s="197" t="s">
        <v>51</v>
      </c>
      <c r="C53" s="137" t="str">
        <f>IF($C$36="RA","JFR-34","7H30-15H30")</f>
        <v>7H30-15H30</v>
      </c>
      <c r="D53" s="143" t="str">
        <f>IF(COUNTIF(Trames!$K$73:$K$80,$A53),"RA","7H30-15H30")</f>
        <v>7H30-15H30</v>
      </c>
      <c r="E53" s="150" t="s">
        <v>37</v>
      </c>
      <c r="F53" s="137" t="str">
        <f>IF($F$40="RA","JFR-36","7H30-15H30")</f>
        <v>7H30-15H30</v>
      </c>
      <c r="G53" s="150" t="s">
        <v>7</v>
      </c>
      <c r="H53" s="196" t="s">
        <v>7</v>
      </c>
      <c r="J53" s="194" t="s">
        <v>68</v>
      </c>
    </row>
    <row r="54" spans="1:10" ht="15" thickBot="1">
      <c r="A54" s="191" t="s">
        <v>446</v>
      </c>
      <c r="B54" s="197" t="s">
        <v>50</v>
      </c>
      <c r="C54" s="137" t="str">
        <f>IF($C$38="RA","JFR-36","7H30-15H30")</f>
        <v>7H30-15H30</v>
      </c>
      <c r="D54" s="137" t="str">
        <f>IF($D$41="RA","JBU-14","7H30-15H30")</f>
        <v>7H30-15H30</v>
      </c>
      <c r="E54" s="143" t="str">
        <f>IF(COUNTIF(Trames!$K$73:$K$80,$A54),"RA","7H30-15H30")</f>
        <v>7H30-15H30</v>
      </c>
      <c r="F54" s="137" t="str">
        <f>IF(F49="RA","Jbc-24","7H30-15H30")</f>
        <v>7H30-15H30</v>
      </c>
      <c r="G54" s="150" t="s">
        <v>7</v>
      </c>
      <c r="H54" s="196" t="s">
        <v>7</v>
      </c>
      <c r="J54" s="194" t="s">
        <v>69</v>
      </c>
    </row>
    <row r="55" spans="1:10" ht="15" thickBot="1">
      <c r="A55" s="191" t="s">
        <v>447</v>
      </c>
      <c r="B55" s="195" t="str">
        <f>IF(COUNTIF(Trames!$K$73:$K$80,#REF!),"RA","7H30-15H30")</f>
        <v>7H30-15H30</v>
      </c>
      <c r="C55" s="137" t="str">
        <f>IF($C$43="RA","JBU-11","7H30-15H30")</f>
        <v>7H30-15H30</v>
      </c>
      <c r="D55" s="137" t="str">
        <f>IF($D$48="RA","JBC-24","7H30-15H30")</f>
        <v>7H30-15H30</v>
      </c>
      <c r="E55" s="137" t="str">
        <f>IF($E$35="RA","CCV-46","7H30-15H30")</f>
        <v>7H30-15H30</v>
      </c>
      <c r="F55" s="137" t="str">
        <f>IF($F$51="RA","JFR-33","7H30-15H30")</f>
        <v>7H30-15H30</v>
      </c>
      <c r="G55" s="150" t="s">
        <v>7</v>
      </c>
      <c r="H55" s="196" t="s">
        <v>7</v>
      </c>
      <c r="J55" s="194" t="s">
        <v>70</v>
      </c>
    </row>
    <row r="56" spans="1:10" ht="15" thickBot="1">
      <c r="A56" s="191" t="s">
        <v>448</v>
      </c>
      <c r="B56" s="197" t="s">
        <v>72</v>
      </c>
      <c r="C56" s="143" t="str">
        <f>IF(COUNTIF(Trames!$K$73:$K$80,$A56),"RA","CETI")</f>
        <v>CETI</v>
      </c>
      <c r="D56" s="137" t="str">
        <f>IF($D$57="RA","RADIO","7H30-15H30")</f>
        <v>7H30-15H30</v>
      </c>
      <c r="E56" s="150" t="s">
        <v>57</v>
      </c>
      <c r="F56" s="150" t="s">
        <v>72</v>
      </c>
      <c r="G56" s="150" t="s">
        <v>7</v>
      </c>
      <c r="H56" s="196" t="s">
        <v>7</v>
      </c>
      <c r="J56" s="194" t="s">
        <v>71</v>
      </c>
    </row>
    <row r="57" spans="1:10" ht="15" thickBot="1">
      <c r="A57" s="191" t="s">
        <v>449</v>
      </c>
      <c r="B57" s="201" t="s">
        <v>60</v>
      </c>
      <c r="C57" s="153" t="s">
        <v>74</v>
      </c>
      <c r="D57" s="154" t="str">
        <f>IF(COUNTIF(Trames!$K$73:$K$80,$A57),"RA","Radio")</f>
        <v>Radio</v>
      </c>
      <c r="E57" s="153" t="s">
        <v>75</v>
      </c>
      <c r="F57" s="153" t="s">
        <v>50</v>
      </c>
      <c r="G57" s="153" t="s">
        <v>7</v>
      </c>
      <c r="H57" s="202" t="s">
        <v>7</v>
      </c>
      <c r="J57" s="200" t="s">
        <v>73</v>
      </c>
    </row>
    <row r="59" spans="1:10" ht="15" thickBot="1">
      <c r="A59" s="226" t="s">
        <v>81</v>
      </c>
      <c r="B59" s="226"/>
      <c r="C59" s="226"/>
      <c r="D59" s="226"/>
      <c r="E59" s="226"/>
      <c r="F59" s="226"/>
      <c r="G59" s="226"/>
      <c r="H59" s="226"/>
      <c r="J59" s="214"/>
    </row>
    <row r="60" spans="1:10" ht="15" thickBot="1">
      <c r="A60" s="204"/>
      <c r="B60" s="188" t="s">
        <v>0</v>
      </c>
      <c r="C60" s="189" t="s">
        <v>1</v>
      </c>
      <c r="D60" s="189" t="s">
        <v>2</v>
      </c>
      <c r="E60" s="189" t="s">
        <v>3</v>
      </c>
      <c r="F60" s="189" t="s">
        <v>4</v>
      </c>
      <c r="G60" s="189" t="s">
        <v>5</v>
      </c>
      <c r="H60" s="190" t="s">
        <v>6</v>
      </c>
      <c r="J60" s="203"/>
    </row>
    <row r="61" spans="1:10">
      <c r="A61" s="205" t="s">
        <v>17</v>
      </c>
      <c r="B61" s="206" t="s">
        <v>51</v>
      </c>
      <c r="C61" s="206" t="s">
        <v>51</v>
      </c>
      <c r="D61" s="148" t="s">
        <v>279</v>
      </c>
      <c r="E61" s="206" t="s">
        <v>51</v>
      </c>
      <c r="F61" s="206" t="s">
        <v>51</v>
      </c>
      <c r="G61" s="148" t="s">
        <v>7</v>
      </c>
      <c r="H61" s="193" t="s">
        <v>7</v>
      </c>
      <c r="J61" s="205" t="s">
        <v>17</v>
      </c>
    </row>
    <row r="62" spans="1:10" ht="15" thickBot="1">
      <c r="A62" s="205" t="s">
        <v>18</v>
      </c>
      <c r="B62" s="206" t="s">
        <v>51</v>
      </c>
      <c r="C62" s="206" t="s">
        <v>51</v>
      </c>
      <c r="D62" s="206" t="s">
        <v>51</v>
      </c>
      <c r="E62" s="206" t="s">
        <v>51</v>
      </c>
      <c r="F62" s="206" t="s">
        <v>51</v>
      </c>
      <c r="G62" s="150" t="s">
        <v>7</v>
      </c>
      <c r="H62" s="196" t="s">
        <v>7</v>
      </c>
      <c r="J62" s="205" t="s">
        <v>18</v>
      </c>
    </row>
    <row r="63" spans="1:10" ht="15" thickBot="1">
      <c r="A63" s="205" t="s">
        <v>19</v>
      </c>
      <c r="B63" s="206" t="s">
        <v>51</v>
      </c>
      <c r="C63" s="150" t="s">
        <v>54</v>
      </c>
      <c r="D63" s="206" t="s">
        <v>51</v>
      </c>
      <c r="E63" s="148" t="s">
        <v>279</v>
      </c>
      <c r="F63" s="206" t="s">
        <v>51</v>
      </c>
      <c r="G63" s="150" t="s">
        <v>7</v>
      </c>
      <c r="H63" s="196" t="s">
        <v>7</v>
      </c>
      <c r="J63" s="205" t="s">
        <v>19</v>
      </c>
    </row>
    <row r="64" spans="1:10" ht="15" thickBot="1">
      <c r="A64" s="205" t="s">
        <v>20</v>
      </c>
      <c r="B64" s="206" t="s">
        <v>51</v>
      </c>
      <c r="C64" s="206" t="s">
        <v>51</v>
      </c>
      <c r="D64" s="206" t="s">
        <v>51</v>
      </c>
      <c r="E64" s="148" t="s">
        <v>279</v>
      </c>
      <c r="F64" s="206" t="s">
        <v>51</v>
      </c>
      <c r="G64" s="150" t="s">
        <v>7</v>
      </c>
      <c r="H64" s="196" t="s">
        <v>7</v>
      </c>
      <c r="J64" s="205" t="s">
        <v>20</v>
      </c>
    </row>
    <row r="65" spans="1:10">
      <c r="A65" s="205" t="s">
        <v>21</v>
      </c>
      <c r="B65" s="206" t="s">
        <v>51</v>
      </c>
      <c r="C65" s="206" t="s">
        <v>51</v>
      </c>
      <c r="D65" s="148" t="s">
        <v>279</v>
      </c>
      <c r="E65" s="206" t="s">
        <v>51</v>
      </c>
      <c r="F65" s="206" t="s">
        <v>51</v>
      </c>
      <c r="G65" s="150" t="s">
        <v>7</v>
      </c>
      <c r="H65" s="196" t="s">
        <v>7</v>
      </c>
      <c r="J65" s="205" t="s">
        <v>21</v>
      </c>
    </row>
    <row r="66" spans="1:10">
      <c r="A66" s="205" t="s">
        <v>22</v>
      </c>
      <c r="B66" s="206" t="s">
        <v>51</v>
      </c>
      <c r="C66" s="206" t="s">
        <v>51</v>
      </c>
      <c r="D66" s="206" t="s">
        <v>51</v>
      </c>
      <c r="E66" s="206" t="s">
        <v>51</v>
      </c>
      <c r="F66" s="206" t="s">
        <v>51</v>
      </c>
      <c r="G66" s="150" t="s">
        <v>7</v>
      </c>
      <c r="H66" s="196" t="s">
        <v>7</v>
      </c>
      <c r="J66" s="205" t="s">
        <v>22</v>
      </c>
    </row>
    <row r="67" spans="1:10">
      <c r="A67" s="205" t="s">
        <v>23</v>
      </c>
      <c r="B67" s="206" t="s">
        <v>51</v>
      </c>
      <c r="C67" s="150" t="s">
        <v>54</v>
      </c>
      <c r="D67" s="206" t="s">
        <v>51</v>
      </c>
      <c r="E67" s="206" t="s">
        <v>51</v>
      </c>
      <c r="F67" s="206" t="s">
        <v>51</v>
      </c>
      <c r="G67" s="150" t="s">
        <v>7</v>
      </c>
      <c r="H67" s="196" t="s">
        <v>7</v>
      </c>
      <c r="J67" s="205" t="s">
        <v>23</v>
      </c>
    </row>
    <row r="68" spans="1:10" ht="15" thickBot="1">
      <c r="A68" s="205" t="s">
        <v>24</v>
      </c>
      <c r="B68" s="206" t="s">
        <v>51</v>
      </c>
      <c r="C68" s="206" t="s">
        <v>51</v>
      </c>
      <c r="D68" s="206" t="s">
        <v>51</v>
      </c>
      <c r="E68" s="206" t="s">
        <v>51</v>
      </c>
      <c r="F68" s="206" t="s">
        <v>51</v>
      </c>
      <c r="G68" s="150" t="s">
        <v>7</v>
      </c>
      <c r="H68" s="196" t="s">
        <v>7</v>
      </c>
      <c r="J68" s="205" t="s">
        <v>24</v>
      </c>
    </row>
    <row r="69" spans="1:10">
      <c r="A69" s="205" t="s">
        <v>25</v>
      </c>
      <c r="B69" s="206" t="s">
        <v>51</v>
      </c>
      <c r="C69" s="206" t="s">
        <v>51</v>
      </c>
      <c r="D69" s="148" t="s">
        <v>279</v>
      </c>
      <c r="E69" s="206" t="s">
        <v>51</v>
      </c>
      <c r="F69" s="206" t="s">
        <v>51</v>
      </c>
      <c r="G69" s="150" t="s">
        <v>7</v>
      </c>
      <c r="H69" s="196" t="s">
        <v>7</v>
      </c>
      <c r="J69" s="205" t="s">
        <v>25</v>
      </c>
    </row>
    <row r="70" spans="1:10">
      <c r="A70" s="205" t="s">
        <v>26</v>
      </c>
      <c r="B70" s="206" t="s">
        <v>51</v>
      </c>
      <c r="C70" s="206" t="s">
        <v>51</v>
      </c>
      <c r="D70" s="206" t="s">
        <v>51</v>
      </c>
      <c r="E70" s="206" t="s">
        <v>51</v>
      </c>
      <c r="F70" s="206" t="s">
        <v>51</v>
      </c>
      <c r="G70" s="150" t="s">
        <v>7</v>
      </c>
      <c r="H70" s="196" t="s">
        <v>7</v>
      </c>
      <c r="J70" s="205" t="s">
        <v>26</v>
      </c>
    </row>
    <row r="71" spans="1:10" ht="15" thickBot="1">
      <c r="A71" s="205" t="s">
        <v>27</v>
      </c>
      <c r="B71" s="207" t="s">
        <v>8</v>
      </c>
      <c r="C71" s="150" t="s">
        <v>54</v>
      </c>
      <c r="D71" s="206" t="s">
        <v>51</v>
      </c>
      <c r="E71" s="206" t="s">
        <v>51</v>
      </c>
      <c r="F71" s="206" t="s">
        <v>51</v>
      </c>
      <c r="G71" s="150" t="s">
        <v>7</v>
      </c>
      <c r="H71" s="196" t="s">
        <v>7</v>
      </c>
      <c r="J71" s="205" t="s">
        <v>27</v>
      </c>
    </row>
    <row r="72" spans="1:10" ht="15" thickBot="1">
      <c r="A72" s="205" t="s">
        <v>28</v>
      </c>
      <c r="B72" s="206" t="s">
        <v>51</v>
      </c>
      <c r="C72" s="206" t="s">
        <v>51</v>
      </c>
      <c r="D72" s="206" t="s">
        <v>51</v>
      </c>
      <c r="E72" s="148" t="s">
        <v>279</v>
      </c>
      <c r="F72" s="206" t="s">
        <v>51</v>
      </c>
      <c r="G72" s="150" t="s">
        <v>7</v>
      </c>
      <c r="H72" s="196" t="s">
        <v>7</v>
      </c>
      <c r="J72" s="205" t="s">
        <v>28</v>
      </c>
    </row>
    <row r="73" spans="1:10">
      <c r="A73" s="205" t="s">
        <v>29</v>
      </c>
      <c r="B73" s="206" t="s">
        <v>51</v>
      </c>
      <c r="C73" s="206" t="s">
        <v>51</v>
      </c>
      <c r="D73" s="148" t="s">
        <v>279</v>
      </c>
      <c r="E73" s="206" t="s">
        <v>51</v>
      </c>
      <c r="F73" s="206" t="s">
        <v>51</v>
      </c>
      <c r="G73" s="150" t="s">
        <v>7</v>
      </c>
      <c r="H73" s="196" t="s">
        <v>7</v>
      </c>
      <c r="J73" s="205" t="s">
        <v>29</v>
      </c>
    </row>
    <row r="74" spans="1:10">
      <c r="A74" s="205" t="s">
        <v>30</v>
      </c>
      <c r="B74" s="206" t="s">
        <v>51</v>
      </c>
      <c r="C74" s="206" t="s">
        <v>51</v>
      </c>
      <c r="D74" s="206" t="s">
        <v>51</v>
      </c>
      <c r="E74" s="206" t="s">
        <v>51</v>
      </c>
      <c r="F74" s="206" t="s">
        <v>51</v>
      </c>
      <c r="G74" s="150" t="s">
        <v>7</v>
      </c>
      <c r="H74" s="196" t="s">
        <v>7</v>
      </c>
      <c r="J74" s="205" t="s">
        <v>30</v>
      </c>
    </row>
    <row r="75" spans="1:10" ht="15" thickBot="1">
      <c r="A75" s="205" t="s">
        <v>31</v>
      </c>
      <c r="B75" s="206" t="s">
        <v>51</v>
      </c>
      <c r="C75" s="150" t="s">
        <v>54</v>
      </c>
      <c r="D75" s="206" t="s">
        <v>51</v>
      </c>
      <c r="E75" s="206" t="s">
        <v>51</v>
      </c>
      <c r="F75" s="206" t="s">
        <v>51</v>
      </c>
      <c r="G75" s="150" t="s">
        <v>7</v>
      </c>
      <c r="H75" s="196" t="s">
        <v>7</v>
      </c>
      <c r="J75" s="205" t="s">
        <v>31</v>
      </c>
    </row>
    <row r="76" spans="1:10" ht="15" thickBot="1">
      <c r="A76" s="205" t="s">
        <v>32</v>
      </c>
      <c r="B76" s="206" t="s">
        <v>51</v>
      </c>
      <c r="C76" s="206" t="s">
        <v>51</v>
      </c>
      <c r="D76" s="206" t="s">
        <v>51</v>
      </c>
      <c r="E76" s="148" t="s">
        <v>279</v>
      </c>
      <c r="F76" s="206" t="s">
        <v>51</v>
      </c>
      <c r="G76" s="150" t="s">
        <v>7</v>
      </c>
      <c r="H76" s="196" t="s">
        <v>7</v>
      </c>
      <c r="J76" s="205" t="s">
        <v>32</v>
      </c>
    </row>
    <row r="77" spans="1:10">
      <c r="A77" s="205" t="s">
        <v>33</v>
      </c>
      <c r="B77" s="206" t="s">
        <v>51</v>
      </c>
      <c r="C77" s="206" t="s">
        <v>51</v>
      </c>
      <c r="D77" s="148" t="s">
        <v>279</v>
      </c>
      <c r="E77" s="206" t="s">
        <v>51</v>
      </c>
      <c r="F77" s="206" t="s">
        <v>51</v>
      </c>
      <c r="G77" s="150" t="s">
        <v>7</v>
      </c>
      <c r="H77" s="196" t="s">
        <v>7</v>
      </c>
      <c r="J77" s="205" t="s">
        <v>33</v>
      </c>
    </row>
    <row r="78" spans="1:10">
      <c r="A78" s="205" t="s">
        <v>34</v>
      </c>
      <c r="B78" s="206" t="s">
        <v>51</v>
      </c>
      <c r="C78" s="206" t="s">
        <v>51</v>
      </c>
      <c r="D78" s="206" t="s">
        <v>51</v>
      </c>
      <c r="E78" s="206" t="s">
        <v>51</v>
      </c>
      <c r="F78" s="206" t="s">
        <v>51</v>
      </c>
      <c r="G78" s="150" t="s">
        <v>7</v>
      </c>
      <c r="H78" s="196" t="s">
        <v>7</v>
      </c>
      <c r="J78" s="205" t="s">
        <v>34</v>
      </c>
    </row>
    <row r="79" spans="1:10">
      <c r="A79" s="205" t="s">
        <v>35</v>
      </c>
      <c r="B79" s="206" t="s">
        <v>51</v>
      </c>
      <c r="C79" s="150" t="s">
        <v>54</v>
      </c>
      <c r="D79" s="206" t="s">
        <v>51</v>
      </c>
      <c r="E79" s="206" t="s">
        <v>51</v>
      </c>
      <c r="F79" s="206" t="s">
        <v>51</v>
      </c>
      <c r="G79" s="150" t="s">
        <v>7</v>
      </c>
      <c r="H79" s="196" t="s">
        <v>7</v>
      </c>
      <c r="J79" s="205" t="s">
        <v>35</v>
      </c>
    </row>
    <row r="80" spans="1:10">
      <c r="A80" s="205" t="s">
        <v>36</v>
      </c>
      <c r="B80" s="207" t="s">
        <v>8</v>
      </c>
      <c r="C80" s="206" t="s">
        <v>51</v>
      </c>
      <c r="D80" s="206" t="s">
        <v>51</v>
      </c>
      <c r="E80" s="206" t="s">
        <v>51</v>
      </c>
      <c r="F80" s="206" t="s">
        <v>51</v>
      </c>
      <c r="G80" s="150" t="s">
        <v>7</v>
      </c>
      <c r="H80" s="196" t="s">
        <v>7</v>
      </c>
      <c r="J80" s="205" t="s">
        <v>36</v>
      </c>
    </row>
    <row r="82" spans="1:10" ht="15" thickBot="1">
      <c r="A82" s="226" t="s">
        <v>84</v>
      </c>
      <c r="B82" s="226"/>
      <c r="C82" s="226"/>
      <c r="D82" s="226"/>
      <c r="E82" s="226"/>
      <c r="F82" s="226"/>
      <c r="G82" s="226"/>
      <c r="H82" s="226"/>
      <c r="J82" s="138"/>
    </row>
    <row r="83" spans="1:10" ht="15" thickBot="1">
      <c r="A83" s="204"/>
      <c r="B83" s="188" t="s">
        <v>0</v>
      </c>
      <c r="C83" s="189" t="s">
        <v>1</v>
      </c>
      <c r="D83" s="189" t="s">
        <v>2</v>
      </c>
      <c r="E83" s="189" t="s">
        <v>3</v>
      </c>
      <c r="F83" s="189" t="s">
        <v>4</v>
      </c>
      <c r="G83" s="189" t="s">
        <v>5</v>
      </c>
      <c r="H83" s="190" t="s">
        <v>6</v>
      </c>
      <c r="J83" s="203"/>
    </row>
    <row r="84" spans="1:10">
      <c r="A84" s="205"/>
      <c r="B84" s="207" t="s">
        <v>8</v>
      </c>
      <c r="C84" s="206" t="s">
        <v>72</v>
      </c>
      <c r="D84" s="206" t="s">
        <v>72</v>
      </c>
      <c r="E84" s="206" t="s">
        <v>72</v>
      </c>
      <c r="F84" s="206" t="s">
        <v>72</v>
      </c>
      <c r="G84" s="192" t="s">
        <v>7</v>
      </c>
      <c r="H84" s="193" t="s">
        <v>7</v>
      </c>
      <c r="J84" s="205" t="s">
        <v>17</v>
      </c>
    </row>
    <row r="85" spans="1:10">
      <c r="A85" s="205"/>
      <c r="B85" s="206" t="s">
        <v>72</v>
      </c>
      <c r="C85" s="207" t="s">
        <v>8</v>
      </c>
      <c r="D85" s="208" t="s">
        <v>50</v>
      </c>
      <c r="E85" s="206" t="s">
        <v>72</v>
      </c>
      <c r="F85" s="206" t="s">
        <v>72</v>
      </c>
      <c r="G85" s="197" t="s">
        <v>7</v>
      </c>
      <c r="H85" s="196" t="s">
        <v>7</v>
      </c>
      <c r="J85" s="205" t="s">
        <v>18</v>
      </c>
    </row>
    <row r="86" spans="1:10">
      <c r="A86" s="205"/>
      <c r="B86" s="209" t="s">
        <v>85</v>
      </c>
      <c r="C86" s="206" t="s">
        <v>72</v>
      </c>
      <c r="D86" s="207" t="s">
        <v>8</v>
      </c>
      <c r="E86" s="206" t="s">
        <v>72</v>
      </c>
      <c r="F86" s="206" t="s">
        <v>72</v>
      </c>
      <c r="G86" s="197" t="s">
        <v>7</v>
      </c>
      <c r="H86" s="196" t="s">
        <v>7</v>
      </c>
      <c r="J86" s="205" t="s">
        <v>19</v>
      </c>
    </row>
    <row r="87" spans="1:10">
      <c r="A87" s="205"/>
      <c r="B87" s="206" t="s">
        <v>72</v>
      </c>
      <c r="C87" s="206" t="s">
        <v>72</v>
      </c>
      <c r="D87" s="206" t="s">
        <v>72</v>
      </c>
      <c r="E87" s="207" t="s">
        <v>8</v>
      </c>
      <c r="F87" s="206" t="s">
        <v>72</v>
      </c>
      <c r="G87" s="197" t="s">
        <v>7</v>
      </c>
      <c r="H87" s="196" t="s">
        <v>7</v>
      </c>
      <c r="J87" s="205" t="s">
        <v>20</v>
      </c>
    </row>
    <row r="88" spans="1:10">
      <c r="A88" s="205"/>
      <c r="B88" s="206" t="s">
        <v>72</v>
      </c>
      <c r="C88" s="206" t="s">
        <v>72</v>
      </c>
      <c r="D88" s="206" t="s">
        <v>72</v>
      </c>
      <c r="E88" s="206" t="s">
        <v>72</v>
      </c>
      <c r="F88" s="207" t="s">
        <v>8</v>
      </c>
      <c r="G88" s="197" t="s">
        <v>7</v>
      </c>
      <c r="H88" s="196" t="s">
        <v>7</v>
      </c>
      <c r="J88" s="205" t="s">
        <v>21</v>
      </c>
    </row>
    <row r="89" spans="1:10">
      <c r="A89" s="205"/>
      <c r="B89" s="207" t="s">
        <v>8</v>
      </c>
      <c r="C89" s="208" t="s">
        <v>85</v>
      </c>
      <c r="D89" s="206" t="s">
        <v>72</v>
      </c>
      <c r="E89" s="206" t="s">
        <v>72</v>
      </c>
      <c r="F89" s="206" t="s">
        <v>72</v>
      </c>
      <c r="G89" s="197" t="s">
        <v>7</v>
      </c>
      <c r="H89" s="196" t="s">
        <v>7</v>
      </c>
      <c r="J89" s="205" t="s">
        <v>22</v>
      </c>
    </row>
    <row r="90" spans="1:10">
      <c r="A90" s="205"/>
      <c r="B90" s="206" t="s">
        <v>72</v>
      </c>
      <c r="C90" s="207" t="s">
        <v>8</v>
      </c>
      <c r="D90" s="206" t="s">
        <v>72</v>
      </c>
      <c r="E90" s="206" t="s">
        <v>72</v>
      </c>
      <c r="F90" s="206" t="s">
        <v>72</v>
      </c>
      <c r="G90" s="197" t="s">
        <v>7</v>
      </c>
      <c r="H90" s="196" t="s">
        <v>7</v>
      </c>
      <c r="J90" s="205" t="s">
        <v>23</v>
      </c>
    </row>
    <row r="91" spans="1:10">
      <c r="A91" s="205"/>
      <c r="B91" s="206" t="s">
        <v>72</v>
      </c>
      <c r="C91" s="206" t="s">
        <v>72</v>
      </c>
      <c r="D91" s="207" t="s">
        <v>8</v>
      </c>
      <c r="E91" s="206" t="s">
        <v>72</v>
      </c>
      <c r="F91" s="206" t="s">
        <v>72</v>
      </c>
      <c r="G91" s="197" t="s">
        <v>7</v>
      </c>
      <c r="H91" s="196" t="s">
        <v>7</v>
      </c>
      <c r="J91" s="205" t="s">
        <v>24</v>
      </c>
    </row>
    <row r="92" spans="1:10">
      <c r="A92" s="205"/>
      <c r="B92" s="206" t="s">
        <v>72</v>
      </c>
      <c r="C92" s="206" t="s">
        <v>72</v>
      </c>
      <c r="D92" s="208" t="s">
        <v>85</v>
      </c>
      <c r="E92" s="207" t="s">
        <v>8</v>
      </c>
      <c r="F92" s="206" t="s">
        <v>72</v>
      </c>
      <c r="G92" s="197" t="s">
        <v>7</v>
      </c>
      <c r="H92" s="196" t="s">
        <v>7</v>
      </c>
      <c r="J92" s="205" t="s">
        <v>25</v>
      </c>
    </row>
    <row r="93" spans="1:10">
      <c r="A93" s="205"/>
      <c r="B93" s="206" t="s">
        <v>72</v>
      </c>
      <c r="C93" s="206" t="s">
        <v>72</v>
      </c>
      <c r="D93" s="206" t="s">
        <v>72</v>
      </c>
      <c r="E93" s="207" t="s">
        <v>8</v>
      </c>
      <c r="F93" s="207" t="s">
        <v>8</v>
      </c>
      <c r="G93" s="197" t="s">
        <v>7</v>
      </c>
      <c r="H93" s="196" t="s">
        <v>7</v>
      </c>
      <c r="J93" s="205" t="s">
        <v>26</v>
      </c>
    </row>
    <row r="94" spans="1:10">
      <c r="A94" s="205"/>
      <c r="B94" s="207" t="s">
        <v>8</v>
      </c>
      <c r="C94" s="206" t="s">
        <v>72</v>
      </c>
      <c r="D94" s="206" t="s">
        <v>72</v>
      </c>
      <c r="E94" s="206" t="s">
        <v>72</v>
      </c>
      <c r="F94" s="206" t="s">
        <v>72</v>
      </c>
      <c r="G94" s="197" t="s">
        <v>7</v>
      </c>
      <c r="H94" s="196" t="s">
        <v>7</v>
      </c>
      <c r="J94" s="205" t="s">
        <v>27</v>
      </c>
    </row>
    <row r="95" spans="1:10">
      <c r="A95" s="205"/>
      <c r="B95" s="206" t="s">
        <v>72</v>
      </c>
      <c r="C95" s="207" t="s">
        <v>8</v>
      </c>
      <c r="D95" s="206" t="s">
        <v>72</v>
      </c>
      <c r="E95" s="206" t="s">
        <v>72</v>
      </c>
      <c r="F95" s="206" t="s">
        <v>72</v>
      </c>
      <c r="G95" s="197" t="s">
        <v>7</v>
      </c>
      <c r="H95" s="196" t="s">
        <v>7</v>
      </c>
      <c r="J95" s="205" t="s">
        <v>28</v>
      </c>
    </row>
    <row r="96" spans="1:10">
      <c r="A96" s="205"/>
      <c r="B96" s="206" t="s">
        <v>72</v>
      </c>
      <c r="C96" s="206" t="s">
        <v>72</v>
      </c>
      <c r="D96" s="207" t="s">
        <v>8</v>
      </c>
      <c r="E96" s="208" t="s">
        <v>85</v>
      </c>
      <c r="F96" s="206" t="s">
        <v>72</v>
      </c>
      <c r="G96" s="197" t="s">
        <v>7</v>
      </c>
      <c r="H96" s="196" t="s">
        <v>7</v>
      </c>
      <c r="J96" s="205" t="s">
        <v>29</v>
      </c>
    </row>
    <row r="97" spans="1:10">
      <c r="A97" s="205"/>
      <c r="B97" s="206" t="s">
        <v>72</v>
      </c>
      <c r="C97" s="206" t="s">
        <v>72</v>
      </c>
      <c r="D97" s="206" t="s">
        <v>72</v>
      </c>
      <c r="E97" s="207" t="s">
        <v>8</v>
      </c>
      <c r="F97" s="206" t="s">
        <v>72</v>
      </c>
      <c r="G97" s="197" t="s">
        <v>7</v>
      </c>
      <c r="H97" s="196" t="s">
        <v>7</v>
      </c>
      <c r="J97" s="205" t="s">
        <v>30</v>
      </c>
    </row>
    <row r="98" spans="1:10">
      <c r="A98" s="205"/>
      <c r="B98" s="206" t="s">
        <v>72</v>
      </c>
      <c r="C98" s="206" t="s">
        <v>72</v>
      </c>
      <c r="D98" s="206" t="s">
        <v>72</v>
      </c>
      <c r="E98" s="206" t="s">
        <v>72</v>
      </c>
      <c r="F98" s="207" t="s">
        <v>8</v>
      </c>
      <c r="G98" s="197" t="s">
        <v>7</v>
      </c>
      <c r="H98" s="196" t="s">
        <v>7</v>
      </c>
      <c r="J98" s="205" t="s">
        <v>31</v>
      </c>
    </row>
    <row r="99" spans="1:10">
      <c r="A99" s="205"/>
      <c r="B99" s="207" t="s">
        <v>8</v>
      </c>
      <c r="C99" s="206" t="s">
        <v>72</v>
      </c>
      <c r="D99" s="206" t="s">
        <v>72</v>
      </c>
      <c r="E99" s="208" t="s">
        <v>85</v>
      </c>
      <c r="F99" s="206" t="s">
        <v>72</v>
      </c>
      <c r="G99" s="197" t="s">
        <v>7</v>
      </c>
      <c r="H99" s="196" t="s">
        <v>7</v>
      </c>
      <c r="J99" s="205" t="s">
        <v>32</v>
      </c>
    </row>
    <row r="100" spans="1:10">
      <c r="A100" s="205"/>
      <c r="B100" s="206" t="s">
        <v>72</v>
      </c>
      <c r="C100" s="207" t="s">
        <v>8</v>
      </c>
      <c r="D100" s="206" t="s">
        <v>72</v>
      </c>
      <c r="E100" s="206" t="s">
        <v>72</v>
      </c>
      <c r="F100" s="206" t="s">
        <v>72</v>
      </c>
      <c r="G100" s="197" t="s">
        <v>7</v>
      </c>
      <c r="H100" s="196" t="s">
        <v>7</v>
      </c>
      <c r="J100" s="205" t="s">
        <v>33</v>
      </c>
    </row>
    <row r="101" spans="1:10">
      <c r="A101" s="205"/>
      <c r="B101" s="206" t="s">
        <v>72</v>
      </c>
      <c r="C101" s="206" t="s">
        <v>72</v>
      </c>
      <c r="D101" s="207" t="s">
        <v>8</v>
      </c>
      <c r="E101" s="206" t="s">
        <v>72</v>
      </c>
      <c r="F101" s="206" t="s">
        <v>72</v>
      </c>
      <c r="G101" s="197" t="s">
        <v>7</v>
      </c>
      <c r="H101" s="196" t="s">
        <v>7</v>
      </c>
      <c r="J101" s="205" t="s">
        <v>34</v>
      </c>
    </row>
    <row r="102" spans="1:10">
      <c r="A102" s="205"/>
      <c r="B102" s="206" t="s">
        <v>72</v>
      </c>
      <c r="C102" s="206" t="s">
        <v>72</v>
      </c>
      <c r="D102" s="206" t="s">
        <v>72</v>
      </c>
      <c r="E102" s="207" t="s">
        <v>8</v>
      </c>
      <c r="F102" s="210" t="s">
        <v>85</v>
      </c>
      <c r="G102" s="197" t="s">
        <v>7</v>
      </c>
      <c r="H102" s="196" t="s">
        <v>7</v>
      </c>
      <c r="J102" s="205" t="s">
        <v>35</v>
      </c>
    </row>
    <row r="103" spans="1:10">
      <c r="A103" s="205"/>
      <c r="B103" s="206" t="s">
        <v>72</v>
      </c>
      <c r="C103" s="206" t="s">
        <v>72</v>
      </c>
      <c r="D103" s="206" t="s">
        <v>72</v>
      </c>
      <c r="E103" s="206" t="s">
        <v>72</v>
      </c>
      <c r="F103" s="207" t="s">
        <v>8</v>
      </c>
      <c r="G103" s="197" t="s">
        <v>7</v>
      </c>
      <c r="H103" s="196" t="s">
        <v>7</v>
      </c>
      <c r="J103" s="205" t="s">
        <v>36</v>
      </c>
    </row>
    <row r="104" spans="1:10">
      <c r="A104" s="205"/>
      <c r="B104" s="207" t="s">
        <v>8</v>
      </c>
      <c r="C104" s="206" t="s">
        <v>72</v>
      </c>
      <c r="D104" s="206" t="s">
        <v>72</v>
      </c>
      <c r="E104" s="206" t="s">
        <v>72</v>
      </c>
      <c r="F104" s="206" t="s">
        <v>72</v>
      </c>
      <c r="G104" s="197" t="s">
        <v>7</v>
      </c>
      <c r="H104" s="196" t="s">
        <v>7</v>
      </c>
      <c r="J104" s="205" t="s">
        <v>66</v>
      </c>
    </row>
    <row r="105" spans="1:10">
      <c r="A105" s="205"/>
      <c r="B105" s="209" t="s">
        <v>85</v>
      </c>
      <c r="C105" s="207" t="s">
        <v>8</v>
      </c>
      <c r="D105" s="206" t="s">
        <v>72</v>
      </c>
      <c r="E105" s="206" t="s">
        <v>72</v>
      </c>
      <c r="F105" s="206" t="s">
        <v>72</v>
      </c>
      <c r="G105" s="197" t="s">
        <v>7</v>
      </c>
      <c r="H105" s="196" t="s">
        <v>7</v>
      </c>
      <c r="J105" s="205" t="s">
        <v>67</v>
      </c>
    </row>
    <row r="106" spans="1:10" ht="15" thickBot="1">
      <c r="A106" s="205"/>
      <c r="B106" s="206" t="s">
        <v>72</v>
      </c>
      <c r="C106" s="206" t="s">
        <v>72</v>
      </c>
      <c r="D106" s="207" t="s">
        <v>8</v>
      </c>
      <c r="E106" s="207" t="s">
        <v>8</v>
      </c>
      <c r="F106" s="206" t="s">
        <v>72</v>
      </c>
      <c r="G106" s="201" t="s">
        <v>7</v>
      </c>
      <c r="H106" s="202" t="s">
        <v>7</v>
      </c>
      <c r="J106" s="205" t="s">
        <v>68</v>
      </c>
    </row>
    <row r="108" spans="1:10">
      <c r="A108" s="222" t="s">
        <v>82</v>
      </c>
      <c r="B108" s="223"/>
      <c r="C108" s="223"/>
      <c r="D108" s="223"/>
      <c r="E108" s="223"/>
      <c r="F108" s="223"/>
      <c r="G108" s="223"/>
      <c r="H108" s="224"/>
      <c r="J108" s="138"/>
    </row>
    <row r="109" spans="1:10">
      <c r="A109" s="139"/>
      <c r="B109" s="160" t="s">
        <v>54</v>
      </c>
      <c r="C109" s="160" t="s">
        <v>54</v>
      </c>
      <c r="D109" s="142" t="s">
        <v>8</v>
      </c>
      <c r="E109" s="160" t="s">
        <v>54</v>
      </c>
      <c r="F109" s="142" t="s">
        <v>8</v>
      </c>
      <c r="G109" s="141" t="s">
        <v>7</v>
      </c>
      <c r="H109" s="141" t="s">
        <v>7</v>
      </c>
      <c r="J109" s="139" t="s">
        <v>17</v>
      </c>
    </row>
    <row r="110" spans="1:10">
      <c r="A110" s="139"/>
      <c r="B110" s="160" t="s">
        <v>54</v>
      </c>
      <c r="C110" s="160" t="s">
        <v>54</v>
      </c>
      <c r="D110" s="160" t="s">
        <v>54</v>
      </c>
      <c r="E110" s="142" t="s">
        <v>8</v>
      </c>
      <c r="F110" s="160" t="s">
        <v>54</v>
      </c>
      <c r="G110" s="141" t="s">
        <v>7</v>
      </c>
      <c r="H110" s="141" t="s">
        <v>7</v>
      </c>
      <c r="J110" s="139" t="s">
        <v>18</v>
      </c>
    </row>
    <row r="111" spans="1:10">
      <c r="A111" s="139"/>
      <c r="B111" s="142" t="s">
        <v>8</v>
      </c>
      <c r="C111" s="142" t="s">
        <v>8</v>
      </c>
      <c r="D111" s="160" t="s">
        <v>54</v>
      </c>
      <c r="E111" s="160" t="s">
        <v>54</v>
      </c>
      <c r="F111" s="160" t="s">
        <v>54</v>
      </c>
      <c r="G111" s="141" t="s">
        <v>7</v>
      </c>
      <c r="H111" s="141" t="s">
        <v>7</v>
      </c>
      <c r="J111" s="139" t="s">
        <v>19</v>
      </c>
    </row>
    <row r="112" spans="1:10">
      <c r="A112" s="139"/>
      <c r="B112" s="160" t="s">
        <v>54</v>
      </c>
      <c r="C112" s="160" t="s">
        <v>54</v>
      </c>
      <c r="D112" s="160" t="s">
        <v>54</v>
      </c>
      <c r="E112" s="142" t="s">
        <v>8</v>
      </c>
      <c r="F112" s="160" t="s">
        <v>54</v>
      </c>
      <c r="G112" s="141" t="s">
        <v>7</v>
      </c>
      <c r="H112" s="141" t="s">
        <v>7</v>
      </c>
      <c r="J112" s="139" t="s">
        <v>20</v>
      </c>
    </row>
    <row r="113" spans="1:10">
      <c r="A113" s="211"/>
      <c r="B113" s="212"/>
      <c r="C113" s="212"/>
      <c r="D113" s="212"/>
      <c r="E113" s="212"/>
      <c r="F113" s="212"/>
      <c r="G113" s="212"/>
      <c r="H113" s="212"/>
      <c r="J113" s="211"/>
    </row>
    <row r="114" spans="1:10">
      <c r="A114" s="222" t="s">
        <v>83</v>
      </c>
      <c r="B114" s="223"/>
      <c r="C114" s="223"/>
      <c r="D114" s="223"/>
      <c r="E114" s="223"/>
      <c r="F114" s="223"/>
      <c r="G114" s="223"/>
      <c r="H114" s="224"/>
      <c r="J114" s="138"/>
    </row>
    <row r="115" spans="1:10">
      <c r="A115" s="139"/>
      <c r="B115" s="160" t="s">
        <v>54</v>
      </c>
      <c r="C115" s="160" t="s">
        <v>54</v>
      </c>
      <c r="D115" s="142" t="s">
        <v>8</v>
      </c>
      <c r="E115" s="160" t="s">
        <v>54</v>
      </c>
      <c r="F115" s="160" t="s">
        <v>54</v>
      </c>
      <c r="G115" s="141" t="s">
        <v>7</v>
      </c>
      <c r="H115" s="141" t="s">
        <v>7</v>
      </c>
      <c r="J115" s="139" t="s">
        <v>17</v>
      </c>
    </row>
    <row r="116" spans="1:10">
      <c r="A116" s="139"/>
      <c r="B116" s="142" t="s">
        <v>8</v>
      </c>
      <c r="C116" s="142" t="s">
        <v>8</v>
      </c>
      <c r="D116" s="160" t="s">
        <v>54</v>
      </c>
      <c r="E116" s="160" t="s">
        <v>54</v>
      </c>
      <c r="F116" s="160" t="s">
        <v>54</v>
      </c>
      <c r="G116" s="141" t="s">
        <v>7</v>
      </c>
      <c r="H116" s="141" t="s">
        <v>7</v>
      </c>
      <c r="J116" s="139" t="s">
        <v>18</v>
      </c>
    </row>
    <row r="117" spans="1:10">
      <c r="A117" s="139"/>
      <c r="B117" s="160" t="s">
        <v>54</v>
      </c>
      <c r="C117" s="142" t="s">
        <v>8</v>
      </c>
      <c r="D117" s="160" t="s">
        <v>54</v>
      </c>
      <c r="E117" s="160" t="s">
        <v>54</v>
      </c>
      <c r="F117" s="160" t="s">
        <v>54</v>
      </c>
      <c r="G117" s="141" t="s">
        <v>7</v>
      </c>
      <c r="H117" s="141" t="s">
        <v>7</v>
      </c>
      <c r="J117" s="139" t="s">
        <v>19</v>
      </c>
    </row>
    <row r="118" spans="1:10">
      <c r="A118" s="139"/>
      <c r="B118" s="160" t="s">
        <v>54</v>
      </c>
      <c r="C118" s="160" t="s">
        <v>54</v>
      </c>
      <c r="D118" s="160" t="s">
        <v>54</v>
      </c>
      <c r="E118" s="142" t="s">
        <v>8</v>
      </c>
      <c r="F118" s="142" t="s">
        <v>8</v>
      </c>
      <c r="G118" s="141" t="s">
        <v>7</v>
      </c>
      <c r="H118" s="141" t="s">
        <v>7</v>
      </c>
      <c r="J118" s="139" t="s">
        <v>20</v>
      </c>
    </row>
    <row r="120" spans="1:10">
      <c r="A120" s="222" t="s">
        <v>281</v>
      </c>
      <c r="B120" s="223"/>
      <c r="C120" s="223"/>
      <c r="D120" s="223"/>
      <c r="E120" s="223"/>
      <c r="F120" s="223"/>
      <c r="G120" s="223"/>
      <c r="H120" s="224"/>
      <c r="J120" s="138"/>
    </row>
    <row r="121" spans="1:10">
      <c r="A121" s="139"/>
      <c r="B121" s="160" t="s">
        <v>282</v>
      </c>
      <c r="C121" s="160" t="s">
        <v>282</v>
      </c>
      <c r="D121" s="160" t="s">
        <v>282</v>
      </c>
      <c r="E121" s="142" t="s">
        <v>8</v>
      </c>
      <c r="F121" s="142" t="s">
        <v>8</v>
      </c>
      <c r="G121" s="141" t="s">
        <v>7</v>
      </c>
      <c r="H121" s="141" t="s">
        <v>7</v>
      </c>
      <c r="J121" s="139" t="s">
        <v>17</v>
      </c>
    </row>
    <row r="122" spans="1:10">
      <c r="A122" s="139"/>
      <c r="B122" s="142" t="s">
        <v>8</v>
      </c>
      <c r="C122" s="142" t="s">
        <v>8</v>
      </c>
      <c r="D122" s="160" t="s">
        <v>46</v>
      </c>
      <c r="E122" s="160" t="s">
        <v>282</v>
      </c>
      <c r="F122" s="160" t="s">
        <v>282</v>
      </c>
      <c r="G122" s="141" t="s">
        <v>7</v>
      </c>
      <c r="H122" s="141" t="s">
        <v>7</v>
      </c>
      <c r="J122" s="139" t="s">
        <v>18</v>
      </c>
    </row>
    <row r="123" spans="1:10">
      <c r="A123" s="139"/>
      <c r="B123" s="160" t="s">
        <v>282</v>
      </c>
      <c r="C123" s="160" t="s">
        <v>282</v>
      </c>
      <c r="D123" s="160" t="s">
        <v>282</v>
      </c>
      <c r="E123" s="142" t="s">
        <v>8</v>
      </c>
      <c r="F123" s="142" t="s">
        <v>8</v>
      </c>
      <c r="G123" s="141" t="s">
        <v>7</v>
      </c>
      <c r="H123" s="141" t="s">
        <v>7</v>
      </c>
      <c r="J123" s="139" t="s">
        <v>19</v>
      </c>
    </row>
    <row r="124" spans="1:10">
      <c r="A124" s="139"/>
      <c r="B124" s="142" t="s">
        <v>8</v>
      </c>
      <c r="C124" s="142" t="s">
        <v>8</v>
      </c>
      <c r="D124" s="160" t="s">
        <v>283</v>
      </c>
      <c r="E124" s="160" t="s">
        <v>282</v>
      </c>
      <c r="F124" s="160" t="s">
        <v>282</v>
      </c>
      <c r="G124" s="141" t="s">
        <v>7</v>
      </c>
      <c r="H124" s="141" t="s">
        <v>7</v>
      </c>
      <c r="J124" s="139" t="s">
        <v>20</v>
      </c>
    </row>
    <row r="126" spans="1:10" ht="15" thickBot="1">
      <c r="A126" s="222" t="s">
        <v>297</v>
      </c>
      <c r="B126" s="223"/>
      <c r="C126" s="223"/>
      <c r="D126" s="223"/>
      <c r="E126" s="223"/>
      <c r="F126" s="223"/>
      <c r="G126" s="223"/>
      <c r="H126" s="224"/>
    </row>
    <row r="127" spans="1:10">
      <c r="A127" s="215"/>
      <c r="B127" s="188" t="s">
        <v>0</v>
      </c>
      <c r="C127" s="189" t="s">
        <v>1</v>
      </c>
      <c r="D127" s="189" t="s">
        <v>2</v>
      </c>
      <c r="E127" s="189" t="s">
        <v>3</v>
      </c>
      <c r="F127" s="189" t="s">
        <v>4</v>
      </c>
      <c r="G127" s="141" t="s">
        <v>5</v>
      </c>
      <c r="H127" s="141" t="s">
        <v>6</v>
      </c>
    </row>
    <row r="128" spans="1:10">
      <c r="A128" s="139"/>
      <c r="B128" s="141" t="s">
        <v>9</v>
      </c>
      <c r="C128" s="142" t="s">
        <v>8</v>
      </c>
      <c r="D128" s="141" t="s">
        <v>9</v>
      </c>
      <c r="E128" s="143" t="str">
        <f>IF(COUNTIF(Trames!$K$73:$K$80,$A128),"RA","JFR-32")</f>
        <v>JFR-32</v>
      </c>
      <c r="F128" s="141" t="s">
        <v>9</v>
      </c>
      <c r="G128" s="141" t="s">
        <v>7</v>
      </c>
      <c r="H128" s="141" t="s">
        <v>7</v>
      </c>
    </row>
    <row r="129" spans="1:8">
      <c r="A129" s="139"/>
      <c r="B129" s="141" t="s">
        <v>10</v>
      </c>
      <c r="C129" s="141" t="s">
        <v>10</v>
      </c>
      <c r="D129" s="142" t="s">
        <v>8</v>
      </c>
      <c r="E129" s="141" t="s">
        <v>10</v>
      </c>
      <c r="F129" s="142" t="s">
        <v>8</v>
      </c>
      <c r="G129" s="141" t="s">
        <v>7</v>
      </c>
      <c r="H129" s="141" t="s">
        <v>7</v>
      </c>
    </row>
    <row r="130" spans="1:8">
      <c r="A130" s="138"/>
      <c r="B130" s="141" t="s">
        <v>11</v>
      </c>
      <c r="C130" s="142" t="s">
        <v>8</v>
      </c>
      <c r="D130" s="143" t="str">
        <f>IF(COUNTIF(Trames!$K$73:$K$80,$A136),"RA","JFR-37")</f>
        <v>JFR-37</v>
      </c>
      <c r="E130" s="141" t="s">
        <v>11</v>
      </c>
      <c r="F130" s="141" t="s">
        <v>11</v>
      </c>
      <c r="G130" s="141" t="s">
        <v>7</v>
      </c>
      <c r="H130" s="141" t="s">
        <v>7</v>
      </c>
    </row>
    <row r="131" spans="1:8">
      <c r="A131" s="138"/>
      <c r="B131" s="142" t="s">
        <v>8</v>
      </c>
      <c r="C131" s="141" t="s">
        <v>9</v>
      </c>
      <c r="D131" s="141" t="s">
        <v>12</v>
      </c>
      <c r="E131" s="141" t="s">
        <v>46</v>
      </c>
      <c r="F131" s="142" t="s">
        <v>8</v>
      </c>
      <c r="G131" s="141" t="s">
        <v>7</v>
      </c>
      <c r="H131" s="141" t="s">
        <v>7</v>
      </c>
    </row>
    <row r="132" spans="1:8">
      <c r="A132" s="138"/>
      <c r="B132" s="143" t="str">
        <f>IF(COUNTIF(Trames!$K$73:$K$80,$A145),"RA","7H30-18H")</f>
        <v>7H30-18H</v>
      </c>
      <c r="C132" s="142" t="s">
        <v>8</v>
      </c>
      <c r="D132" s="141" t="s">
        <v>14</v>
      </c>
      <c r="E132" s="141" t="s">
        <v>15</v>
      </c>
      <c r="F132" s="141" t="s">
        <v>15</v>
      </c>
      <c r="G132" s="141" t="s">
        <v>7</v>
      </c>
      <c r="H132" s="141" t="s">
        <v>7</v>
      </c>
    </row>
    <row r="133" spans="1:8">
      <c r="A133" s="139"/>
      <c r="B133" s="142" t="s">
        <v>8</v>
      </c>
      <c r="C133" s="142" t="s">
        <v>8</v>
      </c>
      <c r="D133" s="137" t="str">
        <f>IF($D$6="RA","JFR-37","7H30-18H")</f>
        <v>7H30-18H</v>
      </c>
      <c r="E133" s="137" t="str">
        <f>IF($F$20="RA","CCV-46","7H30-18H")</f>
        <v>7H30-18H</v>
      </c>
      <c r="F133" s="137" t="str">
        <f>IF($E$18="RA","JBU-16","7H30-18H")</f>
        <v>7H30-18H</v>
      </c>
      <c r="G133" s="141" t="s">
        <v>7</v>
      </c>
      <c r="H133" s="141" t="s">
        <v>7</v>
      </c>
    </row>
    <row r="134" spans="1:8">
      <c r="A134" s="139"/>
      <c r="B134" s="143" t="str">
        <f>IF(COUNTIF(Trames!$K$73:$K$80,$A134),"RA","JBC-23")</f>
        <v>JBC-23</v>
      </c>
      <c r="C134" s="141" t="s">
        <v>16</v>
      </c>
      <c r="D134" s="142" t="s">
        <v>8</v>
      </c>
      <c r="E134" s="137" t="str">
        <f>IF($E$4="RA","JFR-32","7H30-18H")</f>
        <v>7H30-18H</v>
      </c>
      <c r="F134" s="141" t="s">
        <v>46</v>
      </c>
      <c r="G134" s="141" t="s">
        <v>7</v>
      </c>
      <c r="H134" s="141" t="s">
        <v>7</v>
      </c>
    </row>
    <row r="135" spans="1:8">
      <c r="A135" s="139"/>
      <c r="B135" s="142" t="s">
        <v>8</v>
      </c>
      <c r="C135" s="142" t="s">
        <v>8</v>
      </c>
      <c r="D135" s="141" t="s">
        <v>16</v>
      </c>
      <c r="E135" s="141" t="s">
        <v>16</v>
      </c>
      <c r="F135" s="141" t="s">
        <v>16</v>
      </c>
      <c r="G135" s="141" t="s">
        <v>7</v>
      </c>
      <c r="H135" s="141" t="s">
        <v>7</v>
      </c>
    </row>
    <row r="136" spans="1:8">
      <c r="A136" s="139"/>
      <c r="B136" s="141" t="s">
        <v>15</v>
      </c>
      <c r="C136" s="143" t="str">
        <f>IF(COUNTIF(Trames!$K$73:$K$80,#REF!),"RA","JBC-21")</f>
        <v>JBC-21</v>
      </c>
      <c r="D136" s="141" t="s">
        <v>15</v>
      </c>
      <c r="E136" s="142" t="s">
        <v>8</v>
      </c>
      <c r="F136" s="141" t="s">
        <v>12</v>
      </c>
      <c r="G136" s="141" t="s">
        <v>7</v>
      </c>
      <c r="H136" s="141" t="s">
        <v>7</v>
      </c>
    </row>
    <row r="137" spans="1:8">
      <c r="A137" s="138"/>
      <c r="B137" s="141" t="s">
        <v>37</v>
      </c>
      <c r="C137" s="141" t="s">
        <v>12</v>
      </c>
      <c r="D137" s="141" t="s">
        <v>46</v>
      </c>
      <c r="E137" s="142" t="s">
        <v>8</v>
      </c>
      <c r="F137" s="142" t="s">
        <v>8</v>
      </c>
      <c r="G137" s="141" t="s">
        <v>7</v>
      </c>
      <c r="H137" s="141" t="s">
        <v>7</v>
      </c>
    </row>
    <row r="138" spans="1:8">
      <c r="A138" s="138"/>
      <c r="B138" s="143" t="str">
        <f>IF(COUNTIF(Trames!$K$73:$K$80,#REF!),"RA","7H30-18H")</f>
        <v>7H30-18H</v>
      </c>
      <c r="C138" s="142" t="s">
        <v>8</v>
      </c>
      <c r="D138" s="143" t="str">
        <f>IF(COUNTIF(Trames!$K$73:$K$80,#REF!),"RA","JBC-25")</f>
        <v>JBC-25</v>
      </c>
      <c r="E138" s="141" t="s">
        <v>39</v>
      </c>
      <c r="F138" s="141" t="s">
        <v>39</v>
      </c>
      <c r="G138" s="141" t="s">
        <v>7</v>
      </c>
      <c r="H138" s="141" t="s">
        <v>7</v>
      </c>
    </row>
    <row r="139" spans="1:8">
      <c r="A139" s="139"/>
      <c r="B139" s="141" t="s">
        <v>38</v>
      </c>
      <c r="C139" s="141" t="s">
        <v>40</v>
      </c>
      <c r="D139" s="141" t="s">
        <v>40</v>
      </c>
      <c r="E139" s="142" t="s">
        <v>8</v>
      </c>
      <c r="F139" s="142" t="s">
        <v>8</v>
      </c>
      <c r="G139" s="141" t="s">
        <v>7</v>
      </c>
      <c r="H139" s="141" t="s">
        <v>7</v>
      </c>
    </row>
    <row r="140" spans="1:8">
      <c r="A140" s="139"/>
      <c r="B140" s="141" t="s">
        <v>41</v>
      </c>
      <c r="C140" s="143" t="str">
        <f>IF(COUNTIF(Trames!$K$73:$K$80,$A140),"RA","JBU-15")</f>
        <v>JBU-15</v>
      </c>
      <c r="D140" s="141" t="s">
        <v>41</v>
      </c>
      <c r="E140" s="141" t="s">
        <v>8</v>
      </c>
      <c r="F140" s="141" t="s">
        <v>41</v>
      </c>
      <c r="G140" s="141" t="s">
        <v>7</v>
      </c>
      <c r="H140" s="141" t="s">
        <v>7</v>
      </c>
    </row>
    <row r="141" spans="1:8">
      <c r="A141" s="139"/>
      <c r="B141" s="137" t="str">
        <f>IF($B$10="RA","JBC-23","7H30-18H")</f>
        <v>7H30-18H</v>
      </c>
      <c r="C141" s="142" t="s">
        <v>8</v>
      </c>
      <c r="D141" s="142" t="s">
        <v>8</v>
      </c>
      <c r="E141" s="141" t="s">
        <v>42</v>
      </c>
      <c r="F141" s="141" t="s">
        <v>42</v>
      </c>
      <c r="G141" s="141" t="s">
        <v>7</v>
      </c>
      <c r="H141" s="141" t="s">
        <v>7</v>
      </c>
    </row>
    <row r="142" spans="1:8">
      <c r="A142" s="139"/>
      <c r="B142" s="141" t="s">
        <v>43</v>
      </c>
      <c r="C142" s="141" t="s">
        <v>43</v>
      </c>
      <c r="D142" s="142" t="s">
        <v>8</v>
      </c>
      <c r="E142" s="143" t="str">
        <f>IF(COUNTIF(Trames!$K$73:$K$80,$A142),"RA","JBU-16")</f>
        <v>JBU-16</v>
      </c>
      <c r="F142" s="141" t="s">
        <v>43</v>
      </c>
      <c r="G142" s="141" t="s">
        <v>7</v>
      </c>
      <c r="H142" s="141" t="s">
        <v>7</v>
      </c>
    </row>
    <row r="143" spans="1:8">
      <c r="A143" s="139"/>
      <c r="B143" s="141" t="s">
        <v>42</v>
      </c>
      <c r="C143" s="141" t="s">
        <v>42</v>
      </c>
      <c r="D143" s="141" t="s">
        <v>43</v>
      </c>
      <c r="E143" s="142" t="s">
        <v>8</v>
      </c>
      <c r="F143" s="142" t="s">
        <v>8</v>
      </c>
      <c r="G143" s="141" t="s">
        <v>7</v>
      </c>
      <c r="H143" s="141" t="s">
        <v>7</v>
      </c>
    </row>
    <row r="144" spans="1:8">
      <c r="A144" s="138"/>
      <c r="B144" s="141" t="s">
        <v>44</v>
      </c>
      <c r="C144" s="143" t="str">
        <f>IF(COUNTIF(Trames!$K$73:$K$80,#REF!),"RA","7H30-18H")</f>
        <v>7H30-18H</v>
      </c>
      <c r="D144" s="141" t="s">
        <v>45</v>
      </c>
      <c r="E144" s="142" t="s">
        <v>8</v>
      </c>
      <c r="F144" s="143" t="str">
        <f>IF(COUNTIF(Trames!$K$73:$K$80,#REF!),"RA","CCV-46")</f>
        <v>CCV-46</v>
      </c>
      <c r="G144" s="141" t="s">
        <v>7</v>
      </c>
      <c r="H144" s="141" t="s">
        <v>7</v>
      </c>
    </row>
    <row r="145" spans="1:8">
      <c r="A145" s="139"/>
      <c r="B145" s="142" t="s">
        <v>8</v>
      </c>
      <c r="C145" s="141" t="s">
        <v>46</v>
      </c>
      <c r="D145" s="137" t="str">
        <f>IF($D$14="RA","JBC-25","7H30-18H")</f>
        <v>7H30-18H</v>
      </c>
      <c r="E145" s="141" t="s">
        <v>12</v>
      </c>
      <c r="F145" s="142" t="s">
        <v>8</v>
      </c>
      <c r="G145" s="141" t="s">
        <v>7</v>
      </c>
      <c r="H145" s="141" t="s">
        <v>7</v>
      </c>
    </row>
    <row r="146" spans="1:8">
      <c r="A146" s="139"/>
      <c r="B146" s="141" t="s">
        <v>45</v>
      </c>
      <c r="C146" s="141" t="s">
        <v>47</v>
      </c>
      <c r="D146" s="143" t="str">
        <f>IF(COUNTIF(Trames!$K$73:$K$80,$A146),"RA","7H30-18H")</f>
        <v>7H30-18H</v>
      </c>
      <c r="E146" s="142" t="s">
        <v>8</v>
      </c>
      <c r="F146" s="143" t="str">
        <f>IF(COUNTIF(Trames!$K$73:$K$80,$A146),"RA","7H30-18H")</f>
        <v>7H30-18H</v>
      </c>
      <c r="G146" s="141" t="s">
        <v>7</v>
      </c>
      <c r="H146" s="141" t="s">
        <v>7</v>
      </c>
    </row>
    <row r="147" spans="1:8">
      <c r="A147" s="139"/>
      <c r="B147" s="142" t="s">
        <v>8</v>
      </c>
      <c r="C147" s="142" t="s">
        <v>8</v>
      </c>
      <c r="D147" s="141" t="s">
        <v>42</v>
      </c>
      <c r="E147" s="141" t="s">
        <v>54</v>
      </c>
      <c r="F147" s="141" t="s">
        <v>54</v>
      </c>
      <c r="G147" s="141" t="s">
        <v>7</v>
      </c>
      <c r="H147" s="141" t="s">
        <v>7</v>
      </c>
    </row>
  </sheetData>
  <mergeCells count="8">
    <mergeCell ref="A114:H114"/>
    <mergeCell ref="A120:H120"/>
    <mergeCell ref="A126:H126"/>
    <mergeCell ref="A1:H1"/>
    <mergeCell ref="A29:H29"/>
    <mergeCell ref="A59:H59"/>
    <mergeCell ref="A82:H82"/>
    <mergeCell ref="A108:H108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5" workbookViewId="0">
      <selection activeCell="E66" sqref="E66"/>
    </sheetView>
  </sheetViews>
  <sheetFormatPr baseColWidth="10" defaultRowHeight="14" x14ac:dyDescent="0"/>
  <sheetData>
    <row r="1" spans="1:6">
      <c r="A1" s="217"/>
      <c r="B1" s="156" t="s">
        <v>17</v>
      </c>
      <c r="C1" s="156" t="s">
        <v>17</v>
      </c>
      <c r="D1" s="156" t="s">
        <v>17</v>
      </c>
      <c r="E1" s="156" t="s">
        <v>17</v>
      </c>
      <c r="F1" s="156" t="s">
        <v>17</v>
      </c>
    </row>
    <row r="2" spans="1:6">
      <c r="A2" s="217"/>
      <c r="B2" s="156">
        <v>1</v>
      </c>
      <c r="C2" s="156">
        <v>1</v>
      </c>
      <c r="D2" s="156">
        <v>1</v>
      </c>
      <c r="E2" s="156">
        <v>1</v>
      </c>
      <c r="F2" s="156">
        <v>1</v>
      </c>
    </row>
    <row r="3" spans="1:6">
      <c r="A3" s="139"/>
      <c r="B3" s="140" t="s">
        <v>0</v>
      </c>
      <c r="C3" s="141" t="s">
        <v>1</v>
      </c>
      <c r="D3" s="141" t="s">
        <v>2</v>
      </c>
      <c r="E3" s="141" t="s">
        <v>3</v>
      </c>
      <c r="F3" s="141" t="s">
        <v>4</v>
      </c>
    </row>
    <row r="4" spans="1:6">
      <c r="A4" s="155"/>
      <c r="B4" s="160" t="str">
        <f>'Agent sur le planning au 011019'!$B$4</f>
        <v>JFR-32</v>
      </c>
      <c r="C4" s="175" t="str">
        <f>'Agent sur le planning au 011019'!$C$4</f>
        <v>RA</v>
      </c>
      <c r="D4" s="160" t="str">
        <f>'Agent sur le planning au 011019'!$D$4</f>
        <v>JFR-32</v>
      </c>
      <c r="E4" s="176" t="str">
        <f>'Agent sur le planning au 011019'!$E$4</f>
        <v>JFR-32</v>
      </c>
      <c r="F4" s="160" t="str">
        <f>'Agent sur le planning au 011019'!$F$4</f>
        <v>JFR-32</v>
      </c>
    </row>
    <row r="5" spans="1:6">
      <c r="A5" s="155"/>
      <c r="B5" s="160" t="str">
        <f>'Agent sur le planning au 011019'!$B$5</f>
        <v>JFR-33</v>
      </c>
      <c r="C5" s="160" t="str">
        <f>'Agent sur le planning au 011019'!$C$5</f>
        <v>JFR-33</v>
      </c>
      <c r="D5" s="175" t="str">
        <f>'Agent sur le planning au 011019'!$D$5</f>
        <v>RA</v>
      </c>
      <c r="E5" s="160" t="str">
        <f>'Agent sur le planning au 011019'!$E$5</f>
        <v>JFR-33</v>
      </c>
      <c r="F5" s="175" t="str">
        <f>'Agent sur le planning au 011019'!$F$5</f>
        <v>RA</v>
      </c>
    </row>
    <row r="6" spans="1:6">
      <c r="A6" s="155"/>
      <c r="B6" s="160" t="str">
        <f>'Agent sur le planning au 011019'!$B$6</f>
        <v>JFR-37</v>
      </c>
      <c r="C6" s="175" t="str">
        <f>'Agent sur le planning au 011019'!$C$6</f>
        <v>RA</v>
      </c>
      <c r="D6" s="176" t="str">
        <f>'Agent sur le planning au 011019'!$D$6</f>
        <v>JFR-37</v>
      </c>
      <c r="E6" s="160" t="str">
        <f>'Agent sur le planning au 011019'!$E$6</f>
        <v>JFR-37</v>
      </c>
      <c r="F6" s="160" t="str">
        <f>'Agent sur le planning au 011019'!$F$6</f>
        <v>JFR-37</v>
      </c>
    </row>
    <row r="7" spans="1:6">
      <c r="A7" s="155"/>
      <c r="B7" s="175" t="str">
        <f>'Agent sur le planning au 011019'!$B$7</f>
        <v>RA</v>
      </c>
      <c r="C7" s="160" t="str">
        <f>'Agent sur le planning au 011019'!$C$7</f>
        <v>JFR-32</v>
      </c>
      <c r="D7" s="160" t="str">
        <f>'Agent sur le planning au 011019'!$D$7</f>
        <v>Soir Gyn</v>
      </c>
      <c r="E7" s="160" t="str">
        <f>'Agent sur le planning au 011019'!$E$7</f>
        <v>10H-20H</v>
      </c>
      <c r="F7" s="175" t="str">
        <f>'Agent sur le planning au 011019'!$F$7</f>
        <v>RA</v>
      </c>
    </row>
    <row r="8" spans="1:6">
      <c r="A8" s="155"/>
      <c r="B8" s="143" t="str">
        <f>'Agent sur le planning au 011019'!$B$8</f>
        <v>7H30-18H</v>
      </c>
      <c r="C8" s="175" t="str">
        <f>'Agent sur le planning au 011019'!$C$8</f>
        <v>RA</v>
      </c>
      <c r="D8" s="160" t="str">
        <f>'Agent sur le planning au 011019'!$D$8</f>
        <v>JFR-34</v>
      </c>
      <c r="E8" s="160" t="str">
        <f>'Agent sur le planning au 011019'!$E$8</f>
        <v>JBC-21</v>
      </c>
      <c r="F8" s="160" t="str">
        <f>'Agent sur le planning au 011019'!$F$8</f>
        <v>JBC-21</v>
      </c>
    </row>
    <row r="9" spans="1:6">
      <c r="A9" s="155"/>
      <c r="B9" s="175" t="str">
        <f>'Agent sur le planning au 011019'!$B$9</f>
        <v>RA</v>
      </c>
      <c r="C9" s="175" t="str">
        <f>'Agent sur le planning au 011019'!$C$9</f>
        <v>RA</v>
      </c>
      <c r="D9" s="177" t="str">
        <f>'Agent sur le planning au 011019'!$D$9</f>
        <v>7H30-18H</v>
      </c>
      <c r="E9" s="177" t="str">
        <f>'Agent sur le planning au 011019'!$E$9</f>
        <v>7H30-18H</v>
      </c>
      <c r="F9" s="177" t="str">
        <f>'Agent sur le planning au 011019'!$F$9</f>
        <v>7H30-18H</v>
      </c>
    </row>
    <row r="10" spans="1:6">
      <c r="A10" s="155"/>
      <c r="B10" s="176" t="str">
        <f>'Agent sur le planning au 011019'!$B$10</f>
        <v>JBC-23</v>
      </c>
      <c r="C10" s="160" t="str">
        <f>'Agent sur le planning au 011019'!$C$10</f>
        <v>JBC-23</v>
      </c>
      <c r="D10" s="175" t="str">
        <f>'Agent sur le planning au 011019'!$D$10</f>
        <v>RA</v>
      </c>
      <c r="E10" s="177" t="str">
        <f>'Agent sur le planning au 011019'!$E$10</f>
        <v>7H30-18H</v>
      </c>
      <c r="F10" s="160" t="str">
        <f>'Agent sur le planning au 011019'!$F$10</f>
        <v>10H-20H</v>
      </c>
    </row>
    <row r="11" spans="1:6">
      <c r="A11" s="155"/>
      <c r="B11" s="175" t="str">
        <f>'Agent sur le planning au 011019'!$B$11</f>
        <v>RA</v>
      </c>
      <c r="C11" s="175" t="str">
        <f>'Agent sur le planning au 011019'!$C$11</f>
        <v>RA</v>
      </c>
      <c r="D11" s="160" t="str">
        <f>'Agent sur le planning au 011019'!$D$11</f>
        <v>JBC-23</v>
      </c>
      <c r="E11" s="160" t="str">
        <f>'Agent sur le planning au 011019'!$E$11</f>
        <v>JBC-23</v>
      </c>
      <c r="F11" s="160" t="str">
        <f>'Agent sur le planning au 011019'!$F$11</f>
        <v>JBC-23</v>
      </c>
    </row>
    <row r="12" spans="1:6">
      <c r="A12" s="155"/>
      <c r="B12" s="160" t="str">
        <f>'Agent sur le planning au 011019'!$B$12</f>
        <v>JBC-21</v>
      </c>
      <c r="C12" s="176" t="str">
        <f>'Agent sur le planning au 011019'!$C$12</f>
        <v>7H30-18H</v>
      </c>
      <c r="D12" s="160" t="str">
        <f>'Agent sur le planning au 011019'!$D$12</f>
        <v>JBC-21</v>
      </c>
      <c r="E12" s="175" t="str">
        <f>'Agent sur le planning au 011019'!$E$12</f>
        <v>RA</v>
      </c>
      <c r="F12" s="160" t="str">
        <f>'Agent sur le planning au 011019'!$F$12</f>
        <v>Soir Gyn</v>
      </c>
    </row>
    <row r="13" spans="1:6">
      <c r="A13" s="155"/>
      <c r="B13" s="160" t="str">
        <f>'Agent sur le planning au 011019'!$B$13</f>
        <v>Soir JFR</v>
      </c>
      <c r="C13" s="160" t="str">
        <f>'Agent sur le planning au 011019'!$C$13</f>
        <v>Soir Gyn</v>
      </c>
      <c r="D13" s="160" t="str">
        <f>'Agent sur le planning au 011019'!$D$13</f>
        <v>10H-20H</v>
      </c>
      <c r="E13" s="175" t="str">
        <f>'Agent sur le planning au 011019'!$E$13</f>
        <v>RA</v>
      </c>
      <c r="F13" s="175" t="str">
        <f>'Agent sur le planning au 011019'!$F$13</f>
        <v>RA</v>
      </c>
    </row>
    <row r="14" spans="1:6">
      <c r="A14" s="155"/>
      <c r="B14" s="176" t="str">
        <f>'Agent sur le planning au 011019'!$B$14</f>
        <v>7H30-18H</v>
      </c>
      <c r="C14" s="175" t="str">
        <f>'Agent sur le planning au 011019'!$C$14</f>
        <v>RA</v>
      </c>
      <c r="D14" s="176" t="str">
        <f>'Agent sur le planning au 011019'!$D$14</f>
        <v>JBC-25</v>
      </c>
      <c r="E14" s="160" t="str">
        <f>'Agent sur le planning au 011019'!$E$14</f>
        <v>JBC-26</v>
      </c>
      <c r="F14" s="160" t="str">
        <f>'Agent sur le planning au 011019'!$F$14</f>
        <v>JBC-26</v>
      </c>
    </row>
    <row r="15" spans="1:6">
      <c r="A15" s="155"/>
      <c r="B15" s="160" t="str">
        <f>'Agent sur le planning au 011019'!$B$15</f>
        <v>JBC-25</v>
      </c>
      <c r="C15" s="160" t="str">
        <f>'Agent sur le planning au 011019'!$C$15</f>
        <v>JBA-1</v>
      </c>
      <c r="D15" s="160" t="str">
        <f>'Agent sur le planning au 011019'!$D$15</f>
        <v>JBA-1</v>
      </c>
      <c r="E15" s="175" t="str">
        <f>'Agent sur le planning au 011019'!$E$15</f>
        <v>RA</v>
      </c>
      <c r="F15" s="175" t="str">
        <f>'Agent sur le planning au 011019'!$F$15</f>
        <v>RA</v>
      </c>
    </row>
    <row r="16" spans="1:6">
      <c r="A16" s="155"/>
      <c r="B16" s="160" t="str">
        <f>'Agent sur le planning au 011019'!$B$16</f>
        <v>JBU-15</v>
      </c>
      <c r="C16" s="176" t="str">
        <f>'Agent sur le planning au 011019'!$C$16</f>
        <v>JBU-15</v>
      </c>
      <c r="D16" s="160" t="str">
        <f>'Agent sur le planning au 011019'!$D$16</f>
        <v>JBU-15</v>
      </c>
      <c r="E16" s="175" t="str">
        <f>'Agent sur le planning au 011019'!$E$16</f>
        <v>RA</v>
      </c>
      <c r="F16" s="160" t="str">
        <f>'Agent sur le planning au 011019'!$F$16</f>
        <v>JBU-15</v>
      </c>
    </row>
    <row r="17" spans="1:6">
      <c r="A17" s="155"/>
      <c r="B17" s="177" t="str">
        <f>'Agent sur le planning au 011019'!$B$17</f>
        <v>7H30-18H</v>
      </c>
      <c r="C17" s="175" t="str">
        <f>'Agent sur le planning au 011019'!$C$17</f>
        <v>RA</v>
      </c>
      <c r="D17" s="175" t="str">
        <f>'Agent sur le planning au 011019'!$D$17</f>
        <v>RA</v>
      </c>
      <c r="E17" s="160" t="str">
        <f>'Agent sur le planning au 011019'!$E$17</f>
        <v>JBU-12</v>
      </c>
      <c r="F17" s="160" t="str">
        <f>'Agent sur le planning au 011019'!$F$17</f>
        <v>JBU-12</v>
      </c>
    </row>
    <row r="18" spans="1:6">
      <c r="A18" s="155"/>
      <c r="B18" s="160" t="str">
        <f>'Agent sur le planning au 011019'!$B$18</f>
        <v>JBU-16</v>
      </c>
      <c r="C18" s="160" t="str">
        <f>'Agent sur le planning au 011019'!$C$18</f>
        <v>JBU-16</v>
      </c>
      <c r="D18" s="175" t="str">
        <f>'Agent sur le planning au 011019'!$D$18</f>
        <v>RA</v>
      </c>
      <c r="E18" s="176" t="str">
        <f>'Agent sur le planning au 011019'!$E$18</f>
        <v>JBU-16</v>
      </c>
      <c r="F18" s="160" t="str">
        <f>'Agent sur le planning au 011019'!$F$18</f>
        <v>JBU-16</v>
      </c>
    </row>
    <row r="19" spans="1:6">
      <c r="A19" s="155"/>
      <c r="B19" s="160" t="str">
        <f>'Agent sur le planning au 011019'!$B$19</f>
        <v>JBU-12</v>
      </c>
      <c r="C19" s="160" t="str">
        <f>'Agent sur le planning au 011019'!$C$19</f>
        <v>JBU-12</v>
      </c>
      <c r="D19" s="160" t="str">
        <f>'Agent sur le planning au 011019'!$D$19</f>
        <v>JBU-16</v>
      </c>
      <c r="E19" s="175" t="str">
        <f>'Agent sur le planning au 011019'!$E$19</f>
        <v>RA</v>
      </c>
      <c r="F19" s="175" t="str">
        <f>'Agent sur le planning au 011019'!$F$19</f>
        <v>RA</v>
      </c>
    </row>
    <row r="20" spans="1:6">
      <c r="A20" s="155"/>
      <c r="B20" s="160" t="str">
        <f>'Agent sur le planning au 011019'!$B$20</f>
        <v>CCV-46</v>
      </c>
      <c r="C20" s="176" t="str">
        <f>'Agent sur le planning au 011019'!$C$20</f>
        <v>RA</v>
      </c>
      <c r="D20" s="160" t="str">
        <f>'Agent sur le planning au 011019'!$D$20</f>
        <v>CCV-43</v>
      </c>
      <c r="E20" s="175" t="str">
        <f>'Agent sur le planning au 011019'!$E$20</f>
        <v>RA</v>
      </c>
      <c r="F20" s="176" t="str">
        <f>'Agent sur le planning au 011019'!$F$20</f>
        <v>CCV-46</v>
      </c>
    </row>
    <row r="21" spans="1:6">
      <c r="A21" s="155"/>
      <c r="B21" s="175" t="str">
        <f>'Agent sur le planning au 011019'!$B$21</f>
        <v>RA</v>
      </c>
      <c r="C21" s="160" t="str">
        <f>'Agent sur le planning au 011019'!$C$21</f>
        <v>10H-20H</v>
      </c>
      <c r="D21" s="177" t="str">
        <f>'Agent sur le planning au 011019'!$D$21</f>
        <v>7H30-18H</v>
      </c>
      <c r="E21" s="160" t="str">
        <f>'Agent sur le planning au 011019'!$E$21</f>
        <v>Soir Gyn</v>
      </c>
      <c r="F21" s="175" t="str">
        <f>'Agent sur le planning au 011019'!$F$21</f>
        <v>RA</v>
      </c>
    </row>
    <row r="22" spans="1:6">
      <c r="A22" s="155"/>
      <c r="B22" s="160" t="str">
        <f>'Agent sur le planning au 011019'!$B$22</f>
        <v>CCV-43</v>
      </c>
      <c r="C22" s="160" t="str">
        <f>'Agent sur le planning au 011019'!$C$22</f>
        <v>CCV-42</v>
      </c>
      <c r="D22" s="176" t="str">
        <f>'Agent sur le planning au 011019'!$D$22</f>
        <v>7H30-18H</v>
      </c>
      <c r="E22" s="175" t="str">
        <f>'Agent sur le planning au 011019'!$E$22</f>
        <v>RA</v>
      </c>
      <c r="F22" s="176" t="str">
        <f>'Agent sur le planning au 011019'!$F$22</f>
        <v>7H30-18H</v>
      </c>
    </row>
    <row r="23" spans="1:6">
      <c r="A23" s="155"/>
      <c r="B23" s="175" t="str">
        <f>'Agent sur le planning au 011019'!$B$23</f>
        <v>RA</v>
      </c>
      <c r="C23" s="175" t="str">
        <f>'Agent sur le planning au 011019'!$C$23</f>
        <v>RA</v>
      </c>
      <c r="D23" s="160" t="str">
        <f>'Agent sur le planning au 011019'!$D$23</f>
        <v>JBU-12</v>
      </c>
      <c r="E23" s="160" t="str">
        <f>'Agent sur le planning au 011019'!$E$23</f>
        <v>7H30-18H</v>
      </c>
      <c r="F23" s="160" t="str">
        <f>'Agent sur le planning au 011019'!$F$23</f>
        <v>7H30-18H</v>
      </c>
    </row>
    <row r="24" spans="1:6">
      <c r="A24" s="155"/>
      <c r="B24" s="140"/>
      <c r="C24" s="142"/>
      <c r="D24" s="141"/>
      <c r="E24" s="141"/>
      <c r="F24" s="141"/>
    </row>
    <row r="25" spans="1:6">
      <c r="A25" s="155"/>
      <c r="B25" s="160" t="str">
        <f>'Agent sur le planning au 011019'!$B$129</f>
        <v>JFR-33</v>
      </c>
      <c r="C25" s="160" t="str">
        <f>'Agent sur le planning au 011019'!$C$129</f>
        <v>JFR-33</v>
      </c>
      <c r="D25" s="160" t="str">
        <f>'Agent sur le planning au 011019'!$D$129</f>
        <v>RA</v>
      </c>
      <c r="E25" s="160" t="str">
        <f>'Agent sur le planning au 011019'!$E$129</f>
        <v>JFR-33</v>
      </c>
      <c r="F25" s="160" t="str">
        <f>'Agent sur le planning au 011019'!$F$129</f>
        <v>RA</v>
      </c>
    </row>
    <row r="26" spans="1:6">
      <c r="A26" s="155"/>
      <c r="B26" s="160" t="str">
        <f>'Agent sur le planning au 011019'!$B$136</f>
        <v>JBC-21</v>
      </c>
      <c r="C26" s="176" t="str">
        <f>'Agent sur le planning au 011019'!$C$136</f>
        <v>JBC-21</v>
      </c>
      <c r="D26" s="160" t="str">
        <f>'Agent sur le planning au 011019'!$D$136</f>
        <v>JBC-21</v>
      </c>
      <c r="E26" s="175" t="str">
        <f>'Agent sur le planning au 011019'!$E$136</f>
        <v>RA</v>
      </c>
      <c r="F26" s="160" t="str">
        <f>'Agent sur le planning au 011019'!$F$136</f>
        <v>Soir Gyn</v>
      </c>
    </row>
    <row r="27" spans="1:6">
      <c r="A27" s="155"/>
      <c r="B27" s="160" t="str">
        <f>'Agent sur le planning au 011019'!$B$143</f>
        <v>JBU-12</v>
      </c>
      <c r="C27" s="160" t="str">
        <f>'Agent sur le planning au 011019'!$C$143</f>
        <v>JBU-12</v>
      </c>
      <c r="D27" s="160" t="str">
        <f>'Agent sur le planning au 011019'!$D$143</f>
        <v>JBU-16</v>
      </c>
      <c r="E27" s="175" t="str">
        <f>'Agent sur le planning au 011019'!$E$143</f>
        <v>RA</v>
      </c>
      <c r="F27" s="175" t="str">
        <f>'Agent sur le planning au 011019'!$F$143</f>
        <v>RA</v>
      </c>
    </row>
    <row r="28" spans="1:6">
      <c r="A28" s="155"/>
      <c r="B28" s="175" t="str">
        <f>'Agent sur le planning au 011019'!$B$145</f>
        <v>RA</v>
      </c>
      <c r="C28" s="160" t="str">
        <f>'Agent sur le planning au 011019'!$C$145</f>
        <v>10H-20H</v>
      </c>
      <c r="D28" s="177" t="str">
        <f>'Agent sur le planning au 011019'!$D$145</f>
        <v>7H30-18H</v>
      </c>
      <c r="E28" s="160" t="str">
        <f>'Agent sur le planning au 011019'!$E$145</f>
        <v>Soir Gyn</v>
      </c>
      <c r="F28" s="175" t="str">
        <f>'Agent sur le planning au 011019'!$F$145</f>
        <v>RA</v>
      </c>
    </row>
    <row r="29" spans="1:6">
      <c r="A29" s="155"/>
      <c r="B29" s="163"/>
      <c r="C29" s="164"/>
      <c r="D29" s="165"/>
      <c r="E29" s="164"/>
      <c r="F29" s="166"/>
    </row>
    <row r="30" spans="1:6" ht="15" thickBot="1">
      <c r="A30" s="155"/>
      <c r="B30" s="179" t="str">
        <f>'Agent sur le planning au 011019'!$B$31</f>
        <v>JBA-3</v>
      </c>
      <c r="C30" s="179" t="str">
        <f>'Agent sur le planning au 011019'!$C$31</f>
        <v>JBA-3</v>
      </c>
      <c r="D30" s="179" t="str">
        <f>'Agent sur le planning au 011019'!$D$31</f>
        <v>JBA-3</v>
      </c>
      <c r="E30" s="179" t="str">
        <f>'Agent sur le planning au 011019'!$E$31</f>
        <v>JBA-3</v>
      </c>
      <c r="F30" s="180" t="str">
        <f>'Agent sur le planning au 011019'!$F$31</f>
        <v>JBA-3</v>
      </c>
    </row>
    <row r="31" spans="1:6" ht="15" thickBot="1">
      <c r="A31" s="155"/>
      <c r="B31" s="181" t="str">
        <f>'Agent sur le planning au 011019'!$B$32</f>
        <v>JBA-2</v>
      </c>
      <c r="C31" s="182" t="str">
        <f>'Agent sur le planning au 011019'!$C$32</f>
        <v>JBA-2</v>
      </c>
      <c r="D31" s="182" t="str">
        <f>'Agent sur le planning au 011019'!$D$32</f>
        <v>Soir JBC</v>
      </c>
      <c r="E31" s="182" t="str">
        <f>'Agent sur le planning au 011019'!$E$32</f>
        <v>JBA-2</v>
      </c>
      <c r="F31" s="182" t="str">
        <f>'Agent sur le planning au 011019'!$F$32</f>
        <v>JBA-2</v>
      </c>
    </row>
    <row r="32" spans="1:6" ht="15" thickBot="1">
      <c r="A32" s="155"/>
      <c r="B32" s="182" t="str">
        <f>'Agent sur le planning au 011019'!$B$33</f>
        <v>JBA-1</v>
      </c>
      <c r="C32" s="182" t="str">
        <f>'Agent sur le planning au 011019'!$C$33</f>
        <v>12H-20H</v>
      </c>
      <c r="D32" s="181" t="str">
        <f>'Agent sur le planning au 011019'!$D$33</f>
        <v>JBA-2</v>
      </c>
      <c r="E32" s="182" t="str">
        <f>'Agent sur le planning au 011019'!$E$33</f>
        <v>JBA-1</v>
      </c>
      <c r="F32" s="182" t="str">
        <f>'Agent sur le planning au 011019'!$F$33</f>
        <v>JBA-1</v>
      </c>
    </row>
    <row r="33" spans="1:6" ht="15" thickBot="1">
      <c r="A33" s="155"/>
      <c r="B33" s="183" t="str">
        <f>'Agent sur le planning au 011019'!$B$34</f>
        <v>7H30-15H30</v>
      </c>
      <c r="C33" s="181" t="str">
        <f>'Agent sur le planning au 011019'!$C$34</f>
        <v>CCV-43</v>
      </c>
      <c r="D33" s="182" t="str">
        <f>'Agent sur le planning au 011019'!$D$34</f>
        <v>Soir JFR</v>
      </c>
      <c r="E33" s="182" t="str">
        <f>'Agent sur le planning au 011019'!$E$34</f>
        <v>CCV-43</v>
      </c>
      <c r="F33" s="182" t="str">
        <f>'Agent sur le planning au 011019'!$F$34</f>
        <v>CCV-43</v>
      </c>
    </row>
    <row r="34" spans="1:6" ht="15" thickBot="1">
      <c r="A34" s="155"/>
      <c r="B34" s="183" t="str">
        <f>'Agent sur le planning au 011019'!$B$35</f>
        <v>7H30-15H30</v>
      </c>
      <c r="C34" s="182" t="str">
        <f>'Agent sur le planning au 011019'!$C$35</f>
        <v>CCV-46</v>
      </c>
      <c r="D34" s="182" t="str">
        <f>'Agent sur le planning au 011019'!$D$35</f>
        <v>CCV-46</v>
      </c>
      <c r="E34" s="181" t="str">
        <f>'Agent sur le planning au 011019'!$E$35</f>
        <v>CCV-46</v>
      </c>
      <c r="F34" s="182" t="str">
        <f>'Agent sur le planning au 011019'!$F$35</f>
        <v>Soir JBC</v>
      </c>
    </row>
    <row r="35" spans="1:6" ht="15" thickBot="1">
      <c r="A35" s="155"/>
      <c r="B35" s="182" t="str">
        <f>'Agent sur le planning au 011019'!$B$36</f>
        <v>JFR-34</v>
      </c>
      <c r="C35" s="181" t="str">
        <f>'Agent sur le planning au 011019'!$C$36</f>
        <v>JFR-34</v>
      </c>
      <c r="D35" s="184" t="str">
        <f>'Agent sur le planning au 011019'!$D$36</f>
        <v>RA</v>
      </c>
      <c r="E35" s="182" t="str">
        <f>'Agent sur le planning au 011019'!$E$36</f>
        <v>JFR-34</v>
      </c>
      <c r="F35" s="182" t="str">
        <f>'Agent sur le planning au 011019'!$F$36</f>
        <v>JFR-34</v>
      </c>
    </row>
    <row r="36" spans="1:6" ht="15" thickBot="1">
      <c r="A36" s="155"/>
      <c r="B36" s="182" t="str">
        <f>'Agent sur le planning au 011019'!$B$37</f>
        <v>Soir gyn</v>
      </c>
      <c r="C36" s="183" t="str">
        <f>'Agent sur le planning au 011019'!$C$37</f>
        <v>7H30-18H</v>
      </c>
      <c r="D36" s="182" t="str">
        <f>'Agent sur le planning au 011019'!$D$37</f>
        <v>7H30-18H</v>
      </c>
      <c r="E36" s="184" t="str">
        <f>'Agent sur le planning au 011019'!$E$37</f>
        <v>RA</v>
      </c>
      <c r="F36" s="184" t="str">
        <f>'Agent sur le planning au 011019'!$F$37</f>
        <v>RA</v>
      </c>
    </row>
    <row r="37" spans="1:6" ht="15" thickBot="1">
      <c r="A37" s="155"/>
      <c r="B37" s="182" t="str">
        <f>'Agent sur le planning au 011019'!$B$38</f>
        <v>JFR-36</v>
      </c>
      <c r="C37" s="181" t="str">
        <f>'Agent sur le planning au 011019'!$C$38</f>
        <v>JFR-36</v>
      </c>
      <c r="D37" s="182" t="str">
        <f>'Agent sur le planning au 011019'!$D$38</f>
        <v>JFR-36</v>
      </c>
      <c r="E37" s="182" t="str">
        <f>'Agent sur le planning au 011019'!$E$38</f>
        <v>JFR-36</v>
      </c>
      <c r="F37" s="182" t="str">
        <f>'Agent sur le planning au 011019'!$F$38</f>
        <v>Soir JFR</v>
      </c>
    </row>
    <row r="38" spans="1:6" ht="15" thickBot="1">
      <c r="A38" s="155"/>
      <c r="B38" s="181" t="str">
        <f>'Agent sur le planning au 011019'!$B$39</f>
        <v>JFR-35</v>
      </c>
      <c r="C38" s="182" t="str">
        <f>'Agent sur le planning au 011019'!$C$39</f>
        <v>Soir JFR</v>
      </c>
      <c r="D38" s="182" t="str">
        <f>'Agent sur le planning au 011019'!$D$39</f>
        <v>JFR-35</v>
      </c>
      <c r="E38" s="182" t="str">
        <f>'Agent sur le planning au 011019'!$E$39</f>
        <v>JFR-35</v>
      </c>
      <c r="F38" s="182" t="str">
        <f>'Agent sur le planning au 011019'!$F$39</f>
        <v>JFR-35</v>
      </c>
    </row>
    <row r="39" spans="1:6" ht="15" thickBot="1">
      <c r="A39" s="155"/>
      <c r="B39" s="183" t="str">
        <f>'Agent sur le planning au 011019'!$B$40</f>
        <v>7H30-15H30</v>
      </c>
      <c r="C39" s="183" t="str">
        <f>'Agent sur le planning au 011019'!$C$40</f>
        <v>7H30-15H30</v>
      </c>
      <c r="D39" s="182" t="str">
        <f>'Agent sur le planning au 011019'!$D$40</f>
        <v>7H30-15H30</v>
      </c>
      <c r="E39" s="182" t="str">
        <f>'Agent sur le planning au 011019'!$E$40</f>
        <v>12H-20H</v>
      </c>
      <c r="F39" s="181" t="str">
        <f>'Agent sur le planning au 011019'!$F$40</f>
        <v>JFR-36</v>
      </c>
    </row>
    <row r="40" spans="1:6" ht="15" thickBot="1">
      <c r="A40" s="155"/>
      <c r="B40" s="182" t="str">
        <f>'Agent sur le planning au 011019'!$B$41</f>
        <v>Soir JBU</v>
      </c>
      <c r="C40" s="182" t="str">
        <f>'Agent sur le planning au 011019'!$C$41</f>
        <v>JBU-14</v>
      </c>
      <c r="D40" s="181" t="str">
        <f>'Agent sur le planning au 011019'!$D$41</f>
        <v>JBU-14</v>
      </c>
      <c r="E40" s="182" t="str">
        <f>'Agent sur le planning au 011019'!$E$41</f>
        <v>JBU-14</v>
      </c>
      <c r="F40" s="182" t="str">
        <f>'Agent sur le planning au 011019'!$F$41</f>
        <v>JBU-14</v>
      </c>
    </row>
    <row r="41" spans="1:6" ht="15" thickBot="1">
      <c r="A41" s="155"/>
      <c r="B41" s="182" t="str">
        <f>'Agent sur le planning au 011019'!$B$42</f>
        <v>JBU-14</v>
      </c>
      <c r="C41" s="182" t="str">
        <f>'Agent sur le planning au 011019'!$C$42</f>
        <v>Soir JBU</v>
      </c>
      <c r="D41" s="182" t="str">
        <f>'Agent sur le planning au 011019'!$D$42</f>
        <v>JBU-11</v>
      </c>
      <c r="E41" s="181" t="str">
        <f>'Agent sur le planning au 011019'!$E$42</f>
        <v>7H30-15H30</v>
      </c>
      <c r="F41" s="182" t="str">
        <f>'Agent sur le planning au 011019'!$F$42</f>
        <v>RADIO</v>
      </c>
    </row>
    <row r="42" spans="1:6" ht="15" thickBot="1">
      <c r="A42" s="155"/>
      <c r="B42" s="182" t="str">
        <f>'Agent sur le planning au 011019'!$B$43</f>
        <v>JBU-11</v>
      </c>
      <c r="C42" s="181" t="str">
        <f>'Agent sur le planning au 011019'!$C$43</f>
        <v>JBU-11</v>
      </c>
      <c r="D42" s="182" t="str">
        <f>'Agent sur le planning au 011019'!$D$43</f>
        <v>Soir JBU</v>
      </c>
      <c r="E42" s="182" t="str">
        <f>'Agent sur le planning au 011019'!$E$43</f>
        <v>JBU-11</v>
      </c>
      <c r="F42" s="182" t="str">
        <f>'Agent sur le planning au 011019'!$F$43</f>
        <v>JBU-11</v>
      </c>
    </row>
    <row r="43" spans="1:6" ht="15" thickBot="1">
      <c r="A43" s="155"/>
      <c r="B43" s="182" t="str">
        <f>'Agent sur le planning au 011019'!$B$44</f>
        <v>7H30-18H</v>
      </c>
      <c r="C43" s="183" t="str">
        <f>'Agent sur le planning au 011019'!$C$44</f>
        <v>7H30-18H</v>
      </c>
      <c r="D43" s="182" t="str">
        <f>'Agent sur le planning au 011019'!$D$44</f>
        <v>7H30-18H</v>
      </c>
      <c r="E43" s="184" t="str">
        <f>'Agent sur le planning au 011019'!$E$44</f>
        <v>RA</v>
      </c>
      <c r="F43" s="181" t="str">
        <f>'Agent sur le planning au 011019'!$F$44</f>
        <v>7H30-18H</v>
      </c>
    </row>
    <row r="44" spans="1:6" ht="15" thickBot="1">
      <c r="A44" s="155"/>
      <c r="B44" s="182" t="str">
        <f>'Agent sur le planning au 011019'!$B$45</f>
        <v>10H-20H</v>
      </c>
      <c r="C44" s="183" t="str">
        <f>'Agent sur le planning au 011019'!$C$45</f>
        <v>7H30-18H</v>
      </c>
      <c r="D44" s="184" t="str">
        <f>'Agent sur le planning au 011019'!$D$45</f>
        <v>RA</v>
      </c>
      <c r="E44" s="182" t="str">
        <f>'Agent sur le planning au 011019'!$E$45</f>
        <v>JBU-15</v>
      </c>
      <c r="F44" s="184" t="str">
        <f>'Agent sur le planning au 011019'!$F$45</f>
        <v>RA</v>
      </c>
    </row>
    <row r="45" spans="1:6" ht="15" thickBot="1">
      <c r="A45" s="155"/>
      <c r="B45" s="181" t="str">
        <f>'Agent sur le planning au 011019'!$B$46</f>
        <v>JBC-26</v>
      </c>
      <c r="C45" s="182" t="str">
        <f>'Agent sur le planning au 011019'!$C$46</f>
        <v>JBC-26</v>
      </c>
      <c r="D45" s="182" t="str">
        <f>'Agent sur le planning au 011019'!$D$46</f>
        <v>JBC-26</v>
      </c>
      <c r="E45" s="182" t="str">
        <f>'Agent sur le planning au 011019'!$E$46</f>
        <v>Soir JBC</v>
      </c>
      <c r="F45" s="183" t="str">
        <f>'Agent sur le planning au 011019'!$F$46</f>
        <v>7H30-15H30</v>
      </c>
    </row>
    <row r="46" spans="1:6" ht="15" thickBot="1">
      <c r="A46" s="155"/>
      <c r="B46" s="182" t="str">
        <f>'Agent sur le planning au 011019'!$B$47</f>
        <v>7H30-15H30</v>
      </c>
      <c r="C46" s="181" t="str">
        <f>'Agent sur le planning au 011019'!$C$47</f>
        <v>7H30-15H30</v>
      </c>
      <c r="D46" s="183" t="str">
        <f>'Agent sur le planning au 011019'!$D$47</f>
        <v>7H30-15H30</v>
      </c>
      <c r="E46" s="183" t="str">
        <f>'Agent sur le planning au 011019'!$E$47</f>
        <v>7H30-15H30</v>
      </c>
      <c r="F46" s="182" t="str">
        <f>'Agent sur le planning au 011019'!$F$47</f>
        <v>JBU-15</v>
      </c>
    </row>
    <row r="47" spans="1:6" ht="15" thickBot="1">
      <c r="A47" s="155"/>
      <c r="B47" s="182" t="str">
        <f>'Agent sur le planning au 011019'!$B$48</f>
        <v>Soir JBC</v>
      </c>
      <c r="C47" s="182" t="str">
        <f>'Agent sur le planning au 011019'!$C$48</f>
        <v>JFR-35</v>
      </c>
      <c r="D47" s="181" t="str">
        <f>'Agent sur le planning au 011019'!$D$48</f>
        <v>JBC-24</v>
      </c>
      <c r="E47" s="182" t="str">
        <f>'Agent sur le planning au 011019'!$E$48</f>
        <v>JBC-25</v>
      </c>
      <c r="F47" s="182" t="str">
        <f>'Agent sur le planning au 011019'!$F$48</f>
        <v>JBC-25</v>
      </c>
    </row>
    <row r="48" spans="1:6" ht="15" thickBot="1">
      <c r="A48" s="155"/>
      <c r="B48" s="182" t="str">
        <f>'Agent sur le planning au 011019'!$B$49</f>
        <v>JBC-24</v>
      </c>
      <c r="C48" s="182" t="str">
        <f>'Agent sur le planning au 011019'!$C$49</f>
        <v>JBC-24</v>
      </c>
      <c r="D48" s="182" t="str">
        <f>'Agent sur le planning au 011019'!$D$49</f>
        <v>12H-20H</v>
      </c>
      <c r="E48" s="182" t="str">
        <f>'Agent sur le planning au 011019'!$E$49</f>
        <v>JBC-24</v>
      </c>
      <c r="F48" s="181" t="str">
        <f>'Agent sur le planning au 011019'!$F$49</f>
        <v>JBC-24</v>
      </c>
    </row>
    <row r="49" spans="1:6" ht="15" thickBot="1">
      <c r="A49" s="155"/>
      <c r="B49" s="182" t="str">
        <f>'Agent sur le planning au 011019'!$B$50</f>
        <v>JBC-22</v>
      </c>
      <c r="C49" s="182" t="str">
        <f>'Agent sur le planning au 011019'!$C$50</f>
        <v>Soir JBC</v>
      </c>
      <c r="D49" s="182" t="str">
        <f>'Agent sur le planning au 011019'!$D$50</f>
        <v>JBC-22</v>
      </c>
      <c r="E49" s="181" t="str">
        <f>'Agent sur le planning au 011019'!$E$50</f>
        <v>JBC-22</v>
      </c>
      <c r="F49" s="182" t="str">
        <f>'Agent sur le planning au 011019'!$F$50</f>
        <v>JBC-22</v>
      </c>
    </row>
    <row r="50" spans="1:6" ht="15" thickBot="1">
      <c r="A50" s="155"/>
      <c r="B50" s="182" t="str">
        <f>'Agent sur le planning au 011019'!$B$51</f>
        <v>7H30-18H</v>
      </c>
      <c r="C50" s="184" t="str">
        <f>'Agent sur le planning au 011019'!$C$51</f>
        <v>RA</v>
      </c>
      <c r="D50" s="182" t="str">
        <f>'Agent sur le planning au 011019'!$D$51</f>
        <v>JFR-33</v>
      </c>
      <c r="E50" s="181" t="str">
        <f>'Agent sur le planning au 011019'!$E$51</f>
        <v>7h30-18h</v>
      </c>
      <c r="F50" s="181" t="str">
        <f>'Agent sur le planning au 011019'!$F$51</f>
        <v>JFR-33</v>
      </c>
    </row>
    <row r="51" spans="1:6" ht="15" thickBot="1">
      <c r="A51" s="155"/>
      <c r="B51" s="184" t="str">
        <f>'Agent sur le planning au 011019'!$B$52</f>
        <v>RA</v>
      </c>
      <c r="C51" s="182" t="str">
        <f>'Agent sur le planning au 011019'!$C$52</f>
        <v>JBC-25</v>
      </c>
      <c r="D51" s="182" t="str">
        <f>'Agent sur le planning au 011019'!$D$52</f>
        <v>JFR-35</v>
      </c>
      <c r="E51" s="182" t="str">
        <f>'Agent sur le planning au 011019'!$E$52</f>
        <v>7H30-18H</v>
      </c>
      <c r="F51" s="184" t="str">
        <f>'Agent sur le planning au 011019'!$F$52</f>
        <v>RA</v>
      </c>
    </row>
    <row r="52" spans="1:6" ht="15" thickBot="1">
      <c r="A52" s="155"/>
      <c r="B52" s="182" t="str">
        <f>'Agent sur le planning au 011019'!$B$53</f>
        <v>7H30-15H30</v>
      </c>
      <c r="C52" s="183" t="str">
        <f>'Agent sur le planning au 011019'!$C$53</f>
        <v>7H30-15H30</v>
      </c>
      <c r="D52" s="181" t="str">
        <f>'Agent sur le planning au 011019'!$D$53</f>
        <v>7H30-15H30</v>
      </c>
      <c r="E52" s="182" t="str">
        <f>'Agent sur le planning au 011019'!$E$53</f>
        <v>Soir JFR</v>
      </c>
      <c r="F52" s="183" t="str">
        <f>'Agent sur le planning au 011019'!$F$53</f>
        <v>7H30-15H30</v>
      </c>
    </row>
    <row r="53" spans="1:6" ht="15" thickBot="1">
      <c r="A53" s="155"/>
      <c r="B53" s="182" t="str">
        <f>'Agent sur le planning au 011019'!$B$54</f>
        <v>12H-20H</v>
      </c>
      <c r="C53" s="183" t="str">
        <f>'Agent sur le planning au 011019'!$C$54</f>
        <v>7H30-15H30</v>
      </c>
      <c r="D53" s="183" t="str">
        <f>'Agent sur le planning au 011019'!$D$54</f>
        <v>7H30-15H30</v>
      </c>
      <c r="E53" s="181" t="str">
        <f>'Agent sur le planning au 011019'!$E$54</f>
        <v>7H30-15H30</v>
      </c>
      <c r="F53" s="183" t="str">
        <f>'Agent sur le planning au 011019'!$F$54</f>
        <v>7H30-15H30</v>
      </c>
    </row>
    <row r="54" spans="1:6" ht="15" thickBot="1">
      <c r="A54" s="155"/>
      <c r="B54" s="181" t="str">
        <f>'Agent sur le planning au 011019'!$B$55</f>
        <v>7H30-15H30</v>
      </c>
      <c r="C54" s="183" t="str">
        <f>'Agent sur le planning au 011019'!$C$55</f>
        <v>7H30-15H30</v>
      </c>
      <c r="D54" s="183" t="str">
        <f>'Agent sur le planning au 011019'!$D$55</f>
        <v>7H30-15H30</v>
      </c>
      <c r="E54" s="183" t="str">
        <f>'Agent sur le planning au 011019'!$E$55</f>
        <v>7H30-15H30</v>
      </c>
      <c r="F54" s="183" t="str">
        <f>'Agent sur le planning au 011019'!$F$55</f>
        <v>7H30-15H30</v>
      </c>
    </row>
    <row r="55" spans="1:6" ht="15" thickBot="1">
      <c r="A55" s="155"/>
      <c r="B55" s="182" t="str">
        <f>'Agent sur le planning au 011019'!$B$56</f>
        <v>CETI</v>
      </c>
      <c r="C55" s="181" t="str">
        <f>'Agent sur le planning au 011019'!$C$56</f>
        <v>CETI</v>
      </c>
      <c r="D55" s="183" t="str">
        <f>'Agent sur le planning au 011019'!$D$56</f>
        <v>7H30-15H30</v>
      </c>
      <c r="E55" s="182" t="str">
        <f>'Agent sur le planning au 011019'!$E$56</f>
        <v>Soir JBU</v>
      </c>
      <c r="F55" s="182" t="str">
        <f>'Agent sur le planning au 011019'!$F$56</f>
        <v>CETI</v>
      </c>
    </row>
    <row r="56" spans="1:6">
      <c r="A56" s="155"/>
      <c r="B56" s="182" t="str">
        <f>'Agent sur le planning au 011019'!$B$57</f>
        <v>RADIO</v>
      </c>
      <c r="C56" s="182" t="str">
        <f>'Agent sur le planning au 011019'!$C$57</f>
        <v>CURI</v>
      </c>
      <c r="D56" s="181" t="str">
        <f>'Agent sur le planning au 011019'!$D$57</f>
        <v>Radio</v>
      </c>
      <c r="E56" s="182" t="str">
        <f>'Agent sur le planning au 011019'!$E$57</f>
        <v>SCANN</v>
      </c>
      <c r="F56" s="182" t="str">
        <f>'Agent sur le planning au 011019'!$F$57</f>
        <v>12H-20H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workbookViewId="0">
      <selection activeCell="B6" sqref="B6"/>
    </sheetView>
  </sheetViews>
  <sheetFormatPr baseColWidth="10" defaultRowHeight="14" x14ac:dyDescent="0"/>
  <cols>
    <col min="1" max="1" width="7.6640625" style="138" bestFit="1" customWidth="1"/>
    <col min="2" max="21" width="25.5" style="138" bestFit="1" customWidth="1"/>
    <col min="22" max="16384" width="10.83203125" style="138"/>
  </cols>
  <sheetData>
    <row r="1" spans="1:21">
      <c r="B1" s="138" t="s">
        <v>17</v>
      </c>
      <c r="C1" s="138" t="s">
        <v>18</v>
      </c>
      <c r="D1" s="138" t="s">
        <v>318</v>
      </c>
      <c r="E1" s="138" t="s">
        <v>319</v>
      </c>
      <c r="F1" s="138" t="s">
        <v>320</v>
      </c>
      <c r="G1" s="138" t="s">
        <v>321</v>
      </c>
      <c r="H1" s="138" t="s">
        <v>322</v>
      </c>
      <c r="I1" s="138" t="s">
        <v>323</v>
      </c>
      <c r="J1" s="138" t="s">
        <v>324</v>
      </c>
      <c r="K1" s="138" t="s">
        <v>325</v>
      </c>
      <c r="L1" s="138" t="s">
        <v>326</v>
      </c>
      <c r="M1" s="138" t="s">
        <v>327</v>
      </c>
      <c r="N1" s="138" t="s">
        <v>328</v>
      </c>
      <c r="O1" s="138" t="s">
        <v>329</v>
      </c>
      <c r="P1" s="138" t="s">
        <v>330</v>
      </c>
      <c r="Q1" s="138" t="s">
        <v>331</v>
      </c>
      <c r="R1" s="138" t="s">
        <v>332</v>
      </c>
      <c r="S1" s="138" t="s">
        <v>333</v>
      </c>
      <c r="T1" s="138" t="s">
        <v>334</v>
      </c>
      <c r="U1" s="138" t="s">
        <v>335</v>
      </c>
    </row>
    <row r="2" spans="1:21">
      <c r="A2" s="139" t="s">
        <v>298</v>
      </c>
      <c r="B2" s="139" t="str">
        <f>Trames!$I$3</f>
        <v>agent 1</v>
      </c>
      <c r="C2" s="139" t="str">
        <f>Trames!$I$22</f>
        <v>agent 20</v>
      </c>
      <c r="D2" s="139" t="str">
        <f>Trames!$I$21</f>
        <v>agent 19</v>
      </c>
      <c r="E2" s="139" t="str">
        <f>Trames!$I$20</f>
        <v>agent 18</v>
      </c>
      <c r="F2" s="139" t="str">
        <f>Trames!$I$19</f>
        <v>agent 17</v>
      </c>
      <c r="G2" s="139" t="str">
        <f>Trames!$I$18</f>
        <v>agent 16</v>
      </c>
      <c r="H2" s="139" t="str">
        <f>Trames!$I$17</f>
        <v>agent 15</v>
      </c>
      <c r="I2" s="139" t="str">
        <f>Trames!$I$16</f>
        <v>agent 14</v>
      </c>
      <c r="J2" s="139" t="str">
        <f>Trames!$I$15</f>
        <v>agent 13</v>
      </c>
      <c r="K2" s="139" t="str">
        <f>Trames!$I$14</f>
        <v>agent 12</v>
      </c>
      <c r="L2" s="139" t="str">
        <f>Trames!$I$13</f>
        <v>agent 11</v>
      </c>
      <c r="M2" s="139" t="str">
        <f>Trames!$I$12</f>
        <v>agent 10</v>
      </c>
      <c r="N2" s="139" t="str">
        <f>Trames!$I$11</f>
        <v>agent 9</v>
      </c>
      <c r="O2" s="139" t="str">
        <f>Trames!$I$10</f>
        <v>agent 8</v>
      </c>
      <c r="P2" s="139" t="str">
        <f>Trames!$I$9</f>
        <v>agent 7</v>
      </c>
      <c r="Q2" s="139" t="str">
        <f>Trames!$I$8</f>
        <v>agent 6</v>
      </c>
      <c r="R2" s="139" t="str">
        <f>Trames!$I$7</f>
        <v>agent 5</v>
      </c>
      <c r="S2" s="139" t="str">
        <f>Trames!$I$6</f>
        <v>agent 4</v>
      </c>
      <c r="T2" s="139" t="str">
        <f>Trames!$I$5</f>
        <v>agent 3</v>
      </c>
      <c r="U2" s="139" t="str">
        <f>Trames!$I$4</f>
        <v>agent 2</v>
      </c>
    </row>
    <row r="3" spans="1:21">
      <c r="A3" s="139" t="s">
        <v>299</v>
      </c>
      <c r="B3" s="139" t="str">
        <f>Trames!$I$4</f>
        <v>agent 2</v>
      </c>
      <c r="C3" s="139" t="str">
        <f>Trames!$I$3</f>
        <v>agent 1</v>
      </c>
      <c r="D3" s="139" t="str">
        <f>Trames!$I$22</f>
        <v>agent 20</v>
      </c>
      <c r="E3" s="139" t="str">
        <f>Trames!$I$21</f>
        <v>agent 19</v>
      </c>
      <c r="F3" s="139" t="str">
        <f>Trames!$I$20</f>
        <v>agent 18</v>
      </c>
      <c r="G3" s="139" t="str">
        <f>Trames!$I$19</f>
        <v>agent 17</v>
      </c>
      <c r="H3" s="139" t="str">
        <f>Trames!$I$18</f>
        <v>agent 16</v>
      </c>
      <c r="I3" s="139" t="str">
        <f>Trames!$I$17</f>
        <v>agent 15</v>
      </c>
      <c r="J3" s="139" t="str">
        <f>Trames!$I$16</f>
        <v>agent 14</v>
      </c>
      <c r="K3" s="139" t="str">
        <f>Trames!$I$15</f>
        <v>agent 13</v>
      </c>
      <c r="L3" s="139" t="str">
        <f>Trames!$I$14</f>
        <v>agent 12</v>
      </c>
      <c r="M3" s="139" t="str">
        <f>Trames!$I$13</f>
        <v>agent 11</v>
      </c>
      <c r="N3" s="139" t="str">
        <f>Trames!$I$12</f>
        <v>agent 10</v>
      </c>
      <c r="O3" s="139" t="str">
        <f>Trames!$I$11</f>
        <v>agent 9</v>
      </c>
      <c r="P3" s="139" t="str">
        <f>Trames!$I$10</f>
        <v>agent 8</v>
      </c>
      <c r="Q3" s="139" t="str">
        <f>Trames!$I$9</f>
        <v>agent 7</v>
      </c>
      <c r="R3" s="139" t="str">
        <f>Trames!$I$8</f>
        <v>agent 6</v>
      </c>
      <c r="S3" s="139" t="str">
        <f>Trames!$I$7</f>
        <v>agent 5</v>
      </c>
      <c r="T3" s="139" t="str">
        <f>Trames!$I$6</f>
        <v>agent 4</v>
      </c>
      <c r="U3" s="139" t="str">
        <f>Trames!$I$5</f>
        <v>agent 3</v>
      </c>
    </row>
    <row r="4" spans="1:21">
      <c r="A4" s="139" t="s">
        <v>300</v>
      </c>
      <c r="B4" s="139" t="str">
        <f>Trames!$I$5</f>
        <v>agent 3</v>
      </c>
      <c r="C4" s="139" t="str">
        <f>Trames!$I$4</f>
        <v>agent 2</v>
      </c>
      <c r="D4" s="139" t="str">
        <f>Trames!$I$3</f>
        <v>agent 1</v>
      </c>
      <c r="E4" s="139" t="str">
        <f>Trames!$I$22</f>
        <v>agent 20</v>
      </c>
      <c r="F4" s="139" t="str">
        <f>Trames!$I$21</f>
        <v>agent 19</v>
      </c>
      <c r="G4" s="139" t="str">
        <f>Trames!$I$20</f>
        <v>agent 18</v>
      </c>
      <c r="H4" s="139" t="str">
        <f>Trames!$I$19</f>
        <v>agent 17</v>
      </c>
      <c r="I4" s="139" t="str">
        <f>Trames!$I$18</f>
        <v>agent 16</v>
      </c>
      <c r="J4" s="139" t="str">
        <f>Trames!$I$17</f>
        <v>agent 15</v>
      </c>
      <c r="K4" s="139" t="str">
        <f>Trames!$I$16</f>
        <v>agent 14</v>
      </c>
      <c r="L4" s="139" t="str">
        <f>Trames!$I$15</f>
        <v>agent 13</v>
      </c>
      <c r="M4" s="139" t="str">
        <f>Trames!$I$14</f>
        <v>agent 12</v>
      </c>
      <c r="N4" s="139" t="str">
        <f>Trames!$I$13</f>
        <v>agent 11</v>
      </c>
      <c r="O4" s="139" t="str">
        <f>Trames!$I$12</f>
        <v>agent 10</v>
      </c>
      <c r="P4" s="139" t="str">
        <f>Trames!$I$11</f>
        <v>agent 9</v>
      </c>
      <c r="Q4" s="139" t="str">
        <f>Trames!$I$10</f>
        <v>agent 8</v>
      </c>
      <c r="R4" s="139" t="str">
        <f>Trames!$I$9</f>
        <v>agent 7</v>
      </c>
      <c r="S4" s="139" t="str">
        <f>Trames!$I$8</f>
        <v>agent 6</v>
      </c>
      <c r="T4" s="139" t="str">
        <f>Trames!$I$7</f>
        <v>agent 5</v>
      </c>
      <c r="U4" s="139" t="str">
        <f>Trames!$I$6</f>
        <v>agent 4</v>
      </c>
    </row>
    <row r="5" spans="1:21">
      <c r="A5" s="139" t="s">
        <v>301</v>
      </c>
      <c r="B5" s="139" t="str">
        <f>Trames!$I$6</f>
        <v>agent 4</v>
      </c>
      <c r="C5" s="139" t="str">
        <f>Trames!$I$5</f>
        <v>agent 3</v>
      </c>
      <c r="D5" s="139" t="str">
        <f>Trames!$I$4</f>
        <v>agent 2</v>
      </c>
      <c r="E5" s="139" t="str">
        <f>Trames!$I$3</f>
        <v>agent 1</v>
      </c>
      <c r="F5" s="139" t="str">
        <f>Trames!$I$22</f>
        <v>agent 20</v>
      </c>
      <c r="G5" s="139" t="str">
        <f>Trames!$I$21</f>
        <v>agent 19</v>
      </c>
      <c r="H5" s="139" t="str">
        <f>Trames!$I$20</f>
        <v>agent 18</v>
      </c>
      <c r="I5" s="139" t="str">
        <f>Trames!$I$19</f>
        <v>agent 17</v>
      </c>
      <c r="J5" s="139" t="str">
        <f>Trames!$I$18</f>
        <v>agent 16</v>
      </c>
      <c r="K5" s="139" t="str">
        <f>Trames!$I$17</f>
        <v>agent 15</v>
      </c>
      <c r="L5" s="139" t="str">
        <f>Trames!$I$16</f>
        <v>agent 14</v>
      </c>
      <c r="M5" s="139" t="str">
        <f>Trames!$I$15</f>
        <v>agent 13</v>
      </c>
      <c r="N5" s="139" t="str">
        <f>Trames!$I$14</f>
        <v>agent 12</v>
      </c>
      <c r="O5" s="139" t="str">
        <f>Trames!$I$13</f>
        <v>agent 11</v>
      </c>
      <c r="P5" s="139" t="str">
        <f>Trames!$I$12</f>
        <v>agent 10</v>
      </c>
      <c r="Q5" s="139" t="str">
        <f>Trames!$I$11</f>
        <v>agent 9</v>
      </c>
      <c r="R5" s="139" t="str">
        <f>Trames!$I$10</f>
        <v>agent 8</v>
      </c>
      <c r="S5" s="139" t="str">
        <f>Trames!$I$9</f>
        <v>agent 7</v>
      </c>
      <c r="T5" s="139" t="str">
        <f>Trames!$I$8</f>
        <v>agent 6</v>
      </c>
      <c r="U5" s="139" t="str">
        <f>Trames!$I$7</f>
        <v>agent 5</v>
      </c>
    </row>
    <row r="6" spans="1:21">
      <c r="A6" s="139" t="s">
        <v>302</v>
      </c>
      <c r="B6" s="139" t="str">
        <f>Trames!$I$7</f>
        <v>agent 5</v>
      </c>
      <c r="C6" s="139" t="str">
        <f>Trames!$I$6</f>
        <v>agent 4</v>
      </c>
      <c r="D6" s="139" t="str">
        <f>Trames!$I$5</f>
        <v>agent 3</v>
      </c>
      <c r="E6" s="139" t="str">
        <f>Trames!$I$4</f>
        <v>agent 2</v>
      </c>
      <c r="F6" s="139" t="str">
        <f>Trames!$I$3</f>
        <v>agent 1</v>
      </c>
      <c r="G6" s="139" t="str">
        <f>Trames!$I$22</f>
        <v>agent 20</v>
      </c>
      <c r="H6" s="139" t="str">
        <f>Trames!$I$21</f>
        <v>agent 19</v>
      </c>
      <c r="I6" s="139" t="str">
        <f>Trames!$I$20</f>
        <v>agent 18</v>
      </c>
      <c r="J6" s="139" t="str">
        <f>Trames!$I$19</f>
        <v>agent 17</v>
      </c>
      <c r="K6" s="139" t="str">
        <f>Trames!$I$18</f>
        <v>agent 16</v>
      </c>
      <c r="L6" s="139" t="str">
        <f>Trames!$I$17</f>
        <v>agent 15</v>
      </c>
      <c r="M6" s="139" t="str">
        <f>Trames!$I$16</f>
        <v>agent 14</v>
      </c>
      <c r="N6" s="139" t="str">
        <f>Trames!$I$15</f>
        <v>agent 13</v>
      </c>
      <c r="O6" s="139" t="str">
        <f>Trames!$I$14</f>
        <v>agent 12</v>
      </c>
      <c r="P6" s="139" t="str">
        <f>Trames!$I$13</f>
        <v>agent 11</v>
      </c>
      <c r="Q6" s="139" t="str">
        <f>Trames!$I$12</f>
        <v>agent 10</v>
      </c>
      <c r="R6" s="139" t="str">
        <f>Trames!$I$11</f>
        <v>agent 9</v>
      </c>
      <c r="S6" s="139" t="str">
        <f>Trames!$I$10</f>
        <v>agent 8</v>
      </c>
      <c r="T6" s="139" t="str">
        <f>Trames!$I$9</f>
        <v>agent 7</v>
      </c>
      <c r="U6" s="139" t="str">
        <f>Trames!$I$8</f>
        <v>agent 6</v>
      </c>
    </row>
    <row r="7" spans="1:21">
      <c r="A7" s="139" t="s">
        <v>303</v>
      </c>
      <c r="B7" s="139" t="str">
        <f>Trames!$I$8</f>
        <v>agent 6</v>
      </c>
      <c r="C7" s="139" t="str">
        <f>Trames!$I$7</f>
        <v>agent 5</v>
      </c>
      <c r="D7" s="139" t="str">
        <f>Trames!$I$6</f>
        <v>agent 4</v>
      </c>
      <c r="E7" s="139" t="str">
        <f>Trames!$I$5</f>
        <v>agent 3</v>
      </c>
      <c r="F7" s="139" t="str">
        <f>Trames!$I$4</f>
        <v>agent 2</v>
      </c>
      <c r="G7" s="139" t="str">
        <f>Trames!$I$3</f>
        <v>agent 1</v>
      </c>
      <c r="H7" s="139" t="str">
        <f>Trames!$I$22</f>
        <v>agent 20</v>
      </c>
      <c r="I7" s="139" t="str">
        <f>Trames!$I$21</f>
        <v>agent 19</v>
      </c>
      <c r="J7" s="139" t="str">
        <f>Trames!$I$20</f>
        <v>agent 18</v>
      </c>
      <c r="K7" s="139" t="str">
        <f>Trames!$I$19</f>
        <v>agent 17</v>
      </c>
      <c r="L7" s="139" t="str">
        <f>Trames!$I$18</f>
        <v>agent 16</v>
      </c>
      <c r="M7" s="139" t="str">
        <f>Trames!$I$17</f>
        <v>agent 15</v>
      </c>
      <c r="N7" s="139" t="str">
        <f>Trames!$I$16</f>
        <v>agent 14</v>
      </c>
      <c r="O7" s="139" t="str">
        <f>Trames!$I$15</f>
        <v>agent 13</v>
      </c>
      <c r="P7" s="139" t="str">
        <f>Trames!$I$14</f>
        <v>agent 12</v>
      </c>
      <c r="Q7" s="139" t="str">
        <f>Trames!$I$13</f>
        <v>agent 11</v>
      </c>
      <c r="R7" s="139" t="str">
        <f>Trames!$I$12</f>
        <v>agent 10</v>
      </c>
      <c r="S7" s="139" t="str">
        <f>Trames!$I$11</f>
        <v>agent 9</v>
      </c>
      <c r="T7" s="139" t="str">
        <f>Trames!$I$10</f>
        <v>agent 8</v>
      </c>
      <c r="U7" s="139" t="str">
        <f>Trames!$I$9</f>
        <v>agent 7</v>
      </c>
    </row>
    <row r="8" spans="1:21">
      <c r="A8" s="139" t="s">
        <v>304</v>
      </c>
      <c r="B8" s="139" t="str">
        <f>Trames!$I$9</f>
        <v>agent 7</v>
      </c>
      <c r="C8" s="139" t="str">
        <f>Trames!$I$8</f>
        <v>agent 6</v>
      </c>
      <c r="D8" s="139" t="str">
        <f>Trames!$I$7</f>
        <v>agent 5</v>
      </c>
      <c r="E8" s="139" t="str">
        <f>Trames!$I$6</f>
        <v>agent 4</v>
      </c>
      <c r="F8" s="139" t="str">
        <f>Trames!$I$5</f>
        <v>agent 3</v>
      </c>
      <c r="G8" s="139" t="str">
        <f>Trames!$I$4</f>
        <v>agent 2</v>
      </c>
      <c r="H8" s="139" t="str">
        <f>Trames!$I$3</f>
        <v>agent 1</v>
      </c>
      <c r="I8" s="139" t="str">
        <f>Trames!$I$22</f>
        <v>agent 20</v>
      </c>
      <c r="J8" s="139" t="str">
        <f>Trames!$I$21</f>
        <v>agent 19</v>
      </c>
      <c r="K8" s="139" t="str">
        <f>Trames!$I$20</f>
        <v>agent 18</v>
      </c>
      <c r="L8" s="139" t="str">
        <f>Trames!$I$19</f>
        <v>agent 17</v>
      </c>
      <c r="M8" s="139" t="str">
        <f>Trames!$I$18</f>
        <v>agent 16</v>
      </c>
      <c r="N8" s="139" t="str">
        <f>Trames!$I$17</f>
        <v>agent 15</v>
      </c>
      <c r="O8" s="139" t="str">
        <f>Trames!$I$16</f>
        <v>agent 14</v>
      </c>
      <c r="P8" s="139" t="str">
        <f>Trames!$I$15</f>
        <v>agent 13</v>
      </c>
      <c r="Q8" s="139" t="str">
        <f>Trames!$I$14</f>
        <v>agent 12</v>
      </c>
      <c r="R8" s="139" t="str">
        <f>Trames!$I$13</f>
        <v>agent 11</v>
      </c>
      <c r="S8" s="139" t="str">
        <f>Trames!$I$12</f>
        <v>agent 10</v>
      </c>
      <c r="T8" s="139" t="str">
        <f>Trames!$I$11</f>
        <v>agent 9</v>
      </c>
      <c r="U8" s="139" t="str">
        <f>Trames!$I$10</f>
        <v>agent 8</v>
      </c>
    </row>
    <row r="9" spans="1:21">
      <c r="A9" s="139" t="s">
        <v>305</v>
      </c>
      <c r="B9" s="139" t="str">
        <f>Trames!$I$10</f>
        <v>agent 8</v>
      </c>
      <c r="C9" s="139" t="str">
        <f>Trames!$I$9</f>
        <v>agent 7</v>
      </c>
      <c r="D9" s="139" t="str">
        <f>Trames!$I$8</f>
        <v>agent 6</v>
      </c>
      <c r="E9" s="139" t="str">
        <f>Trames!$I$7</f>
        <v>agent 5</v>
      </c>
      <c r="F9" s="139" t="str">
        <f>Trames!$I$6</f>
        <v>agent 4</v>
      </c>
      <c r="G9" s="139" t="str">
        <f>Trames!$I$5</f>
        <v>agent 3</v>
      </c>
      <c r="H9" s="139" t="str">
        <f>Trames!$I$4</f>
        <v>agent 2</v>
      </c>
      <c r="I9" s="139" t="str">
        <f>Trames!$I$3</f>
        <v>agent 1</v>
      </c>
      <c r="J9" s="139" t="str">
        <f>Trames!$I$22</f>
        <v>agent 20</v>
      </c>
      <c r="K9" s="139" t="str">
        <f>Trames!$I$21</f>
        <v>agent 19</v>
      </c>
      <c r="L9" s="139" t="str">
        <f>Trames!$I$20</f>
        <v>agent 18</v>
      </c>
      <c r="M9" s="139" t="str">
        <f>Trames!$I$19</f>
        <v>agent 17</v>
      </c>
      <c r="N9" s="139" t="str">
        <f>Trames!$I$18</f>
        <v>agent 16</v>
      </c>
      <c r="O9" s="139" t="str">
        <f>Trames!$I$17</f>
        <v>agent 15</v>
      </c>
      <c r="P9" s="139" t="str">
        <f>Trames!$I$16</f>
        <v>agent 14</v>
      </c>
      <c r="Q9" s="139" t="str">
        <f>Trames!$I$15</f>
        <v>agent 13</v>
      </c>
      <c r="R9" s="139" t="str">
        <f>Trames!$I$14</f>
        <v>agent 12</v>
      </c>
      <c r="S9" s="139" t="str">
        <f>Trames!$I$13</f>
        <v>agent 11</v>
      </c>
      <c r="T9" s="139" t="str">
        <f>Trames!$I$12</f>
        <v>agent 10</v>
      </c>
      <c r="U9" s="139" t="str">
        <f>Trames!$I$11</f>
        <v>agent 9</v>
      </c>
    </row>
    <row r="10" spans="1:21">
      <c r="A10" s="139" t="s">
        <v>306</v>
      </c>
      <c r="B10" s="139" t="str">
        <f>Trames!$I$11</f>
        <v>agent 9</v>
      </c>
      <c r="C10" s="139" t="str">
        <f>Trames!$I$10</f>
        <v>agent 8</v>
      </c>
      <c r="D10" s="139" t="str">
        <f>Trames!$I$9</f>
        <v>agent 7</v>
      </c>
      <c r="E10" s="139" t="str">
        <f>Trames!$I$8</f>
        <v>agent 6</v>
      </c>
      <c r="F10" s="139" t="str">
        <f>Trames!$I$7</f>
        <v>agent 5</v>
      </c>
      <c r="G10" s="139" t="str">
        <f>Trames!$I$6</f>
        <v>agent 4</v>
      </c>
      <c r="H10" s="139" t="str">
        <f>Trames!$I$5</f>
        <v>agent 3</v>
      </c>
      <c r="I10" s="139" t="str">
        <f>Trames!$I$4</f>
        <v>agent 2</v>
      </c>
      <c r="J10" s="139" t="str">
        <f>Trames!$I$3</f>
        <v>agent 1</v>
      </c>
      <c r="K10" s="139" t="str">
        <f>Trames!$I$22</f>
        <v>agent 20</v>
      </c>
      <c r="L10" s="139" t="str">
        <f>Trames!$I$21</f>
        <v>agent 19</v>
      </c>
      <c r="M10" s="139" t="str">
        <f>Trames!$I$20</f>
        <v>agent 18</v>
      </c>
      <c r="N10" s="139" t="str">
        <f>Trames!$I$19</f>
        <v>agent 17</v>
      </c>
      <c r="O10" s="139" t="str">
        <f>Trames!$I$18</f>
        <v>agent 16</v>
      </c>
      <c r="P10" s="139" t="str">
        <f>Trames!$I$17</f>
        <v>agent 15</v>
      </c>
      <c r="Q10" s="139" t="str">
        <f>Trames!$I$16</f>
        <v>agent 14</v>
      </c>
      <c r="R10" s="139" t="str">
        <f>Trames!$I$15</f>
        <v>agent 13</v>
      </c>
      <c r="S10" s="139" t="str">
        <f>Trames!$I$14</f>
        <v>agent 12</v>
      </c>
      <c r="T10" s="139" t="str">
        <f>Trames!$I$13</f>
        <v>agent 11</v>
      </c>
      <c r="U10" s="139" t="str">
        <f>Trames!$I$12</f>
        <v>agent 10</v>
      </c>
    </row>
    <row r="11" spans="1:21">
      <c r="A11" s="139" t="s">
        <v>307</v>
      </c>
      <c r="B11" s="139" t="str">
        <f>Trames!$I$12</f>
        <v>agent 10</v>
      </c>
      <c r="C11" s="139" t="str">
        <f>Trames!$I$11</f>
        <v>agent 9</v>
      </c>
      <c r="D11" s="139" t="str">
        <f>Trames!$I$10</f>
        <v>agent 8</v>
      </c>
      <c r="E11" s="139" t="str">
        <f>Trames!$I$9</f>
        <v>agent 7</v>
      </c>
      <c r="F11" s="139" t="str">
        <f>Trames!$I$8</f>
        <v>agent 6</v>
      </c>
      <c r="G11" s="139" t="str">
        <f>Trames!$I$7</f>
        <v>agent 5</v>
      </c>
      <c r="H11" s="139" t="str">
        <f>Trames!$I$6</f>
        <v>agent 4</v>
      </c>
      <c r="I11" s="139" t="str">
        <f>Trames!$I$5</f>
        <v>agent 3</v>
      </c>
      <c r="J11" s="139" t="str">
        <f>Trames!$I$4</f>
        <v>agent 2</v>
      </c>
      <c r="K11" s="139" t="str">
        <f>Trames!$I$3</f>
        <v>agent 1</v>
      </c>
      <c r="L11" s="139" t="str">
        <f>Trames!$I$22</f>
        <v>agent 20</v>
      </c>
      <c r="M11" s="139" t="str">
        <f>Trames!$I$21</f>
        <v>agent 19</v>
      </c>
      <c r="N11" s="139" t="str">
        <f>Trames!$I$20</f>
        <v>agent 18</v>
      </c>
      <c r="O11" s="139" t="str">
        <f>Trames!$I$19</f>
        <v>agent 17</v>
      </c>
      <c r="P11" s="139" t="str">
        <f>Trames!$I$18</f>
        <v>agent 16</v>
      </c>
      <c r="Q11" s="139" t="str">
        <f>Trames!$I$17</f>
        <v>agent 15</v>
      </c>
      <c r="R11" s="139" t="str">
        <f>Trames!$I$16</f>
        <v>agent 14</v>
      </c>
      <c r="S11" s="139" t="str">
        <f>Trames!$I$15</f>
        <v>agent 13</v>
      </c>
      <c r="T11" s="139" t="str">
        <f>Trames!$I$14</f>
        <v>agent 12</v>
      </c>
      <c r="U11" s="139" t="str">
        <f>Trames!$I$13</f>
        <v>agent 11</v>
      </c>
    </row>
    <row r="12" spans="1:21">
      <c r="A12" s="139" t="s">
        <v>308</v>
      </c>
      <c r="B12" s="139" t="str">
        <f>Trames!$I$13</f>
        <v>agent 11</v>
      </c>
      <c r="C12" s="139" t="str">
        <f>Trames!$I$12</f>
        <v>agent 10</v>
      </c>
      <c r="D12" s="139" t="str">
        <f>Trames!$I$11</f>
        <v>agent 9</v>
      </c>
      <c r="E12" s="139" t="str">
        <f>Trames!$I$10</f>
        <v>agent 8</v>
      </c>
      <c r="F12" s="139" t="str">
        <f>Trames!$I$9</f>
        <v>agent 7</v>
      </c>
      <c r="G12" s="139" t="str">
        <f>Trames!$I$8</f>
        <v>agent 6</v>
      </c>
      <c r="H12" s="139" t="str">
        <f>Trames!$I$7</f>
        <v>agent 5</v>
      </c>
      <c r="I12" s="139" t="str">
        <f>Trames!$I$6</f>
        <v>agent 4</v>
      </c>
      <c r="J12" s="139" t="str">
        <f>Trames!$I$5</f>
        <v>agent 3</v>
      </c>
      <c r="K12" s="139" t="str">
        <f>Trames!$I$4</f>
        <v>agent 2</v>
      </c>
      <c r="L12" s="139" t="str">
        <f>Trames!$I$3</f>
        <v>agent 1</v>
      </c>
      <c r="M12" s="139" t="str">
        <f>Trames!$I$22</f>
        <v>agent 20</v>
      </c>
      <c r="N12" s="139" t="str">
        <f>Trames!$I$21</f>
        <v>agent 19</v>
      </c>
      <c r="O12" s="139" t="str">
        <f>Trames!$I$20</f>
        <v>agent 18</v>
      </c>
      <c r="P12" s="139" t="str">
        <f>Trames!$I$19</f>
        <v>agent 17</v>
      </c>
      <c r="Q12" s="139" t="str">
        <f>Trames!$I$18</f>
        <v>agent 16</v>
      </c>
      <c r="R12" s="139" t="str">
        <f>Trames!$I$17</f>
        <v>agent 15</v>
      </c>
      <c r="S12" s="139" t="str">
        <f>Trames!$I$16</f>
        <v>agent 14</v>
      </c>
      <c r="T12" s="139" t="str">
        <f>Trames!$I$15</f>
        <v>agent 13</v>
      </c>
      <c r="U12" s="139" t="str">
        <f>Trames!$I$14</f>
        <v>agent 12</v>
      </c>
    </row>
    <row r="13" spans="1:21">
      <c r="A13" s="139" t="s">
        <v>309</v>
      </c>
      <c r="B13" s="139" t="str">
        <f>Trames!$I$14</f>
        <v>agent 12</v>
      </c>
      <c r="C13" s="139" t="str">
        <f>Trames!$I$13</f>
        <v>agent 11</v>
      </c>
      <c r="D13" s="139" t="str">
        <f>Trames!$I$12</f>
        <v>agent 10</v>
      </c>
      <c r="E13" s="139" t="str">
        <f>Trames!$I$11</f>
        <v>agent 9</v>
      </c>
      <c r="F13" s="139" t="str">
        <f>Trames!$I$10</f>
        <v>agent 8</v>
      </c>
      <c r="G13" s="139" t="str">
        <f>Trames!$I$9</f>
        <v>agent 7</v>
      </c>
      <c r="H13" s="139" t="str">
        <f>Trames!$I$8</f>
        <v>agent 6</v>
      </c>
      <c r="I13" s="139" t="str">
        <f>Trames!$I$7</f>
        <v>agent 5</v>
      </c>
      <c r="J13" s="139" t="str">
        <f>Trames!$I$6</f>
        <v>agent 4</v>
      </c>
      <c r="K13" s="139" t="str">
        <f>Trames!$I$5</f>
        <v>agent 3</v>
      </c>
      <c r="L13" s="139" t="str">
        <f>Trames!$I$4</f>
        <v>agent 2</v>
      </c>
      <c r="M13" s="139" t="str">
        <f>Trames!$I$3</f>
        <v>agent 1</v>
      </c>
      <c r="N13" s="139" t="str">
        <f>Trames!$I$22</f>
        <v>agent 20</v>
      </c>
      <c r="O13" s="139" t="str">
        <f>Trames!$I$21</f>
        <v>agent 19</v>
      </c>
      <c r="P13" s="139" t="str">
        <f>Trames!$I$20</f>
        <v>agent 18</v>
      </c>
      <c r="Q13" s="139" t="str">
        <f>Trames!$I$19</f>
        <v>agent 17</v>
      </c>
      <c r="R13" s="139" t="str">
        <f>Trames!$I$18</f>
        <v>agent 16</v>
      </c>
      <c r="S13" s="139" t="str">
        <f>Trames!$I$17</f>
        <v>agent 15</v>
      </c>
      <c r="T13" s="139" t="str">
        <f>Trames!$I$16</f>
        <v>agent 14</v>
      </c>
      <c r="U13" s="139" t="str">
        <f>Trames!$I$15</f>
        <v>agent 13</v>
      </c>
    </row>
    <row r="14" spans="1:21">
      <c r="A14" s="139" t="s">
        <v>310</v>
      </c>
      <c r="B14" s="139" t="str">
        <f>Trames!$I$15</f>
        <v>agent 13</v>
      </c>
      <c r="C14" s="139" t="str">
        <f>Trames!$I$14</f>
        <v>agent 12</v>
      </c>
      <c r="D14" s="139" t="str">
        <f>Trames!$I$13</f>
        <v>agent 11</v>
      </c>
      <c r="E14" s="139" t="str">
        <f>Trames!$I$12</f>
        <v>agent 10</v>
      </c>
      <c r="F14" s="139" t="str">
        <f>Trames!$I$11</f>
        <v>agent 9</v>
      </c>
      <c r="G14" s="139" t="str">
        <f>Trames!$I$10</f>
        <v>agent 8</v>
      </c>
      <c r="H14" s="139" t="str">
        <f>Trames!$I$9</f>
        <v>agent 7</v>
      </c>
      <c r="I14" s="139" t="str">
        <f>Trames!$I$8</f>
        <v>agent 6</v>
      </c>
      <c r="J14" s="139" t="str">
        <f>Trames!$I$7</f>
        <v>agent 5</v>
      </c>
      <c r="K14" s="139" t="str">
        <f>Trames!$I$6</f>
        <v>agent 4</v>
      </c>
      <c r="L14" s="139" t="str">
        <f>Trames!$I$5</f>
        <v>agent 3</v>
      </c>
      <c r="M14" s="139" t="str">
        <f>Trames!$I$4</f>
        <v>agent 2</v>
      </c>
      <c r="N14" s="139" t="str">
        <f>Trames!$I$3</f>
        <v>agent 1</v>
      </c>
      <c r="O14" s="139" t="str">
        <f>Trames!$I$22</f>
        <v>agent 20</v>
      </c>
      <c r="P14" s="139" t="str">
        <f>Trames!$I$21</f>
        <v>agent 19</v>
      </c>
      <c r="Q14" s="139" t="str">
        <f>Trames!$I$20</f>
        <v>agent 18</v>
      </c>
      <c r="R14" s="139" t="str">
        <f>Trames!$I$19</f>
        <v>agent 17</v>
      </c>
      <c r="S14" s="139" t="str">
        <f>Trames!$I$18</f>
        <v>agent 16</v>
      </c>
      <c r="T14" s="139" t="str">
        <f>Trames!$I$17</f>
        <v>agent 15</v>
      </c>
      <c r="U14" s="139" t="str">
        <f>Trames!$I$16</f>
        <v>agent 14</v>
      </c>
    </row>
    <row r="15" spans="1:21">
      <c r="A15" s="139" t="s">
        <v>311</v>
      </c>
      <c r="B15" s="139" t="str">
        <f>Trames!$I$16</f>
        <v>agent 14</v>
      </c>
      <c r="C15" s="139" t="str">
        <f>Trames!$I$15</f>
        <v>agent 13</v>
      </c>
      <c r="D15" s="139" t="str">
        <f>Trames!$I$14</f>
        <v>agent 12</v>
      </c>
      <c r="E15" s="139" t="str">
        <f>Trames!$I$13</f>
        <v>agent 11</v>
      </c>
      <c r="F15" s="139" t="str">
        <f>Trames!$I$12</f>
        <v>agent 10</v>
      </c>
      <c r="G15" s="139" t="str">
        <f>Trames!$I$11</f>
        <v>agent 9</v>
      </c>
      <c r="H15" s="139" t="str">
        <f>Trames!$I$10</f>
        <v>agent 8</v>
      </c>
      <c r="I15" s="139" t="str">
        <f>Trames!$I$9</f>
        <v>agent 7</v>
      </c>
      <c r="J15" s="139" t="str">
        <f>Trames!$I$8</f>
        <v>agent 6</v>
      </c>
      <c r="K15" s="139" t="str">
        <f>Trames!$I$7</f>
        <v>agent 5</v>
      </c>
      <c r="L15" s="139" t="str">
        <f>Trames!$I$6</f>
        <v>agent 4</v>
      </c>
      <c r="M15" s="139" t="str">
        <f>Trames!$I$5</f>
        <v>agent 3</v>
      </c>
      <c r="N15" s="139" t="str">
        <f>Trames!$I$4</f>
        <v>agent 2</v>
      </c>
      <c r="O15" s="139" t="str">
        <f>Trames!$I$3</f>
        <v>agent 1</v>
      </c>
      <c r="P15" s="139" t="str">
        <f>Trames!$I$22</f>
        <v>agent 20</v>
      </c>
      <c r="Q15" s="139" t="str">
        <f>Trames!$I$21</f>
        <v>agent 19</v>
      </c>
      <c r="R15" s="139" t="str">
        <f>Trames!$I$20</f>
        <v>agent 18</v>
      </c>
      <c r="S15" s="139" t="str">
        <f>Trames!$I$19</f>
        <v>agent 17</v>
      </c>
      <c r="T15" s="139" t="str">
        <f>Trames!$I$18</f>
        <v>agent 16</v>
      </c>
      <c r="U15" s="139" t="str">
        <f>Trames!$I$17</f>
        <v>agent 15</v>
      </c>
    </row>
    <row r="16" spans="1:21">
      <c r="A16" s="139" t="s">
        <v>312</v>
      </c>
      <c r="B16" s="139" t="str">
        <f>Trames!$I$17</f>
        <v>agent 15</v>
      </c>
      <c r="C16" s="139" t="str">
        <f>Trames!$I$16</f>
        <v>agent 14</v>
      </c>
      <c r="D16" s="139" t="str">
        <f>Trames!$I$15</f>
        <v>agent 13</v>
      </c>
      <c r="E16" s="139" t="str">
        <f>Trames!$I$14</f>
        <v>agent 12</v>
      </c>
      <c r="F16" s="139" t="str">
        <f>Trames!$I$13</f>
        <v>agent 11</v>
      </c>
      <c r="G16" s="139" t="str">
        <f>Trames!$I$12</f>
        <v>agent 10</v>
      </c>
      <c r="H16" s="139" t="str">
        <f>Trames!$I$11</f>
        <v>agent 9</v>
      </c>
      <c r="I16" s="139" t="str">
        <f>Trames!$I$10</f>
        <v>agent 8</v>
      </c>
      <c r="J16" s="139" t="str">
        <f>Trames!$I$9</f>
        <v>agent 7</v>
      </c>
      <c r="K16" s="139" t="str">
        <f>Trames!$I$8</f>
        <v>agent 6</v>
      </c>
      <c r="L16" s="139" t="str">
        <f>Trames!$I$7</f>
        <v>agent 5</v>
      </c>
      <c r="M16" s="139" t="str">
        <f>Trames!$I$6</f>
        <v>agent 4</v>
      </c>
      <c r="N16" s="139" t="str">
        <f>Trames!$I$5</f>
        <v>agent 3</v>
      </c>
      <c r="O16" s="139" t="str">
        <f>Trames!$I$4</f>
        <v>agent 2</v>
      </c>
      <c r="P16" s="139" t="str">
        <f>Trames!$I$3</f>
        <v>agent 1</v>
      </c>
      <c r="Q16" s="139" t="str">
        <f>Trames!$I$22</f>
        <v>agent 20</v>
      </c>
      <c r="R16" s="139" t="str">
        <f>Trames!$I$21</f>
        <v>agent 19</v>
      </c>
      <c r="S16" s="139" t="str">
        <f>Trames!$I$20</f>
        <v>agent 18</v>
      </c>
      <c r="T16" s="139" t="str">
        <f>Trames!$I$19</f>
        <v>agent 17</v>
      </c>
      <c r="U16" s="139" t="str">
        <f>Trames!$I$18</f>
        <v>agent 16</v>
      </c>
    </row>
    <row r="17" spans="1:21">
      <c r="A17" s="139" t="s">
        <v>313</v>
      </c>
      <c r="B17" s="139" t="str">
        <f>Trames!$I$18</f>
        <v>agent 16</v>
      </c>
      <c r="C17" s="139" t="str">
        <f>Trames!$I$17</f>
        <v>agent 15</v>
      </c>
      <c r="D17" s="139" t="str">
        <f>Trames!$I$16</f>
        <v>agent 14</v>
      </c>
      <c r="E17" s="139" t="str">
        <f>Trames!$I$15</f>
        <v>agent 13</v>
      </c>
      <c r="F17" s="139" t="str">
        <f>Trames!$I$14</f>
        <v>agent 12</v>
      </c>
      <c r="G17" s="139" t="str">
        <f>Trames!$I$13</f>
        <v>agent 11</v>
      </c>
      <c r="H17" s="139" t="str">
        <f>Trames!$I$12</f>
        <v>agent 10</v>
      </c>
      <c r="I17" s="139" t="str">
        <f>Trames!$I$11</f>
        <v>agent 9</v>
      </c>
      <c r="J17" s="139" t="str">
        <f>Trames!$I$10</f>
        <v>agent 8</v>
      </c>
      <c r="K17" s="139" t="str">
        <f>Trames!$I$9</f>
        <v>agent 7</v>
      </c>
      <c r="L17" s="139" t="str">
        <f>Trames!$I$8</f>
        <v>agent 6</v>
      </c>
      <c r="M17" s="139" t="str">
        <f>Trames!$I$7</f>
        <v>agent 5</v>
      </c>
      <c r="N17" s="139" t="str">
        <f>Trames!$I$6</f>
        <v>agent 4</v>
      </c>
      <c r="O17" s="139" t="str">
        <f>Trames!$I$5</f>
        <v>agent 3</v>
      </c>
      <c r="P17" s="139" t="str">
        <f>Trames!$I$4</f>
        <v>agent 2</v>
      </c>
      <c r="Q17" s="139" t="str">
        <f>Trames!$I$3</f>
        <v>agent 1</v>
      </c>
      <c r="R17" s="139" t="str">
        <f>Trames!$I$22</f>
        <v>agent 20</v>
      </c>
      <c r="S17" s="139" t="str">
        <f>Trames!$I$21</f>
        <v>agent 19</v>
      </c>
      <c r="T17" s="139" t="str">
        <f>Trames!$I$20</f>
        <v>agent 18</v>
      </c>
      <c r="U17" s="139" t="str">
        <f>Trames!$I$19</f>
        <v>agent 17</v>
      </c>
    </row>
    <row r="18" spans="1:21">
      <c r="A18" s="139" t="s">
        <v>314</v>
      </c>
      <c r="B18" s="139" t="str">
        <f>Trames!$I$19</f>
        <v>agent 17</v>
      </c>
      <c r="C18" s="139" t="str">
        <f>Trames!$I$18</f>
        <v>agent 16</v>
      </c>
      <c r="D18" s="139" t="str">
        <f>Trames!$I$17</f>
        <v>agent 15</v>
      </c>
      <c r="E18" s="139" t="str">
        <f>Trames!$I$16</f>
        <v>agent 14</v>
      </c>
      <c r="F18" s="139" t="str">
        <f>Trames!$I$15</f>
        <v>agent 13</v>
      </c>
      <c r="G18" s="139" t="str">
        <f>Trames!$I$14</f>
        <v>agent 12</v>
      </c>
      <c r="H18" s="139" t="str">
        <f>Trames!$I$13</f>
        <v>agent 11</v>
      </c>
      <c r="I18" s="139" t="str">
        <f>Trames!$I$12</f>
        <v>agent 10</v>
      </c>
      <c r="J18" s="139" t="str">
        <f>Trames!$I$11</f>
        <v>agent 9</v>
      </c>
      <c r="K18" s="139" t="str">
        <f>Trames!$I$10</f>
        <v>agent 8</v>
      </c>
      <c r="L18" s="139" t="str">
        <f>Trames!$I$9</f>
        <v>agent 7</v>
      </c>
      <c r="M18" s="139" t="str">
        <f>Trames!$I$8</f>
        <v>agent 6</v>
      </c>
      <c r="N18" s="139" t="str">
        <f>Trames!$I$7</f>
        <v>agent 5</v>
      </c>
      <c r="O18" s="139" t="str">
        <f>Trames!$I$6</f>
        <v>agent 4</v>
      </c>
      <c r="P18" s="139" t="str">
        <f>Trames!$I$5</f>
        <v>agent 3</v>
      </c>
      <c r="Q18" s="139" t="str">
        <f>Trames!$I$4</f>
        <v>agent 2</v>
      </c>
      <c r="R18" s="139" t="str">
        <f>Trames!$I$3</f>
        <v>agent 1</v>
      </c>
      <c r="S18" s="139" t="str">
        <f>Trames!$I$22</f>
        <v>agent 20</v>
      </c>
      <c r="T18" s="139" t="str">
        <f>Trames!$I$21</f>
        <v>agent 19</v>
      </c>
      <c r="U18" s="139" t="str">
        <f>Trames!$I$20</f>
        <v>agent 18</v>
      </c>
    </row>
    <row r="19" spans="1:21">
      <c r="A19" s="139" t="s">
        <v>315</v>
      </c>
      <c r="B19" s="139" t="str">
        <f>Trames!$I$20</f>
        <v>agent 18</v>
      </c>
      <c r="C19" s="139" t="str">
        <f>Trames!$I$19</f>
        <v>agent 17</v>
      </c>
      <c r="D19" s="139" t="str">
        <f>Trames!$I$18</f>
        <v>agent 16</v>
      </c>
      <c r="E19" s="139" t="str">
        <f>Trames!$I$17</f>
        <v>agent 15</v>
      </c>
      <c r="F19" s="139" t="str">
        <f>Trames!$I$16</f>
        <v>agent 14</v>
      </c>
      <c r="G19" s="139" t="str">
        <f>Trames!$I$15</f>
        <v>agent 13</v>
      </c>
      <c r="H19" s="139" t="str">
        <f>Trames!$I$14</f>
        <v>agent 12</v>
      </c>
      <c r="I19" s="139" t="str">
        <f>Trames!$I$13</f>
        <v>agent 11</v>
      </c>
      <c r="J19" s="139" t="str">
        <f>Trames!$I$12</f>
        <v>agent 10</v>
      </c>
      <c r="K19" s="139" t="str">
        <f>Trames!$I$11</f>
        <v>agent 9</v>
      </c>
      <c r="L19" s="139" t="str">
        <f>Trames!$I$10</f>
        <v>agent 8</v>
      </c>
      <c r="M19" s="139" t="str">
        <f>Trames!$I$9</f>
        <v>agent 7</v>
      </c>
      <c r="N19" s="139" t="str">
        <f>Trames!$I$8</f>
        <v>agent 6</v>
      </c>
      <c r="O19" s="139" t="str">
        <f>Trames!$I$7</f>
        <v>agent 5</v>
      </c>
      <c r="P19" s="139" t="str">
        <f>Trames!$I$6</f>
        <v>agent 4</v>
      </c>
      <c r="Q19" s="139" t="str">
        <f>Trames!$I$5</f>
        <v>agent 3</v>
      </c>
      <c r="R19" s="139" t="str">
        <f>Trames!$I$4</f>
        <v>agent 2</v>
      </c>
      <c r="S19" s="139" t="str">
        <f>Trames!$I$3</f>
        <v>agent 1</v>
      </c>
      <c r="T19" s="139" t="str">
        <f>Trames!$I$22</f>
        <v>agent 20</v>
      </c>
      <c r="U19" s="139" t="str">
        <f>Trames!$I$21</f>
        <v>agent 19</v>
      </c>
    </row>
    <row r="20" spans="1:21">
      <c r="A20" s="139" t="s">
        <v>316</v>
      </c>
      <c r="B20" s="139" t="str">
        <f>Trames!$I$21</f>
        <v>agent 19</v>
      </c>
      <c r="C20" s="139" t="str">
        <f>Trames!$I$20</f>
        <v>agent 18</v>
      </c>
      <c r="D20" s="139" t="str">
        <f>Trames!$I$19</f>
        <v>agent 17</v>
      </c>
      <c r="E20" s="139" t="str">
        <f>Trames!$I$18</f>
        <v>agent 16</v>
      </c>
      <c r="F20" s="139" t="str">
        <f>Trames!$I$17</f>
        <v>agent 15</v>
      </c>
      <c r="G20" s="139" t="str">
        <f>Trames!$I$16</f>
        <v>agent 14</v>
      </c>
      <c r="H20" s="139" t="str">
        <f>Trames!$I$15</f>
        <v>agent 13</v>
      </c>
      <c r="I20" s="139" t="str">
        <f>Trames!$I$14</f>
        <v>agent 12</v>
      </c>
      <c r="J20" s="139" t="str">
        <f>Trames!$I$13</f>
        <v>agent 11</v>
      </c>
      <c r="K20" s="139" t="str">
        <f>Trames!$I$12</f>
        <v>agent 10</v>
      </c>
      <c r="L20" s="139" t="str">
        <f>Trames!$I$11</f>
        <v>agent 9</v>
      </c>
      <c r="M20" s="139" t="str">
        <f>Trames!$I$10</f>
        <v>agent 8</v>
      </c>
      <c r="N20" s="139" t="str">
        <f>Trames!$I$9</f>
        <v>agent 7</v>
      </c>
      <c r="O20" s="139" t="str">
        <f>Trames!$I$8</f>
        <v>agent 6</v>
      </c>
      <c r="P20" s="139" t="str">
        <f>Trames!$I$7</f>
        <v>agent 5</v>
      </c>
      <c r="Q20" s="139" t="str">
        <f>Trames!$I$6</f>
        <v>agent 4</v>
      </c>
      <c r="R20" s="139" t="str">
        <f>Trames!$I$5</f>
        <v>agent 3</v>
      </c>
      <c r="S20" s="139" t="str">
        <f>Trames!$I$4</f>
        <v>agent 2</v>
      </c>
      <c r="T20" s="139" t="str">
        <f>Trames!$I$3</f>
        <v>agent 1</v>
      </c>
      <c r="U20" s="139" t="str">
        <f>Trames!$I$22</f>
        <v>agent 20</v>
      </c>
    </row>
    <row r="21" spans="1:21">
      <c r="A21" s="139" t="s">
        <v>317</v>
      </c>
      <c r="B21" s="139" t="str">
        <f>Trames!$I$22</f>
        <v>agent 20</v>
      </c>
      <c r="C21" s="139" t="str">
        <f>Trames!$I$21</f>
        <v>agent 19</v>
      </c>
      <c r="D21" s="139" t="str">
        <f>Trames!$I$20</f>
        <v>agent 18</v>
      </c>
      <c r="E21" s="139" t="str">
        <f>Trames!$I$19</f>
        <v>agent 17</v>
      </c>
      <c r="F21" s="139" t="str">
        <f>Trames!$I$18</f>
        <v>agent 16</v>
      </c>
      <c r="G21" s="139" t="str">
        <f>Trames!$I$17</f>
        <v>agent 15</v>
      </c>
      <c r="H21" s="139" t="str">
        <f>Trames!$I$16</f>
        <v>agent 14</v>
      </c>
      <c r="I21" s="139" t="str">
        <f>Trames!$I$15</f>
        <v>agent 13</v>
      </c>
      <c r="J21" s="139" t="str">
        <f>Trames!$I$14</f>
        <v>agent 12</v>
      </c>
      <c r="K21" s="139" t="str">
        <f>Trames!$I$13</f>
        <v>agent 11</v>
      </c>
      <c r="L21" s="139" t="str">
        <f>Trames!$I$12</f>
        <v>agent 10</v>
      </c>
      <c r="M21" s="139" t="str">
        <f>Trames!$I$11</f>
        <v>agent 9</v>
      </c>
      <c r="N21" s="139" t="str">
        <f>Trames!$I$10</f>
        <v>agent 8</v>
      </c>
      <c r="O21" s="139" t="str">
        <f>Trames!$I$9</f>
        <v>agent 7</v>
      </c>
      <c r="P21" s="139" t="str">
        <f>Trames!$I$8</f>
        <v>agent 6</v>
      </c>
      <c r="Q21" s="139" t="str">
        <f>Trames!$I$7</f>
        <v>agent 5</v>
      </c>
      <c r="R21" s="139" t="str">
        <f>Trames!$I$6</f>
        <v>agent 4</v>
      </c>
      <c r="S21" s="139" t="str">
        <f>Trames!$I$5</f>
        <v>agent 3</v>
      </c>
      <c r="T21" s="139" t="str">
        <f>Trames!$I$4</f>
        <v>agent 2</v>
      </c>
      <c r="U21" s="139" t="str">
        <f>Trames!$I$3</f>
        <v>agent 1</v>
      </c>
    </row>
    <row r="27" spans="1:21">
      <c r="B27" s="138" t="e">
        <f>IF(#REF!='deroulé des agents'!B1,'deroulé des agents'!B3," ")</f>
        <v>#REF!</v>
      </c>
      <c r="C27" s="138" t="e">
        <f>IF(#REF!='deroulé des agents'!C1,'deroulé des agents'!C3," ")</f>
        <v>#REF!</v>
      </c>
      <c r="D27" s="138" t="e">
        <f>IF(#REF!='deroulé des agents'!D1,'deroulé des agents'!D3," ")</f>
        <v>#REF!</v>
      </c>
      <c r="E27" s="138" t="e">
        <f>IF(#REF!='deroulé des agents'!E1,'deroulé des agents'!E3," ")</f>
        <v>#REF!</v>
      </c>
      <c r="F27" s="138" t="e">
        <f>IF(#REF!='deroulé des agents'!F1,'deroulé des agents'!F3," ")</f>
        <v>#REF!</v>
      </c>
      <c r="G27" s="138" t="e">
        <f>IF(#REF!='deroulé des agents'!G1,'deroulé des agents'!G3," ")</f>
        <v>#REF!</v>
      </c>
      <c r="H27" s="138" t="e">
        <f>IF(#REF!='deroulé des agents'!H1,'deroulé des agents'!H3," ")</f>
        <v>#REF!</v>
      </c>
      <c r="I27" s="138" t="e">
        <f>IF(#REF!='deroulé des agents'!I1,'deroulé des agents'!I3," ")</f>
        <v>#REF!</v>
      </c>
      <c r="J27" s="138" t="e">
        <f>IF(#REF!='deroulé des agents'!J1,'deroulé des agents'!J3," ")</f>
        <v>#REF!</v>
      </c>
    </row>
    <row r="30" spans="1:21">
      <c r="B30" s="138" t="s">
        <v>17</v>
      </c>
      <c r="C30" s="138" t="s">
        <v>18</v>
      </c>
      <c r="D30" s="138" t="s">
        <v>19</v>
      </c>
      <c r="E30" s="138" t="s">
        <v>20</v>
      </c>
    </row>
    <row r="32" spans="1:21">
      <c r="B32" s="138">
        <f>MATCH(B30,1:1,0)</f>
        <v>2</v>
      </c>
      <c r="C32" s="138">
        <f t="shared" ref="C32:E32" si="0">MATCH(C30,1:1,0)</f>
        <v>3</v>
      </c>
      <c r="D32" s="138">
        <f t="shared" si="0"/>
        <v>4</v>
      </c>
      <c r="E32" s="138">
        <f t="shared" si="0"/>
        <v>5</v>
      </c>
    </row>
    <row r="33" spans="2:2" ht="15">
      <c r="B33" s="218" t="str">
        <f>ADDRESS(1,MATCH(B30,1:1,0))</f>
        <v>$B$1</v>
      </c>
    </row>
  </sheetData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P130"/>
  <sheetViews>
    <sheetView zoomScale="80" zoomScaleNormal="80" zoomScalePageLayoutView="80" workbookViewId="0">
      <pane xSplit="1" topLeftCell="B1" activePane="topRight" state="frozen"/>
      <selection pane="topRight" activeCell="A4" sqref="A4:A56"/>
    </sheetView>
  </sheetViews>
  <sheetFormatPr baseColWidth="10" defaultRowHeight="14" x14ac:dyDescent="0"/>
  <cols>
    <col min="1" max="1" width="25.5" style="138" bestFit="1" customWidth="1"/>
    <col min="2" max="2" width="10.83203125" style="186"/>
    <col min="3" max="6" width="10.83203125" style="138"/>
    <col min="7" max="7" width="10.83203125" style="186"/>
    <col min="8" max="8" width="11.33203125" style="138" customWidth="1"/>
    <col min="9" max="11" width="10.83203125" style="138"/>
    <col min="12" max="12" width="10.83203125" style="186"/>
    <col min="13" max="16" width="10.83203125" style="138"/>
    <col min="17" max="17" width="10.83203125" style="186"/>
    <col min="18" max="21" width="10.83203125" style="138"/>
    <col min="22" max="22" width="10.83203125" style="186"/>
    <col min="23" max="26" width="10.83203125" style="138"/>
    <col min="27" max="27" width="10.83203125" style="186"/>
    <col min="28" max="31" width="10.83203125" style="138"/>
    <col min="32" max="32" width="10.83203125" style="186"/>
    <col min="33" max="36" width="10.83203125" style="138"/>
    <col min="37" max="37" width="10.83203125" style="186"/>
    <col min="38" max="41" width="10.83203125" style="138"/>
    <col min="42" max="42" width="10.83203125" style="186"/>
    <col min="43" max="46" width="10.83203125" style="138"/>
    <col min="47" max="47" width="10.83203125" style="186"/>
    <col min="48" max="51" width="10.83203125" style="138"/>
    <col min="52" max="52" width="10.83203125" style="186"/>
    <col min="53" max="56" width="10.83203125" style="138"/>
    <col min="57" max="57" width="10.83203125" style="186"/>
    <col min="58" max="61" width="10.83203125" style="138"/>
    <col min="62" max="62" width="10.83203125" style="186"/>
    <col min="63" max="66" width="10.83203125" style="138"/>
    <col min="67" max="67" width="10.83203125" style="186"/>
    <col min="68" max="71" width="10.83203125" style="138"/>
    <col min="72" max="72" width="10.83203125" style="186"/>
    <col min="73" max="76" width="10.83203125" style="138"/>
    <col min="77" max="77" width="10.83203125" style="186"/>
    <col min="78" max="81" width="10.83203125" style="138"/>
    <col min="82" max="82" width="10.83203125" style="186"/>
    <col min="83" max="86" width="10.83203125" style="138"/>
    <col min="87" max="87" width="10.83203125" style="186"/>
    <col min="88" max="91" width="10.83203125" style="138"/>
    <col min="92" max="92" width="10.83203125" style="186"/>
    <col min="93" max="96" width="10.83203125" style="138"/>
    <col min="97" max="97" width="10.83203125" style="186"/>
    <col min="98" max="101" width="10.83203125" style="138"/>
    <col min="102" max="102" width="10.83203125" style="186"/>
    <col min="103" max="106" width="10.83203125" style="138"/>
    <col min="107" max="107" width="10.83203125" style="186"/>
    <col min="108" max="111" width="10.83203125" style="138"/>
    <col min="112" max="112" width="10.83203125" style="186"/>
    <col min="113" max="116" width="10.83203125" style="138"/>
    <col min="117" max="117" width="10.83203125" style="186"/>
    <col min="118" max="121" width="10.83203125" style="138"/>
    <col min="122" max="122" width="10.83203125" style="186"/>
    <col min="123" max="126" width="10.83203125" style="138"/>
    <col min="127" max="127" width="10.83203125" style="186"/>
    <col min="128" max="131" width="10.83203125" style="138"/>
    <col min="132" max="132" width="10.83203125" style="186"/>
    <col min="133" max="136" width="10.83203125" style="138"/>
    <col min="137" max="137" width="10.83203125" style="186"/>
    <col min="138" max="16384" width="10.83203125" style="138"/>
  </cols>
  <sheetData>
    <row r="1" spans="1:306" s="217" customFormat="1">
      <c r="B1" s="156" t="s">
        <v>17</v>
      </c>
      <c r="C1" s="156" t="s">
        <v>17</v>
      </c>
      <c r="D1" s="156" t="s">
        <v>17</v>
      </c>
      <c r="E1" s="156" t="s">
        <v>17</v>
      </c>
      <c r="F1" s="156" t="s">
        <v>17</v>
      </c>
      <c r="G1" s="156" t="s">
        <v>18</v>
      </c>
      <c r="H1" s="156" t="s">
        <v>18</v>
      </c>
      <c r="I1" s="156" t="s">
        <v>18</v>
      </c>
      <c r="J1" s="156" t="s">
        <v>18</v>
      </c>
      <c r="K1" s="156" t="s">
        <v>18</v>
      </c>
      <c r="L1" s="156" t="s">
        <v>19</v>
      </c>
      <c r="M1" s="156" t="s">
        <v>19</v>
      </c>
      <c r="N1" s="156" t="s">
        <v>19</v>
      </c>
      <c r="O1" s="156" t="s">
        <v>19</v>
      </c>
      <c r="P1" s="156" t="s">
        <v>19</v>
      </c>
      <c r="Q1" s="156" t="s">
        <v>20</v>
      </c>
      <c r="R1" s="156" t="s">
        <v>20</v>
      </c>
      <c r="S1" s="156" t="s">
        <v>20</v>
      </c>
      <c r="T1" s="156" t="s">
        <v>20</v>
      </c>
      <c r="U1" s="156" t="s">
        <v>20</v>
      </c>
      <c r="V1" s="156" t="s">
        <v>21</v>
      </c>
      <c r="W1" s="156" t="s">
        <v>21</v>
      </c>
      <c r="X1" s="156" t="s">
        <v>21</v>
      </c>
      <c r="Y1" s="156" t="s">
        <v>21</v>
      </c>
      <c r="Z1" s="156" t="s">
        <v>21</v>
      </c>
      <c r="AA1" s="156" t="s">
        <v>22</v>
      </c>
      <c r="AB1" s="156"/>
      <c r="AC1" s="156"/>
      <c r="AD1" s="156"/>
      <c r="AE1" s="156"/>
      <c r="AF1" s="156" t="s">
        <v>23</v>
      </c>
      <c r="AG1" s="156"/>
      <c r="AH1" s="156"/>
      <c r="AI1" s="156"/>
      <c r="AJ1" s="156"/>
      <c r="AK1" s="156" t="s">
        <v>24</v>
      </c>
      <c r="AL1" s="156"/>
      <c r="AM1" s="156"/>
      <c r="AN1" s="156"/>
      <c r="AO1" s="156"/>
      <c r="AP1" s="156" t="s">
        <v>25</v>
      </c>
      <c r="AQ1" s="156"/>
      <c r="AR1" s="156"/>
      <c r="AS1" s="156"/>
      <c r="AT1" s="156"/>
      <c r="AU1" s="156" t="s">
        <v>26</v>
      </c>
      <c r="AV1" s="156"/>
      <c r="AW1" s="156"/>
      <c r="AX1" s="156"/>
      <c r="AY1" s="156"/>
      <c r="AZ1" s="156" t="s">
        <v>27</v>
      </c>
      <c r="BA1" s="156"/>
      <c r="BB1" s="156"/>
      <c r="BC1" s="156"/>
      <c r="BD1" s="156"/>
      <c r="BE1" s="156" t="s">
        <v>28</v>
      </c>
      <c r="BF1" s="156"/>
      <c r="BG1" s="156"/>
      <c r="BH1" s="156"/>
      <c r="BI1" s="156"/>
      <c r="BJ1" s="156" t="s">
        <v>29</v>
      </c>
      <c r="BK1" s="156"/>
      <c r="BL1" s="156"/>
      <c r="BM1" s="156"/>
      <c r="BN1" s="156"/>
      <c r="BO1" s="156" t="s">
        <v>30</v>
      </c>
      <c r="BP1" s="156"/>
      <c r="BQ1" s="156"/>
      <c r="BR1" s="156"/>
      <c r="BS1" s="156"/>
      <c r="BT1" s="156" t="s">
        <v>31</v>
      </c>
      <c r="BU1" s="156"/>
      <c r="BV1" s="156"/>
      <c r="BW1" s="156"/>
      <c r="BX1" s="156"/>
      <c r="BY1" s="156" t="s">
        <v>32</v>
      </c>
      <c r="BZ1" s="156"/>
      <c r="CA1" s="156"/>
      <c r="CB1" s="156"/>
      <c r="CC1" s="156"/>
      <c r="CD1" s="156" t="s">
        <v>33</v>
      </c>
      <c r="CE1" s="156"/>
      <c r="CF1" s="156"/>
      <c r="CG1" s="156"/>
      <c r="CH1" s="156"/>
      <c r="CI1" s="156" t="s">
        <v>34</v>
      </c>
      <c r="CJ1" s="156"/>
      <c r="CK1" s="156"/>
      <c r="CL1" s="156"/>
      <c r="CM1" s="156"/>
      <c r="CN1" s="156" t="s">
        <v>35</v>
      </c>
      <c r="CO1" s="156"/>
      <c r="CP1" s="156"/>
      <c r="CQ1" s="156"/>
      <c r="CR1" s="156"/>
      <c r="CS1" s="156" t="s">
        <v>36</v>
      </c>
      <c r="CT1" s="156"/>
      <c r="CU1" s="156"/>
      <c r="CV1" s="156"/>
      <c r="CW1" s="156"/>
      <c r="CX1" s="156" t="s">
        <v>66</v>
      </c>
      <c r="CY1" s="156"/>
      <c r="CZ1" s="156"/>
      <c r="DA1" s="156"/>
      <c r="DB1" s="156"/>
      <c r="DC1" s="156" t="s">
        <v>67</v>
      </c>
      <c r="DD1" s="156"/>
      <c r="DE1" s="156"/>
      <c r="DF1" s="156"/>
      <c r="DG1" s="156"/>
      <c r="DH1" s="156" t="s">
        <v>68</v>
      </c>
      <c r="DI1" s="156"/>
      <c r="DJ1" s="156"/>
      <c r="DK1" s="156"/>
      <c r="DL1" s="156"/>
      <c r="DM1" s="156" t="s">
        <v>69</v>
      </c>
      <c r="DN1" s="156"/>
      <c r="DO1" s="156"/>
      <c r="DP1" s="156"/>
      <c r="DQ1" s="156"/>
      <c r="DR1" s="156" t="s">
        <v>70</v>
      </c>
      <c r="DS1" s="156"/>
      <c r="DT1" s="156"/>
      <c r="DU1" s="156"/>
      <c r="DV1" s="156"/>
      <c r="DW1" s="156" t="s">
        <v>71</v>
      </c>
      <c r="DX1" s="156"/>
      <c r="DY1" s="156"/>
      <c r="DZ1" s="156"/>
      <c r="EA1" s="156"/>
      <c r="EB1" s="156" t="s">
        <v>73</v>
      </c>
      <c r="EC1" s="156"/>
      <c r="ED1" s="156"/>
      <c r="EE1" s="156"/>
      <c r="EF1" s="156"/>
      <c r="EG1" s="156" t="s">
        <v>86</v>
      </c>
      <c r="EH1" s="156"/>
      <c r="EI1" s="156"/>
      <c r="EJ1" s="156"/>
      <c r="EK1" s="156"/>
      <c r="EL1" s="156" t="s">
        <v>87</v>
      </c>
      <c r="EM1" s="156"/>
      <c r="EN1" s="156"/>
      <c r="EO1" s="156"/>
      <c r="EP1" s="156"/>
      <c r="EQ1" s="156" t="s">
        <v>88</v>
      </c>
      <c r="ER1" s="156"/>
      <c r="ES1" s="156"/>
      <c r="ET1" s="156"/>
      <c r="EU1" s="156"/>
      <c r="EV1" s="156" t="s">
        <v>89</v>
      </c>
      <c r="EW1" s="156"/>
      <c r="EX1" s="156"/>
      <c r="EY1" s="156"/>
      <c r="EZ1" s="156"/>
      <c r="FA1" s="156" t="s">
        <v>90</v>
      </c>
      <c r="FB1" s="156"/>
      <c r="FC1" s="156"/>
      <c r="FD1" s="156"/>
      <c r="FE1" s="156"/>
      <c r="FF1" s="156" t="s">
        <v>91</v>
      </c>
      <c r="FG1" s="156"/>
      <c r="FH1" s="156"/>
      <c r="FI1" s="156"/>
      <c r="FJ1" s="156"/>
      <c r="FK1" s="156" t="s">
        <v>92</v>
      </c>
      <c r="FL1" s="156"/>
      <c r="FM1" s="156"/>
      <c r="FN1" s="156"/>
      <c r="FO1" s="156"/>
      <c r="FP1" s="156" t="s">
        <v>93</v>
      </c>
      <c r="FQ1" s="156"/>
      <c r="FR1" s="156"/>
      <c r="FS1" s="156"/>
      <c r="FT1" s="156"/>
      <c r="FU1" s="156" t="s">
        <v>94</v>
      </c>
      <c r="FV1" s="156"/>
      <c r="FW1" s="156"/>
      <c r="FX1" s="156"/>
      <c r="FY1" s="156"/>
      <c r="FZ1" s="156" t="s">
        <v>95</v>
      </c>
      <c r="GA1" s="156"/>
      <c r="GB1" s="156"/>
      <c r="GC1" s="156"/>
      <c r="GD1" s="156"/>
      <c r="GE1" s="156" t="s">
        <v>96</v>
      </c>
      <c r="GF1" s="156"/>
      <c r="GG1" s="156"/>
      <c r="GH1" s="156"/>
      <c r="GI1" s="156"/>
      <c r="GJ1" s="156" t="s">
        <v>97</v>
      </c>
      <c r="GK1" s="156"/>
      <c r="GL1" s="156"/>
      <c r="GM1" s="156"/>
      <c r="GN1" s="156"/>
      <c r="GO1" s="156" t="s">
        <v>98</v>
      </c>
      <c r="GP1" s="156"/>
      <c r="GQ1" s="156"/>
      <c r="GR1" s="156"/>
      <c r="GS1" s="156"/>
      <c r="GT1" s="156" t="s">
        <v>99</v>
      </c>
      <c r="GU1" s="156"/>
      <c r="GV1" s="156"/>
      <c r="GW1" s="156"/>
      <c r="GX1" s="156"/>
      <c r="GY1" s="156" t="s">
        <v>100</v>
      </c>
      <c r="GZ1" s="156"/>
      <c r="HA1" s="156"/>
      <c r="HB1" s="156"/>
      <c r="HC1" s="156"/>
      <c r="HD1" s="156" t="s">
        <v>101</v>
      </c>
      <c r="HE1" s="156"/>
      <c r="HF1" s="156"/>
      <c r="HG1" s="156"/>
      <c r="HH1" s="156"/>
      <c r="HI1" s="156" t="s">
        <v>102</v>
      </c>
      <c r="HJ1" s="156"/>
      <c r="HK1" s="156"/>
      <c r="HL1" s="156"/>
      <c r="HM1" s="156"/>
      <c r="HN1" s="156" t="s">
        <v>103</v>
      </c>
      <c r="HO1" s="156"/>
      <c r="HP1" s="156"/>
      <c r="HQ1" s="156"/>
      <c r="HR1" s="156"/>
      <c r="HS1" s="156" t="s">
        <v>104</v>
      </c>
      <c r="HT1" s="156"/>
      <c r="HU1" s="156"/>
      <c r="HV1" s="156"/>
      <c r="HW1" s="156"/>
      <c r="HX1" s="156" t="s">
        <v>105</v>
      </c>
      <c r="HY1" s="156"/>
      <c r="HZ1" s="156"/>
      <c r="IA1" s="156"/>
      <c r="IB1" s="156"/>
      <c r="IC1" s="156" t="s">
        <v>106</v>
      </c>
      <c r="ID1" s="156"/>
      <c r="IE1" s="156"/>
      <c r="IF1" s="156"/>
      <c r="IG1" s="156"/>
      <c r="IH1" s="156" t="s">
        <v>107</v>
      </c>
      <c r="II1" s="156"/>
      <c r="IJ1" s="156"/>
      <c r="IK1" s="156"/>
      <c r="IL1" s="156"/>
      <c r="IM1" s="156" t="s">
        <v>108</v>
      </c>
      <c r="IN1" s="156"/>
      <c r="IO1" s="156"/>
      <c r="IP1" s="156"/>
      <c r="IQ1" s="156"/>
      <c r="IR1" s="156" t="s">
        <v>109</v>
      </c>
      <c r="IS1" s="156"/>
      <c r="IT1" s="156"/>
      <c r="IU1" s="156"/>
      <c r="IV1" s="156"/>
      <c r="IW1" s="156" t="s">
        <v>110</v>
      </c>
      <c r="IX1" s="156"/>
      <c r="IY1" s="156"/>
      <c r="IZ1" s="156"/>
      <c r="JA1" s="156"/>
      <c r="JB1" s="156" t="s">
        <v>111</v>
      </c>
      <c r="JC1" s="156"/>
      <c r="JD1" s="156"/>
      <c r="JE1" s="156"/>
      <c r="JF1" s="156"/>
      <c r="JG1" s="156" t="s">
        <v>112</v>
      </c>
      <c r="JH1" s="156"/>
      <c r="JI1" s="156"/>
      <c r="JJ1" s="156"/>
      <c r="JK1" s="156"/>
      <c r="JL1" s="156" t="s">
        <v>113</v>
      </c>
      <c r="JM1" s="156"/>
      <c r="JN1" s="156"/>
      <c r="JO1" s="156"/>
      <c r="JP1" s="156"/>
      <c r="JQ1" s="156" t="s">
        <v>114</v>
      </c>
      <c r="JR1" s="156"/>
      <c r="JS1" s="156"/>
      <c r="JT1" s="156"/>
      <c r="JU1" s="156"/>
      <c r="JV1" s="156" t="s">
        <v>115</v>
      </c>
      <c r="JW1" s="156"/>
      <c r="JX1" s="156"/>
      <c r="JY1" s="156"/>
      <c r="JZ1" s="156"/>
      <c r="KA1" s="156" t="s">
        <v>116</v>
      </c>
      <c r="KB1" s="156"/>
      <c r="KC1" s="156"/>
      <c r="KD1" s="156"/>
      <c r="KE1" s="156"/>
      <c r="KF1" s="156" t="s">
        <v>117</v>
      </c>
      <c r="KG1" s="156"/>
      <c r="KH1" s="156"/>
      <c r="KI1" s="156"/>
      <c r="KJ1" s="156"/>
      <c r="KK1" s="156" t="s">
        <v>295</v>
      </c>
      <c r="KL1" s="156"/>
      <c r="KM1" s="156"/>
      <c r="KN1" s="156"/>
      <c r="KO1" s="156"/>
      <c r="KP1" s="156" t="s">
        <v>296</v>
      </c>
      <c r="KQ1" s="156"/>
      <c r="KR1" s="156"/>
      <c r="KS1" s="156"/>
      <c r="KT1" s="156"/>
    </row>
    <row r="2" spans="1:306" s="217" customFormat="1">
      <c r="B2" s="156">
        <v>1</v>
      </c>
      <c r="C2" s="156">
        <v>1</v>
      </c>
      <c r="D2" s="156">
        <v>1</v>
      </c>
      <c r="E2" s="156">
        <v>1</v>
      </c>
      <c r="F2" s="156">
        <v>1</v>
      </c>
      <c r="G2" s="156">
        <v>2</v>
      </c>
      <c r="H2" s="156">
        <v>2</v>
      </c>
      <c r="I2" s="156">
        <v>2</v>
      </c>
      <c r="J2" s="156">
        <v>2</v>
      </c>
      <c r="K2" s="156">
        <v>2</v>
      </c>
      <c r="L2" s="156">
        <v>3</v>
      </c>
      <c r="M2" s="156">
        <v>3</v>
      </c>
      <c r="N2" s="156">
        <v>3</v>
      </c>
      <c r="O2" s="156">
        <v>3</v>
      </c>
      <c r="P2" s="156">
        <v>3</v>
      </c>
      <c r="Q2" s="156">
        <v>4</v>
      </c>
      <c r="R2" s="156">
        <v>4</v>
      </c>
      <c r="S2" s="156">
        <v>4</v>
      </c>
      <c r="T2" s="156">
        <v>4</v>
      </c>
      <c r="U2" s="156">
        <v>4</v>
      </c>
      <c r="V2" s="156">
        <v>5</v>
      </c>
      <c r="W2" s="156">
        <v>5</v>
      </c>
      <c r="X2" s="156">
        <v>5</v>
      </c>
      <c r="Y2" s="156">
        <v>5</v>
      </c>
      <c r="Z2" s="156">
        <v>5</v>
      </c>
      <c r="AA2" s="156"/>
      <c r="AB2" s="156"/>
      <c r="AC2" s="156"/>
      <c r="AD2" s="156"/>
      <c r="AE2" s="156"/>
      <c r="AF2" s="156"/>
      <c r="AG2" s="156"/>
      <c r="AH2" s="156"/>
      <c r="AI2" s="156"/>
      <c r="AJ2" s="156"/>
      <c r="AK2" s="156"/>
      <c r="AL2" s="156"/>
      <c r="AM2" s="156"/>
      <c r="AN2" s="156"/>
      <c r="AO2" s="156"/>
      <c r="AP2" s="156"/>
      <c r="AQ2" s="156"/>
      <c r="AR2" s="156"/>
      <c r="AS2" s="156"/>
      <c r="AT2" s="156"/>
      <c r="AU2" s="156"/>
      <c r="AV2" s="156"/>
      <c r="AW2" s="156"/>
      <c r="AX2" s="156"/>
      <c r="AY2" s="156"/>
      <c r="AZ2" s="156"/>
      <c r="BA2" s="156"/>
      <c r="BB2" s="156"/>
      <c r="BC2" s="156"/>
      <c r="BD2" s="156"/>
      <c r="BE2" s="156"/>
      <c r="BF2" s="156"/>
      <c r="BG2" s="156"/>
      <c r="BH2" s="156"/>
      <c r="BI2" s="156"/>
      <c r="BJ2" s="156"/>
      <c r="BK2" s="156"/>
      <c r="BL2" s="156"/>
      <c r="BM2" s="156"/>
      <c r="BN2" s="156"/>
      <c r="BO2" s="156"/>
      <c r="BP2" s="156"/>
      <c r="BQ2" s="156"/>
      <c r="BR2" s="156"/>
      <c r="BS2" s="156"/>
      <c r="BT2" s="156"/>
      <c r="BU2" s="156"/>
      <c r="BV2" s="156"/>
      <c r="BW2" s="156"/>
      <c r="BX2" s="156"/>
      <c r="BY2" s="156"/>
      <c r="BZ2" s="156"/>
      <c r="CA2" s="156"/>
      <c r="CB2" s="156"/>
      <c r="CC2" s="156"/>
      <c r="CD2" s="156"/>
      <c r="CE2" s="156"/>
      <c r="CF2" s="156"/>
      <c r="CG2" s="156"/>
      <c r="CH2" s="156"/>
      <c r="CI2" s="156"/>
      <c r="CJ2" s="156"/>
      <c r="CK2" s="156"/>
      <c r="CL2" s="156"/>
      <c r="CM2" s="156"/>
      <c r="CN2" s="156"/>
      <c r="CO2" s="156"/>
      <c r="CP2" s="156"/>
      <c r="CQ2" s="156"/>
      <c r="CR2" s="156"/>
      <c r="CS2" s="156"/>
      <c r="CT2" s="156"/>
      <c r="CU2" s="156"/>
      <c r="CV2" s="156"/>
      <c r="CW2" s="156"/>
      <c r="CX2" s="156"/>
      <c r="CY2" s="156"/>
      <c r="CZ2" s="156"/>
      <c r="DA2" s="156"/>
      <c r="DB2" s="156"/>
      <c r="DC2" s="156"/>
      <c r="DD2" s="156"/>
      <c r="DE2" s="156"/>
      <c r="DF2" s="156"/>
      <c r="DG2" s="156"/>
      <c r="DH2" s="156"/>
      <c r="DI2" s="156"/>
      <c r="DJ2" s="156"/>
      <c r="DK2" s="156"/>
      <c r="DL2" s="156"/>
      <c r="DM2" s="156"/>
      <c r="DN2" s="156"/>
      <c r="DO2" s="156"/>
      <c r="DP2" s="156"/>
      <c r="DQ2" s="156"/>
      <c r="DR2" s="156"/>
      <c r="DS2" s="156"/>
      <c r="DT2" s="156"/>
      <c r="DU2" s="156"/>
      <c r="DV2" s="156"/>
      <c r="DW2" s="156"/>
      <c r="DX2" s="156"/>
      <c r="DY2" s="156"/>
      <c r="DZ2" s="156"/>
      <c r="EA2" s="156"/>
      <c r="EB2" s="156"/>
      <c r="EC2" s="156"/>
      <c r="ED2" s="156"/>
      <c r="EE2" s="156"/>
      <c r="EF2" s="156"/>
      <c r="EG2" s="156"/>
      <c r="EH2" s="156"/>
      <c r="EI2" s="156"/>
      <c r="EJ2" s="156"/>
      <c r="EK2" s="156"/>
      <c r="EL2" s="156"/>
      <c r="EM2" s="156"/>
      <c r="EN2" s="156"/>
      <c r="EO2" s="156"/>
      <c r="EP2" s="156"/>
      <c r="EQ2" s="156"/>
      <c r="ER2" s="156"/>
      <c r="ES2" s="156"/>
      <c r="ET2" s="156"/>
      <c r="EU2" s="156"/>
      <c r="EV2" s="156"/>
      <c r="EW2" s="156"/>
      <c r="EX2" s="156"/>
      <c r="EY2" s="156"/>
      <c r="EZ2" s="156"/>
      <c r="FA2" s="156"/>
      <c r="FB2" s="156"/>
      <c r="FC2" s="156"/>
      <c r="FD2" s="156"/>
      <c r="FE2" s="156"/>
      <c r="FF2" s="156"/>
      <c r="FG2" s="156"/>
      <c r="FH2" s="156"/>
      <c r="FI2" s="156"/>
      <c r="FJ2" s="156"/>
      <c r="FK2" s="156"/>
      <c r="FL2" s="156"/>
      <c r="FM2" s="156"/>
      <c r="FN2" s="156"/>
      <c r="FO2" s="156"/>
      <c r="FP2" s="156"/>
      <c r="FQ2" s="156"/>
      <c r="FR2" s="156"/>
      <c r="FS2" s="156"/>
      <c r="FT2" s="156"/>
      <c r="FU2" s="156"/>
      <c r="FV2" s="156"/>
      <c r="FW2" s="156"/>
      <c r="FX2" s="156"/>
      <c r="FY2" s="156"/>
      <c r="FZ2" s="156"/>
      <c r="GA2" s="156"/>
      <c r="GB2" s="156"/>
      <c r="GC2" s="156"/>
      <c r="GD2" s="156"/>
      <c r="GE2" s="156"/>
      <c r="GF2" s="156"/>
      <c r="GG2" s="156"/>
      <c r="GH2" s="156"/>
      <c r="GI2" s="156"/>
      <c r="GJ2" s="156"/>
      <c r="GK2" s="156"/>
      <c r="GL2" s="156"/>
      <c r="GM2" s="156"/>
      <c r="GN2" s="156"/>
      <c r="GO2" s="156"/>
      <c r="GP2" s="156"/>
      <c r="GQ2" s="156"/>
      <c r="GR2" s="156"/>
      <c r="GS2" s="156"/>
      <c r="GT2" s="156"/>
      <c r="GU2" s="156"/>
      <c r="GV2" s="156"/>
      <c r="GW2" s="156"/>
      <c r="GX2" s="156"/>
      <c r="GY2" s="156"/>
      <c r="GZ2" s="156"/>
      <c r="HA2" s="156"/>
      <c r="HB2" s="156"/>
      <c r="HC2" s="156"/>
      <c r="HD2" s="156"/>
      <c r="HE2" s="156"/>
      <c r="HF2" s="156"/>
      <c r="HG2" s="156"/>
      <c r="HH2" s="156"/>
      <c r="HI2" s="156"/>
      <c r="HJ2" s="156"/>
      <c r="HK2" s="156"/>
      <c r="HL2" s="156"/>
      <c r="HM2" s="156"/>
      <c r="HN2" s="156"/>
      <c r="HO2" s="156"/>
      <c r="HP2" s="156"/>
      <c r="HQ2" s="156"/>
      <c r="HR2" s="156"/>
      <c r="HS2" s="156"/>
      <c r="HT2" s="156"/>
      <c r="HU2" s="156"/>
      <c r="HV2" s="156"/>
      <c r="HW2" s="156"/>
      <c r="HX2" s="156"/>
      <c r="HY2" s="156"/>
      <c r="HZ2" s="156"/>
      <c r="IA2" s="156"/>
      <c r="IB2" s="156"/>
      <c r="IC2" s="156"/>
      <c r="ID2" s="156"/>
      <c r="IE2" s="156"/>
      <c r="IF2" s="156"/>
      <c r="IG2" s="156"/>
      <c r="IH2" s="156"/>
      <c r="II2" s="156"/>
      <c r="IJ2" s="156"/>
      <c r="IK2" s="156"/>
      <c r="IL2" s="156"/>
      <c r="IM2" s="156"/>
      <c r="IN2" s="156"/>
      <c r="IO2" s="156"/>
      <c r="IP2" s="156"/>
      <c r="IQ2" s="156"/>
      <c r="IR2" s="156"/>
      <c r="IS2" s="156"/>
      <c r="IT2" s="156"/>
      <c r="IU2" s="156"/>
      <c r="IV2" s="156"/>
      <c r="IW2" s="156"/>
      <c r="IX2" s="156"/>
      <c r="IY2" s="156"/>
      <c r="IZ2" s="156"/>
      <c r="JA2" s="156"/>
      <c r="JB2" s="156"/>
      <c r="JC2" s="156"/>
      <c r="JD2" s="156"/>
      <c r="JE2" s="156"/>
      <c r="JF2" s="156"/>
      <c r="JG2" s="156"/>
      <c r="JH2" s="156"/>
      <c r="JI2" s="156"/>
      <c r="JJ2" s="156"/>
      <c r="JK2" s="156"/>
      <c r="JL2" s="156"/>
      <c r="JM2" s="156"/>
      <c r="JN2" s="156"/>
      <c r="JO2" s="156"/>
      <c r="JP2" s="156"/>
      <c r="JQ2" s="156"/>
      <c r="JR2" s="156"/>
      <c r="JS2" s="156"/>
      <c r="JT2" s="156"/>
      <c r="JU2" s="156"/>
      <c r="JV2" s="156"/>
      <c r="JW2" s="156"/>
      <c r="JX2" s="156"/>
      <c r="JY2" s="156"/>
      <c r="JZ2" s="156"/>
      <c r="KA2" s="156"/>
      <c r="KB2" s="156"/>
      <c r="KC2" s="156"/>
      <c r="KD2" s="156"/>
      <c r="KE2" s="156"/>
      <c r="KF2" s="156"/>
      <c r="KG2" s="156"/>
      <c r="KH2" s="156"/>
      <c r="KI2" s="156"/>
      <c r="KJ2" s="156"/>
      <c r="KK2" s="156"/>
      <c r="KL2" s="156"/>
      <c r="KM2" s="156"/>
      <c r="KN2" s="156"/>
      <c r="KO2" s="156"/>
      <c r="KP2" s="156"/>
      <c r="KQ2" s="156"/>
      <c r="KR2" s="156"/>
      <c r="KS2" s="156"/>
      <c r="KT2" s="156"/>
    </row>
    <row r="3" spans="1:306">
      <c r="A3" s="139"/>
      <c r="B3" s="140" t="s">
        <v>0</v>
      </c>
      <c r="C3" s="141" t="s">
        <v>1</v>
      </c>
      <c r="D3" s="141" t="s">
        <v>2</v>
      </c>
      <c r="E3" s="141" t="s">
        <v>3</v>
      </c>
      <c r="F3" s="141" t="s">
        <v>4</v>
      </c>
      <c r="G3" s="140" t="s">
        <v>0</v>
      </c>
      <c r="H3" s="141" t="s">
        <v>1</v>
      </c>
      <c r="I3" s="141" t="s">
        <v>2</v>
      </c>
      <c r="J3" s="141" t="s">
        <v>3</v>
      </c>
      <c r="K3" s="141" t="s">
        <v>4</v>
      </c>
      <c r="L3" s="140" t="s">
        <v>0</v>
      </c>
      <c r="M3" s="141" t="s">
        <v>1</v>
      </c>
      <c r="N3" s="141" t="s">
        <v>2</v>
      </c>
      <c r="O3" s="141" t="s">
        <v>3</v>
      </c>
      <c r="P3" s="141" t="s">
        <v>4</v>
      </c>
      <c r="Q3" s="140" t="s">
        <v>0</v>
      </c>
      <c r="R3" s="141" t="s">
        <v>1</v>
      </c>
      <c r="S3" s="141" t="s">
        <v>2</v>
      </c>
      <c r="T3" s="141" t="s">
        <v>3</v>
      </c>
      <c r="U3" s="141" t="s">
        <v>4</v>
      </c>
      <c r="V3" s="140" t="s">
        <v>0</v>
      </c>
      <c r="W3" s="141" t="s">
        <v>1</v>
      </c>
      <c r="X3" s="141" t="s">
        <v>2</v>
      </c>
      <c r="Y3" s="141" t="s">
        <v>3</v>
      </c>
      <c r="Z3" s="141" t="s">
        <v>4</v>
      </c>
      <c r="AA3" s="140" t="s">
        <v>0</v>
      </c>
      <c r="AB3" s="141" t="s">
        <v>1</v>
      </c>
      <c r="AC3" s="141" t="s">
        <v>2</v>
      </c>
      <c r="AD3" s="141" t="s">
        <v>3</v>
      </c>
      <c r="AE3" s="141" t="s">
        <v>4</v>
      </c>
      <c r="AF3" s="140" t="s">
        <v>0</v>
      </c>
      <c r="AG3" s="141" t="s">
        <v>1</v>
      </c>
      <c r="AH3" s="141" t="s">
        <v>2</v>
      </c>
      <c r="AI3" s="141" t="s">
        <v>3</v>
      </c>
      <c r="AJ3" s="141" t="s">
        <v>4</v>
      </c>
      <c r="AK3" s="140" t="s">
        <v>0</v>
      </c>
      <c r="AL3" s="141" t="s">
        <v>1</v>
      </c>
      <c r="AM3" s="141" t="s">
        <v>2</v>
      </c>
      <c r="AN3" s="141" t="s">
        <v>3</v>
      </c>
      <c r="AO3" s="141" t="s">
        <v>4</v>
      </c>
      <c r="AP3" s="140" t="s">
        <v>0</v>
      </c>
      <c r="AQ3" s="141" t="s">
        <v>1</v>
      </c>
      <c r="AR3" s="141" t="s">
        <v>2</v>
      </c>
      <c r="AS3" s="141" t="s">
        <v>3</v>
      </c>
      <c r="AT3" s="141" t="s">
        <v>4</v>
      </c>
      <c r="AU3" s="140" t="s">
        <v>0</v>
      </c>
      <c r="AV3" s="141" t="s">
        <v>1</v>
      </c>
      <c r="AW3" s="141" t="s">
        <v>2</v>
      </c>
      <c r="AX3" s="141" t="s">
        <v>3</v>
      </c>
      <c r="AY3" s="141" t="s">
        <v>4</v>
      </c>
      <c r="AZ3" s="140" t="s">
        <v>0</v>
      </c>
      <c r="BA3" s="141" t="s">
        <v>1</v>
      </c>
      <c r="BB3" s="141" t="s">
        <v>2</v>
      </c>
      <c r="BC3" s="141" t="s">
        <v>3</v>
      </c>
      <c r="BD3" s="141" t="s">
        <v>4</v>
      </c>
      <c r="BE3" s="140" t="s">
        <v>0</v>
      </c>
      <c r="BF3" s="141" t="s">
        <v>1</v>
      </c>
      <c r="BG3" s="141" t="s">
        <v>2</v>
      </c>
      <c r="BH3" s="141" t="s">
        <v>3</v>
      </c>
      <c r="BI3" s="141" t="s">
        <v>4</v>
      </c>
      <c r="BJ3" s="140" t="s">
        <v>0</v>
      </c>
      <c r="BK3" s="141" t="s">
        <v>1</v>
      </c>
      <c r="BL3" s="141" t="s">
        <v>2</v>
      </c>
      <c r="BM3" s="141" t="s">
        <v>3</v>
      </c>
      <c r="BN3" s="141" t="s">
        <v>4</v>
      </c>
      <c r="BO3" s="140" t="s">
        <v>0</v>
      </c>
      <c r="BP3" s="141" t="s">
        <v>1</v>
      </c>
      <c r="BQ3" s="141" t="s">
        <v>2</v>
      </c>
      <c r="BR3" s="141" t="s">
        <v>3</v>
      </c>
      <c r="BS3" s="141" t="s">
        <v>4</v>
      </c>
      <c r="BT3" s="140" t="s">
        <v>0</v>
      </c>
      <c r="BU3" s="141" t="s">
        <v>1</v>
      </c>
      <c r="BV3" s="141" t="s">
        <v>2</v>
      </c>
      <c r="BW3" s="141" t="s">
        <v>3</v>
      </c>
      <c r="BX3" s="141" t="s">
        <v>4</v>
      </c>
      <c r="BY3" s="140" t="s">
        <v>0</v>
      </c>
      <c r="BZ3" s="141" t="s">
        <v>1</v>
      </c>
      <c r="CA3" s="141" t="s">
        <v>2</v>
      </c>
      <c r="CB3" s="141" t="s">
        <v>3</v>
      </c>
      <c r="CC3" s="141" t="s">
        <v>4</v>
      </c>
      <c r="CD3" s="140" t="s">
        <v>0</v>
      </c>
      <c r="CE3" s="141" t="s">
        <v>1</v>
      </c>
      <c r="CF3" s="141" t="s">
        <v>2</v>
      </c>
      <c r="CG3" s="141" t="s">
        <v>3</v>
      </c>
      <c r="CH3" s="141" t="s">
        <v>4</v>
      </c>
      <c r="CI3" s="140" t="s">
        <v>0</v>
      </c>
      <c r="CJ3" s="141" t="s">
        <v>1</v>
      </c>
      <c r="CK3" s="141" t="s">
        <v>2</v>
      </c>
      <c r="CL3" s="141" t="s">
        <v>3</v>
      </c>
      <c r="CM3" s="141" t="s">
        <v>4</v>
      </c>
      <c r="CN3" s="140" t="s">
        <v>0</v>
      </c>
      <c r="CO3" s="141" t="s">
        <v>1</v>
      </c>
      <c r="CP3" s="141" t="s">
        <v>2</v>
      </c>
      <c r="CQ3" s="141" t="s">
        <v>3</v>
      </c>
      <c r="CR3" s="141" t="s">
        <v>4</v>
      </c>
      <c r="CS3" s="140" t="s">
        <v>0</v>
      </c>
      <c r="CT3" s="141" t="s">
        <v>1</v>
      </c>
      <c r="CU3" s="141" t="s">
        <v>2</v>
      </c>
      <c r="CV3" s="141" t="s">
        <v>3</v>
      </c>
      <c r="CW3" s="141" t="s">
        <v>4</v>
      </c>
      <c r="CX3" s="140" t="s">
        <v>0</v>
      </c>
      <c r="CY3" s="141" t="s">
        <v>1</v>
      </c>
      <c r="CZ3" s="141" t="s">
        <v>2</v>
      </c>
      <c r="DA3" s="141" t="s">
        <v>3</v>
      </c>
      <c r="DB3" s="141" t="s">
        <v>4</v>
      </c>
      <c r="DC3" s="140" t="s">
        <v>0</v>
      </c>
      <c r="DD3" s="141" t="s">
        <v>1</v>
      </c>
      <c r="DE3" s="141" t="s">
        <v>2</v>
      </c>
      <c r="DF3" s="141" t="s">
        <v>3</v>
      </c>
      <c r="DG3" s="141" t="s">
        <v>4</v>
      </c>
      <c r="DH3" s="140" t="s">
        <v>0</v>
      </c>
      <c r="DI3" s="141" t="s">
        <v>1</v>
      </c>
      <c r="DJ3" s="141" t="s">
        <v>2</v>
      </c>
      <c r="DK3" s="141" t="s">
        <v>3</v>
      </c>
      <c r="DL3" s="141" t="s">
        <v>4</v>
      </c>
      <c r="DM3" s="140" t="s">
        <v>0</v>
      </c>
      <c r="DN3" s="141" t="s">
        <v>1</v>
      </c>
      <c r="DO3" s="141" t="s">
        <v>2</v>
      </c>
      <c r="DP3" s="141" t="s">
        <v>3</v>
      </c>
      <c r="DQ3" s="141" t="s">
        <v>4</v>
      </c>
      <c r="DR3" s="140" t="s">
        <v>0</v>
      </c>
      <c r="DS3" s="141" t="s">
        <v>1</v>
      </c>
      <c r="DT3" s="141" t="s">
        <v>2</v>
      </c>
      <c r="DU3" s="141" t="s">
        <v>3</v>
      </c>
      <c r="DV3" s="141" t="s">
        <v>4</v>
      </c>
      <c r="DW3" s="140" t="s">
        <v>0</v>
      </c>
      <c r="DX3" s="141" t="s">
        <v>1</v>
      </c>
      <c r="DY3" s="141" t="s">
        <v>2</v>
      </c>
      <c r="DZ3" s="141" t="s">
        <v>3</v>
      </c>
      <c r="EA3" s="141" t="s">
        <v>4</v>
      </c>
      <c r="EB3" s="140" t="s">
        <v>0</v>
      </c>
      <c r="EC3" s="141" t="s">
        <v>1</v>
      </c>
      <c r="ED3" s="141" t="s">
        <v>2</v>
      </c>
      <c r="EE3" s="141" t="s">
        <v>3</v>
      </c>
      <c r="EF3" s="141" t="s">
        <v>4</v>
      </c>
      <c r="EG3" s="140" t="s">
        <v>0</v>
      </c>
      <c r="EH3" s="141" t="s">
        <v>1</v>
      </c>
      <c r="EI3" s="141" t="s">
        <v>2</v>
      </c>
      <c r="EJ3" s="141" t="s">
        <v>3</v>
      </c>
      <c r="EK3" s="141" t="s">
        <v>4</v>
      </c>
      <c r="EL3" s="141" t="s">
        <v>0</v>
      </c>
      <c r="EM3" s="141" t="s">
        <v>1</v>
      </c>
      <c r="EN3" s="141" t="s">
        <v>2</v>
      </c>
      <c r="EO3" s="141" t="s">
        <v>3</v>
      </c>
      <c r="EP3" s="141" t="s">
        <v>4</v>
      </c>
      <c r="EQ3" s="141" t="s">
        <v>0</v>
      </c>
      <c r="ER3" s="141" t="s">
        <v>1</v>
      </c>
      <c r="ES3" s="141" t="s">
        <v>2</v>
      </c>
      <c r="ET3" s="141" t="s">
        <v>3</v>
      </c>
      <c r="EU3" s="141" t="s">
        <v>4</v>
      </c>
      <c r="EV3" s="141" t="s">
        <v>0</v>
      </c>
      <c r="EW3" s="141" t="s">
        <v>1</v>
      </c>
      <c r="EX3" s="141" t="s">
        <v>2</v>
      </c>
      <c r="EY3" s="141" t="s">
        <v>3</v>
      </c>
      <c r="EZ3" s="141" t="s">
        <v>4</v>
      </c>
      <c r="FA3" s="141" t="s">
        <v>0</v>
      </c>
      <c r="FB3" s="141" t="s">
        <v>1</v>
      </c>
      <c r="FC3" s="141" t="s">
        <v>2</v>
      </c>
      <c r="FD3" s="141" t="s">
        <v>3</v>
      </c>
      <c r="FE3" s="141" t="s">
        <v>4</v>
      </c>
      <c r="FF3" s="141" t="s">
        <v>0</v>
      </c>
      <c r="FG3" s="141" t="s">
        <v>1</v>
      </c>
      <c r="FH3" s="141" t="s">
        <v>2</v>
      </c>
      <c r="FI3" s="141" t="s">
        <v>3</v>
      </c>
      <c r="FJ3" s="141" t="s">
        <v>4</v>
      </c>
      <c r="FK3" s="141" t="s">
        <v>0</v>
      </c>
      <c r="FL3" s="141" t="s">
        <v>1</v>
      </c>
      <c r="FM3" s="141" t="s">
        <v>2</v>
      </c>
      <c r="FN3" s="141" t="s">
        <v>3</v>
      </c>
      <c r="FO3" s="141" t="s">
        <v>4</v>
      </c>
      <c r="FP3" s="141" t="s">
        <v>0</v>
      </c>
      <c r="FQ3" s="141" t="s">
        <v>1</v>
      </c>
      <c r="FR3" s="141" t="s">
        <v>2</v>
      </c>
      <c r="FS3" s="141" t="s">
        <v>3</v>
      </c>
      <c r="FT3" s="141" t="s">
        <v>4</v>
      </c>
      <c r="FU3" s="141" t="s">
        <v>0</v>
      </c>
      <c r="FV3" s="141" t="s">
        <v>1</v>
      </c>
      <c r="FW3" s="141" t="s">
        <v>2</v>
      </c>
      <c r="FX3" s="141" t="s">
        <v>3</v>
      </c>
      <c r="FY3" s="141" t="s">
        <v>4</v>
      </c>
      <c r="FZ3" s="141" t="s">
        <v>0</v>
      </c>
      <c r="GA3" s="141" t="s">
        <v>1</v>
      </c>
      <c r="GB3" s="141" t="s">
        <v>2</v>
      </c>
      <c r="GC3" s="141" t="s">
        <v>3</v>
      </c>
      <c r="GD3" s="141" t="s">
        <v>4</v>
      </c>
      <c r="GE3" s="141" t="s">
        <v>0</v>
      </c>
      <c r="GF3" s="141" t="s">
        <v>1</v>
      </c>
      <c r="GG3" s="141" t="s">
        <v>2</v>
      </c>
      <c r="GH3" s="141" t="s">
        <v>3</v>
      </c>
      <c r="GI3" s="141" t="s">
        <v>4</v>
      </c>
      <c r="GJ3" s="141" t="s">
        <v>0</v>
      </c>
      <c r="GK3" s="141" t="s">
        <v>1</v>
      </c>
      <c r="GL3" s="141" t="s">
        <v>2</v>
      </c>
      <c r="GM3" s="141" t="s">
        <v>3</v>
      </c>
      <c r="GN3" s="141" t="s">
        <v>4</v>
      </c>
      <c r="GO3" s="141" t="s">
        <v>0</v>
      </c>
      <c r="GP3" s="141" t="s">
        <v>1</v>
      </c>
      <c r="GQ3" s="141" t="s">
        <v>2</v>
      </c>
      <c r="GR3" s="141" t="s">
        <v>3</v>
      </c>
      <c r="GS3" s="141" t="s">
        <v>4</v>
      </c>
      <c r="GT3" s="141" t="s">
        <v>0</v>
      </c>
      <c r="GU3" s="141" t="s">
        <v>1</v>
      </c>
      <c r="GV3" s="141" t="s">
        <v>2</v>
      </c>
      <c r="GW3" s="141" t="s">
        <v>3</v>
      </c>
      <c r="GX3" s="141" t="s">
        <v>4</v>
      </c>
      <c r="GY3" s="141" t="s">
        <v>0</v>
      </c>
      <c r="GZ3" s="141" t="s">
        <v>1</v>
      </c>
      <c r="HA3" s="141" t="s">
        <v>2</v>
      </c>
      <c r="HB3" s="141" t="s">
        <v>3</v>
      </c>
      <c r="HC3" s="141" t="s">
        <v>4</v>
      </c>
      <c r="HD3" s="141" t="s">
        <v>0</v>
      </c>
      <c r="HE3" s="141" t="s">
        <v>1</v>
      </c>
      <c r="HF3" s="141" t="s">
        <v>2</v>
      </c>
      <c r="HG3" s="141" t="s">
        <v>3</v>
      </c>
      <c r="HH3" s="141" t="s">
        <v>4</v>
      </c>
      <c r="HI3" s="141" t="s">
        <v>0</v>
      </c>
      <c r="HJ3" s="141" t="s">
        <v>1</v>
      </c>
      <c r="HK3" s="141" t="s">
        <v>2</v>
      </c>
      <c r="HL3" s="141" t="s">
        <v>3</v>
      </c>
      <c r="HM3" s="141" t="s">
        <v>4</v>
      </c>
      <c r="HN3" s="141" t="s">
        <v>0</v>
      </c>
      <c r="HO3" s="141" t="s">
        <v>1</v>
      </c>
      <c r="HP3" s="141" t="s">
        <v>2</v>
      </c>
      <c r="HQ3" s="141" t="s">
        <v>3</v>
      </c>
      <c r="HR3" s="141" t="s">
        <v>4</v>
      </c>
      <c r="HS3" s="141" t="s">
        <v>0</v>
      </c>
      <c r="HT3" s="141" t="s">
        <v>1</v>
      </c>
      <c r="HU3" s="141" t="s">
        <v>2</v>
      </c>
      <c r="HV3" s="141" t="s">
        <v>3</v>
      </c>
      <c r="HW3" s="141" t="s">
        <v>4</v>
      </c>
      <c r="HX3" s="141" t="s">
        <v>0</v>
      </c>
      <c r="HY3" s="141" t="s">
        <v>1</v>
      </c>
      <c r="HZ3" s="141" t="s">
        <v>2</v>
      </c>
      <c r="IA3" s="141" t="s">
        <v>3</v>
      </c>
      <c r="IB3" s="141" t="s">
        <v>4</v>
      </c>
      <c r="IC3" s="141" t="s">
        <v>0</v>
      </c>
      <c r="ID3" s="141" t="s">
        <v>1</v>
      </c>
      <c r="IE3" s="141" t="s">
        <v>2</v>
      </c>
      <c r="IF3" s="141" t="s">
        <v>3</v>
      </c>
      <c r="IG3" s="141" t="s">
        <v>4</v>
      </c>
      <c r="IH3" s="141" t="s">
        <v>0</v>
      </c>
      <c r="II3" s="141" t="s">
        <v>1</v>
      </c>
      <c r="IJ3" s="141" t="s">
        <v>2</v>
      </c>
      <c r="IK3" s="141" t="s">
        <v>3</v>
      </c>
      <c r="IL3" s="141" t="s">
        <v>4</v>
      </c>
      <c r="IM3" s="141" t="s">
        <v>0</v>
      </c>
      <c r="IN3" s="141" t="s">
        <v>1</v>
      </c>
      <c r="IO3" s="141" t="s">
        <v>2</v>
      </c>
      <c r="IP3" s="141" t="s">
        <v>3</v>
      </c>
      <c r="IQ3" s="141" t="s">
        <v>4</v>
      </c>
      <c r="IR3" s="141" t="s">
        <v>0</v>
      </c>
      <c r="IS3" s="141" t="s">
        <v>1</v>
      </c>
      <c r="IT3" s="141" t="s">
        <v>2</v>
      </c>
      <c r="IU3" s="141" t="s">
        <v>3</v>
      </c>
      <c r="IV3" s="141" t="s">
        <v>4</v>
      </c>
      <c r="IW3" s="141" t="s">
        <v>0</v>
      </c>
      <c r="IX3" s="141" t="s">
        <v>1</v>
      </c>
      <c r="IY3" s="141" t="s">
        <v>2</v>
      </c>
      <c r="IZ3" s="141" t="s">
        <v>3</v>
      </c>
      <c r="JA3" s="141" t="s">
        <v>4</v>
      </c>
      <c r="JB3" s="141" t="s">
        <v>0</v>
      </c>
      <c r="JC3" s="141" t="s">
        <v>1</v>
      </c>
      <c r="JD3" s="141" t="s">
        <v>2</v>
      </c>
      <c r="JE3" s="141" t="s">
        <v>3</v>
      </c>
      <c r="JF3" s="141" t="s">
        <v>4</v>
      </c>
      <c r="JG3" s="141" t="s">
        <v>0</v>
      </c>
      <c r="JH3" s="141" t="s">
        <v>1</v>
      </c>
      <c r="JI3" s="141" t="s">
        <v>2</v>
      </c>
      <c r="JJ3" s="141" t="s">
        <v>3</v>
      </c>
      <c r="JK3" s="141" t="s">
        <v>4</v>
      </c>
      <c r="JL3" s="141" t="s">
        <v>0</v>
      </c>
      <c r="JM3" s="141" t="s">
        <v>1</v>
      </c>
      <c r="JN3" s="141" t="s">
        <v>2</v>
      </c>
      <c r="JO3" s="141" t="s">
        <v>3</v>
      </c>
      <c r="JP3" s="141" t="s">
        <v>4</v>
      </c>
      <c r="JQ3" s="141" t="s">
        <v>0</v>
      </c>
      <c r="JR3" s="141" t="s">
        <v>1</v>
      </c>
      <c r="JS3" s="141" t="s">
        <v>2</v>
      </c>
      <c r="JT3" s="141" t="s">
        <v>3</v>
      </c>
      <c r="JU3" s="141" t="s">
        <v>4</v>
      </c>
      <c r="JV3" s="141" t="s">
        <v>0</v>
      </c>
      <c r="JW3" s="141" t="s">
        <v>1</v>
      </c>
      <c r="JX3" s="141" t="s">
        <v>2</v>
      </c>
      <c r="JY3" s="141" t="s">
        <v>3</v>
      </c>
      <c r="JZ3" s="141" t="s">
        <v>4</v>
      </c>
      <c r="KA3" s="141" t="s">
        <v>0</v>
      </c>
      <c r="KB3" s="141" t="s">
        <v>1</v>
      </c>
      <c r="KC3" s="141" t="s">
        <v>2</v>
      </c>
      <c r="KD3" s="141" t="s">
        <v>3</v>
      </c>
      <c r="KE3" s="141" t="s">
        <v>4</v>
      </c>
      <c r="KF3" s="141" t="s">
        <v>0</v>
      </c>
      <c r="KG3" s="141" t="s">
        <v>1</v>
      </c>
      <c r="KH3" s="141" t="s">
        <v>2</v>
      </c>
      <c r="KI3" s="141" t="s">
        <v>3</v>
      </c>
      <c r="KJ3" s="141" t="s">
        <v>4</v>
      </c>
      <c r="KK3" s="141" t="s">
        <v>0</v>
      </c>
      <c r="KL3" s="141" t="s">
        <v>1</v>
      </c>
      <c r="KM3" s="141" t="s">
        <v>2</v>
      </c>
      <c r="KN3" s="141" t="s">
        <v>3</v>
      </c>
      <c r="KO3" s="141" t="s">
        <v>4</v>
      </c>
      <c r="KP3" s="141" t="s">
        <v>0</v>
      </c>
      <c r="KQ3" s="141" t="s">
        <v>1</v>
      </c>
      <c r="KR3" s="141" t="s">
        <v>2</v>
      </c>
      <c r="KS3" s="141" t="s">
        <v>3</v>
      </c>
      <c r="KT3" s="141" t="s">
        <v>4</v>
      </c>
    </row>
    <row r="4" spans="1:306" s="178" customFormat="1">
      <c r="A4" s="155" t="s">
        <v>338</v>
      </c>
      <c r="B4" s="160" t="str">
        <f>'Agent sur le planning au 011019'!$B$4</f>
        <v>JFR-32</v>
      </c>
      <c r="C4" s="175" t="str">
        <f>'Agent sur le planning au 011019'!$C$4</f>
        <v>RA</v>
      </c>
      <c r="D4" s="160" t="str">
        <f>'Agent sur le planning au 011019'!$D$4</f>
        <v>JFR-32</v>
      </c>
      <c r="E4" s="176" t="str">
        <f>'Agent sur le planning au 011019'!$E$4</f>
        <v>JFR-32</v>
      </c>
      <c r="F4" s="160" t="str">
        <f>'Agent sur le planning au 011019'!$F$4</f>
        <v>JFR-32</v>
      </c>
      <c r="G4" s="160" t="str">
        <f>'Agent sur le planning au 011019'!$B$5</f>
        <v>JFR-33</v>
      </c>
      <c r="H4" s="160" t="str">
        <f>'Agent sur le planning au 011019'!$C$5</f>
        <v>JFR-33</v>
      </c>
      <c r="I4" s="175" t="str">
        <f>'Agent sur le planning au 011019'!$D$5</f>
        <v>RA</v>
      </c>
      <c r="J4" s="160" t="str">
        <f>'Agent sur le planning au 011019'!$E$5</f>
        <v>JFR-33</v>
      </c>
      <c r="K4" s="175" t="str">
        <f>'Agent sur le planning au 011019'!$F$5</f>
        <v>RA</v>
      </c>
      <c r="L4" s="160" t="str">
        <f>'Agent sur le planning au 011019'!$B$6</f>
        <v>JFR-37</v>
      </c>
      <c r="M4" s="175" t="str">
        <f>'Agent sur le planning au 011019'!$C$6</f>
        <v>RA</v>
      </c>
      <c r="N4" s="176" t="str">
        <f>'Agent sur le planning au 011019'!$D$6</f>
        <v>JFR-37</v>
      </c>
      <c r="O4" s="160" t="str">
        <f>'Agent sur le planning au 011019'!$E$6</f>
        <v>JFR-37</v>
      </c>
      <c r="P4" s="160" t="str">
        <f>'Agent sur le planning au 011019'!$F$6</f>
        <v>JFR-37</v>
      </c>
      <c r="Q4" s="175" t="str">
        <f>'Agent sur le planning au 011019'!$B$7</f>
        <v>RA</v>
      </c>
      <c r="R4" s="160" t="str">
        <f>'Agent sur le planning au 011019'!$C$7</f>
        <v>JFR-32</v>
      </c>
      <c r="S4" s="160" t="str">
        <f>'Agent sur le planning au 011019'!$D$7</f>
        <v>Soir Gyn</v>
      </c>
      <c r="T4" s="160" t="str">
        <f>'Agent sur le planning au 011019'!$E$7</f>
        <v>10H-20H</v>
      </c>
      <c r="U4" s="175" t="str">
        <f>'Agent sur le planning au 011019'!$F$7</f>
        <v>RA</v>
      </c>
      <c r="V4" s="176" t="str">
        <f>'Agent sur le planning au 011019'!$B$8</f>
        <v>7H30-18H</v>
      </c>
      <c r="W4" s="175" t="str">
        <f>'Agent sur le planning au 011019'!$C$8</f>
        <v>RA</v>
      </c>
      <c r="X4" s="160" t="str">
        <f>'Agent sur le planning au 011019'!$D$8</f>
        <v>JFR-34</v>
      </c>
      <c r="Y4" s="160" t="str">
        <f>'Agent sur le planning au 011019'!$E$8</f>
        <v>JBC-21</v>
      </c>
      <c r="Z4" s="160" t="str">
        <f>'Agent sur le planning au 011019'!$F$8</f>
        <v>JBC-21</v>
      </c>
      <c r="AA4" s="175" t="str">
        <f>'Agent sur le planning au 011019'!$B$9</f>
        <v>RA</v>
      </c>
      <c r="AB4" s="175" t="str">
        <f>'Agent sur le planning au 011019'!$C$9</f>
        <v>RA</v>
      </c>
      <c r="AC4" s="177" t="str">
        <f>'Agent sur le planning au 011019'!$D$9</f>
        <v>7H30-18H</v>
      </c>
      <c r="AD4" s="177" t="str">
        <f>'Agent sur le planning au 011019'!$E$9</f>
        <v>7H30-18H</v>
      </c>
      <c r="AE4" s="177" t="str">
        <f>'Agent sur le planning au 011019'!$F$9</f>
        <v>7H30-18H</v>
      </c>
      <c r="AF4" s="176" t="str">
        <f>'Agent sur le planning au 011019'!$B$10</f>
        <v>JBC-23</v>
      </c>
      <c r="AG4" s="160" t="str">
        <f>'Agent sur le planning au 011019'!$C$10</f>
        <v>JBC-23</v>
      </c>
      <c r="AH4" s="175" t="str">
        <f>'Agent sur le planning au 011019'!$D$10</f>
        <v>RA</v>
      </c>
      <c r="AI4" s="177" t="str">
        <f>'Agent sur le planning au 011019'!$E$10</f>
        <v>7H30-18H</v>
      </c>
      <c r="AJ4" s="160" t="str">
        <f>'Agent sur le planning au 011019'!$F$10</f>
        <v>10H-20H</v>
      </c>
      <c r="AK4" s="175" t="str">
        <f>'Agent sur le planning au 011019'!$B$11</f>
        <v>RA</v>
      </c>
      <c r="AL4" s="175" t="str">
        <f>'Agent sur le planning au 011019'!$C$11</f>
        <v>RA</v>
      </c>
      <c r="AM4" s="160" t="str">
        <f>'Agent sur le planning au 011019'!$D$11</f>
        <v>JBC-23</v>
      </c>
      <c r="AN4" s="160" t="str">
        <f>'Agent sur le planning au 011019'!$E$11</f>
        <v>JBC-23</v>
      </c>
      <c r="AO4" s="160" t="str">
        <f>'Agent sur le planning au 011019'!$F$11</f>
        <v>JBC-23</v>
      </c>
      <c r="AP4" s="160" t="str">
        <f>'Agent sur le planning au 011019'!$B$12</f>
        <v>JBC-21</v>
      </c>
      <c r="AQ4" s="176" t="str">
        <f>'Agent sur le planning au 011019'!$C$12</f>
        <v>7H30-18H</v>
      </c>
      <c r="AR4" s="160" t="str">
        <f>'Agent sur le planning au 011019'!$D$12</f>
        <v>JBC-21</v>
      </c>
      <c r="AS4" s="175" t="str">
        <f>'Agent sur le planning au 011019'!$E$12</f>
        <v>RA</v>
      </c>
      <c r="AT4" s="160" t="str">
        <f>'Agent sur le planning au 011019'!$F$12</f>
        <v>Soir Gyn</v>
      </c>
      <c r="AU4" s="160" t="str">
        <f>'Agent sur le planning au 011019'!$B$13</f>
        <v>Soir JFR</v>
      </c>
      <c r="AV4" s="160" t="str">
        <f>'Agent sur le planning au 011019'!$C$13</f>
        <v>Soir Gyn</v>
      </c>
      <c r="AW4" s="160" t="str">
        <f>'Agent sur le planning au 011019'!$D$13</f>
        <v>10H-20H</v>
      </c>
      <c r="AX4" s="175" t="str">
        <f>'Agent sur le planning au 011019'!$E$13</f>
        <v>RA</v>
      </c>
      <c r="AY4" s="175" t="str">
        <f>'Agent sur le planning au 011019'!$F$13</f>
        <v>RA</v>
      </c>
      <c r="AZ4" s="176" t="str">
        <f>'Agent sur le planning au 011019'!$B$14</f>
        <v>7H30-18H</v>
      </c>
      <c r="BA4" s="175" t="str">
        <f>'Agent sur le planning au 011019'!$C$14</f>
        <v>RA</v>
      </c>
      <c r="BB4" s="176" t="str">
        <f>'Agent sur le planning au 011019'!$D$14</f>
        <v>JBC-25</v>
      </c>
      <c r="BC4" s="160" t="str">
        <f>'Agent sur le planning au 011019'!$E$14</f>
        <v>JBC-26</v>
      </c>
      <c r="BD4" s="160" t="str">
        <f>'Agent sur le planning au 011019'!$F$14</f>
        <v>JBC-26</v>
      </c>
      <c r="BE4" s="160" t="str">
        <f>'Agent sur le planning au 011019'!$B$15</f>
        <v>JBC-25</v>
      </c>
      <c r="BF4" s="160" t="str">
        <f>'Agent sur le planning au 011019'!$C$15</f>
        <v>JBA-1</v>
      </c>
      <c r="BG4" s="160" t="str">
        <f>'Agent sur le planning au 011019'!$D$15</f>
        <v>JBA-1</v>
      </c>
      <c r="BH4" s="175" t="str">
        <f>'Agent sur le planning au 011019'!$E$15</f>
        <v>RA</v>
      </c>
      <c r="BI4" s="175" t="str">
        <f>'Agent sur le planning au 011019'!$F$15</f>
        <v>RA</v>
      </c>
      <c r="BJ4" s="160" t="str">
        <f>'Agent sur le planning au 011019'!$B$16</f>
        <v>JBU-15</v>
      </c>
      <c r="BK4" s="176" t="str">
        <f>'Agent sur le planning au 011019'!$C$16</f>
        <v>JBU-15</v>
      </c>
      <c r="BL4" s="160" t="str">
        <f>'Agent sur le planning au 011019'!$D$16</f>
        <v>JBU-15</v>
      </c>
      <c r="BM4" s="175" t="str">
        <f>'Agent sur le planning au 011019'!$E$16</f>
        <v>RA</v>
      </c>
      <c r="BN4" s="160" t="str">
        <f>'Agent sur le planning au 011019'!$F$16</f>
        <v>JBU-15</v>
      </c>
      <c r="BO4" s="177" t="str">
        <f>'Agent sur le planning au 011019'!$B$17</f>
        <v>7H30-18H</v>
      </c>
      <c r="BP4" s="175" t="str">
        <f>'Agent sur le planning au 011019'!$C$17</f>
        <v>RA</v>
      </c>
      <c r="BQ4" s="175" t="str">
        <f>'Agent sur le planning au 011019'!$D$17</f>
        <v>RA</v>
      </c>
      <c r="BR4" s="160" t="str">
        <f>'Agent sur le planning au 011019'!$E$17</f>
        <v>JBU-12</v>
      </c>
      <c r="BS4" s="160" t="str">
        <f>'Agent sur le planning au 011019'!$F$17</f>
        <v>JBU-12</v>
      </c>
      <c r="BT4" s="160" t="str">
        <f>'Agent sur le planning au 011019'!$B$18</f>
        <v>JBU-16</v>
      </c>
      <c r="BU4" s="160" t="str">
        <f>'Agent sur le planning au 011019'!$C$18</f>
        <v>JBU-16</v>
      </c>
      <c r="BV4" s="175" t="str">
        <f>'Agent sur le planning au 011019'!$D$18</f>
        <v>RA</v>
      </c>
      <c r="BW4" s="176" t="str">
        <f>'Agent sur le planning au 011019'!$E$18</f>
        <v>JBU-16</v>
      </c>
      <c r="BX4" s="160" t="str">
        <f>'Agent sur le planning au 011019'!$F$18</f>
        <v>JBU-16</v>
      </c>
      <c r="BY4" s="160" t="str">
        <f>'Agent sur le planning au 011019'!$B$19</f>
        <v>JBU-12</v>
      </c>
      <c r="BZ4" s="160" t="str">
        <f>'Agent sur le planning au 011019'!$C$19</f>
        <v>JBU-12</v>
      </c>
      <c r="CA4" s="160" t="str">
        <f>'Agent sur le planning au 011019'!$D$19</f>
        <v>JBU-16</v>
      </c>
      <c r="CB4" s="175" t="str">
        <f>'Agent sur le planning au 011019'!$E$19</f>
        <v>RA</v>
      </c>
      <c r="CC4" s="175" t="str">
        <f>'Agent sur le planning au 011019'!$F$19</f>
        <v>RA</v>
      </c>
      <c r="CD4" s="160" t="str">
        <f>'Agent sur le planning au 011019'!$B$20</f>
        <v>CCV-46</v>
      </c>
      <c r="CE4" s="176" t="str">
        <f>'Agent sur le planning au 011019'!$C$20</f>
        <v>RA</v>
      </c>
      <c r="CF4" s="160" t="str">
        <f>'Agent sur le planning au 011019'!$D$20</f>
        <v>CCV-43</v>
      </c>
      <c r="CG4" s="175" t="str">
        <f>'Agent sur le planning au 011019'!$E$20</f>
        <v>RA</v>
      </c>
      <c r="CH4" s="176" t="str">
        <f>'Agent sur le planning au 011019'!$F$20</f>
        <v>CCV-46</v>
      </c>
      <c r="CI4" s="175" t="str">
        <f>'Agent sur le planning au 011019'!$B$21</f>
        <v>RA</v>
      </c>
      <c r="CJ4" s="160" t="str">
        <f>'Agent sur le planning au 011019'!$C$21</f>
        <v>10H-20H</v>
      </c>
      <c r="CK4" s="177" t="str">
        <f>'Agent sur le planning au 011019'!$D$21</f>
        <v>7H30-18H</v>
      </c>
      <c r="CL4" s="160" t="str">
        <f>'Agent sur le planning au 011019'!$E$21</f>
        <v>Soir Gyn</v>
      </c>
      <c r="CM4" s="175" t="str">
        <f>'Agent sur le planning au 011019'!$F$21</f>
        <v>RA</v>
      </c>
      <c r="CN4" s="160" t="str">
        <f>'Agent sur le planning au 011019'!$B$22</f>
        <v>CCV-43</v>
      </c>
      <c r="CO4" s="160" t="str">
        <f>'Agent sur le planning au 011019'!$C$22</f>
        <v>CCV-42</v>
      </c>
      <c r="CP4" s="176" t="str">
        <f>'Agent sur le planning au 011019'!$D$22</f>
        <v>7H30-18H</v>
      </c>
      <c r="CQ4" s="175" t="str">
        <f>'Agent sur le planning au 011019'!$E$22</f>
        <v>RA</v>
      </c>
      <c r="CR4" s="176" t="str">
        <f>'Agent sur le planning au 011019'!$F$22</f>
        <v>7H30-18H</v>
      </c>
      <c r="CS4" s="175" t="str">
        <f>'Agent sur le planning au 011019'!$B$23</f>
        <v>RA</v>
      </c>
      <c r="CT4" s="175" t="str">
        <f>'Agent sur le planning au 011019'!$C$23</f>
        <v>RA</v>
      </c>
      <c r="CU4" s="160" t="str">
        <f>'Agent sur le planning au 011019'!$D$23</f>
        <v>JBU-12</v>
      </c>
      <c r="CV4" s="160" t="str">
        <f>'Agent sur le planning au 011019'!$E$23</f>
        <v>7H30-18H</v>
      </c>
      <c r="CW4" s="160" t="str">
        <f>'Agent sur le planning au 011019'!$F$23</f>
        <v>7H30-18H</v>
      </c>
      <c r="CX4" s="160" t="s">
        <v>9</v>
      </c>
      <c r="CY4" s="175" t="s">
        <v>8</v>
      </c>
      <c r="CZ4" s="160" t="s">
        <v>9</v>
      </c>
      <c r="DA4" s="176" t="s">
        <v>9</v>
      </c>
      <c r="DB4" s="160" t="s">
        <v>9</v>
      </c>
      <c r="DC4" s="160" t="s">
        <v>10</v>
      </c>
      <c r="DD4" s="160" t="s">
        <v>10</v>
      </c>
      <c r="DE4" s="175" t="s">
        <v>8</v>
      </c>
      <c r="DF4" s="160" t="s">
        <v>10</v>
      </c>
      <c r="DG4" s="175" t="s">
        <v>8</v>
      </c>
      <c r="DH4" s="160" t="s">
        <v>11</v>
      </c>
      <c r="DI4" s="175" t="s">
        <v>8</v>
      </c>
      <c r="DJ4" s="176" t="s">
        <v>11</v>
      </c>
      <c r="DK4" s="160" t="s">
        <v>11</v>
      </c>
      <c r="DL4" s="160" t="s">
        <v>11</v>
      </c>
      <c r="DM4" s="175" t="s">
        <v>8</v>
      </c>
      <c r="DN4" s="160" t="str">
        <f>'Agent sur le planning au 011019'!$C$7</f>
        <v>JFR-32</v>
      </c>
      <c r="DO4" s="160" t="s">
        <v>12</v>
      </c>
      <c r="DP4" s="160" t="s">
        <v>46</v>
      </c>
      <c r="DQ4" s="175" t="s">
        <v>8</v>
      </c>
      <c r="DR4" s="176" t="s">
        <v>54</v>
      </c>
      <c r="DS4" s="175" t="s">
        <v>8</v>
      </c>
      <c r="DT4" s="160" t="s">
        <v>288</v>
      </c>
      <c r="DU4" s="160" t="s">
        <v>15</v>
      </c>
      <c r="DV4" s="160" t="s">
        <v>15</v>
      </c>
      <c r="DW4" s="175" t="s">
        <v>8</v>
      </c>
      <c r="DX4" s="175" t="s">
        <v>8</v>
      </c>
      <c r="DY4" s="177" t="s">
        <v>54</v>
      </c>
      <c r="DZ4" s="177" t="s">
        <v>54</v>
      </c>
      <c r="EA4" s="177" t="s">
        <v>54</v>
      </c>
      <c r="EB4" s="176" t="s">
        <v>16</v>
      </c>
      <c r="EC4" s="160" t="s">
        <v>16</v>
      </c>
      <c r="ED4" s="175" t="s">
        <v>289</v>
      </c>
      <c r="EE4" s="177" t="s">
        <v>54</v>
      </c>
      <c r="EF4" s="160" t="s">
        <v>46</v>
      </c>
      <c r="EG4" s="175" t="s">
        <v>8</v>
      </c>
      <c r="EH4" s="175" t="s">
        <v>8</v>
      </c>
      <c r="EI4" s="160" t="s">
        <v>16</v>
      </c>
      <c r="EJ4" s="160" t="s">
        <v>16</v>
      </c>
      <c r="EK4" s="160" t="s">
        <v>16</v>
      </c>
      <c r="EL4" s="160" t="s">
        <v>15</v>
      </c>
      <c r="EM4" s="176" t="s">
        <v>15</v>
      </c>
      <c r="EN4" s="160" t="s">
        <v>15</v>
      </c>
      <c r="EO4" s="175" t="s">
        <v>8</v>
      </c>
      <c r="EP4" s="160" t="s">
        <v>12</v>
      </c>
      <c r="EQ4" s="160" t="s">
        <v>37</v>
      </c>
      <c r="ER4" s="160" t="s">
        <v>12</v>
      </c>
      <c r="ES4" s="160" t="s">
        <v>46</v>
      </c>
      <c r="ET4" s="175" t="s">
        <v>8</v>
      </c>
      <c r="EU4" s="175" t="s">
        <v>8</v>
      </c>
      <c r="EV4" s="176" t="s">
        <v>54</v>
      </c>
      <c r="EW4" s="175" t="s">
        <v>8</v>
      </c>
      <c r="EX4" s="176" t="s">
        <v>38</v>
      </c>
      <c r="EY4" s="160" t="s">
        <v>39</v>
      </c>
      <c r="EZ4" s="160" t="s">
        <v>39</v>
      </c>
      <c r="FA4" s="160" t="s">
        <v>38</v>
      </c>
      <c r="FB4" s="160" t="s">
        <v>40</v>
      </c>
      <c r="FC4" s="160" t="s">
        <v>40</v>
      </c>
      <c r="FD4" s="175" t="s">
        <v>8</v>
      </c>
      <c r="FE4" s="175" t="s">
        <v>8</v>
      </c>
      <c r="FF4" s="160" t="s">
        <v>41</v>
      </c>
      <c r="FG4" s="176" t="s">
        <v>41</v>
      </c>
      <c r="FH4" s="160" t="s">
        <v>41</v>
      </c>
      <c r="FI4" s="175" t="s">
        <v>8</v>
      </c>
      <c r="FJ4" s="160" t="s">
        <v>41</v>
      </c>
      <c r="FK4" s="177" t="s">
        <v>54</v>
      </c>
      <c r="FL4" s="175" t="s">
        <v>8</v>
      </c>
      <c r="FM4" s="175" t="s">
        <v>8</v>
      </c>
      <c r="FN4" s="160" t="s">
        <v>42</v>
      </c>
      <c r="FO4" s="160" t="s">
        <v>42</v>
      </c>
      <c r="FP4" s="160" t="s">
        <v>43</v>
      </c>
      <c r="FQ4" s="160" t="s">
        <v>43</v>
      </c>
      <c r="FR4" s="175" t="s">
        <v>290</v>
      </c>
      <c r="FS4" s="176" t="s">
        <v>43</v>
      </c>
      <c r="FT4" s="160" t="s">
        <v>43</v>
      </c>
      <c r="FU4" s="160" t="s">
        <v>42</v>
      </c>
      <c r="FV4" s="160" t="s">
        <v>286</v>
      </c>
      <c r="FW4" s="160" t="s">
        <v>43</v>
      </c>
      <c r="FX4" s="175" t="s">
        <v>8</v>
      </c>
      <c r="FY4" s="175" t="s">
        <v>8</v>
      </c>
      <c r="FZ4" s="160" t="s">
        <v>44</v>
      </c>
      <c r="GA4" s="176" t="s">
        <v>54</v>
      </c>
      <c r="GB4" s="160" t="s">
        <v>291</v>
      </c>
      <c r="GC4" s="175" t="s">
        <v>8</v>
      </c>
      <c r="GD4" s="176" t="s">
        <v>44</v>
      </c>
      <c r="GE4" s="175" t="s">
        <v>8</v>
      </c>
      <c r="GF4" s="160" t="s">
        <v>287</v>
      </c>
      <c r="GG4" s="177" t="s">
        <v>54</v>
      </c>
      <c r="GH4" s="160" t="s">
        <v>12</v>
      </c>
      <c r="GI4" s="175" t="s">
        <v>8</v>
      </c>
      <c r="GJ4" s="160" t="s">
        <v>45</v>
      </c>
      <c r="GK4" s="160" t="s">
        <v>47</v>
      </c>
      <c r="GL4" s="176" t="s">
        <v>54</v>
      </c>
      <c r="GM4" s="175" t="s">
        <v>8</v>
      </c>
      <c r="GN4" s="176" t="s">
        <v>54</v>
      </c>
      <c r="GO4" s="175" t="s">
        <v>8</v>
      </c>
      <c r="GP4" s="175" t="s">
        <v>8</v>
      </c>
      <c r="GQ4" s="160" t="s">
        <v>42</v>
      </c>
      <c r="GR4" s="160" t="s">
        <v>54</v>
      </c>
      <c r="GS4" s="160" t="s">
        <v>54</v>
      </c>
      <c r="GT4" s="160" t="s">
        <v>9</v>
      </c>
      <c r="GU4" s="175" t="s">
        <v>8</v>
      </c>
      <c r="GV4" s="160" t="s">
        <v>9</v>
      </c>
      <c r="GW4" s="176" t="s">
        <v>9</v>
      </c>
      <c r="GX4" s="160" t="s">
        <v>9</v>
      </c>
      <c r="GY4" s="160" t="s">
        <v>10</v>
      </c>
      <c r="GZ4" s="160" t="s">
        <v>10</v>
      </c>
      <c r="HA4" s="175" t="s">
        <v>8</v>
      </c>
      <c r="HB4" s="160" t="s">
        <v>10</v>
      </c>
      <c r="HC4" s="175" t="s">
        <v>8</v>
      </c>
      <c r="HD4" s="160" t="s">
        <v>11</v>
      </c>
      <c r="HE4" s="175" t="s">
        <v>8</v>
      </c>
      <c r="HF4" s="176" t="s">
        <v>11</v>
      </c>
      <c r="HG4" s="160" t="s">
        <v>11</v>
      </c>
      <c r="HH4" s="160" t="s">
        <v>11</v>
      </c>
      <c r="HI4" s="175" t="s">
        <v>8</v>
      </c>
      <c r="HJ4" s="160" t="s">
        <v>285</v>
      </c>
      <c r="HK4" s="160" t="s">
        <v>12</v>
      </c>
      <c r="HL4" s="160" t="s">
        <v>46</v>
      </c>
      <c r="HM4" s="175" t="s">
        <v>8</v>
      </c>
      <c r="HN4" s="176" t="s">
        <v>54</v>
      </c>
      <c r="HO4" s="175" t="s">
        <v>8</v>
      </c>
      <c r="HP4" s="160" t="s">
        <v>288</v>
      </c>
      <c r="HQ4" s="160" t="s">
        <v>15</v>
      </c>
      <c r="HR4" s="160" t="s">
        <v>15</v>
      </c>
      <c r="HS4" s="175" t="s">
        <v>8</v>
      </c>
      <c r="HT4" s="175" t="s">
        <v>8</v>
      </c>
      <c r="HU4" s="177" t="s">
        <v>54</v>
      </c>
      <c r="HV4" s="177" t="s">
        <v>54</v>
      </c>
      <c r="HW4" s="177" t="s">
        <v>54</v>
      </c>
      <c r="HX4" s="176" t="s">
        <v>16</v>
      </c>
      <c r="HY4" s="160" t="s">
        <v>16</v>
      </c>
      <c r="HZ4" s="175" t="s">
        <v>289</v>
      </c>
      <c r="IA4" s="177" t="s">
        <v>54</v>
      </c>
      <c r="IB4" s="160" t="s">
        <v>46</v>
      </c>
      <c r="IC4" s="175" t="s">
        <v>8</v>
      </c>
      <c r="ID4" s="175" t="s">
        <v>8</v>
      </c>
      <c r="IE4" s="160" t="s">
        <v>16</v>
      </c>
      <c r="IF4" s="160" t="s">
        <v>16</v>
      </c>
      <c r="IG4" s="160" t="s">
        <v>16</v>
      </c>
      <c r="IH4" s="160" t="s">
        <v>15</v>
      </c>
      <c r="II4" s="176" t="s">
        <v>15</v>
      </c>
      <c r="IJ4" s="160" t="s">
        <v>15</v>
      </c>
      <c r="IK4" s="175" t="s">
        <v>8</v>
      </c>
      <c r="IL4" s="160" t="s">
        <v>12</v>
      </c>
      <c r="IM4" s="160" t="s">
        <v>37</v>
      </c>
      <c r="IN4" s="160" t="s">
        <v>12</v>
      </c>
      <c r="IO4" s="160" t="s">
        <v>46</v>
      </c>
      <c r="IP4" s="175" t="s">
        <v>8</v>
      </c>
      <c r="IQ4" s="175" t="s">
        <v>8</v>
      </c>
      <c r="IR4" s="176" t="s">
        <v>54</v>
      </c>
      <c r="IS4" s="175" t="s">
        <v>8</v>
      </c>
      <c r="IT4" s="176" t="s">
        <v>38</v>
      </c>
      <c r="IU4" s="160" t="s">
        <v>39</v>
      </c>
      <c r="IV4" s="160" t="s">
        <v>39</v>
      </c>
      <c r="IW4" s="160" t="s">
        <v>38</v>
      </c>
      <c r="IX4" s="160" t="s">
        <v>40</v>
      </c>
      <c r="IY4" s="160" t="s">
        <v>40</v>
      </c>
      <c r="IZ4" s="175" t="s">
        <v>8</v>
      </c>
      <c r="JA4" s="175" t="s">
        <v>8</v>
      </c>
      <c r="JB4" s="160" t="s">
        <v>41</v>
      </c>
      <c r="JC4" s="176" t="s">
        <v>41</v>
      </c>
      <c r="JD4" s="160" t="s">
        <v>41</v>
      </c>
      <c r="JE4" s="175" t="s">
        <v>8</v>
      </c>
      <c r="JF4" s="160" t="s">
        <v>41</v>
      </c>
      <c r="JG4" s="177" t="s">
        <v>54</v>
      </c>
      <c r="JH4" s="175" t="s">
        <v>8</v>
      </c>
      <c r="JI4" s="175" t="s">
        <v>8</v>
      </c>
      <c r="JJ4" s="160" t="s">
        <v>42</v>
      </c>
      <c r="JK4" s="160" t="s">
        <v>42</v>
      </c>
      <c r="JL4" s="160" t="s">
        <v>43</v>
      </c>
      <c r="JM4" s="160" t="s">
        <v>43</v>
      </c>
      <c r="JN4" s="175" t="s">
        <v>290</v>
      </c>
      <c r="JO4" s="176" t="s">
        <v>43</v>
      </c>
      <c r="JP4" s="160" t="s">
        <v>43</v>
      </c>
      <c r="JQ4" s="160" t="s">
        <v>42</v>
      </c>
      <c r="JR4" s="160" t="s">
        <v>286</v>
      </c>
      <c r="JS4" s="160" t="s">
        <v>43</v>
      </c>
      <c r="JT4" s="175" t="s">
        <v>8</v>
      </c>
      <c r="JU4" s="175" t="s">
        <v>8</v>
      </c>
      <c r="JV4" s="160" t="s">
        <v>44</v>
      </c>
      <c r="JW4" s="176" t="s">
        <v>54</v>
      </c>
      <c r="JX4" s="160" t="s">
        <v>291</v>
      </c>
      <c r="JY4" s="175" t="s">
        <v>8</v>
      </c>
      <c r="JZ4" s="176" t="s">
        <v>44</v>
      </c>
      <c r="KA4" s="175" t="s">
        <v>8</v>
      </c>
      <c r="KB4" s="160" t="s">
        <v>287</v>
      </c>
      <c r="KC4" s="177" t="s">
        <v>54</v>
      </c>
      <c r="KD4" s="160" t="s">
        <v>12</v>
      </c>
      <c r="KE4" s="175" t="s">
        <v>8</v>
      </c>
      <c r="KF4" s="160" t="s">
        <v>45</v>
      </c>
      <c r="KG4" s="160" t="s">
        <v>47</v>
      </c>
      <c r="KH4" s="176" t="s">
        <v>54</v>
      </c>
      <c r="KI4" s="175" t="s">
        <v>8</v>
      </c>
      <c r="KJ4" s="176" t="s">
        <v>54</v>
      </c>
      <c r="KK4" s="175" t="s">
        <v>8</v>
      </c>
      <c r="KL4" s="175" t="s">
        <v>8</v>
      </c>
      <c r="KM4" s="160" t="s">
        <v>42</v>
      </c>
      <c r="KN4" s="160" t="s">
        <v>54</v>
      </c>
      <c r="KO4" s="160" t="s">
        <v>54</v>
      </c>
    </row>
    <row r="5" spans="1:306" s="178" customFormat="1">
      <c r="A5" s="155" t="s">
        <v>339</v>
      </c>
      <c r="B5" s="160" t="str">
        <f>'Agent sur le planning au 011019'!$B$5</f>
        <v>JFR-33</v>
      </c>
      <c r="C5" s="160" t="str">
        <f>'Agent sur le planning au 011019'!$C$5</f>
        <v>JFR-33</v>
      </c>
      <c r="D5" s="175" t="str">
        <f>'Agent sur le planning au 011019'!$D$5</f>
        <v>RA</v>
      </c>
      <c r="E5" s="160" t="str">
        <f>'Agent sur le planning au 011019'!$E$5</f>
        <v>JFR-33</v>
      </c>
      <c r="F5" s="175" t="str">
        <f>'Agent sur le planning au 011019'!$F$5</f>
        <v>RA</v>
      </c>
      <c r="G5" s="160" t="str">
        <f>'Agent sur le planning au 011019'!$B$6</f>
        <v>JFR-37</v>
      </c>
      <c r="H5" s="175" t="str">
        <f>'Agent sur le planning au 011019'!$C$6</f>
        <v>RA</v>
      </c>
      <c r="I5" s="176" t="str">
        <f>'Agent sur le planning au 011019'!$D$6</f>
        <v>JFR-37</v>
      </c>
      <c r="J5" s="160" t="str">
        <f>'Agent sur le planning au 011019'!$E$6</f>
        <v>JFR-37</v>
      </c>
      <c r="K5" s="160" t="str">
        <f>'Agent sur le planning au 011019'!$F$6</f>
        <v>JFR-37</v>
      </c>
      <c r="L5" s="175" t="str">
        <f>'Agent sur le planning au 011019'!$B$7</f>
        <v>RA</v>
      </c>
      <c r="M5" s="160" t="str">
        <f>'Agent sur le planning au 011019'!$C$7</f>
        <v>JFR-32</v>
      </c>
      <c r="N5" s="160" t="str">
        <f>'Agent sur le planning au 011019'!$D$7</f>
        <v>Soir Gyn</v>
      </c>
      <c r="O5" s="160" t="str">
        <f>'Agent sur le planning au 011019'!$E$7</f>
        <v>10H-20H</v>
      </c>
      <c r="P5" s="175" t="str">
        <f>'Agent sur le planning au 011019'!$F$7</f>
        <v>RA</v>
      </c>
      <c r="Q5" s="176" t="str">
        <f>'Agent sur le planning au 011019'!$B$8</f>
        <v>7H30-18H</v>
      </c>
      <c r="R5" s="175" t="str">
        <f>'Agent sur le planning au 011019'!$C$8</f>
        <v>RA</v>
      </c>
      <c r="S5" s="160" t="str">
        <f>'Agent sur le planning au 011019'!$D$8</f>
        <v>JFR-34</v>
      </c>
      <c r="T5" s="160" t="str">
        <f>'Agent sur le planning au 011019'!$E$8</f>
        <v>JBC-21</v>
      </c>
      <c r="U5" s="160" t="str">
        <f>'Agent sur le planning au 011019'!$F$8</f>
        <v>JBC-21</v>
      </c>
      <c r="V5" s="175" t="str">
        <f>'Agent sur le planning au 011019'!$B$9</f>
        <v>RA</v>
      </c>
      <c r="W5" s="175" t="str">
        <f>'Agent sur le planning au 011019'!$C$9</f>
        <v>RA</v>
      </c>
      <c r="X5" s="177" t="str">
        <f>'Agent sur le planning au 011019'!$D$9</f>
        <v>7H30-18H</v>
      </c>
      <c r="Y5" s="177" t="str">
        <f>'Agent sur le planning au 011019'!$E$9</f>
        <v>7H30-18H</v>
      </c>
      <c r="Z5" s="177" t="str">
        <f>'Agent sur le planning au 011019'!$F$9</f>
        <v>7H30-18H</v>
      </c>
      <c r="AA5" s="176" t="str">
        <f>'Agent sur le planning au 011019'!$B$10</f>
        <v>JBC-23</v>
      </c>
      <c r="AB5" s="160" t="str">
        <f>'Agent sur le planning au 011019'!$C$10</f>
        <v>JBC-23</v>
      </c>
      <c r="AC5" s="175" t="str">
        <f>'Agent sur le planning au 011019'!$D$10</f>
        <v>RA</v>
      </c>
      <c r="AD5" s="177" t="str">
        <f>'Agent sur le planning au 011019'!$E$10</f>
        <v>7H30-18H</v>
      </c>
      <c r="AE5" s="160" t="str">
        <f>'Agent sur le planning au 011019'!$F$10</f>
        <v>10H-20H</v>
      </c>
      <c r="AF5" s="175" t="str">
        <f>'Agent sur le planning au 011019'!$B$11</f>
        <v>RA</v>
      </c>
      <c r="AG5" s="175" t="str">
        <f>'Agent sur le planning au 011019'!$C$11</f>
        <v>RA</v>
      </c>
      <c r="AH5" s="160" t="str">
        <f>'Agent sur le planning au 011019'!$D$11</f>
        <v>JBC-23</v>
      </c>
      <c r="AI5" s="160" t="str">
        <f>'Agent sur le planning au 011019'!$E$11</f>
        <v>JBC-23</v>
      </c>
      <c r="AJ5" s="160" t="str">
        <f>'Agent sur le planning au 011019'!$F$11</f>
        <v>JBC-23</v>
      </c>
      <c r="AK5" s="160" t="str">
        <f>'Agent sur le planning au 011019'!$B$12</f>
        <v>JBC-21</v>
      </c>
      <c r="AL5" s="176" t="str">
        <f>'Agent sur le planning au 011019'!$C$12</f>
        <v>7H30-18H</v>
      </c>
      <c r="AM5" s="160" t="str">
        <f>'Agent sur le planning au 011019'!$D$12</f>
        <v>JBC-21</v>
      </c>
      <c r="AN5" s="175" t="str">
        <f>'Agent sur le planning au 011019'!$E$12</f>
        <v>RA</v>
      </c>
      <c r="AO5" s="160" t="str">
        <f>'Agent sur le planning au 011019'!$F$12</f>
        <v>Soir Gyn</v>
      </c>
      <c r="AP5" s="160" t="str">
        <f>'Agent sur le planning au 011019'!$B$13</f>
        <v>Soir JFR</v>
      </c>
      <c r="AQ5" s="160" t="str">
        <f>'Agent sur le planning au 011019'!$C$13</f>
        <v>Soir Gyn</v>
      </c>
      <c r="AR5" s="160" t="str">
        <f>'Agent sur le planning au 011019'!$D$13</f>
        <v>10H-20H</v>
      </c>
      <c r="AS5" s="175" t="str">
        <f>'Agent sur le planning au 011019'!$E$13</f>
        <v>RA</v>
      </c>
      <c r="AT5" s="175" t="str">
        <f>'Agent sur le planning au 011019'!$F$13</f>
        <v>RA</v>
      </c>
      <c r="AU5" s="176" t="str">
        <f>'Agent sur le planning au 011019'!$B$14</f>
        <v>7H30-18H</v>
      </c>
      <c r="AV5" s="175" t="str">
        <f>'Agent sur le planning au 011019'!$C$14</f>
        <v>RA</v>
      </c>
      <c r="AW5" s="176" t="str">
        <f>'Agent sur le planning au 011019'!$D$14</f>
        <v>JBC-25</v>
      </c>
      <c r="AX5" s="160" t="str">
        <f>'Agent sur le planning au 011019'!$E$14</f>
        <v>JBC-26</v>
      </c>
      <c r="AY5" s="160" t="str">
        <f>'Agent sur le planning au 011019'!$F$14</f>
        <v>JBC-26</v>
      </c>
      <c r="AZ5" s="160" t="str">
        <f>'Agent sur le planning au 011019'!$B$15</f>
        <v>JBC-25</v>
      </c>
      <c r="BA5" s="160" t="str">
        <f>'Agent sur le planning au 011019'!$C$15</f>
        <v>JBA-1</v>
      </c>
      <c r="BB5" s="160" t="str">
        <f>'Agent sur le planning au 011019'!$D$15</f>
        <v>JBA-1</v>
      </c>
      <c r="BC5" s="175" t="str">
        <f>'Agent sur le planning au 011019'!$E$15</f>
        <v>RA</v>
      </c>
      <c r="BD5" s="175" t="str">
        <f>'Agent sur le planning au 011019'!$F$15</f>
        <v>RA</v>
      </c>
      <c r="BE5" s="160" t="str">
        <f>'Agent sur le planning au 011019'!$B$16</f>
        <v>JBU-15</v>
      </c>
      <c r="BF5" s="176" t="str">
        <f>'Agent sur le planning au 011019'!$C$16</f>
        <v>JBU-15</v>
      </c>
      <c r="BG5" s="160" t="str">
        <f>'Agent sur le planning au 011019'!$D$16</f>
        <v>JBU-15</v>
      </c>
      <c r="BH5" s="175" t="str">
        <f>'Agent sur le planning au 011019'!$E$16</f>
        <v>RA</v>
      </c>
      <c r="BI5" s="160" t="str">
        <f>'Agent sur le planning au 011019'!$F$16</f>
        <v>JBU-15</v>
      </c>
      <c r="BJ5" s="177" t="str">
        <f>'Agent sur le planning au 011019'!$B$17</f>
        <v>7H30-18H</v>
      </c>
      <c r="BK5" s="175" t="str">
        <f>'Agent sur le planning au 011019'!$C$17</f>
        <v>RA</v>
      </c>
      <c r="BL5" s="175" t="str">
        <f>'Agent sur le planning au 011019'!$D$17</f>
        <v>RA</v>
      </c>
      <c r="BM5" s="160" t="str">
        <f>'Agent sur le planning au 011019'!$E$17</f>
        <v>JBU-12</v>
      </c>
      <c r="BN5" s="160" t="str">
        <f>'Agent sur le planning au 011019'!$F$17</f>
        <v>JBU-12</v>
      </c>
      <c r="BO5" s="160" t="str">
        <f>'Agent sur le planning au 011019'!$B$18</f>
        <v>JBU-16</v>
      </c>
      <c r="BP5" s="160" t="str">
        <f>'Agent sur le planning au 011019'!$C$18</f>
        <v>JBU-16</v>
      </c>
      <c r="BQ5" s="175" t="str">
        <f>'Agent sur le planning au 011019'!$D$18</f>
        <v>RA</v>
      </c>
      <c r="BR5" s="176" t="str">
        <f>'Agent sur le planning au 011019'!$E$18</f>
        <v>JBU-16</v>
      </c>
      <c r="BS5" s="160" t="str">
        <f>'Agent sur le planning au 011019'!$F$18</f>
        <v>JBU-16</v>
      </c>
      <c r="BT5" s="160" t="str">
        <f>'Agent sur le planning au 011019'!$B$19</f>
        <v>JBU-12</v>
      </c>
      <c r="BU5" s="160" t="str">
        <f>'Agent sur le planning au 011019'!$C$19</f>
        <v>JBU-12</v>
      </c>
      <c r="BV5" s="160" t="str">
        <f>'Agent sur le planning au 011019'!$D$19</f>
        <v>JBU-16</v>
      </c>
      <c r="BW5" s="175" t="str">
        <f>'Agent sur le planning au 011019'!$E$19</f>
        <v>RA</v>
      </c>
      <c r="BX5" s="175" t="str">
        <f>'Agent sur le planning au 011019'!$F$19</f>
        <v>RA</v>
      </c>
      <c r="BY5" s="160" t="str">
        <f>'Agent sur le planning au 011019'!$B$20</f>
        <v>CCV-46</v>
      </c>
      <c r="BZ5" s="176" t="str">
        <f>'Agent sur le planning au 011019'!$C$20</f>
        <v>RA</v>
      </c>
      <c r="CA5" s="160" t="str">
        <f>'Agent sur le planning au 011019'!$D$20</f>
        <v>CCV-43</v>
      </c>
      <c r="CB5" s="175" t="str">
        <f>'Agent sur le planning au 011019'!$E$20</f>
        <v>RA</v>
      </c>
      <c r="CC5" s="176" t="str">
        <f>'Agent sur le planning au 011019'!$F$20</f>
        <v>CCV-46</v>
      </c>
      <c r="CD5" s="175" t="str">
        <f>'Agent sur le planning au 011019'!$B$21</f>
        <v>RA</v>
      </c>
      <c r="CE5" s="160" t="str">
        <f>'Agent sur le planning au 011019'!$C$21</f>
        <v>10H-20H</v>
      </c>
      <c r="CF5" s="177" t="str">
        <f>'Agent sur le planning au 011019'!$D$21</f>
        <v>7H30-18H</v>
      </c>
      <c r="CG5" s="160" t="str">
        <f>'Agent sur le planning au 011019'!$E$21</f>
        <v>Soir Gyn</v>
      </c>
      <c r="CH5" s="175" t="str">
        <f>'Agent sur le planning au 011019'!$F$21</f>
        <v>RA</v>
      </c>
      <c r="CI5" s="160" t="str">
        <f>'Agent sur le planning au 011019'!$B$22</f>
        <v>CCV-43</v>
      </c>
      <c r="CJ5" s="160" t="str">
        <f>'Agent sur le planning au 011019'!$C$22</f>
        <v>CCV-42</v>
      </c>
      <c r="CK5" s="176" t="str">
        <f>'Agent sur le planning au 011019'!$D$22</f>
        <v>7H30-18H</v>
      </c>
      <c r="CL5" s="175" t="str">
        <f>'Agent sur le planning au 011019'!$E$22</f>
        <v>RA</v>
      </c>
      <c r="CM5" s="176" t="str">
        <f>'Agent sur le planning au 011019'!$F$22</f>
        <v>7H30-18H</v>
      </c>
      <c r="CN5" s="175" t="str">
        <f>'Agent sur le planning au 011019'!$B$23</f>
        <v>RA</v>
      </c>
      <c r="CO5" s="175" t="str">
        <f>'Agent sur le planning au 011019'!$C$23</f>
        <v>RA</v>
      </c>
      <c r="CP5" s="160" t="str">
        <f>'Agent sur le planning au 011019'!$D$23</f>
        <v>JBU-12</v>
      </c>
      <c r="CQ5" s="160" t="str">
        <f>'Agent sur le planning au 011019'!$E$23</f>
        <v>7H30-18H</v>
      </c>
      <c r="CR5" s="160" t="str">
        <f>'Agent sur le planning au 011019'!$F$23</f>
        <v>7H30-18H</v>
      </c>
      <c r="CS5" s="160" t="str">
        <f>'Agent sur le planning au 011019'!$B$4</f>
        <v>JFR-32</v>
      </c>
      <c r="CT5" s="175" t="str">
        <f>'Agent sur le planning au 011019'!$C$4</f>
        <v>RA</v>
      </c>
      <c r="CU5" s="160" t="str">
        <f>'Agent sur le planning au 011019'!$D$4</f>
        <v>JFR-32</v>
      </c>
      <c r="CV5" s="176" t="str">
        <f>'Agent sur le planning au 011019'!$E$4</f>
        <v>JFR-32</v>
      </c>
      <c r="CW5" s="160" t="str">
        <f>'Agent sur le planning au 011019'!$F$4</f>
        <v>JFR-32</v>
      </c>
      <c r="CX5" s="160" t="s">
        <v>10</v>
      </c>
      <c r="CY5" s="160" t="s">
        <v>10</v>
      </c>
      <c r="CZ5" s="175" t="s">
        <v>8</v>
      </c>
      <c r="DA5" s="160" t="s">
        <v>10</v>
      </c>
      <c r="DB5" s="175" t="s">
        <v>8</v>
      </c>
      <c r="DC5" s="160" t="s">
        <v>11</v>
      </c>
      <c r="DD5" s="175" t="s">
        <v>8</v>
      </c>
      <c r="DE5" s="176" t="s">
        <v>11</v>
      </c>
      <c r="DF5" s="160" t="s">
        <v>11</v>
      </c>
      <c r="DG5" s="160" t="s">
        <v>11</v>
      </c>
      <c r="DH5" s="175" t="s">
        <v>8</v>
      </c>
      <c r="DI5" s="160" t="str">
        <f>'Agent sur le planning au 011019'!$C$7</f>
        <v>JFR-32</v>
      </c>
      <c r="DJ5" s="160" t="s">
        <v>12</v>
      </c>
      <c r="DK5" s="160" t="s">
        <v>46</v>
      </c>
      <c r="DL5" s="175" t="s">
        <v>8</v>
      </c>
      <c r="DM5" s="176" t="s">
        <v>54</v>
      </c>
      <c r="DN5" s="175" t="s">
        <v>8</v>
      </c>
      <c r="DO5" s="160" t="s">
        <v>288</v>
      </c>
      <c r="DP5" s="160" t="s">
        <v>15</v>
      </c>
      <c r="DQ5" s="160" t="s">
        <v>15</v>
      </c>
      <c r="DR5" s="175" t="s">
        <v>8</v>
      </c>
      <c r="DS5" s="175" t="s">
        <v>8</v>
      </c>
      <c r="DT5" s="177" t="s">
        <v>54</v>
      </c>
      <c r="DU5" s="177" t="s">
        <v>54</v>
      </c>
      <c r="DV5" s="177" t="s">
        <v>54</v>
      </c>
      <c r="DW5" s="176" t="s">
        <v>16</v>
      </c>
      <c r="DX5" s="160" t="s">
        <v>16</v>
      </c>
      <c r="DY5" s="175" t="s">
        <v>289</v>
      </c>
      <c r="DZ5" s="177" t="s">
        <v>54</v>
      </c>
      <c r="EA5" s="160" t="s">
        <v>46</v>
      </c>
      <c r="EB5" s="175" t="s">
        <v>8</v>
      </c>
      <c r="EC5" s="175" t="s">
        <v>8</v>
      </c>
      <c r="ED5" s="160" t="s">
        <v>16</v>
      </c>
      <c r="EE5" s="160" t="s">
        <v>16</v>
      </c>
      <c r="EF5" s="160" t="s">
        <v>16</v>
      </c>
      <c r="EG5" s="160" t="s">
        <v>15</v>
      </c>
      <c r="EH5" s="176" t="s">
        <v>15</v>
      </c>
      <c r="EI5" s="160" t="s">
        <v>15</v>
      </c>
      <c r="EJ5" s="175" t="s">
        <v>8</v>
      </c>
      <c r="EK5" s="160" t="s">
        <v>12</v>
      </c>
      <c r="EL5" s="160" t="s">
        <v>37</v>
      </c>
      <c r="EM5" s="160" t="s">
        <v>12</v>
      </c>
      <c r="EN5" s="160" t="s">
        <v>46</v>
      </c>
      <c r="EO5" s="175" t="s">
        <v>8</v>
      </c>
      <c r="EP5" s="175" t="s">
        <v>8</v>
      </c>
      <c r="EQ5" s="176" t="s">
        <v>54</v>
      </c>
      <c r="ER5" s="175" t="s">
        <v>8</v>
      </c>
      <c r="ES5" s="176" t="s">
        <v>38</v>
      </c>
      <c r="ET5" s="160" t="s">
        <v>39</v>
      </c>
      <c r="EU5" s="160" t="s">
        <v>39</v>
      </c>
      <c r="EV5" s="160" t="s">
        <v>38</v>
      </c>
      <c r="EW5" s="160" t="s">
        <v>40</v>
      </c>
      <c r="EX5" s="160" t="s">
        <v>40</v>
      </c>
      <c r="EY5" s="175" t="s">
        <v>8</v>
      </c>
      <c r="EZ5" s="175" t="s">
        <v>8</v>
      </c>
      <c r="FA5" s="160" t="s">
        <v>41</v>
      </c>
      <c r="FB5" s="176" t="s">
        <v>41</v>
      </c>
      <c r="FC5" s="160" t="s">
        <v>41</v>
      </c>
      <c r="FD5" s="175" t="s">
        <v>8</v>
      </c>
      <c r="FE5" s="160" t="s">
        <v>41</v>
      </c>
      <c r="FF5" s="177" t="s">
        <v>54</v>
      </c>
      <c r="FG5" s="175" t="s">
        <v>8</v>
      </c>
      <c r="FH5" s="175" t="s">
        <v>8</v>
      </c>
      <c r="FI5" s="160" t="s">
        <v>42</v>
      </c>
      <c r="FJ5" s="160" t="s">
        <v>42</v>
      </c>
      <c r="FK5" s="160" t="s">
        <v>43</v>
      </c>
      <c r="FL5" s="160" t="s">
        <v>43</v>
      </c>
      <c r="FM5" s="175" t="s">
        <v>290</v>
      </c>
      <c r="FN5" s="176" t="s">
        <v>43</v>
      </c>
      <c r="FO5" s="160" t="s">
        <v>43</v>
      </c>
      <c r="FP5" s="160" t="s">
        <v>42</v>
      </c>
      <c r="FQ5" s="160" t="s">
        <v>286</v>
      </c>
      <c r="FR5" s="160" t="s">
        <v>43</v>
      </c>
      <c r="FS5" s="175" t="s">
        <v>8</v>
      </c>
      <c r="FT5" s="175" t="s">
        <v>8</v>
      </c>
      <c r="FU5" s="160" t="s">
        <v>44</v>
      </c>
      <c r="FV5" s="176" t="s">
        <v>54</v>
      </c>
      <c r="FW5" s="160" t="s">
        <v>291</v>
      </c>
      <c r="FX5" s="175" t="s">
        <v>8</v>
      </c>
      <c r="FY5" s="176" t="s">
        <v>44</v>
      </c>
      <c r="FZ5" s="175" t="s">
        <v>8</v>
      </c>
      <c r="GA5" s="160" t="s">
        <v>287</v>
      </c>
      <c r="GB5" s="177" t="s">
        <v>54</v>
      </c>
      <c r="GC5" s="160" t="s">
        <v>12</v>
      </c>
      <c r="GD5" s="175" t="s">
        <v>8</v>
      </c>
      <c r="GE5" s="160" t="s">
        <v>45</v>
      </c>
      <c r="GF5" s="160" t="s">
        <v>47</v>
      </c>
      <c r="GG5" s="176" t="s">
        <v>54</v>
      </c>
      <c r="GH5" s="175" t="s">
        <v>8</v>
      </c>
      <c r="GI5" s="176" t="s">
        <v>54</v>
      </c>
      <c r="GJ5" s="175" t="s">
        <v>8</v>
      </c>
      <c r="GK5" s="175" t="s">
        <v>8</v>
      </c>
      <c r="GL5" s="160" t="s">
        <v>42</v>
      </c>
      <c r="GM5" s="160" t="s">
        <v>54</v>
      </c>
      <c r="GN5" s="160" t="s">
        <v>54</v>
      </c>
      <c r="GO5" s="160" t="s">
        <v>9</v>
      </c>
      <c r="GP5" s="175" t="s">
        <v>8</v>
      </c>
      <c r="GQ5" s="160" t="s">
        <v>9</v>
      </c>
      <c r="GR5" s="176" t="s">
        <v>9</v>
      </c>
      <c r="GS5" s="160" t="s">
        <v>9</v>
      </c>
      <c r="GT5" s="160" t="s">
        <v>10</v>
      </c>
      <c r="GU5" s="160" t="s">
        <v>10</v>
      </c>
      <c r="GV5" s="175" t="s">
        <v>8</v>
      </c>
      <c r="GW5" s="160" t="s">
        <v>10</v>
      </c>
      <c r="GX5" s="175" t="s">
        <v>8</v>
      </c>
      <c r="GY5" s="160" t="s">
        <v>11</v>
      </c>
      <c r="GZ5" s="175" t="s">
        <v>8</v>
      </c>
      <c r="HA5" s="176" t="s">
        <v>11</v>
      </c>
      <c r="HB5" s="160" t="s">
        <v>11</v>
      </c>
      <c r="HC5" s="160" t="s">
        <v>11</v>
      </c>
      <c r="HD5" s="175" t="s">
        <v>8</v>
      </c>
      <c r="HE5" s="160" t="s">
        <v>285</v>
      </c>
      <c r="HF5" s="160" t="s">
        <v>12</v>
      </c>
      <c r="HG5" s="160" t="s">
        <v>46</v>
      </c>
      <c r="HH5" s="175" t="s">
        <v>8</v>
      </c>
      <c r="HI5" s="176" t="s">
        <v>54</v>
      </c>
      <c r="HJ5" s="175" t="s">
        <v>8</v>
      </c>
      <c r="HK5" s="160" t="s">
        <v>288</v>
      </c>
      <c r="HL5" s="160" t="s">
        <v>15</v>
      </c>
      <c r="HM5" s="160" t="s">
        <v>15</v>
      </c>
      <c r="HN5" s="175" t="s">
        <v>8</v>
      </c>
      <c r="HO5" s="175" t="s">
        <v>8</v>
      </c>
      <c r="HP5" s="177" t="s">
        <v>54</v>
      </c>
      <c r="HQ5" s="177" t="s">
        <v>54</v>
      </c>
      <c r="HR5" s="177" t="s">
        <v>54</v>
      </c>
      <c r="HS5" s="176" t="s">
        <v>16</v>
      </c>
      <c r="HT5" s="160" t="s">
        <v>16</v>
      </c>
      <c r="HU5" s="175" t="s">
        <v>289</v>
      </c>
      <c r="HV5" s="177" t="s">
        <v>54</v>
      </c>
      <c r="HW5" s="160" t="s">
        <v>46</v>
      </c>
      <c r="HX5" s="175" t="s">
        <v>8</v>
      </c>
      <c r="HY5" s="175" t="s">
        <v>8</v>
      </c>
      <c r="HZ5" s="160" t="s">
        <v>16</v>
      </c>
      <c r="IA5" s="160" t="s">
        <v>16</v>
      </c>
      <c r="IB5" s="160" t="s">
        <v>16</v>
      </c>
      <c r="IC5" s="160" t="s">
        <v>15</v>
      </c>
      <c r="ID5" s="176" t="s">
        <v>15</v>
      </c>
      <c r="IE5" s="160" t="s">
        <v>15</v>
      </c>
      <c r="IF5" s="175" t="s">
        <v>8</v>
      </c>
      <c r="IG5" s="160" t="s">
        <v>12</v>
      </c>
      <c r="IH5" s="160" t="s">
        <v>37</v>
      </c>
      <c r="II5" s="160" t="s">
        <v>12</v>
      </c>
      <c r="IJ5" s="160" t="s">
        <v>46</v>
      </c>
      <c r="IK5" s="175" t="s">
        <v>8</v>
      </c>
      <c r="IL5" s="175" t="s">
        <v>8</v>
      </c>
      <c r="IM5" s="176" t="s">
        <v>54</v>
      </c>
      <c r="IN5" s="175" t="s">
        <v>8</v>
      </c>
      <c r="IO5" s="176" t="s">
        <v>38</v>
      </c>
      <c r="IP5" s="160" t="s">
        <v>39</v>
      </c>
      <c r="IQ5" s="160" t="s">
        <v>39</v>
      </c>
      <c r="IR5" s="160" t="s">
        <v>38</v>
      </c>
      <c r="IS5" s="160" t="s">
        <v>40</v>
      </c>
      <c r="IT5" s="160" t="s">
        <v>40</v>
      </c>
      <c r="IU5" s="175" t="s">
        <v>8</v>
      </c>
      <c r="IV5" s="175" t="s">
        <v>8</v>
      </c>
      <c r="IW5" s="160" t="s">
        <v>41</v>
      </c>
      <c r="IX5" s="176" t="s">
        <v>41</v>
      </c>
      <c r="IY5" s="160" t="s">
        <v>41</v>
      </c>
      <c r="IZ5" s="175" t="s">
        <v>8</v>
      </c>
      <c r="JA5" s="160" t="s">
        <v>41</v>
      </c>
      <c r="JB5" s="177" t="s">
        <v>54</v>
      </c>
      <c r="JC5" s="175" t="s">
        <v>8</v>
      </c>
      <c r="JD5" s="175" t="s">
        <v>8</v>
      </c>
      <c r="JE5" s="160" t="s">
        <v>42</v>
      </c>
      <c r="JF5" s="160" t="s">
        <v>42</v>
      </c>
      <c r="JG5" s="160" t="s">
        <v>43</v>
      </c>
      <c r="JH5" s="160" t="s">
        <v>43</v>
      </c>
      <c r="JI5" s="175" t="s">
        <v>290</v>
      </c>
      <c r="JJ5" s="176" t="s">
        <v>43</v>
      </c>
      <c r="JK5" s="160" t="s">
        <v>43</v>
      </c>
      <c r="JL5" s="160" t="s">
        <v>42</v>
      </c>
      <c r="JM5" s="160" t="s">
        <v>286</v>
      </c>
      <c r="JN5" s="160" t="s">
        <v>43</v>
      </c>
      <c r="JO5" s="175" t="s">
        <v>8</v>
      </c>
      <c r="JP5" s="175" t="s">
        <v>8</v>
      </c>
      <c r="JQ5" s="160" t="s">
        <v>44</v>
      </c>
      <c r="JR5" s="176" t="s">
        <v>54</v>
      </c>
      <c r="JS5" s="160" t="s">
        <v>291</v>
      </c>
      <c r="JT5" s="175" t="s">
        <v>8</v>
      </c>
      <c r="JU5" s="176" t="s">
        <v>44</v>
      </c>
      <c r="JV5" s="175" t="s">
        <v>8</v>
      </c>
      <c r="JW5" s="160" t="s">
        <v>287</v>
      </c>
      <c r="JX5" s="177" t="s">
        <v>54</v>
      </c>
      <c r="JY5" s="160" t="s">
        <v>12</v>
      </c>
      <c r="JZ5" s="175" t="s">
        <v>8</v>
      </c>
      <c r="KA5" s="160" t="s">
        <v>45</v>
      </c>
      <c r="KB5" s="160" t="s">
        <v>47</v>
      </c>
      <c r="KC5" s="176" t="s">
        <v>54</v>
      </c>
      <c r="KD5" s="175" t="s">
        <v>8</v>
      </c>
      <c r="KE5" s="176" t="s">
        <v>54</v>
      </c>
      <c r="KF5" s="175" t="s">
        <v>8</v>
      </c>
      <c r="KG5" s="175" t="s">
        <v>8</v>
      </c>
      <c r="KH5" s="160" t="s">
        <v>42</v>
      </c>
      <c r="KI5" s="160" t="s">
        <v>54</v>
      </c>
      <c r="KJ5" s="160" t="s">
        <v>54</v>
      </c>
      <c r="KK5" s="160" t="s">
        <v>9</v>
      </c>
      <c r="KL5" s="175" t="s">
        <v>8</v>
      </c>
      <c r="KM5" s="160" t="s">
        <v>9</v>
      </c>
      <c r="KN5" s="176" t="s">
        <v>9</v>
      </c>
      <c r="KO5" s="160" t="s">
        <v>9</v>
      </c>
    </row>
    <row r="6" spans="1:306" s="178" customFormat="1">
      <c r="A6" s="155" t="s">
        <v>340</v>
      </c>
      <c r="B6" s="160" t="str">
        <f>'Agent sur le planning au 011019'!$B$6</f>
        <v>JFR-37</v>
      </c>
      <c r="C6" s="175" t="str">
        <f>'Agent sur le planning au 011019'!$C$6</f>
        <v>RA</v>
      </c>
      <c r="D6" s="176" t="str">
        <f>'Agent sur le planning au 011019'!$D$6</f>
        <v>JFR-37</v>
      </c>
      <c r="E6" s="160" t="str">
        <f>'Agent sur le planning au 011019'!$E$6</f>
        <v>JFR-37</v>
      </c>
      <c r="F6" s="160" t="str">
        <f>'Agent sur le planning au 011019'!$F$6</f>
        <v>JFR-37</v>
      </c>
      <c r="G6" s="175" t="str">
        <f>'Agent sur le planning au 011019'!$B$7</f>
        <v>RA</v>
      </c>
      <c r="H6" s="160" t="str">
        <f>'Agent sur le planning au 011019'!$C$7</f>
        <v>JFR-32</v>
      </c>
      <c r="I6" s="160" t="str">
        <f>'Agent sur le planning au 011019'!$D$7</f>
        <v>Soir Gyn</v>
      </c>
      <c r="J6" s="160" t="str">
        <f>'Agent sur le planning au 011019'!$E$7</f>
        <v>10H-20H</v>
      </c>
      <c r="K6" s="175" t="str">
        <f>'Agent sur le planning au 011019'!$F$7</f>
        <v>RA</v>
      </c>
      <c r="L6" s="176" t="str">
        <f>'Agent sur le planning au 011019'!$B$8</f>
        <v>7H30-18H</v>
      </c>
      <c r="M6" s="175" t="str">
        <f>'Agent sur le planning au 011019'!$C$8</f>
        <v>RA</v>
      </c>
      <c r="N6" s="160" t="str">
        <f>'Agent sur le planning au 011019'!$D$8</f>
        <v>JFR-34</v>
      </c>
      <c r="O6" s="160" t="str">
        <f>'Agent sur le planning au 011019'!$E$8</f>
        <v>JBC-21</v>
      </c>
      <c r="P6" s="160" t="str">
        <f>'Agent sur le planning au 011019'!$F$8</f>
        <v>JBC-21</v>
      </c>
      <c r="Q6" s="175" t="str">
        <f>'Agent sur le planning au 011019'!$B$9</f>
        <v>RA</v>
      </c>
      <c r="R6" s="175" t="str">
        <f>'Agent sur le planning au 011019'!$C$9</f>
        <v>RA</v>
      </c>
      <c r="S6" s="177" t="str">
        <f>'Agent sur le planning au 011019'!$D$9</f>
        <v>7H30-18H</v>
      </c>
      <c r="T6" s="177" t="str">
        <f>'Agent sur le planning au 011019'!$E$9</f>
        <v>7H30-18H</v>
      </c>
      <c r="U6" s="177" t="str">
        <f>'Agent sur le planning au 011019'!$F$9</f>
        <v>7H30-18H</v>
      </c>
      <c r="V6" s="176" t="str">
        <f>'Agent sur le planning au 011019'!$B$10</f>
        <v>JBC-23</v>
      </c>
      <c r="W6" s="160" t="str">
        <f>'Agent sur le planning au 011019'!$C$10</f>
        <v>JBC-23</v>
      </c>
      <c r="X6" s="175" t="str">
        <f>'Agent sur le planning au 011019'!$D$10</f>
        <v>RA</v>
      </c>
      <c r="Y6" s="177" t="str">
        <f>'Agent sur le planning au 011019'!$E$10</f>
        <v>7H30-18H</v>
      </c>
      <c r="Z6" s="160" t="str">
        <f>'Agent sur le planning au 011019'!$F$10</f>
        <v>10H-20H</v>
      </c>
      <c r="AA6" s="175" t="str">
        <f>'Agent sur le planning au 011019'!$B$11</f>
        <v>RA</v>
      </c>
      <c r="AB6" s="175" t="str">
        <f>'Agent sur le planning au 011019'!$C$11</f>
        <v>RA</v>
      </c>
      <c r="AC6" s="160" t="str">
        <f>'Agent sur le planning au 011019'!$D$11</f>
        <v>JBC-23</v>
      </c>
      <c r="AD6" s="160" t="str">
        <f>'Agent sur le planning au 011019'!$E$11</f>
        <v>JBC-23</v>
      </c>
      <c r="AE6" s="160" t="str">
        <f>'Agent sur le planning au 011019'!$F$11</f>
        <v>JBC-23</v>
      </c>
      <c r="AF6" s="160" t="str">
        <f>'Agent sur le planning au 011019'!$B$12</f>
        <v>JBC-21</v>
      </c>
      <c r="AG6" s="176" t="str">
        <f>'Agent sur le planning au 011019'!$C$12</f>
        <v>7H30-18H</v>
      </c>
      <c r="AH6" s="160" t="str">
        <f>'Agent sur le planning au 011019'!$D$12</f>
        <v>JBC-21</v>
      </c>
      <c r="AI6" s="175" t="str">
        <f>'Agent sur le planning au 011019'!$E$12</f>
        <v>RA</v>
      </c>
      <c r="AJ6" s="160" t="str">
        <f>'Agent sur le planning au 011019'!$F$12</f>
        <v>Soir Gyn</v>
      </c>
      <c r="AK6" s="160" t="str">
        <f>'Agent sur le planning au 011019'!$B$13</f>
        <v>Soir JFR</v>
      </c>
      <c r="AL6" s="160" t="str">
        <f>'Agent sur le planning au 011019'!$C$13</f>
        <v>Soir Gyn</v>
      </c>
      <c r="AM6" s="160" t="str">
        <f>'Agent sur le planning au 011019'!$D$13</f>
        <v>10H-20H</v>
      </c>
      <c r="AN6" s="175" t="str">
        <f>'Agent sur le planning au 011019'!$E$13</f>
        <v>RA</v>
      </c>
      <c r="AO6" s="175" t="str">
        <f>'Agent sur le planning au 011019'!$F$13</f>
        <v>RA</v>
      </c>
      <c r="AP6" s="176" t="str">
        <f>'Agent sur le planning au 011019'!$B$14</f>
        <v>7H30-18H</v>
      </c>
      <c r="AQ6" s="175" t="str">
        <f>'Agent sur le planning au 011019'!$C$14</f>
        <v>RA</v>
      </c>
      <c r="AR6" s="176" t="str">
        <f>'Agent sur le planning au 011019'!$D$14</f>
        <v>JBC-25</v>
      </c>
      <c r="AS6" s="160" t="str">
        <f>'Agent sur le planning au 011019'!$E$14</f>
        <v>JBC-26</v>
      </c>
      <c r="AT6" s="160" t="str">
        <f>'Agent sur le planning au 011019'!$F$14</f>
        <v>JBC-26</v>
      </c>
      <c r="AU6" s="160" t="str">
        <f>'Agent sur le planning au 011019'!$B$15</f>
        <v>JBC-25</v>
      </c>
      <c r="AV6" s="160" t="str">
        <f>'Agent sur le planning au 011019'!$C$15</f>
        <v>JBA-1</v>
      </c>
      <c r="AW6" s="160" t="str">
        <f>'Agent sur le planning au 011019'!$D$15</f>
        <v>JBA-1</v>
      </c>
      <c r="AX6" s="175" t="str">
        <f>'Agent sur le planning au 011019'!$E$15</f>
        <v>RA</v>
      </c>
      <c r="AY6" s="175" t="str">
        <f>'Agent sur le planning au 011019'!$F$15</f>
        <v>RA</v>
      </c>
      <c r="AZ6" s="160" t="str">
        <f>'Agent sur le planning au 011019'!$B$16</f>
        <v>JBU-15</v>
      </c>
      <c r="BA6" s="176" t="str">
        <f>'Agent sur le planning au 011019'!$C$16</f>
        <v>JBU-15</v>
      </c>
      <c r="BB6" s="160" t="str">
        <f>'Agent sur le planning au 011019'!$D$16</f>
        <v>JBU-15</v>
      </c>
      <c r="BC6" s="175" t="str">
        <f>'Agent sur le planning au 011019'!$E$16</f>
        <v>RA</v>
      </c>
      <c r="BD6" s="160" t="str">
        <f>'Agent sur le planning au 011019'!$F$16</f>
        <v>JBU-15</v>
      </c>
      <c r="BE6" s="177" t="str">
        <f>'Agent sur le planning au 011019'!$B$17</f>
        <v>7H30-18H</v>
      </c>
      <c r="BF6" s="175" t="str">
        <f>'Agent sur le planning au 011019'!$C$17</f>
        <v>RA</v>
      </c>
      <c r="BG6" s="175" t="str">
        <f>'Agent sur le planning au 011019'!$D$17</f>
        <v>RA</v>
      </c>
      <c r="BH6" s="160" t="str">
        <f>'Agent sur le planning au 011019'!$E$17</f>
        <v>JBU-12</v>
      </c>
      <c r="BI6" s="160" t="str">
        <f>'Agent sur le planning au 011019'!$F$17</f>
        <v>JBU-12</v>
      </c>
      <c r="BJ6" s="160" t="str">
        <f>'Agent sur le planning au 011019'!$B$18</f>
        <v>JBU-16</v>
      </c>
      <c r="BK6" s="160" t="str">
        <f>'Agent sur le planning au 011019'!$C$18</f>
        <v>JBU-16</v>
      </c>
      <c r="BL6" s="175" t="str">
        <f>'Agent sur le planning au 011019'!$D$18</f>
        <v>RA</v>
      </c>
      <c r="BM6" s="176" t="str">
        <f>'Agent sur le planning au 011019'!$E$18</f>
        <v>JBU-16</v>
      </c>
      <c r="BN6" s="160" t="str">
        <f>'Agent sur le planning au 011019'!$F$18</f>
        <v>JBU-16</v>
      </c>
      <c r="BO6" s="160" t="str">
        <f>'Agent sur le planning au 011019'!$B$19</f>
        <v>JBU-12</v>
      </c>
      <c r="BP6" s="160" t="str">
        <f>'Agent sur le planning au 011019'!$C$19</f>
        <v>JBU-12</v>
      </c>
      <c r="BQ6" s="160" t="str">
        <f>'Agent sur le planning au 011019'!$D$19</f>
        <v>JBU-16</v>
      </c>
      <c r="BR6" s="175" t="str">
        <f>'Agent sur le planning au 011019'!$E$19</f>
        <v>RA</v>
      </c>
      <c r="BS6" s="175" t="str">
        <f>'Agent sur le planning au 011019'!$F$19</f>
        <v>RA</v>
      </c>
      <c r="BT6" s="160" t="str">
        <f>'Agent sur le planning au 011019'!$B$20</f>
        <v>CCV-46</v>
      </c>
      <c r="BU6" s="176" t="str">
        <f>'Agent sur le planning au 011019'!$C$20</f>
        <v>RA</v>
      </c>
      <c r="BV6" s="160" t="str">
        <f>'Agent sur le planning au 011019'!$D$20</f>
        <v>CCV-43</v>
      </c>
      <c r="BW6" s="175" t="str">
        <f>'Agent sur le planning au 011019'!$E$20</f>
        <v>RA</v>
      </c>
      <c r="BX6" s="176" t="str">
        <f>'Agent sur le planning au 011019'!$F$20</f>
        <v>CCV-46</v>
      </c>
      <c r="BY6" s="175" t="str">
        <f>'Agent sur le planning au 011019'!$B$21</f>
        <v>RA</v>
      </c>
      <c r="BZ6" s="160" t="str">
        <f>'Agent sur le planning au 011019'!$C$21</f>
        <v>10H-20H</v>
      </c>
      <c r="CA6" s="177" t="str">
        <f>'Agent sur le planning au 011019'!$D$21</f>
        <v>7H30-18H</v>
      </c>
      <c r="CB6" s="160" t="str">
        <f>'Agent sur le planning au 011019'!$E$21</f>
        <v>Soir Gyn</v>
      </c>
      <c r="CC6" s="175" t="str">
        <f>'Agent sur le planning au 011019'!$F$21</f>
        <v>RA</v>
      </c>
      <c r="CD6" s="160" t="str">
        <f>'Agent sur le planning au 011019'!$B$22</f>
        <v>CCV-43</v>
      </c>
      <c r="CE6" s="160" t="str">
        <f>'Agent sur le planning au 011019'!$C$22</f>
        <v>CCV-42</v>
      </c>
      <c r="CF6" s="176" t="str">
        <f>'Agent sur le planning au 011019'!$D$22</f>
        <v>7H30-18H</v>
      </c>
      <c r="CG6" s="175" t="str">
        <f>'Agent sur le planning au 011019'!$E$22</f>
        <v>RA</v>
      </c>
      <c r="CH6" s="176" t="str">
        <f>'Agent sur le planning au 011019'!$F$22</f>
        <v>7H30-18H</v>
      </c>
      <c r="CI6" s="175" t="str">
        <f>'Agent sur le planning au 011019'!$B$23</f>
        <v>RA</v>
      </c>
      <c r="CJ6" s="175" t="str">
        <f>'Agent sur le planning au 011019'!$C$23</f>
        <v>RA</v>
      </c>
      <c r="CK6" s="160" t="str">
        <f>'Agent sur le planning au 011019'!$D$23</f>
        <v>JBU-12</v>
      </c>
      <c r="CL6" s="160" t="str">
        <f>'Agent sur le planning au 011019'!$E$23</f>
        <v>7H30-18H</v>
      </c>
      <c r="CM6" s="160" t="str">
        <f>'Agent sur le planning au 011019'!$F$23</f>
        <v>7H30-18H</v>
      </c>
      <c r="CN6" s="160" t="str">
        <f>'Agent sur le planning au 011019'!$B$4</f>
        <v>JFR-32</v>
      </c>
      <c r="CO6" s="175" t="str">
        <f>'Agent sur le planning au 011019'!$C$4</f>
        <v>RA</v>
      </c>
      <c r="CP6" s="160" t="str">
        <f>'Agent sur le planning au 011019'!$D$4</f>
        <v>JFR-32</v>
      </c>
      <c r="CQ6" s="176" t="str">
        <f>'Agent sur le planning au 011019'!$E$4</f>
        <v>JFR-32</v>
      </c>
      <c r="CR6" s="160" t="str">
        <f>'Agent sur le planning au 011019'!$F$4</f>
        <v>JFR-32</v>
      </c>
      <c r="CS6" s="160" t="str">
        <f>'Agent sur le planning au 011019'!$B$5</f>
        <v>JFR-33</v>
      </c>
      <c r="CT6" s="160" t="str">
        <f>'Agent sur le planning au 011019'!$C$5</f>
        <v>JFR-33</v>
      </c>
      <c r="CU6" s="175" t="str">
        <f>'Agent sur le planning au 011019'!$D$5</f>
        <v>RA</v>
      </c>
      <c r="CV6" s="160" t="str">
        <f>'Agent sur le planning au 011019'!$E$5</f>
        <v>JFR-33</v>
      </c>
      <c r="CW6" s="175" t="str">
        <f>'Agent sur le planning au 011019'!$F$5</f>
        <v>RA</v>
      </c>
      <c r="CX6" s="160" t="s">
        <v>11</v>
      </c>
      <c r="CY6" s="175" t="s">
        <v>8</v>
      </c>
      <c r="CZ6" s="176" t="s">
        <v>11</v>
      </c>
      <c r="DA6" s="160" t="s">
        <v>11</v>
      </c>
      <c r="DB6" s="160" t="s">
        <v>11</v>
      </c>
      <c r="DC6" s="175" t="s">
        <v>8</v>
      </c>
      <c r="DD6" s="160" t="str">
        <f>'Agent sur le planning au 011019'!$C$7</f>
        <v>JFR-32</v>
      </c>
      <c r="DE6" s="160" t="s">
        <v>12</v>
      </c>
      <c r="DF6" s="160" t="s">
        <v>46</v>
      </c>
      <c r="DG6" s="175" t="s">
        <v>8</v>
      </c>
      <c r="DH6" s="176" t="s">
        <v>54</v>
      </c>
      <c r="DI6" s="175" t="s">
        <v>8</v>
      </c>
      <c r="DJ6" s="160" t="s">
        <v>288</v>
      </c>
      <c r="DK6" s="160" t="s">
        <v>15</v>
      </c>
      <c r="DL6" s="160" t="s">
        <v>15</v>
      </c>
      <c r="DM6" s="175" t="s">
        <v>8</v>
      </c>
      <c r="DN6" s="175" t="s">
        <v>8</v>
      </c>
      <c r="DO6" s="177" t="s">
        <v>54</v>
      </c>
      <c r="DP6" s="177" t="s">
        <v>54</v>
      </c>
      <c r="DQ6" s="177" t="s">
        <v>54</v>
      </c>
      <c r="DR6" s="176" t="s">
        <v>16</v>
      </c>
      <c r="DS6" s="160" t="s">
        <v>16</v>
      </c>
      <c r="DT6" s="175" t="s">
        <v>289</v>
      </c>
      <c r="DU6" s="177" t="s">
        <v>54</v>
      </c>
      <c r="DV6" s="160" t="s">
        <v>46</v>
      </c>
      <c r="DW6" s="175" t="s">
        <v>8</v>
      </c>
      <c r="DX6" s="175" t="s">
        <v>8</v>
      </c>
      <c r="DY6" s="160" t="s">
        <v>16</v>
      </c>
      <c r="DZ6" s="160" t="s">
        <v>16</v>
      </c>
      <c r="EA6" s="160" t="s">
        <v>16</v>
      </c>
      <c r="EB6" s="160" t="s">
        <v>15</v>
      </c>
      <c r="EC6" s="176" t="s">
        <v>15</v>
      </c>
      <c r="ED6" s="160" t="s">
        <v>15</v>
      </c>
      <c r="EE6" s="175" t="s">
        <v>8</v>
      </c>
      <c r="EF6" s="160" t="s">
        <v>12</v>
      </c>
      <c r="EG6" s="160" t="s">
        <v>37</v>
      </c>
      <c r="EH6" s="160" t="s">
        <v>12</v>
      </c>
      <c r="EI6" s="160" t="s">
        <v>46</v>
      </c>
      <c r="EJ6" s="175" t="s">
        <v>8</v>
      </c>
      <c r="EK6" s="175" t="s">
        <v>8</v>
      </c>
      <c r="EL6" s="176" t="s">
        <v>54</v>
      </c>
      <c r="EM6" s="175" t="s">
        <v>8</v>
      </c>
      <c r="EN6" s="176" t="s">
        <v>38</v>
      </c>
      <c r="EO6" s="160" t="s">
        <v>39</v>
      </c>
      <c r="EP6" s="160" t="s">
        <v>39</v>
      </c>
      <c r="EQ6" s="160" t="s">
        <v>38</v>
      </c>
      <c r="ER6" s="160" t="s">
        <v>40</v>
      </c>
      <c r="ES6" s="160" t="s">
        <v>40</v>
      </c>
      <c r="ET6" s="175" t="s">
        <v>8</v>
      </c>
      <c r="EU6" s="175" t="s">
        <v>8</v>
      </c>
      <c r="EV6" s="160" t="s">
        <v>41</v>
      </c>
      <c r="EW6" s="176" t="s">
        <v>41</v>
      </c>
      <c r="EX6" s="160" t="s">
        <v>41</v>
      </c>
      <c r="EY6" s="175" t="s">
        <v>8</v>
      </c>
      <c r="EZ6" s="160" t="s">
        <v>41</v>
      </c>
      <c r="FA6" s="177" t="s">
        <v>54</v>
      </c>
      <c r="FB6" s="175" t="s">
        <v>8</v>
      </c>
      <c r="FC6" s="175" t="s">
        <v>8</v>
      </c>
      <c r="FD6" s="160" t="s">
        <v>42</v>
      </c>
      <c r="FE6" s="160" t="s">
        <v>42</v>
      </c>
      <c r="FF6" s="160" t="s">
        <v>43</v>
      </c>
      <c r="FG6" s="160" t="s">
        <v>43</v>
      </c>
      <c r="FH6" s="175" t="s">
        <v>290</v>
      </c>
      <c r="FI6" s="176" t="s">
        <v>43</v>
      </c>
      <c r="FJ6" s="160" t="s">
        <v>43</v>
      </c>
      <c r="FK6" s="160" t="s">
        <v>42</v>
      </c>
      <c r="FL6" s="160" t="s">
        <v>286</v>
      </c>
      <c r="FM6" s="160" t="s">
        <v>43</v>
      </c>
      <c r="FN6" s="175" t="s">
        <v>8</v>
      </c>
      <c r="FO6" s="175" t="s">
        <v>8</v>
      </c>
      <c r="FP6" s="160" t="s">
        <v>44</v>
      </c>
      <c r="FQ6" s="176" t="s">
        <v>54</v>
      </c>
      <c r="FR6" s="160" t="s">
        <v>291</v>
      </c>
      <c r="FS6" s="175" t="s">
        <v>8</v>
      </c>
      <c r="FT6" s="176" t="s">
        <v>44</v>
      </c>
      <c r="FU6" s="175" t="s">
        <v>8</v>
      </c>
      <c r="FV6" s="160" t="s">
        <v>287</v>
      </c>
      <c r="FW6" s="177" t="s">
        <v>54</v>
      </c>
      <c r="FX6" s="160" t="s">
        <v>12</v>
      </c>
      <c r="FY6" s="175" t="s">
        <v>8</v>
      </c>
      <c r="FZ6" s="160" t="s">
        <v>45</v>
      </c>
      <c r="GA6" s="160" t="s">
        <v>47</v>
      </c>
      <c r="GB6" s="176" t="s">
        <v>54</v>
      </c>
      <c r="GC6" s="175" t="s">
        <v>8</v>
      </c>
      <c r="GD6" s="176" t="s">
        <v>54</v>
      </c>
      <c r="GE6" s="175" t="s">
        <v>8</v>
      </c>
      <c r="GF6" s="175" t="s">
        <v>8</v>
      </c>
      <c r="GG6" s="160" t="s">
        <v>42</v>
      </c>
      <c r="GH6" s="160" t="s">
        <v>54</v>
      </c>
      <c r="GI6" s="160" t="s">
        <v>54</v>
      </c>
      <c r="GJ6" s="160" t="s">
        <v>9</v>
      </c>
      <c r="GK6" s="175" t="s">
        <v>8</v>
      </c>
      <c r="GL6" s="160" t="s">
        <v>9</v>
      </c>
      <c r="GM6" s="176" t="s">
        <v>9</v>
      </c>
      <c r="GN6" s="160" t="s">
        <v>9</v>
      </c>
      <c r="GO6" s="160" t="s">
        <v>10</v>
      </c>
      <c r="GP6" s="160" t="s">
        <v>10</v>
      </c>
      <c r="GQ6" s="175" t="s">
        <v>8</v>
      </c>
      <c r="GR6" s="160" t="s">
        <v>10</v>
      </c>
      <c r="GS6" s="175" t="s">
        <v>8</v>
      </c>
      <c r="GT6" s="160" t="s">
        <v>11</v>
      </c>
      <c r="GU6" s="175" t="s">
        <v>8</v>
      </c>
      <c r="GV6" s="176" t="s">
        <v>11</v>
      </c>
      <c r="GW6" s="160" t="s">
        <v>11</v>
      </c>
      <c r="GX6" s="160" t="s">
        <v>11</v>
      </c>
      <c r="GY6" s="175" t="s">
        <v>8</v>
      </c>
      <c r="GZ6" s="160" t="s">
        <v>285</v>
      </c>
      <c r="HA6" s="160" t="s">
        <v>12</v>
      </c>
      <c r="HB6" s="160" t="s">
        <v>46</v>
      </c>
      <c r="HC6" s="175" t="s">
        <v>8</v>
      </c>
      <c r="HD6" s="176" t="s">
        <v>54</v>
      </c>
      <c r="HE6" s="175" t="s">
        <v>8</v>
      </c>
      <c r="HF6" s="160" t="s">
        <v>288</v>
      </c>
      <c r="HG6" s="160" t="s">
        <v>15</v>
      </c>
      <c r="HH6" s="160" t="s">
        <v>15</v>
      </c>
      <c r="HI6" s="175" t="s">
        <v>8</v>
      </c>
      <c r="HJ6" s="175" t="s">
        <v>8</v>
      </c>
      <c r="HK6" s="177" t="s">
        <v>54</v>
      </c>
      <c r="HL6" s="177" t="s">
        <v>54</v>
      </c>
      <c r="HM6" s="177" t="s">
        <v>54</v>
      </c>
      <c r="HN6" s="176" t="s">
        <v>16</v>
      </c>
      <c r="HO6" s="160" t="s">
        <v>16</v>
      </c>
      <c r="HP6" s="175" t="s">
        <v>289</v>
      </c>
      <c r="HQ6" s="177" t="s">
        <v>54</v>
      </c>
      <c r="HR6" s="160" t="s">
        <v>46</v>
      </c>
      <c r="HS6" s="175" t="s">
        <v>8</v>
      </c>
      <c r="HT6" s="175" t="s">
        <v>8</v>
      </c>
      <c r="HU6" s="160" t="s">
        <v>16</v>
      </c>
      <c r="HV6" s="160" t="s">
        <v>16</v>
      </c>
      <c r="HW6" s="160" t="s">
        <v>16</v>
      </c>
      <c r="HX6" s="160" t="s">
        <v>15</v>
      </c>
      <c r="HY6" s="176" t="s">
        <v>15</v>
      </c>
      <c r="HZ6" s="160" t="s">
        <v>15</v>
      </c>
      <c r="IA6" s="175" t="s">
        <v>8</v>
      </c>
      <c r="IB6" s="160" t="s">
        <v>12</v>
      </c>
      <c r="IC6" s="160" t="s">
        <v>37</v>
      </c>
      <c r="ID6" s="160" t="s">
        <v>12</v>
      </c>
      <c r="IE6" s="160" t="s">
        <v>46</v>
      </c>
      <c r="IF6" s="175" t="s">
        <v>8</v>
      </c>
      <c r="IG6" s="175" t="s">
        <v>8</v>
      </c>
      <c r="IH6" s="176" t="s">
        <v>54</v>
      </c>
      <c r="II6" s="175" t="s">
        <v>8</v>
      </c>
      <c r="IJ6" s="176" t="s">
        <v>38</v>
      </c>
      <c r="IK6" s="160" t="s">
        <v>39</v>
      </c>
      <c r="IL6" s="160" t="s">
        <v>39</v>
      </c>
      <c r="IM6" s="160" t="s">
        <v>38</v>
      </c>
      <c r="IN6" s="160" t="s">
        <v>40</v>
      </c>
      <c r="IO6" s="160" t="s">
        <v>40</v>
      </c>
      <c r="IP6" s="175" t="s">
        <v>8</v>
      </c>
      <c r="IQ6" s="175" t="s">
        <v>8</v>
      </c>
      <c r="IR6" s="160" t="s">
        <v>41</v>
      </c>
      <c r="IS6" s="176" t="s">
        <v>41</v>
      </c>
      <c r="IT6" s="160" t="s">
        <v>41</v>
      </c>
      <c r="IU6" s="175" t="s">
        <v>8</v>
      </c>
      <c r="IV6" s="160" t="s">
        <v>41</v>
      </c>
      <c r="IW6" s="177" t="s">
        <v>54</v>
      </c>
      <c r="IX6" s="175" t="s">
        <v>8</v>
      </c>
      <c r="IY6" s="175" t="s">
        <v>8</v>
      </c>
      <c r="IZ6" s="160" t="s">
        <v>42</v>
      </c>
      <c r="JA6" s="160" t="s">
        <v>42</v>
      </c>
      <c r="JB6" s="160" t="s">
        <v>43</v>
      </c>
      <c r="JC6" s="160" t="s">
        <v>43</v>
      </c>
      <c r="JD6" s="175" t="s">
        <v>290</v>
      </c>
      <c r="JE6" s="176" t="s">
        <v>43</v>
      </c>
      <c r="JF6" s="160" t="s">
        <v>43</v>
      </c>
      <c r="JG6" s="160" t="s">
        <v>42</v>
      </c>
      <c r="JH6" s="160" t="s">
        <v>286</v>
      </c>
      <c r="JI6" s="160" t="s">
        <v>43</v>
      </c>
      <c r="JJ6" s="175" t="s">
        <v>8</v>
      </c>
      <c r="JK6" s="175" t="s">
        <v>8</v>
      </c>
      <c r="JL6" s="160" t="s">
        <v>44</v>
      </c>
      <c r="JM6" s="176" t="s">
        <v>54</v>
      </c>
      <c r="JN6" s="160" t="s">
        <v>291</v>
      </c>
      <c r="JO6" s="175" t="s">
        <v>8</v>
      </c>
      <c r="JP6" s="176" t="s">
        <v>44</v>
      </c>
      <c r="JQ6" s="175" t="s">
        <v>8</v>
      </c>
      <c r="JR6" s="160" t="s">
        <v>287</v>
      </c>
      <c r="JS6" s="177" t="s">
        <v>54</v>
      </c>
      <c r="JT6" s="160" t="s">
        <v>12</v>
      </c>
      <c r="JU6" s="175" t="s">
        <v>8</v>
      </c>
      <c r="JV6" s="160" t="s">
        <v>45</v>
      </c>
      <c r="JW6" s="160" t="s">
        <v>47</v>
      </c>
      <c r="JX6" s="176" t="s">
        <v>54</v>
      </c>
      <c r="JY6" s="175" t="s">
        <v>8</v>
      </c>
      <c r="JZ6" s="176" t="s">
        <v>54</v>
      </c>
      <c r="KA6" s="175" t="s">
        <v>8</v>
      </c>
      <c r="KB6" s="175" t="s">
        <v>8</v>
      </c>
      <c r="KC6" s="160" t="s">
        <v>42</v>
      </c>
      <c r="KD6" s="160" t="s">
        <v>54</v>
      </c>
      <c r="KE6" s="160" t="s">
        <v>54</v>
      </c>
      <c r="KF6" s="160" t="s">
        <v>9</v>
      </c>
      <c r="KG6" s="175" t="s">
        <v>8</v>
      </c>
      <c r="KH6" s="160" t="s">
        <v>9</v>
      </c>
      <c r="KI6" s="176" t="s">
        <v>9</v>
      </c>
      <c r="KJ6" s="160" t="s">
        <v>9</v>
      </c>
      <c r="KK6" s="160" t="s">
        <v>10</v>
      </c>
      <c r="KL6" s="160" t="s">
        <v>10</v>
      </c>
      <c r="KM6" s="175" t="s">
        <v>8</v>
      </c>
      <c r="KN6" s="160" t="s">
        <v>10</v>
      </c>
      <c r="KO6" s="175" t="s">
        <v>8</v>
      </c>
    </row>
    <row r="7" spans="1:306" s="178" customFormat="1">
      <c r="A7" s="155" t="s">
        <v>341</v>
      </c>
      <c r="B7" s="175" t="str">
        <f>'Agent sur le planning au 011019'!$B$7</f>
        <v>RA</v>
      </c>
      <c r="C7" s="160" t="str">
        <f>'Agent sur le planning au 011019'!$C$7</f>
        <v>JFR-32</v>
      </c>
      <c r="D7" s="160" t="str">
        <f>'Agent sur le planning au 011019'!$D$7</f>
        <v>Soir Gyn</v>
      </c>
      <c r="E7" s="160" t="str">
        <f>'Agent sur le planning au 011019'!$E$7</f>
        <v>10H-20H</v>
      </c>
      <c r="F7" s="175" t="str">
        <f>'Agent sur le planning au 011019'!$F$7</f>
        <v>RA</v>
      </c>
      <c r="G7" s="176" t="str">
        <f>'Agent sur le planning au 011019'!$B$8</f>
        <v>7H30-18H</v>
      </c>
      <c r="H7" s="175" t="str">
        <f>'Agent sur le planning au 011019'!$C$8</f>
        <v>RA</v>
      </c>
      <c r="I7" s="160" t="str">
        <f>'Agent sur le planning au 011019'!$D$8</f>
        <v>JFR-34</v>
      </c>
      <c r="J7" s="160" t="str">
        <f>'Agent sur le planning au 011019'!$E$8</f>
        <v>JBC-21</v>
      </c>
      <c r="K7" s="160" t="str">
        <f>'Agent sur le planning au 011019'!$F$8</f>
        <v>JBC-21</v>
      </c>
      <c r="L7" s="175" t="str">
        <f>'Agent sur le planning au 011019'!$B$9</f>
        <v>RA</v>
      </c>
      <c r="M7" s="175" t="str">
        <f>'Agent sur le planning au 011019'!$C$9</f>
        <v>RA</v>
      </c>
      <c r="N7" s="177" t="str">
        <f>'Agent sur le planning au 011019'!$D$9</f>
        <v>7H30-18H</v>
      </c>
      <c r="O7" s="177" t="str">
        <f>'Agent sur le planning au 011019'!$E$9</f>
        <v>7H30-18H</v>
      </c>
      <c r="P7" s="177" t="str">
        <f>'Agent sur le planning au 011019'!$F$9</f>
        <v>7H30-18H</v>
      </c>
      <c r="Q7" s="176" t="str">
        <f>'Agent sur le planning au 011019'!$B$10</f>
        <v>JBC-23</v>
      </c>
      <c r="R7" s="160" t="str">
        <f>'Agent sur le planning au 011019'!$C$10</f>
        <v>JBC-23</v>
      </c>
      <c r="S7" s="175" t="str">
        <f>'Agent sur le planning au 011019'!$D$10</f>
        <v>RA</v>
      </c>
      <c r="T7" s="177" t="str">
        <f>'Agent sur le planning au 011019'!$E$10</f>
        <v>7H30-18H</v>
      </c>
      <c r="U7" s="160" t="str">
        <f>'Agent sur le planning au 011019'!$F$10</f>
        <v>10H-20H</v>
      </c>
      <c r="V7" s="175" t="str">
        <f>'Agent sur le planning au 011019'!$B$11</f>
        <v>RA</v>
      </c>
      <c r="W7" s="175" t="str">
        <f>'Agent sur le planning au 011019'!$C$11</f>
        <v>RA</v>
      </c>
      <c r="X7" s="160" t="str">
        <f>'Agent sur le planning au 011019'!$D$11</f>
        <v>JBC-23</v>
      </c>
      <c r="Y7" s="160" t="str">
        <f>'Agent sur le planning au 011019'!$E$11</f>
        <v>JBC-23</v>
      </c>
      <c r="Z7" s="160" t="str">
        <f>'Agent sur le planning au 011019'!$F$11</f>
        <v>JBC-23</v>
      </c>
      <c r="AA7" s="160" t="str">
        <f>'Agent sur le planning au 011019'!$B$12</f>
        <v>JBC-21</v>
      </c>
      <c r="AB7" s="176" t="str">
        <f>'Agent sur le planning au 011019'!$C$12</f>
        <v>7H30-18H</v>
      </c>
      <c r="AC7" s="160" t="str">
        <f>'Agent sur le planning au 011019'!$D$12</f>
        <v>JBC-21</v>
      </c>
      <c r="AD7" s="175" t="str">
        <f>'Agent sur le planning au 011019'!$E$12</f>
        <v>RA</v>
      </c>
      <c r="AE7" s="160" t="str">
        <f>'Agent sur le planning au 011019'!$F$12</f>
        <v>Soir Gyn</v>
      </c>
      <c r="AF7" s="160" t="str">
        <f>'Agent sur le planning au 011019'!$B$13</f>
        <v>Soir JFR</v>
      </c>
      <c r="AG7" s="160" t="str">
        <f>'Agent sur le planning au 011019'!$C$13</f>
        <v>Soir Gyn</v>
      </c>
      <c r="AH7" s="160" t="str">
        <f>'Agent sur le planning au 011019'!$D$13</f>
        <v>10H-20H</v>
      </c>
      <c r="AI7" s="175" t="str">
        <f>'Agent sur le planning au 011019'!$E$13</f>
        <v>RA</v>
      </c>
      <c r="AJ7" s="175" t="str">
        <f>'Agent sur le planning au 011019'!$F$13</f>
        <v>RA</v>
      </c>
      <c r="AK7" s="176" t="str">
        <f>'Agent sur le planning au 011019'!$B$14</f>
        <v>7H30-18H</v>
      </c>
      <c r="AL7" s="175" t="str">
        <f>'Agent sur le planning au 011019'!$C$14</f>
        <v>RA</v>
      </c>
      <c r="AM7" s="176" t="str">
        <f>'Agent sur le planning au 011019'!$D$14</f>
        <v>JBC-25</v>
      </c>
      <c r="AN7" s="160" t="str">
        <f>'Agent sur le planning au 011019'!$E$14</f>
        <v>JBC-26</v>
      </c>
      <c r="AO7" s="160" t="str">
        <f>'Agent sur le planning au 011019'!$F$14</f>
        <v>JBC-26</v>
      </c>
      <c r="AP7" s="160" t="str">
        <f>'Agent sur le planning au 011019'!$B$15</f>
        <v>JBC-25</v>
      </c>
      <c r="AQ7" s="160" t="str">
        <f>'Agent sur le planning au 011019'!$C$15</f>
        <v>JBA-1</v>
      </c>
      <c r="AR7" s="160" t="str">
        <f>'Agent sur le planning au 011019'!$D$15</f>
        <v>JBA-1</v>
      </c>
      <c r="AS7" s="175" t="str">
        <f>'Agent sur le planning au 011019'!$E$15</f>
        <v>RA</v>
      </c>
      <c r="AT7" s="175" t="str">
        <f>'Agent sur le planning au 011019'!$F$15</f>
        <v>RA</v>
      </c>
      <c r="AU7" s="160" t="str">
        <f>'Agent sur le planning au 011019'!$B$16</f>
        <v>JBU-15</v>
      </c>
      <c r="AV7" s="176" t="str">
        <f>'Agent sur le planning au 011019'!$C$16</f>
        <v>JBU-15</v>
      </c>
      <c r="AW7" s="160" t="str">
        <f>'Agent sur le planning au 011019'!$D$16</f>
        <v>JBU-15</v>
      </c>
      <c r="AX7" s="175" t="str">
        <f>'Agent sur le planning au 011019'!$E$16</f>
        <v>RA</v>
      </c>
      <c r="AY7" s="160" t="str">
        <f>'Agent sur le planning au 011019'!$F$16</f>
        <v>JBU-15</v>
      </c>
      <c r="AZ7" s="177" t="str">
        <f>'Agent sur le planning au 011019'!$B$17</f>
        <v>7H30-18H</v>
      </c>
      <c r="BA7" s="175" t="str">
        <f>'Agent sur le planning au 011019'!$C$17</f>
        <v>RA</v>
      </c>
      <c r="BB7" s="175" t="str">
        <f>'Agent sur le planning au 011019'!$D$17</f>
        <v>RA</v>
      </c>
      <c r="BC7" s="160" t="str">
        <f>'Agent sur le planning au 011019'!$E$17</f>
        <v>JBU-12</v>
      </c>
      <c r="BD7" s="160" t="str">
        <f>'Agent sur le planning au 011019'!$F$17</f>
        <v>JBU-12</v>
      </c>
      <c r="BE7" s="160" t="str">
        <f>'Agent sur le planning au 011019'!$B$18</f>
        <v>JBU-16</v>
      </c>
      <c r="BF7" s="160" t="str">
        <f>'Agent sur le planning au 011019'!$C$18</f>
        <v>JBU-16</v>
      </c>
      <c r="BG7" s="175" t="str">
        <f>'Agent sur le planning au 011019'!$D$18</f>
        <v>RA</v>
      </c>
      <c r="BH7" s="176" t="str">
        <f>'Agent sur le planning au 011019'!$E$18</f>
        <v>JBU-16</v>
      </c>
      <c r="BI7" s="160" t="str">
        <f>'Agent sur le planning au 011019'!$F$18</f>
        <v>JBU-16</v>
      </c>
      <c r="BJ7" s="160" t="str">
        <f>'Agent sur le planning au 011019'!$B$19</f>
        <v>JBU-12</v>
      </c>
      <c r="BK7" s="160" t="str">
        <f>'Agent sur le planning au 011019'!$C$19</f>
        <v>JBU-12</v>
      </c>
      <c r="BL7" s="160" t="str">
        <f>'Agent sur le planning au 011019'!$D$19</f>
        <v>JBU-16</v>
      </c>
      <c r="BM7" s="175" t="str">
        <f>'Agent sur le planning au 011019'!$E$19</f>
        <v>RA</v>
      </c>
      <c r="BN7" s="175" t="str">
        <f>'Agent sur le planning au 011019'!$F$19</f>
        <v>RA</v>
      </c>
      <c r="BO7" s="160" t="str">
        <f>'Agent sur le planning au 011019'!$B$20</f>
        <v>CCV-46</v>
      </c>
      <c r="BP7" s="176" t="str">
        <f>'Agent sur le planning au 011019'!$C$20</f>
        <v>RA</v>
      </c>
      <c r="BQ7" s="160" t="str">
        <f>'Agent sur le planning au 011019'!$D$20</f>
        <v>CCV-43</v>
      </c>
      <c r="BR7" s="175" t="str">
        <f>'Agent sur le planning au 011019'!$E$20</f>
        <v>RA</v>
      </c>
      <c r="BS7" s="176" t="str">
        <f>'Agent sur le planning au 011019'!$F$20</f>
        <v>CCV-46</v>
      </c>
      <c r="BT7" s="175" t="str">
        <f>'Agent sur le planning au 011019'!$B$21</f>
        <v>RA</v>
      </c>
      <c r="BU7" s="160" t="str">
        <f>'Agent sur le planning au 011019'!$C$21</f>
        <v>10H-20H</v>
      </c>
      <c r="BV7" s="177" t="str">
        <f>'Agent sur le planning au 011019'!$D$21</f>
        <v>7H30-18H</v>
      </c>
      <c r="BW7" s="160" t="str">
        <f>'Agent sur le planning au 011019'!$E$21</f>
        <v>Soir Gyn</v>
      </c>
      <c r="BX7" s="175" t="str">
        <f>'Agent sur le planning au 011019'!$F$21</f>
        <v>RA</v>
      </c>
      <c r="BY7" s="160" t="str">
        <f>'Agent sur le planning au 011019'!$B$22</f>
        <v>CCV-43</v>
      </c>
      <c r="BZ7" s="160" t="str">
        <f>'Agent sur le planning au 011019'!$C$22</f>
        <v>CCV-42</v>
      </c>
      <c r="CA7" s="176" t="str">
        <f>'Agent sur le planning au 011019'!$D$22</f>
        <v>7H30-18H</v>
      </c>
      <c r="CB7" s="175" t="str">
        <f>'Agent sur le planning au 011019'!$E$22</f>
        <v>RA</v>
      </c>
      <c r="CC7" s="176" t="str">
        <f>'Agent sur le planning au 011019'!$F$22</f>
        <v>7H30-18H</v>
      </c>
      <c r="CD7" s="175" t="str">
        <f>'Agent sur le planning au 011019'!$B$23</f>
        <v>RA</v>
      </c>
      <c r="CE7" s="175" t="str">
        <f>'Agent sur le planning au 011019'!$C$23</f>
        <v>RA</v>
      </c>
      <c r="CF7" s="160" t="str">
        <f>'Agent sur le planning au 011019'!$D$23</f>
        <v>JBU-12</v>
      </c>
      <c r="CG7" s="160" t="str">
        <f>'Agent sur le planning au 011019'!$E$23</f>
        <v>7H30-18H</v>
      </c>
      <c r="CH7" s="160" t="str">
        <f>'Agent sur le planning au 011019'!$F$23</f>
        <v>7H30-18H</v>
      </c>
      <c r="CI7" s="160" t="str">
        <f>'Agent sur le planning au 011019'!$B$4</f>
        <v>JFR-32</v>
      </c>
      <c r="CJ7" s="175" t="str">
        <f>'Agent sur le planning au 011019'!$C$4</f>
        <v>RA</v>
      </c>
      <c r="CK7" s="160" t="str">
        <f>'Agent sur le planning au 011019'!$D$4</f>
        <v>JFR-32</v>
      </c>
      <c r="CL7" s="176" t="str">
        <f>'Agent sur le planning au 011019'!$E$4</f>
        <v>JFR-32</v>
      </c>
      <c r="CM7" s="160" t="str">
        <f>'Agent sur le planning au 011019'!$F$4</f>
        <v>JFR-32</v>
      </c>
      <c r="CN7" s="160" t="str">
        <f>'Agent sur le planning au 011019'!$B$5</f>
        <v>JFR-33</v>
      </c>
      <c r="CO7" s="160" t="str">
        <f>'Agent sur le planning au 011019'!$C$5</f>
        <v>JFR-33</v>
      </c>
      <c r="CP7" s="175" t="str">
        <f>'Agent sur le planning au 011019'!$D$5</f>
        <v>RA</v>
      </c>
      <c r="CQ7" s="160" t="str">
        <f>'Agent sur le planning au 011019'!$E$5</f>
        <v>JFR-33</v>
      </c>
      <c r="CR7" s="175" t="str">
        <f>'Agent sur le planning au 011019'!$F$5</f>
        <v>RA</v>
      </c>
      <c r="CS7" s="160" t="str">
        <f>'Agent sur le planning au 011019'!$B$6</f>
        <v>JFR-37</v>
      </c>
      <c r="CT7" s="175" t="str">
        <f>'Agent sur le planning au 011019'!$C$6</f>
        <v>RA</v>
      </c>
      <c r="CU7" s="176" t="str">
        <f>'Agent sur le planning au 011019'!$D$6</f>
        <v>JFR-37</v>
      </c>
      <c r="CV7" s="160" t="str">
        <f>'Agent sur le planning au 011019'!$E$6</f>
        <v>JFR-37</v>
      </c>
      <c r="CW7" s="160" t="str">
        <f>'Agent sur le planning au 011019'!$F$6</f>
        <v>JFR-37</v>
      </c>
      <c r="CX7" s="175" t="s">
        <v>8</v>
      </c>
      <c r="CY7" s="160" t="str">
        <f>'Agent sur le planning au 011019'!$C$7</f>
        <v>JFR-32</v>
      </c>
      <c r="CZ7" s="160" t="s">
        <v>12</v>
      </c>
      <c r="DA7" s="160" t="s">
        <v>46</v>
      </c>
      <c r="DB7" s="175" t="s">
        <v>8</v>
      </c>
      <c r="DC7" s="176" t="s">
        <v>54</v>
      </c>
      <c r="DD7" s="175" t="s">
        <v>8</v>
      </c>
      <c r="DE7" s="160" t="s">
        <v>288</v>
      </c>
      <c r="DF7" s="160" t="s">
        <v>15</v>
      </c>
      <c r="DG7" s="160" t="s">
        <v>15</v>
      </c>
      <c r="DH7" s="175" t="s">
        <v>8</v>
      </c>
      <c r="DI7" s="175" t="s">
        <v>8</v>
      </c>
      <c r="DJ7" s="177" t="s">
        <v>54</v>
      </c>
      <c r="DK7" s="177" t="s">
        <v>54</v>
      </c>
      <c r="DL7" s="177" t="s">
        <v>54</v>
      </c>
      <c r="DM7" s="176" t="s">
        <v>16</v>
      </c>
      <c r="DN7" s="160" t="s">
        <v>16</v>
      </c>
      <c r="DO7" s="175" t="s">
        <v>289</v>
      </c>
      <c r="DP7" s="177" t="s">
        <v>54</v>
      </c>
      <c r="DQ7" s="160" t="s">
        <v>46</v>
      </c>
      <c r="DR7" s="175" t="s">
        <v>8</v>
      </c>
      <c r="DS7" s="175" t="s">
        <v>8</v>
      </c>
      <c r="DT7" s="160" t="s">
        <v>16</v>
      </c>
      <c r="DU7" s="160" t="s">
        <v>16</v>
      </c>
      <c r="DV7" s="160" t="s">
        <v>16</v>
      </c>
      <c r="DW7" s="160" t="s">
        <v>15</v>
      </c>
      <c r="DX7" s="176" t="s">
        <v>15</v>
      </c>
      <c r="DY7" s="160" t="s">
        <v>15</v>
      </c>
      <c r="DZ7" s="175" t="s">
        <v>8</v>
      </c>
      <c r="EA7" s="160" t="s">
        <v>12</v>
      </c>
      <c r="EB7" s="160" t="s">
        <v>37</v>
      </c>
      <c r="EC7" s="160" t="s">
        <v>12</v>
      </c>
      <c r="ED7" s="160" t="s">
        <v>46</v>
      </c>
      <c r="EE7" s="175" t="s">
        <v>8</v>
      </c>
      <c r="EF7" s="175" t="s">
        <v>8</v>
      </c>
      <c r="EG7" s="176" t="s">
        <v>54</v>
      </c>
      <c r="EH7" s="175" t="s">
        <v>8</v>
      </c>
      <c r="EI7" s="176" t="s">
        <v>38</v>
      </c>
      <c r="EJ7" s="160" t="s">
        <v>39</v>
      </c>
      <c r="EK7" s="160" t="s">
        <v>39</v>
      </c>
      <c r="EL7" s="160" t="s">
        <v>38</v>
      </c>
      <c r="EM7" s="160" t="s">
        <v>40</v>
      </c>
      <c r="EN7" s="160" t="s">
        <v>40</v>
      </c>
      <c r="EO7" s="175" t="s">
        <v>8</v>
      </c>
      <c r="EP7" s="175" t="s">
        <v>8</v>
      </c>
      <c r="EQ7" s="160" t="s">
        <v>41</v>
      </c>
      <c r="ER7" s="176" t="s">
        <v>41</v>
      </c>
      <c r="ES7" s="160" t="s">
        <v>41</v>
      </c>
      <c r="ET7" s="175" t="s">
        <v>8</v>
      </c>
      <c r="EU7" s="160" t="s">
        <v>41</v>
      </c>
      <c r="EV7" s="177" t="s">
        <v>54</v>
      </c>
      <c r="EW7" s="175" t="s">
        <v>8</v>
      </c>
      <c r="EX7" s="175" t="s">
        <v>8</v>
      </c>
      <c r="EY7" s="160" t="s">
        <v>42</v>
      </c>
      <c r="EZ7" s="160" t="s">
        <v>42</v>
      </c>
      <c r="FA7" s="160" t="s">
        <v>43</v>
      </c>
      <c r="FB7" s="160" t="s">
        <v>43</v>
      </c>
      <c r="FC7" s="175" t="s">
        <v>290</v>
      </c>
      <c r="FD7" s="176" t="s">
        <v>43</v>
      </c>
      <c r="FE7" s="160" t="s">
        <v>43</v>
      </c>
      <c r="FF7" s="160" t="s">
        <v>42</v>
      </c>
      <c r="FG7" s="160" t="s">
        <v>286</v>
      </c>
      <c r="FH7" s="160" t="s">
        <v>43</v>
      </c>
      <c r="FI7" s="175" t="s">
        <v>8</v>
      </c>
      <c r="FJ7" s="175" t="s">
        <v>8</v>
      </c>
      <c r="FK7" s="160" t="s">
        <v>44</v>
      </c>
      <c r="FL7" s="176" t="s">
        <v>54</v>
      </c>
      <c r="FM7" s="160" t="s">
        <v>291</v>
      </c>
      <c r="FN7" s="175" t="s">
        <v>8</v>
      </c>
      <c r="FO7" s="176" t="s">
        <v>44</v>
      </c>
      <c r="FP7" s="175" t="s">
        <v>8</v>
      </c>
      <c r="FQ7" s="160" t="s">
        <v>287</v>
      </c>
      <c r="FR7" s="177" t="s">
        <v>54</v>
      </c>
      <c r="FS7" s="160" t="s">
        <v>12</v>
      </c>
      <c r="FT7" s="175" t="s">
        <v>8</v>
      </c>
      <c r="FU7" s="160" t="s">
        <v>45</v>
      </c>
      <c r="FV7" s="160" t="s">
        <v>47</v>
      </c>
      <c r="FW7" s="176" t="s">
        <v>54</v>
      </c>
      <c r="FX7" s="175" t="s">
        <v>8</v>
      </c>
      <c r="FY7" s="176" t="s">
        <v>54</v>
      </c>
      <c r="FZ7" s="175" t="s">
        <v>8</v>
      </c>
      <c r="GA7" s="175" t="s">
        <v>8</v>
      </c>
      <c r="GB7" s="160" t="s">
        <v>42</v>
      </c>
      <c r="GC7" s="160" t="s">
        <v>54</v>
      </c>
      <c r="GD7" s="160" t="s">
        <v>54</v>
      </c>
      <c r="GE7" s="160" t="s">
        <v>9</v>
      </c>
      <c r="GF7" s="175" t="s">
        <v>8</v>
      </c>
      <c r="GG7" s="160" t="s">
        <v>9</v>
      </c>
      <c r="GH7" s="176" t="s">
        <v>9</v>
      </c>
      <c r="GI7" s="160" t="s">
        <v>9</v>
      </c>
      <c r="GJ7" s="160" t="s">
        <v>10</v>
      </c>
      <c r="GK7" s="160" t="s">
        <v>10</v>
      </c>
      <c r="GL7" s="175" t="s">
        <v>8</v>
      </c>
      <c r="GM7" s="160" t="s">
        <v>10</v>
      </c>
      <c r="GN7" s="175" t="s">
        <v>8</v>
      </c>
      <c r="GO7" s="160" t="s">
        <v>11</v>
      </c>
      <c r="GP7" s="175" t="s">
        <v>8</v>
      </c>
      <c r="GQ7" s="176" t="s">
        <v>11</v>
      </c>
      <c r="GR7" s="160" t="s">
        <v>11</v>
      </c>
      <c r="GS7" s="160" t="s">
        <v>11</v>
      </c>
      <c r="GT7" s="175" t="s">
        <v>8</v>
      </c>
      <c r="GU7" s="160" t="s">
        <v>285</v>
      </c>
      <c r="GV7" s="160" t="s">
        <v>12</v>
      </c>
      <c r="GW7" s="160" t="s">
        <v>46</v>
      </c>
      <c r="GX7" s="175" t="s">
        <v>8</v>
      </c>
      <c r="GY7" s="176" t="s">
        <v>54</v>
      </c>
      <c r="GZ7" s="175" t="s">
        <v>8</v>
      </c>
      <c r="HA7" s="160" t="s">
        <v>288</v>
      </c>
      <c r="HB7" s="160" t="s">
        <v>15</v>
      </c>
      <c r="HC7" s="160" t="s">
        <v>15</v>
      </c>
      <c r="HD7" s="175" t="s">
        <v>8</v>
      </c>
      <c r="HE7" s="175" t="s">
        <v>8</v>
      </c>
      <c r="HF7" s="177" t="s">
        <v>54</v>
      </c>
      <c r="HG7" s="177" t="s">
        <v>54</v>
      </c>
      <c r="HH7" s="177" t="s">
        <v>54</v>
      </c>
      <c r="HI7" s="176" t="s">
        <v>16</v>
      </c>
      <c r="HJ7" s="160" t="s">
        <v>16</v>
      </c>
      <c r="HK7" s="175" t="s">
        <v>289</v>
      </c>
      <c r="HL7" s="177" t="s">
        <v>54</v>
      </c>
      <c r="HM7" s="160" t="s">
        <v>46</v>
      </c>
      <c r="HN7" s="175" t="s">
        <v>8</v>
      </c>
      <c r="HO7" s="175" t="s">
        <v>8</v>
      </c>
      <c r="HP7" s="160" t="s">
        <v>16</v>
      </c>
      <c r="HQ7" s="160" t="s">
        <v>16</v>
      </c>
      <c r="HR7" s="160" t="s">
        <v>16</v>
      </c>
      <c r="HS7" s="160" t="s">
        <v>15</v>
      </c>
      <c r="HT7" s="176" t="s">
        <v>15</v>
      </c>
      <c r="HU7" s="160" t="s">
        <v>15</v>
      </c>
      <c r="HV7" s="175" t="s">
        <v>8</v>
      </c>
      <c r="HW7" s="160" t="s">
        <v>12</v>
      </c>
      <c r="HX7" s="160" t="s">
        <v>37</v>
      </c>
      <c r="HY7" s="160" t="s">
        <v>12</v>
      </c>
      <c r="HZ7" s="160" t="s">
        <v>46</v>
      </c>
      <c r="IA7" s="175" t="s">
        <v>8</v>
      </c>
      <c r="IB7" s="175" t="s">
        <v>8</v>
      </c>
      <c r="IC7" s="176" t="s">
        <v>54</v>
      </c>
      <c r="ID7" s="175" t="s">
        <v>8</v>
      </c>
      <c r="IE7" s="176" t="s">
        <v>38</v>
      </c>
      <c r="IF7" s="160" t="s">
        <v>39</v>
      </c>
      <c r="IG7" s="160" t="s">
        <v>39</v>
      </c>
      <c r="IH7" s="160" t="s">
        <v>38</v>
      </c>
      <c r="II7" s="160" t="s">
        <v>40</v>
      </c>
      <c r="IJ7" s="160" t="s">
        <v>40</v>
      </c>
      <c r="IK7" s="175" t="s">
        <v>8</v>
      </c>
      <c r="IL7" s="175" t="s">
        <v>8</v>
      </c>
      <c r="IM7" s="160" t="s">
        <v>41</v>
      </c>
      <c r="IN7" s="176" t="s">
        <v>41</v>
      </c>
      <c r="IO7" s="160" t="s">
        <v>41</v>
      </c>
      <c r="IP7" s="175" t="s">
        <v>8</v>
      </c>
      <c r="IQ7" s="160" t="s">
        <v>41</v>
      </c>
      <c r="IR7" s="177" t="s">
        <v>54</v>
      </c>
      <c r="IS7" s="175" t="s">
        <v>8</v>
      </c>
      <c r="IT7" s="175" t="s">
        <v>8</v>
      </c>
      <c r="IU7" s="160" t="s">
        <v>42</v>
      </c>
      <c r="IV7" s="160" t="s">
        <v>42</v>
      </c>
      <c r="IW7" s="160" t="s">
        <v>43</v>
      </c>
      <c r="IX7" s="160" t="s">
        <v>43</v>
      </c>
      <c r="IY7" s="175" t="s">
        <v>290</v>
      </c>
      <c r="IZ7" s="176" t="s">
        <v>43</v>
      </c>
      <c r="JA7" s="160" t="s">
        <v>43</v>
      </c>
      <c r="JB7" s="160" t="s">
        <v>42</v>
      </c>
      <c r="JC7" s="160" t="s">
        <v>286</v>
      </c>
      <c r="JD7" s="160" t="s">
        <v>43</v>
      </c>
      <c r="JE7" s="175" t="s">
        <v>8</v>
      </c>
      <c r="JF7" s="175" t="s">
        <v>8</v>
      </c>
      <c r="JG7" s="160" t="s">
        <v>44</v>
      </c>
      <c r="JH7" s="176" t="s">
        <v>54</v>
      </c>
      <c r="JI7" s="160" t="s">
        <v>291</v>
      </c>
      <c r="JJ7" s="175" t="s">
        <v>8</v>
      </c>
      <c r="JK7" s="176" t="s">
        <v>44</v>
      </c>
      <c r="JL7" s="175" t="s">
        <v>8</v>
      </c>
      <c r="JM7" s="160" t="s">
        <v>287</v>
      </c>
      <c r="JN7" s="177" t="s">
        <v>54</v>
      </c>
      <c r="JO7" s="160" t="s">
        <v>12</v>
      </c>
      <c r="JP7" s="175" t="s">
        <v>8</v>
      </c>
      <c r="JQ7" s="160" t="s">
        <v>45</v>
      </c>
      <c r="JR7" s="160" t="s">
        <v>47</v>
      </c>
      <c r="JS7" s="176" t="s">
        <v>54</v>
      </c>
      <c r="JT7" s="175" t="s">
        <v>8</v>
      </c>
      <c r="JU7" s="176" t="s">
        <v>54</v>
      </c>
      <c r="JV7" s="175" t="s">
        <v>8</v>
      </c>
      <c r="JW7" s="175" t="s">
        <v>8</v>
      </c>
      <c r="JX7" s="160" t="s">
        <v>42</v>
      </c>
      <c r="JY7" s="160" t="s">
        <v>54</v>
      </c>
      <c r="JZ7" s="160" t="s">
        <v>54</v>
      </c>
      <c r="KA7" s="160" t="s">
        <v>9</v>
      </c>
      <c r="KB7" s="175" t="s">
        <v>8</v>
      </c>
      <c r="KC7" s="160" t="s">
        <v>9</v>
      </c>
      <c r="KD7" s="176" t="s">
        <v>9</v>
      </c>
      <c r="KE7" s="160" t="s">
        <v>9</v>
      </c>
      <c r="KF7" s="160" t="s">
        <v>10</v>
      </c>
      <c r="KG7" s="160" t="s">
        <v>10</v>
      </c>
      <c r="KH7" s="175" t="s">
        <v>8</v>
      </c>
      <c r="KI7" s="160" t="s">
        <v>10</v>
      </c>
      <c r="KJ7" s="175" t="s">
        <v>8</v>
      </c>
      <c r="KK7" s="160" t="s">
        <v>11</v>
      </c>
      <c r="KL7" s="175" t="s">
        <v>8</v>
      </c>
      <c r="KM7" s="176" t="s">
        <v>11</v>
      </c>
      <c r="KN7" s="160" t="s">
        <v>11</v>
      </c>
      <c r="KO7" s="160" t="s">
        <v>11</v>
      </c>
    </row>
    <row r="8" spans="1:306" s="178" customFormat="1">
      <c r="A8" s="155" t="s">
        <v>342</v>
      </c>
      <c r="B8" s="143" t="str">
        <f>'Agent sur le planning au 011019'!$B$8</f>
        <v>7H30-18H</v>
      </c>
      <c r="C8" s="175" t="str">
        <f>'Agent sur le planning au 011019'!$C$8</f>
        <v>RA</v>
      </c>
      <c r="D8" s="160" t="str">
        <f>'Agent sur le planning au 011019'!$D$8</f>
        <v>JFR-34</v>
      </c>
      <c r="E8" s="160" t="str">
        <f>'Agent sur le planning au 011019'!$E$8</f>
        <v>JBC-21</v>
      </c>
      <c r="F8" s="160" t="str">
        <f>'Agent sur le planning au 011019'!$F$8</f>
        <v>JBC-21</v>
      </c>
      <c r="G8" s="175" t="str">
        <f>'Agent sur le planning au 011019'!$B$9</f>
        <v>RA</v>
      </c>
      <c r="H8" s="175" t="str">
        <f>'Agent sur le planning au 011019'!$C$9</f>
        <v>RA</v>
      </c>
      <c r="I8" s="177" t="str">
        <f>'Agent sur le planning au 011019'!$D$9</f>
        <v>7H30-18H</v>
      </c>
      <c r="J8" s="177" t="str">
        <f>'Agent sur le planning au 011019'!$E$9</f>
        <v>7H30-18H</v>
      </c>
      <c r="K8" s="177" t="str">
        <f>'Agent sur le planning au 011019'!$F$9</f>
        <v>7H30-18H</v>
      </c>
      <c r="L8" s="176" t="str">
        <f>'Agent sur le planning au 011019'!$B$10</f>
        <v>JBC-23</v>
      </c>
      <c r="M8" s="160" t="str">
        <f>'Agent sur le planning au 011019'!$C$10</f>
        <v>JBC-23</v>
      </c>
      <c r="N8" s="175" t="str">
        <f>'Agent sur le planning au 011019'!$D$10</f>
        <v>RA</v>
      </c>
      <c r="O8" s="177" t="str">
        <f>'Agent sur le planning au 011019'!$E$10</f>
        <v>7H30-18H</v>
      </c>
      <c r="P8" s="160" t="str">
        <f>'Agent sur le planning au 011019'!$F$10</f>
        <v>10H-20H</v>
      </c>
      <c r="Q8" s="175" t="str">
        <f>'Agent sur le planning au 011019'!$B$11</f>
        <v>RA</v>
      </c>
      <c r="R8" s="175" t="str">
        <f>'Agent sur le planning au 011019'!$C$11</f>
        <v>RA</v>
      </c>
      <c r="S8" s="160" t="str">
        <f>'Agent sur le planning au 011019'!$D$11</f>
        <v>JBC-23</v>
      </c>
      <c r="T8" s="160" t="str">
        <f>'Agent sur le planning au 011019'!$E$11</f>
        <v>JBC-23</v>
      </c>
      <c r="U8" s="160" t="str">
        <f>'Agent sur le planning au 011019'!$F$11</f>
        <v>JBC-23</v>
      </c>
      <c r="V8" s="160" t="str">
        <f>'Agent sur le planning au 011019'!$B$12</f>
        <v>JBC-21</v>
      </c>
      <c r="W8" s="176" t="str">
        <f>'Agent sur le planning au 011019'!$C$12</f>
        <v>7H30-18H</v>
      </c>
      <c r="X8" s="160" t="str">
        <f>'Agent sur le planning au 011019'!$D$12</f>
        <v>JBC-21</v>
      </c>
      <c r="Y8" s="175" t="str">
        <f>'Agent sur le planning au 011019'!$E$12</f>
        <v>RA</v>
      </c>
      <c r="Z8" s="160" t="str">
        <f>'Agent sur le planning au 011019'!$F$12</f>
        <v>Soir Gyn</v>
      </c>
      <c r="AA8" s="160" t="str">
        <f>'Agent sur le planning au 011019'!$B$13</f>
        <v>Soir JFR</v>
      </c>
      <c r="AB8" s="160" t="str">
        <f>'Agent sur le planning au 011019'!$C$13</f>
        <v>Soir Gyn</v>
      </c>
      <c r="AC8" s="160" t="str">
        <f>'Agent sur le planning au 011019'!$D$13</f>
        <v>10H-20H</v>
      </c>
      <c r="AD8" s="175" t="str">
        <f>'Agent sur le planning au 011019'!$E$13</f>
        <v>RA</v>
      </c>
      <c r="AE8" s="175" t="str">
        <f>'Agent sur le planning au 011019'!$F$13</f>
        <v>RA</v>
      </c>
      <c r="AF8" s="176" t="str">
        <f>'Agent sur le planning au 011019'!$B$14</f>
        <v>7H30-18H</v>
      </c>
      <c r="AG8" s="175" t="str">
        <f>'Agent sur le planning au 011019'!$C$14</f>
        <v>RA</v>
      </c>
      <c r="AH8" s="176" t="str">
        <f>'Agent sur le planning au 011019'!$D$14</f>
        <v>JBC-25</v>
      </c>
      <c r="AI8" s="160" t="str">
        <f>'Agent sur le planning au 011019'!$E$14</f>
        <v>JBC-26</v>
      </c>
      <c r="AJ8" s="160" t="str">
        <f>'Agent sur le planning au 011019'!$F$14</f>
        <v>JBC-26</v>
      </c>
      <c r="AK8" s="160" t="str">
        <f>'Agent sur le planning au 011019'!$B$15</f>
        <v>JBC-25</v>
      </c>
      <c r="AL8" s="160" t="str">
        <f>'Agent sur le planning au 011019'!$C$15</f>
        <v>JBA-1</v>
      </c>
      <c r="AM8" s="160" t="str">
        <f>'Agent sur le planning au 011019'!$D$15</f>
        <v>JBA-1</v>
      </c>
      <c r="AN8" s="175" t="str">
        <f>'Agent sur le planning au 011019'!$E$15</f>
        <v>RA</v>
      </c>
      <c r="AO8" s="175" t="str">
        <f>'Agent sur le planning au 011019'!$F$15</f>
        <v>RA</v>
      </c>
      <c r="AP8" s="160" t="str">
        <f>'Agent sur le planning au 011019'!$B$16</f>
        <v>JBU-15</v>
      </c>
      <c r="AQ8" s="176" t="str">
        <f>'Agent sur le planning au 011019'!$C$16</f>
        <v>JBU-15</v>
      </c>
      <c r="AR8" s="160" t="str">
        <f>'Agent sur le planning au 011019'!$D$16</f>
        <v>JBU-15</v>
      </c>
      <c r="AS8" s="175" t="str">
        <f>'Agent sur le planning au 011019'!$E$16</f>
        <v>RA</v>
      </c>
      <c r="AT8" s="160" t="str">
        <f>'Agent sur le planning au 011019'!$F$16</f>
        <v>JBU-15</v>
      </c>
      <c r="AU8" s="177" t="str">
        <f>'Agent sur le planning au 011019'!$B$17</f>
        <v>7H30-18H</v>
      </c>
      <c r="AV8" s="175" t="str">
        <f>'Agent sur le planning au 011019'!$C$17</f>
        <v>RA</v>
      </c>
      <c r="AW8" s="175" t="str">
        <f>'Agent sur le planning au 011019'!$D$17</f>
        <v>RA</v>
      </c>
      <c r="AX8" s="160" t="str">
        <f>'Agent sur le planning au 011019'!$E$17</f>
        <v>JBU-12</v>
      </c>
      <c r="AY8" s="160" t="str">
        <f>'Agent sur le planning au 011019'!$F$17</f>
        <v>JBU-12</v>
      </c>
      <c r="AZ8" s="160" t="str">
        <f>'Agent sur le planning au 011019'!$B$18</f>
        <v>JBU-16</v>
      </c>
      <c r="BA8" s="160" t="str">
        <f>'Agent sur le planning au 011019'!$C$18</f>
        <v>JBU-16</v>
      </c>
      <c r="BB8" s="175" t="str">
        <f>'Agent sur le planning au 011019'!$D$18</f>
        <v>RA</v>
      </c>
      <c r="BC8" s="176" t="str">
        <f>'Agent sur le planning au 011019'!$E$18</f>
        <v>JBU-16</v>
      </c>
      <c r="BD8" s="160" t="str">
        <f>'Agent sur le planning au 011019'!$F$18</f>
        <v>JBU-16</v>
      </c>
      <c r="BE8" s="160" t="str">
        <f>'Agent sur le planning au 011019'!$B$19</f>
        <v>JBU-12</v>
      </c>
      <c r="BF8" s="160" t="str">
        <f>'Agent sur le planning au 011019'!$C$19</f>
        <v>JBU-12</v>
      </c>
      <c r="BG8" s="160" t="str">
        <f>'Agent sur le planning au 011019'!$D$19</f>
        <v>JBU-16</v>
      </c>
      <c r="BH8" s="175" t="str">
        <f>'Agent sur le planning au 011019'!$E$19</f>
        <v>RA</v>
      </c>
      <c r="BI8" s="175" t="str">
        <f>'Agent sur le planning au 011019'!$F$19</f>
        <v>RA</v>
      </c>
      <c r="BJ8" s="160" t="str">
        <f>'Agent sur le planning au 011019'!$B$20</f>
        <v>CCV-46</v>
      </c>
      <c r="BK8" s="176" t="str">
        <f>'Agent sur le planning au 011019'!$C$20</f>
        <v>RA</v>
      </c>
      <c r="BL8" s="160" t="str">
        <f>'Agent sur le planning au 011019'!$D$20</f>
        <v>CCV-43</v>
      </c>
      <c r="BM8" s="175" t="str">
        <f>'Agent sur le planning au 011019'!$E$20</f>
        <v>RA</v>
      </c>
      <c r="BN8" s="176" t="str">
        <f>'Agent sur le planning au 011019'!$F$20</f>
        <v>CCV-46</v>
      </c>
      <c r="BO8" s="175" t="str">
        <f>'Agent sur le planning au 011019'!$B$21</f>
        <v>RA</v>
      </c>
      <c r="BP8" s="160" t="str">
        <f>'Agent sur le planning au 011019'!$C$21</f>
        <v>10H-20H</v>
      </c>
      <c r="BQ8" s="177" t="str">
        <f>'Agent sur le planning au 011019'!$D$21</f>
        <v>7H30-18H</v>
      </c>
      <c r="BR8" s="160" t="str">
        <f>'Agent sur le planning au 011019'!$E$21</f>
        <v>Soir Gyn</v>
      </c>
      <c r="BS8" s="175" t="str">
        <f>'Agent sur le planning au 011019'!$F$21</f>
        <v>RA</v>
      </c>
      <c r="BT8" s="160" t="str">
        <f>'Agent sur le planning au 011019'!$B$22</f>
        <v>CCV-43</v>
      </c>
      <c r="BU8" s="160" t="str">
        <f>'Agent sur le planning au 011019'!$C$22</f>
        <v>CCV-42</v>
      </c>
      <c r="BV8" s="176" t="str">
        <f>'Agent sur le planning au 011019'!$D$22</f>
        <v>7H30-18H</v>
      </c>
      <c r="BW8" s="175" t="str">
        <f>'Agent sur le planning au 011019'!$E$22</f>
        <v>RA</v>
      </c>
      <c r="BX8" s="176" t="str">
        <f>'Agent sur le planning au 011019'!$F$22</f>
        <v>7H30-18H</v>
      </c>
      <c r="BY8" s="175" t="str">
        <f>'Agent sur le planning au 011019'!$B$23</f>
        <v>RA</v>
      </c>
      <c r="BZ8" s="175" t="str">
        <f>'Agent sur le planning au 011019'!$C$23</f>
        <v>RA</v>
      </c>
      <c r="CA8" s="160" t="str">
        <f>'Agent sur le planning au 011019'!$D$23</f>
        <v>JBU-12</v>
      </c>
      <c r="CB8" s="160" t="str">
        <f>'Agent sur le planning au 011019'!$E$23</f>
        <v>7H30-18H</v>
      </c>
      <c r="CC8" s="160" t="str">
        <f>'Agent sur le planning au 011019'!$F$23</f>
        <v>7H30-18H</v>
      </c>
      <c r="CD8" s="160" t="str">
        <f>'Agent sur le planning au 011019'!$B$4</f>
        <v>JFR-32</v>
      </c>
      <c r="CE8" s="175" t="str">
        <f>'Agent sur le planning au 011019'!$C$4</f>
        <v>RA</v>
      </c>
      <c r="CF8" s="160" t="str">
        <f>'Agent sur le planning au 011019'!$D$4</f>
        <v>JFR-32</v>
      </c>
      <c r="CG8" s="176" t="str">
        <f>'Agent sur le planning au 011019'!$E$4</f>
        <v>JFR-32</v>
      </c>
      <c r="CH8" s="160" t="str">
        <f>'Agent sur le planning au 011019'!$F$4</f>
        <v>JFR-32</v>
      </c>
      <c r="CI8" s="160" t="str">
        <f>'Agent sur le planning au 011019'!$B$5</f>
        <v>JFR-33</v>
      </c>
      <c r="CJ8" s="160" t="str">
        <f>'Agent sur le planning au 011019'!$C$5</f>
        <v>JFR-33</v>
      </c>
      <c r="CK8" s="175" t="str">
        <f>'Agent sur le planning au 011019'!$D$5</f>
        <v>RA</v>
      </c>
      <c r="CL8" s="160" t="str">
        <f>'Agent sur le planning au 011019'!$E$5</f>
        <v>JFR-33</v>
      </c>
      <c r="CM8" s="175" t="str">
        <f>'Agent sur le planning au 011019'!$F$5</f>
        <v>RA</v>
      </c>
      <c r="CN8" s="160" t="str">
        <f>'Agent sur le planning au 011019'!$B$6</f>
        <v>JFR-37</v>
      </c>
      <c r="CO8" s="175" t="str">
        <f>'Agent sur le planning au 011019'!$C$6</f>
        <v>RA</v>
      </c>
      <c r="CP8" s="176" t="str">
        <f>'Agent sur le planning au 011019'!$D$6</f>
        <v>JFR-37</v>
      </c>
      <c r="CQ8" s="160" t="str">
        <f>'Agent sur le planning au 011019'!$E$6</f>
        <v>JFR-37</v>
      </c>
      <c r="CR8" s="160" t="str">
        <f>'Agent sur le planning au 011019'!$F$6</f>
        <v>JFR-37</v>
      </c>
      <c r="CS8" s="175" t="str">
        <f>'Agent sur le planning au 011019'!$B$7</f>
        <v>RA</v>
      </c>
      <c r="CT8" s="160" t="str">
        <f>'Agent sur le planning au 011019'!$C$7</f>
        <v>JFR-32</v>
      </c>
      <c r="CU8" s="160" t="str">
        <f>'Agent sur le planning au 011019'!$D$7</f>
        <v>Soir Gyn</v>
      </c>
      <c r="CV8" s="160" t="str">
        <f>'Agent sur le planning au 011019'!$E$7</f>
        <v>10H-20H</v>
      </c>
      <c r="CW8" s="175" t="str">
        <f>'Agent sur le planning au 011019'!$F$7</f>
        <v>RA</v>
      </c>
      <c r="CX8" s="176" t="s">
        <v>54</v>
      </c>
      <c r="CY8" s="175" t="s">
        <v>8</v>
      </c>
      <c r="CZ8" s="160" t="s">
        <v>288</v>
      </c>
      <c r="DA8" s="160" t="s">
        <v>15</v>
      </c>
      <c r="DB8" s="160" t="s">
        <v>15</v>
      </c>
      <c r="DC8" s="175" t="s">
        <v>8</v>
      </c>
      <c r="DD8" s="175" t="s">
        <v>8</v>
      </c>
      <c r="DE8" s="177" t="s">
        <v>54</v>
      </c>
      <c r="DF8" s="177" t="s">
        <v>54</v>
      </c>
      <c r="DG8" s="177" t="s">
        <v>54</v>
      </c>
      <c r="DH8" s="176" t="s">
        <v>16</v>
      </c>
      <c r="DI8" s="160" t="s">
        <v>16</v>
      </c>
      <c r="DJ8" s="175" t="s">
        <v>289</v>
      </c>
      <c r="DK8" s="177" t="s">
        <v>54</v>
      </c>
      <c r="DL8" s="160" t="s">
        <v>46</v>
      </c>
      <c r="DM8" s="175" t="s">
        <v>8</v>
      </c>
      <c r="DN8" s="175" t="s">
        <v>8</v>
      </c>
      <c r="DO8" s="160" t="s">
        <v>16</v>
      </c>
      <c r="DP8" s="160" t="s">
        <v>16</v>
      </c>
      <c r="DQ8" s="160" t="s">
        <v>16</v>
      </c>
      <c r="DR8" s="160" t="s">
        <v>15</v>
      </c>
      <c r="DS8" s="176" t="s">
        <v>15</v>
      </c>
      <c r="DT8" s="160" t="s">
        <v>15</v>
      </c>
      <c r="DU8" s="175" t="s">
        <v>8</v>
      </c>
      <c r="DV8" s="160" t="s">
        <v>12</v>
      </c>
      <c r="DW8" s="160" t="s">
        <v>37</v>
      </c>
      <c r="DX8" s="160" t="s">
        <v>12</v>
      </c>
      <c r="DY8" s="160" t="s">
        <v>46</v>
      </c>
      <c r="DZ8" s="175" t="s">
        <v>8</v>
      </c>
      <c r="EA8" s="175" t="s">
        <v>8</v>
      </c>
      <c r="EB8" s="176" t="s">
        <v>54</v>
      </c>
      <c r="EC8" s="175" t="s">
        <v>8</v>
      </c>
      <c r="ED8" s="176" t="s">
        <v>38</v>
      </c>
      <c r="EE8" s="160" t="s">
        <v>39</v>
      </c>
      <c r="EF8" s="160" t="s">
        <v>39</v>
      </c>
      <c r="EG8" s="160" t="s">
        <v>38</v>
      </c>
      <c r="EH8" s="160" t="s">
        <v>40</v>
      </c>
      <c r="EI8" s="160" t="s">
        <v>40</v>
      </c>
      <c r="EJ8" s="175" t="s">
        <v>8</v>
      </c>
      <c r="EK8" s="175" t="s">
        <v>8</v>
      </c>
      <c r="EL8" s="160" t="s">
        <v>41</v>
      </c>
      <c r="EM8" s="176" t="s">
        <v>41</v>
      </c>
      <c r="EN8" s="160" t="s">
        <v>41</v>
      </c>
      <c r="EO8" s="175" t="s">
        <v>8</v>
      </c>
      <c r="EP8" s="160" t="s">
        <v>41</v>
      </c>
      <c r="EQ8" s="177" t="s">
        <v>54</v>
      </c>
      <c r="ER8" s="175" t="s">
        <v>8</v>
      </c>
      <c r="ES8" s="175" t="s">
        <v>8</v>
      </c>
      <c r="ET8" s="160" t="s">
        <v>42</v>
      </c>
      <c r="EU8" s="160" t="s">
        <v>42</v>
      </c>
      <c r="EV8" s="160" t="s">
        <v>43</v>
      </c>
      <c r="EW8" s="160" t="s">
        <v>43</v>
      </c>
      <c r="EX8" s="175" t="s">
        <v>290</v>
      </c>
      <c r="EY8" s="176" t="s">
        <v>43</v>
      </c>
      <c r="EZ8" s="160" t="s">
        <v>43</v>
      </c>
      <c r="FA8" s="160" t="s">
        <v>42</v>
      </c>
      <c r="FB8" s="160" t="s">
        <v>286</v>
      </c>
      <c r="FC8" s="160" t="s">
        <v>43</v>
      </c>
      <c r="FD8" s="175" t="s">
        <v>8</v>
      </c>
      <c r="FE8" s="175" t="s">
        <v>8</v>
      </c>
      <c r="FF8" s="160" t="s">
        <v>44</v>
      </c>
      <c r="FG8" s="176" t="s">
        <v>54</v>
      </c>
      <c r="FH8" s="160" t="s">
        <v>291</v>
      </c>
      <c r="FI8" s="175" t="s">
        <v>8</v>
      </c>
      <c r="FJ8" s="176" t="s">
        <v>44</v>
      </c>
      <c r="FK8" s="175" t="s">
        <v>8</v>
      </c>
      <c r="FL8" s="160" t="s">
        <v>287</v>
      </c>
      <c r="FM8" s="177" t="s">
        <v>54</v>
      </c>
      <c r="FN8" s="160" t="s">
        <v>12</v>
      </c>
      <c r="FO8" s="175" t="s">
        <v>8</v>
      </c>
      <c r="FP8" s="160" t="s">
        <v>45</v>
      </c>
      <c r="FQ8" s="160" t="s">
        <v>47</v>
      </c>
      <c r="FR8" s="176" t="s">
        <v>54</v>
      </c>
      <c r="FS8" s="175" t="s">
        <v>8</v>
      </c>
      <c r="FT8" s="176" t="s">
        <v>54</v>
      </c>
      <c r="FU8" s="175" t="s">
        <v>8</v>
      </c>
      <c r="FV8" s="175" t="s">
        <v>8</v>
      </c>
      <c r="FW8" s="160" t="s">
        <v>42</v>
      </c>
      <c r="FX8" s="160" t="s">
        <v>54</v>
      </c>
      <c r="FY8" s="160" t="s">
        <v>54</v>
      </c>
      <c r="FZ8" s="160" t="s">
        <v>9</v>
      </c>
      <c r="GA8" s="175" t="s">
        <v>8</v>
      </c>
      <c r="GB8" s="160" t="s">
        <v>9</v>
      </c>
      <c r="GC8" s="176" t="s">
        <v>9</v>
      </c>
      <c r="GD8" s="160" t="s">
        <v>9</v>
      </c>
      <c r="GE8" s="160" t="s">
        <v>10</v>
      </c>
      <c r="GF8" s="160" t="s">
        <v>10</v>
      </c>
      <c r="GG8" s="175" t="s">
        <v>8</v>
      </c>
      <c r="GH8" s="160" t="s">
        <v>10</v>
      </c>
      <c r="GI8" s="175" t="s">
        <v>8</v>
      </c>
      <c r="GJ8" s="160" t="s">
        <v>11</v>
      </c>
      <c r="GK8" s="175" t="s">
        <v>8</v>
      </c>
      <c r="GL8" s="176" t="s">
        <v>11</v>
      </c>
      <c r="GM8" s="160" t="s">
        <v>11</v>
      </c>
      <c r="GN8" s="160" t="s">
        <v>11</v>
      </c>
      <c r="GO8" s="175" t="s">
        <v>8</v>
      </c>
      <c r="GP8" s="160" t="s">
        <v>285</v>
      </c>
      <c r="GQ8" s="160" t="s">
        <v>12</v>
      </c>
      <c r="GR8" s="160" t="s">
        <v>46</v>
      </c>
      <c r="GS8" s="175" t="s">
        <v>8</v>
      </c>
      <c r="GT8" s="176" t="s">
        <v>54</v>
      </c>
      <c r="GU8" s="175" t="s">
        <v>8</v>
      </c>
      <c r="GV8" s="160" t="s">
        <v>288</v>
      </c>
      <c r="GW8" s="160" t="s">
        <v>15</v>
      </c>
      <c r="GX8" s="160" t="s">
        <v>15</v>
      </c>
      <c r="GY8" s="175" t="s">
        <v>8</v>
      </c>
      <c r="GZ8" s="175" t="s">
        <v>8</v>
      </c>
      <c r="HA8" s="177" t="s">
        <v>54</v>
      </c>
      <c r="HB8" s="177" t="s">
        <v>54</v>
      </c>
      <c r="HC8" s="177" t="s">
        <v>54</v>
      </c>
      <c r="HD8" s="176" t="s">
        <v>16</v>
      </c>
      <c r="HE8" s="160" t="s">
        <v>16</v>
      </c>
      <c r="HF8" s="175" t="s">
        <v>289</v>
      </c>
      <c r="HG8" s="177" t="s">
        <v>54</v>
      </c>
      <c r="HH8" s="160" t="s">
        <v>46</v>
      </c>
      <c r="HI8" s="175" t="s">
        <v>8</v>
      </c>
      <c r="HJ8" s="175" t="s">
        <v>8</v>
      </c>
      <c r="HK8" s="160" t="s">
        <v>16</v>
      </c>
      <c r="HL8" s="160" t="s">
        <v>16</v>
      </c>
      <c r="HM8" s="160" t="s">
        <v>16</v>
      </c>
      <c r="HN8" s="160" t="s">
        <v>15</v>
      </c>
      <c r="HO8" s="176" t="s">
        <v>15</v>
      </c>
      <c r="HP8" s="160" t="s">
        <v>15</v>
      </c>
      <c r="HQ8" s="175" t="s">
        <v>8</v>
      </c>
      <c r="HR8" s="160" t="s">
        <v>12</v>
      </c>
      <c r="HS8" s="160" t="s">
        <v>37</v>
      </c>
      <c r="HT8" s="160" t="s">
        <v>12</v>
      </c>
      <c r="HU8" s="160" t="s">
        <v>46</v>
      </c>
      <c r="HV8" s="175" t="s">
        <v>8</v>
      </c>
      <c r="HW8" s="175" t="s">
        <v>8</v>
      </c>
      <c r="HX8" s="176" t="s">
        <v>54</v>
      </c>
      <c r="HY8" s="175" t="s">
        <v>8</v>
      </c>
      <c r="HZ8" s="176" t="s">
        <v>38</v>
      </c>
      <c r="IA8" s="160" t="s">
        <v>39</v>
      </c>
      <c r="IB8" s="160" t="s">
        <v>39</v>
      </c>
      <c r="IC8" s="160" t="s">
        <v>38</v>
      </c>
      <c r="ID8" s="160" t="s">
        <v>40</v>
      </c>
      <c r="IE8" s="160" t="s">
        <v>40</v>
      </c>
      <c r="IF8" s="175" t="s">
        <v>8</v>
      </c>
      <c r="IG8" s="175" t="s">
        <v>8</v>
      </c>
      <c r="IH8" s="160" t="s">
        <v>41</v>
      </c>
      <c r="II8" s="176" t="s">
        <v>41</v>
      </c>
      <c r="IJ8" s="160" t="s">
        <v>41</v>
      </c>
      <c r="IK8" s="175" t="s">
        <v>8</v>
      </c>
      <c r="IL8" s="160" t="s">
        <v>41</v>
      </c>
      <c r="IM8" s="177" t="s">
        <v>54</v>
      </c>
      <c r="IN8" s="175" t="s">
        <v>8</v>
      </c>
      <c r="IO8" s="175" t="s">
        <v>8</v>
      </c>
      <c r="IP8" s="160" t="s">
        <v>42</v>
      </c>
      <c r="IQ8" s="160" t="s">
        <v>42</v>
      </c>
      <c r="IR8" s="160" t="s">
        <v>43</v>
      </c>
      <c r="IS8" s="160" t="s">
        <v>43</v>
      </c>
      <c r="IT8" s="175" t="s">
        <v>290</v>
      </c>
      <c r="IU8" s="176" t="s">
        <v>43</v>
      </c>
      <c r="IV8" s="160" t="s">
        <v>43</v>
      </c>
      <c r="IW8" s="160" t="s">
        <v>42</v>
      </c>
      <c r="IX8" s="160" t="s">
        <v>286</v>
      </c>
      <c r="IY8" s="160" t="s">
        <v>43</v>
      </c>
      <c r="IZ8" s="175" t="s">
        <v>8</v>
      </c>
      <c r="JA8" s="175" t="s">
        <v>8</v>
      </c>
      <c r="JB8" s="160" t="s">
        <v>44</v>
      </c>
      <c r="JC8" s="176" t="s">
        <v>54</v>
      </c>
      <c r="JD8" s="160" t="s">
        <v>291</v>
      </c>
      <c r="JE8" s="175" t="s">
        <v>8</v>
      </c>
      <c r="JF8" s="176" t="s">
        <v>44</v>
      </c>
      <c r="JG8" s="175" t="s">
        <v>8</v>
      </c>
      <c r="JH8" s="160" t="s">
        <v>287</v>
      </c>
      <c r="JI8" s="177" t="s">
        <v>54</v>
      </c>
      <c r="JJ8" s="160" t="s">
        <v>12</v>
      </c>
      <c r="JK8" s="175" t="s">
        <v>8</v>
      </c>
      <c r="JL8" s="160" t="s">
        <v>45</v>
      </c>
      <c r="JM8" s="160" t="s">
        <v>47</v>
      </c>
      <c r="JN8" s="176" t="s">
        <v>54</v>
      </c>
      <c r="JO8" s="175" t="s">
        <v>8</v>
      </c>
      <c r="JP8" s="176" t="s">
        <v>54</v>
      </c>
      <c r="JQ8" s="175" t="s">
        <v>8</v>
      </c>
      <c r="JR8" s="175" t="s">
        <v>8</v>
      </c>
      <c r="JS8" s="160" t="s">
        <v>42</v>
      </c>
      <c r="JT8" s="160" t="s">
        <v>54</v>
      </c>
      <c r="JU8" s="160" t="s">
        <v>54</v>
      </c>
      <c r="JV8" s="160" t="s">
        <v>9</v>
      </c>
      <c r="JW8" s="175" t="s">
        <v>8</v>
      </c>
      <c r="JX8" s="160" t="s">
        <v>9</v>
      </c>
      <c r="JY8" s="176" t="s">
        <v>9</v>
      </c>
      <c r="JZ8" s="160" t="s">
        <v>9</v>
      </c>
      <c r="KA8" s="160" t="s">
        <v>10</v>
      </c>
      <c r="KB8" s="160" t="s">
        <v>10</v>
      </c>
      <c r="KC8" s="175" t="s">
        <v>8</v>
      </c>
      <c r="KD8" s="160" t="s">
        <v>10</v>
      </c>
      <c r="KE8" s="175" t="s">
        <v>8</v>
      </c>
      <c r="KF8" s="160" t="s">
        <v>11</v>
      </c>
      <c r="KG8" s="175" t="s">
        <v>8</v>
      </c>
      <c r="KH8" s="176" t="s">
        <v>11</v>
      </c>
      <c r="KI8" s="160" t="s">
        <v>11</v>
      </c>
      <c r="KJ8" s="160" t="s">
        <v>11</v>
      </c>
      <c r="KK8" s="175" t="s">
        <v>8</v>
      </c>
      <c r="KL8" s="160" t="s">
        <v>285</v>
      </c>
      <c r="KM8" s="160" t="s">
        <v>12</v>
      </c>
      <c r="KN8" s="160" t="s">
        <v>46</v>
      </c>
      <c r="KO8" s="175" t="s">
        <v>8</v>
      </c>
    </row>
    <row r="9" spans="1:306" s="178" customFormat="1">
      <c r="A9" s="155" t="s">
        <v>343</v>
      </c>
      <c r="B9" s="175" t="str">
        <f>'Agent sur le planning au 011019'!$B$9</f>
        <v>RA</v>
      </c>
      <c r="C9" s="175" t="str">
        <f>'Agent sur le planning au 011019'!$C$9</f>
        <v>RA</v>
      </c>
      <c r="D9" s="177" t="str">
        <f>'Agent sur le planning au 011019'!$D$9</f>
        <v>7H30-18H</v>
      </c>
      <c r="E9" s="177" t="str">
        <f>'Agent sur le planning au 011019'!$E$9</f>
        <v>7H30-18H</v>
      </c>
      <c r="F9" s="177" t="str">
        <f>'Agent sur le planning au 011019'!$F$9</f>
        <v>7H30-18H</v>
      </c>
      <c r="G9" s="176" t="str">
        <f>'Agent sur le planning au 011019'!$B$10</f>
        <v>JBC-23</v>
      </c>
      <c r="H9" s="160" t="str">
        <f>'Agent sur le planning au 011019'!$C$10</f>
        <v>JBC-23</v>
      </c>
      <c r="I9" s="175" t="str">
        <f>'Agent sur le planning au 011019'!$D$10</f>
        <v>RA</v>
      </c>
      <c r="J9" s="177" t="str">
        <f>'Agent sur le planning au 011019'!$E$10</f>
        <v>7H30-18H</v>
      </c>
      <c r="K9" s="160" t="str">
        <f>'Agent sur le planning au 011019'!$F$10</f>
        <v>10H-20H</v>
      </c>
      <c r="L9" s="175" t="str">
        <f>'Agent sur le planning au 011019'!$B$11</f>
        <v>RA</v>
      </c>
      <c r="M9" s="175" t="str">
        <f>'Agent sur le planning au 011019'!$C$11</f>
        <v>RA</v>
      </c>
      <c r="N9" s="160" t="str">
        <f>'Agent sur le planning au 011019'!$D$11</f>
        <v>JBC-23</v>
      </c>
      <c r="O9" s="160" t="str">
        <f>'Agent sur le planning au 011019'!$E$11</f>
        <v>JBC-23</v>
      </c>
      <c r="P9" s="160" t="str">
        <f>'Agent sur le planning au 011019'!$F$11</f>
        <v>JBC-23</v>
      </c>
      <c r="Q9" s="160" t="str">
        <f>'Agent sur le planning au 011019'!$B$12</f>
        <v>JBC-21</v>
      </c>
      <c r="R9" s="176" t="str">
        <f>'Agent sur le planning au 011019'!$C$12</f>
        <v>7H30-18H</v>
      </c>
      <c r="S9" s="160" t="str">
        <f>'Agent sur le planning au 011019'!$D$12</f>
        <v>JBC-21</v>
      </c>
      <c r="T9" s="175" t="str">
        <f>'Agent sur le planning au 011019'!$E$12</f>
        <v>RA</v>
      </c>
      <c r="U9" s="160" t="str">
        <f>'Agent sur le planning au 011019'!$F$12</f>
        <v>Soir Gyn</v>
      </c>
      <c r="V9" s="160" t="str">
        <f>'Agent sur le planning au 011019'!$B$13</f>
        <v>Soir JFR</v>
      </c>
      <c r="W9" s="160" t="str">
        <f>'Agent sur le planning au 011019'!$C$13</f>
        <v>Soir Gyn</v>
      </c>
      <c r="X9" s="160" t="str">
        <f>'Agent sur le planning au 011019'!$D$13</f>
        <v>10H-20H</v>
      </c>
      <c r="Y9" s="175" t="str">
        <f>'Agent sur le planning au 011019'!$E$13</f>
        <v>RA</v>
      </c>
      <c r="Z9" s="175" t="str">
        <f>'Agent sur le planning au 011019'!$F$13</f>
        <v>RA</v>
      </c>
      <c r="AA9" s="176" t="str">
        <f>'Agent sur le planning au 011019'!$B$14</f>
        <v>7H30-18H</v>
      </c>
      <c r="AB9" s="175" t="str">
        <f>'Agent sur le planning au 011019'!$C$14</f>
        <v>RA</v>
      </c>
      <c r="AC9" s="176" t="str">
        <f>'Agent sur le planning au 011019'!$D$14</f>
        <v>JBC-25</v>
      </c>
      <c r="AD9" s="160" t="str">
        <f>'Agent sur le planning au 011019'!$E$14</f>
        <v>JBC-26</v>
      </c>
      <c r="AE9" s="160" t="str">
        <f>'Agent sur le planning au 011019'!$F$14</f>
        <v>JBC-26</v>
      </c>
      <c r="AF9" s="160" t="str">
        <f>'Agent sur le planning au 011019'!$B$15</f>
        <v>JBC-25</v>
      </c>
      <c r="AG9" s="160" t="str">
        <f>'Agent sur le planning au 011019'!$C$15</f>
        <v>JBA-1</v>
      </c>
      <c r="AH9" s="160" t="str">
        <f>'Agent sur le planning au 011019'!$D$15</f>
        <v>JBA-1</v>
      </c>
      <c r="AI9" s="175" t="str">
        <f>'Agent sur le planning au 011019'!$E$15</f>
        <v>RA</v>
      </c>
      <c r="AJ9" s="175" t="str">
        <f>'Agent sur le planning au 011019'!$F$15</f>
        <v>RA</v>
      </c>
      <c r="AK9" s="160" t="str">
        <f>'Agent sur le planning au 011019'!$B$16</f>
        <v>JBU-15</v>
      </c>
      <c r="AL9" s="176" t="str">
        <f>'Agent sur le planning au 011019'!$C$16</f>
        <v>JBU-15</v>
      </c>
      <c r="AM9" s="160" t="str">
        <f>'Agent sur le planning au 011019'!$D$16</f>
        <v>JBU-15</v>
      </c>
      <c r="AN9" s="175" t="str">
        <f>'Agent sur le planning au 011019'!$E$16</f>
        <v>RA</v>
      </c>
      <c r="AO9" s="160" t="str">
        <f>'Agent sur le planning au 011019'!$F$16</f>
        <v>JBU-15</v>
      </c>
      <c r="AP9" s="177" t="str">
        <f>'Agent sur le planning au 011019'!$B$17</f>
        <v>7H30-18H</v>
      </c>
      <c r="AQ9" s="175" t="str">
        <f>'Agent sur le planning au 011019'!$C$17</f>
        <v>RA</v>
      </c>
      <c r="AR9" s="175" t="str">
        <f>'Agent sur le planning au 011019'!$D$17</f>
        <v>RA</v>
      </c>
      <c r="AS9" s="160" t="str">
        <f>'Agent sur le planning au 011019'!$E$17</f>
        <v>JBU-12</v>
      </c>
      <c r="AT9" s="160" t="str">
        <f>'Agent sur le planning au 011019'!$F$17</f>
        <v>JBU-12</v>
      </c>
      <c r="AU9" s="160" t="str">
        <f>'Agent sur le planning au 011019'!$B$18</f>
        <v>JBU-16</v>
      </c>
      <c r="AV9" s="160" t="str">
        <f>'Agent sur le planning au 011019'!$C$18</f>
        <v>JBU-16</v>
      </c>
      <c r="AW9" s="175" t="str">
        <f>'Agent sur le planning au 011019'!$D$18</f>
        <v>RA</v>
      </c>
      <c r="AX9" s="176" t="str">
        <f>'Agent sur le planning au 011019'!$E$18</f>
        <v>JBU-16</v>
      </c>
      <c r="AY9" s="160" t="str">
        <f>'Agent sur le planning au 011019'!$F$18</f>
        <v>JBU-16</v>
      </c>
      <c r="AZ9" s="160" t="str">
        <f>'Agent sur le planning au 011019'!$B$19</f>
        <v>JBU-12</v>
      </c>
      <c r="BA9" s="160" t="str">
        <f>'Agent sur le planning au 011019'!$C$19</f>
        <v>JBU-12</v>
      </c>
      <c r="BB9" s="160" t="str">
        <f>'Agent sur le planning au 011019'!$D$19</f>
        <v>JBU-16</v>
      </c>
      <c r="BC9" s="175" t="str">
        <f>'Agent sur le planning au 011019'!$E$19</f>
        <v>RA</v>
      </c>
      <c r="BD9" s="175" t="str">
        <f>'Agent sur le planning au 011019'!$F$19</f>
        <v>RA</v>
      </c>
      <c r="BE9" s="160" t="str">
        <f>'Agent sur le planning au 011019'!$B$20</f>
        <v>CCV-46</v>
      </c>
      <c r="BF9" s="176" t="str">
        <f>'Agent sur le planning au 011019'!$C$20</f>
        <v>RA</v>
      </c>
      <c r="BG9" s="160" t="str">
        <f>'Agent sur le planning au 011019'!$D$20</f>
        <v>CCV-43</v>
      </c>
      <c r="BH9" s="175" t="str">
        <f>'Agent sur le planning au 011019'!$E$20</f>
        <v>RA</v>
      </c>
      <c r="BI9" s="176" t="str">
        <f>'Agent sur le planning au 011019'!$F$20</f>
        <v>CCV-46</v>
      </c>
      <c r="BJ9" s="175" t="str">
        <f>'Agent sur le planning au 011019'!$B$21</f>
        <v>RA</v>
      </c>
      <c r="BK9" s="160" t="str">
        <f>'Agent sur le planning au 011019'!$C$21</f>
        <v>10H-20H</v>
      </c>
      <c r="BL9" s="177" t="str">
        <f>'Agent sur le planning au 011019'!$D$21</f>
        <v>7H30-18H</v>
      </c>
      <c r="BM9" s="160" t="str">
        <f>'Agent sur le planning au 011019'!$E$21</f>
        <v>Soir Gyn</v>
      </c>
      <c r="BN9" s="175" t="str">
        <f>'Agent sur le planning au 011019'!$F$21</f>
        <v>RA</v>
      </c>
      <c r="BO9" s="160" t="str">
        <f>'Agent sur le planning au 011019'!$B$22</f>
        <v>CCV-43</v>
      </c>
      <c r="BP9" s="160" t="str">
        <f>'Agent sur le planning au 011019'!$C$22</f>
        <v>CCV-42</v>
      </c>
      <c r="BQ9" s="176" t="str">
        <f>'Agent sur le planning au 011019'!$D$22</f>
        <v>7H30-18H</v>
      </c>
      <c r="BR9" s="175" t="str">
        <f>'Agent sur le planning au 011019'!$E$22</f>
        <v>RA</v>
      </c>
      <c r="BS9" s="176" t="str">
        <f>'Agent sur le planning au 011019'!$F$22</f>
        <v>7H30-18H</v>
      </c>
      <c r="BT9" s="175" t="str">
        <f>'Agent sur le planning au 011019'!$B$23</f>
        <v>RA</v>
      </c>
      <c r="BU9" s="175" t="str">
        <f>'Agent sur le planning au 011019'!$C$23</f>
        <v>RA</v>
      </c>
      <c r="BV9" s="160" t="str">
        <f>'Agent sur le planning au 011019'!$D$23</f>
        <v>JBU-12</v>
      </c>
      <c r="BW9" s="160" t="str">
        <f>'Agent sur le planning au 011019'!$E$23</f>
        <v>7H30-18H</v>
      </c>
      <c r="BX9" s="160" t="str">
        <f>'Agent sur le planning au 011019'!$F$23</f>
        <v>7H30-18H</v>
      </c>
      <c r="BY9" s="160" t="str">
        <f>'Agent sur le planning au 011019'!$B$4</f>
        <v>JFR-32</v>
      </c>
      <c r="BZ9" s="175" t="str">
        <f>'Agent sur le planning au 011019'!$C$4</f>
        <v>RA</v>
      </c>
      <c r="CA9" s="160" t="str">
        <f>'Agent sur le planning au 011019'!$D$4</f>
        <v>JFR-32</v>
      </c>
      <c r="CB9" s="176" t="str">
        <f>'Agent sur le planning au 011019'!$E$4</f>
        <v>JFR-32</v>
      </c>
      <c r="CC9" s="160" t="str">
        <f>'Agent sur le planning au 011019'!$F$4</f>
        <v>JFR-32</v>
      </c>
      <c r="CD9" s="160" t="str">
        <f>'Agent sur le planning au 011019'!$B$5</f>
        <v>JFR-33</v>
      </c>
      <c r="CE9" s="160" t="str">
        <f>'Agent sur le planning au 011019'!$C$5</f>
        <v>JFR-33</v>
      </c>
      <c r="CF9" s="175" t="str">
        <f>'Agent sur le planning au 011019'!$D$5</f>
        <v>RA</v>
      </c>
      <c r="CG9" s="160" t="str">
        <f>'Agent sur le planning au 011019'!$E$5</f>
        <v>JFR-33</v>
      </c>
      <c r="CH9" s="175" t="str">
        <f>'Agent sur le planning au 011019'!$F$5</f>
        <v>RA</v>
      </c>
      <c r="CI9" s="160" t="str">
        <f>'Agent sur le planning au 011019'!$B$6</f>
        <v>JFR-37</v>
      </c>
      <c r="CJ9" s="175" t="str">
        <f>'Agent sur le planning au 011019'!$C$6</f>
        <v>RA</v>
      </c>
      <c r="CK9" s="176" t="str">
        <f>'Agent sur le planning au 011019'!$D$6</f>
        <v>JFR-37</v>
      </c>
      <c r="CL9" s="160" t="str">
        <f>'Agent sur le planning au 011019'!$E$6</f>
        <v>JFR-37</v>
      </c>
      <c r="CM9" s="160" t="str">
        <f>'Agent sur le planning au 011019'!$F$6</f>
        <v>JFR-37</v>
      </c>
      <c r="CN9" s="175" t="str">
        <f>'Agent sur le planning au 011019'!$B$7</f>
        <v>RA</v>
      </c>
      <c r="CO9" s="160" t="str">
        <f>'Agent sur le planning au 011019'!$C$7</f>
        <v>JFR-32</v>
      </c>
      <c r="CP9" s="160" t="str">
        <f>'Agent sur le planning au 011019'!$D$7</f>
        <v>Soir Gyn</v>
      </c>
      <c r="CQ9" s="160" t="str">
        <f>'Agent sur le planning au 011019'!$E$7</f>
        <v>10H-20H</v>
      </c>
      <c r="CR9" s="175" t="str">
        <f>'Agent sur le planning au 011019'!$F$7</f>
        <v>RA</v>
      </c>
      <c r="CS9" s="176" t="str">
        <f>'Agent sur le planning au 011019'!$B$8</f>
        <v>7H30-18H</v>
      </c>
      <c r="CT9" s="175" t="str">
        <f>'Agent sur le planning au 011019'!$C$8</f>
        <v>RA</v>
      </c>
      <c r="CU9" s="160" t="str">
        <f>'Agent sur le planning au 011019'!$D$8</f>
        <v>JFR-34</v>
      </c>
      <c r="CV9" s="160" t="str">
        <f>'Agent sur le planning au 011019'!$E$8</f>
        <v>JBC-21</v>
      </c>
      <c r="CW9" s="160" t="str">
        <f>'Agent sur le planning au 011019'!$F$8</f>
        <v>JBC-21</v>
      </c>
      <c r="CX9" s="175" t="s">
        <v>8</v>
      </c>
      <c r="CY9" s="175" t="s">
        <v>8</v>
      </c>
      <c r="CZ9" s="177" t="s">
        <v>54</v>
      </c>
      <c r="DA9" s="177" t="s">
        <v>54</v>
      </c>
      <c r="DB9" s="177" t="s">
        <v>54</v>
      </c>
      <c r="DC9" s="176" t="s">
        <v>16</v>
      </c>
      <c r="DD9" s="160" t="s">
        <v>16</v>
      </c>
      <c r="DE9" s="175" t="s">
        <v>289</v>
      </c>
      <c r="DF9" s="177" t="s">
        <v>54</v>
      </c>
      <c r="DG9" s="160" t="s">
        <v>46</v>
      </c>
      <c r="DH9" s="175" t="s">
        <v>8</v>
      </c>
      <c r="DI9" s="175" t="s">
        <v>8</v>
      </c>
      <c r="DJ9" s="160" t="s">
        <v>16</v>
      </c>
      <c r="DK9" s="160" t="s">
        <v>16</v>
      </c>
      <c r="DL9" s="160" t="s">
        <v>16</v>
      </c>
      <c r="DM9" s="160" t="s">
        <v>15</v>
      </c>
      <c r="DN9" s="176" t="s">
        <v>15</v>
      </c>
      <c r="DO9" s="160" t="s">
        <v>15</v>
      </c>
      <c r="DP9" s="175" t="s">
        <v>8</v>
      </c>
      <c r="DQ9" s="160" t="s">
        <v>12</v>
      </c>
      <c r="DR9" s="160" t="s">
        <v>37</v>
      </c>
      <c r="DS9" s="160" t="s">
        <v>12</v>
      </c>
      <c r="DT9" s="160" t="s">
        <v>46</v>
      </c>
      <c r="DU9" s="175" t="s">
        <v>8</v>
      </c>
      <c r="DV9" s="175" t="s">
        <v>8</v>
      </c>
      <c r="DW9" s="176" t="s">
        <v>54</v>
      </c>
      <c r="DX9" s="175" t="s">
        <v>8</v>
      </c>
      <c r="DY9" s="176" t="s">
        <v>38</v>
      </c>
      <c r="DZ9" s="160" t="s">
        <v>39</v>
      </c>
      <c r="EA9" s="160" t="s">
        <v>39</v>
      </c>
      <c r="EB9" s="160" t="s">
        <v>38</v>
      </c>
      <c r="EC9" s="160" t="s">
        <v>40</v>
      </c>
      <c r="ED9" s="160" t="s">
        <v>40</v>
      </c>
      <c r="EE9" s="175" t="s">
        <v>8</v>
      </c>
      <c r="EF9" s="175" t="s">
        <v>8</v>
      </c>
      <c r="EG9" s="160" t="s">
        <v>41</v>
      </c>
      <c r="EH9" s="176" t="s">
        <v>41</v>
      </c>
      <c r="EI9" s="160" t="s">
        <v>41</v>
      </c>
      <c r="EJ9" s="175" t="s">
        <v>8</v>
      </c>
      <c r="EK9" s="160" t="s">
        <v>41</v>
      </c>
      <c r="EL9" s="177" t="s">
        <v>54</v>
      </c>
      <c r="EM9" s="175" t="s">
        <v>8</v>
      </c>
      <c r="EN9" s="175" t="s">
        <v>8</v>
      </c>
      <c r="EO9" s="160" t="s">
        <v>42</v>
      </c>
      <c r="EP9" s="160" t="s">
        <v>42</v>
      </c>
      <c r="EQ9" s="160" t="s">
        <v>43</v>
      </c>
      <c r="ER9" s="160" t="s">
        <v>43</v>
      </c>
      <c r="ES9" s="175" t="s">
        <v>290</v>
      </c>
      <c r="ET9" s="176" t="s">
        <v>43</v>
      </c>
      <c r="EU9" s="160" t="s">
        <v>43</v>
      </c>
      <c r="EV9" s="160" t="s">
        <v>42</v>
      </c>
      <c r="EW9" s="160" t="s">
        <v>286</v>
      </c>
      <c r="EX9" s="160" t="s">
        <v>43</v>
      </c>
      <c r="EY9" s="175" t="s">
        <v>8</v>
      </c>
      <c r="EZ9" s="175" t="s">
        <v>8</v>
      </c>
      <c r="FA9" s="160" t="s">
        <v>44</v>
      </c>
      <c r="FB9" s="176" t="s">
        <v>54</v>
      </c>
      <c r="FC9" s="160" t="s">
        <v>291</v>
      </c>
      <c r="FD9" s="175" t="s">
        <v>8</v>
      </c>
      <c r="FE9" s="176" t="s">
        <v>44</v>
      </c>
      <c r="FF9" s="175" t="s">
        <v>8</v>
      </c>
      <c r="FG9" s="160" t="s">
        <v>287</v>
      </c>
      <c r="FH9" s="177" t="s">
        <v>54</v>
      </c>
      <c r="FI9" s="160" t="s">
        <v>12</v>
      </c>
      <c r="FJ9" s="175" t="s">
        <v>8</v>
      </c>
      <c r="FK9" s="160" t="s">
        <v>45</v>
      </c>
      <c r="FL9" s="160" t="s">
        <v>47</v>
      </c>
      <c r="FM9" s="176" t="s">
        <v>54</v>
      </c>
      <c r="FN9" s="175" t="s">
        <v>8</v>
      </c>
      <c r="FO9" s="176" t="s">
        <v>54</v>
      </c>
      <c r="FP9" s="175" t="s">
        <v>8</v>
      </c>
      <c r="FQ9" s="175" t="s">
        <v>8</v>
      </c>
      <c r="FR9" s="160" t="s">
        <v>42</v>
      </c>
      <c r="FS9" s="160" t="s">
        <v>54</v>
      </c>
      <c r="FT9" s="160" t="s">
        <v>54</v>
      </c>
      <c r="FU9" s="160" t="s">
        <v>9</v>
      </c>
      <c r="FV9" s="175" t="s">
        <v>8</v>
      </c>
      <c r="FW9" s="160" t="s">
        <v>9</v>
      </c>
      <c r="FX9" s="176" t="s">
        <v>9</v>
      </c>
      <c r="FY9" s="160" t="s">
        <v>9</v>
      </c>
      <c r="FZ9" s="160" t="s">
        <v>10</v>
      </c>
      <c r="GA9" s="160" t="s">
        <v>10</v>
      </c>
      <c r="GB9" s="175" t="s">
        <v>8</v>
      </c>
      <c r="GC9" s="160" t="s">
        <v>10</v>
      </c>
      <c r="GD9" s="175" t="s">
        <v>8</v>
      </c>
      <c r="GE9" s="160" t="s">
        <v>11</v>
      </c>
      <c r="GF9" s="175" t="s">
        <v>8</v>
      </c>
      <c r="GG9" s="176" t="s">
        <v>11</v>
      </c>
      <c r="GH9" s="160" t="s">
        <v>11</v>
      </c>
      <c r="GI9" s="160" t="s">
        <v>11</v>
      </c>
      <c r="GJ9" s="175" t="s">
        <v>8</v>
      </c>
      <c r="GK9" s="160" t="s">
        <v>285</v>
      </c>
      <c r="GL9" s="160" t="s">
        <v>12</v>
      </c>
      <c r="GM9" s="160" t="s">
        <v>46</v>
      </c>
      <c r="GN9" s="175" t="s">
        <v>8</v>
      </c>
      <c r="GO9" s="176" t="s">
        <v>54</v>
      </c>
      <c r="GP9" s="175" t="s">
        <v>8</v>
      </c>
      <c r="GQ9" s="160" t="s">
        <v>288</v>
      </c>
      <c r="GR9" s="160" t="s">
        <v>15</v>
      </c>
      <c r="GS9" s="160" t="s">
        <v>15</v>
      </c>
      <c r="GT9" s="175" t="s">
        <v>8</v>
      </c>
      <c r="GU9" s="175" t="s">
        <v>8</v>
      </c>
      <c r="GV9" s="177" t="s">
        <v>54</v>
      </c>
      <c r="GW9" s="177" t="s">
        <v>54</v>
      </c>
      <c r="GX9" s="177" t="s">
        <v>54</v>
      </c>
      <c r="GY9" s="176" t="s">
        <v>16</v>
      </c>
      <c r="GZ9" s="160" t="s">
        <v>16</v>
      </c>
      <c r="HA9" s="175" t="s">
        <v>289</v>
      </c>
      <c r="HB9" s="177" t="s">
        <v>54</v>
      </c>
      <c r="HC9" s="160" t="s">
        <v>46</v>
      </c>
      <c r="HD9" s="175" t="s">
        <v>8</v>
      </c>
      <c r="HE9" s="175" t="s">
        <v>8</v>
      </c>
      <c r="HF9" s="160" t="s">
        <v>16</v>
      </c>
      <c r="HG9" s="160" t="s">
        <v>16</v>
      </c>
      <c r="HH9" s="160" t="s">
        <v>16</v>
      </c>
      <c r="HI9" s="160" t="s">
        <v>15</v>
      </c>
      <c r="HJ9" s="176" t="s">
        <v>15</v>
      </c>
      <c r="HK9" s="160" t="s">
        <v>15</v>
      </c>
      <c r="HL9" s="175" t="s">
        <v>8</v>
      </c>
      <c r="HM9" s="160" t="s">
        <v>12</v>
      </c>
      <c r="HN9" s="160" t="s">
        <v>37</v>
      </c>
      <c r="HO9" s="160" t="s">
        <v>12</v>
      </c>
      <c r="HP9" s="160" t="s">
        <v>46</v>
      </c>
      <c r="HQ9" s="175" t="s">
        <v>8</v>
      </c>
      <c r="HR9" s="175" t="s">
        <v>8</v>
      </c>
      <c r="HS9" s="176" t="s">
        <v>54</v>
      </c>
      <c r="HT9" s="175" t="s">
        <v>8</v>
      </c>
      <c r="HU9" s="176" t="s">
        <v>38</v>
      </c>
      <c r="HV9" s="160" t="s">
        <v>39</v>
      </c>
      <c r="HW9" s="160" t="s">
        <v>39</v>
      </c>
      <c r="HX9" s="160" t="s">
        <v>38</v>
      </c>
      <c r="HY9" s="160" t="s">
        <v>40</v>
      </c>
      <c r="HZ9" s="160" t="s">
        <v>40</v>
      </c>
      <c r="IA9" s="175" t="s">
        <v>8</v>
      </c>
      <c r="IB9" s="175" t="s">
        <v>8</v>
      </c>
      <c r="IC9" s="160" t="s">
        <v>41</v>
      </c>
      <c r="ID9" s="176" t="s">
        <v>41</v>
      </c>
      <c r="IE9" s="160" t="s">
        <v>41</v>
      </c>
      <c r="IF9" s="175" t="s">
        <v>8</v>
      </c>
      <c r="IG9" s="160" t="s">
        <v>41</v>
      </c>
      <c r="IH9" s="177" t="s">
        <v>54</v>
      </c>
      <c r="II9" s="175" t="s">
        <v>8</v>
      </c>
      <c r="IJ9" s="175" t="s">
        <v>8</v>
      </c>
      <c r="IK9" s="160" t="s">
        <v>42</v>
      </c>
      <c r="IL9" s="160" t="s">
        <v>42</v>
      </c>
      <c r="IM9" s="160" t="s">
        <v>43</v>
      </c>
      <c r="IN9" s="160" t="s">
        <v>43</v>
      </c>
      <c r="IO9" s="175" t="s">
        <v>290</v>
      </c>
      <c r="IP9" s="176" t="s">
        <v>43</v>
      </c>
      <c r="IQ9" s="160" t="s">
        <v>43</v>
      </c>
      <c r="IR9" s="160" t="s">
        <v>42</v>
      </c>
      <c r="IS9" s="160" t="s">
        <v>286</v>
      </c>
      <c r="IT9" s="160" t="s">
        <v>43</v>
      </c>
      <c r="IU9" s="175" t="s">
        <v>8</v>
      </c>
      <c r="IV9" s="175" t="s">
        <v>8</v>
      </c>
      <c r="IW9" s="160" t="s">
        <v>44</v>
      </c>
      <c r="IX9" s="176" t="s">
        <v>54</v>
      </c>
      <c r="IY9" s="160" t="s">
        <v>291</v>
      </c>
      <c r="IZ9" s="175" t="s">
        <v>8</v>
      </c>
      <c r="JA9" s="176" t="s">
        <v>44</v>
      </c>
      <c r="JB9" s="175" t="s">
        <v>8</v>
      </c>
      <c r="JC9" s="160" t="s">
        <v>287</v>
      </c>
      <c r="JD9" s="177" t="s">
        <v>54</v>
      </c>
      <c r="JE9" s="160" t="s">
        <v>12</v>
      </c>
      <c r="JF9" s="175" t="s">
        <v>8</v>
      </c>
      <c r="JG9" s="160" t="s">
        <v>45</v>
      </c>
      <c r="JH9" s="160" t="s">
        <v>47</v>
      </c>
      <c r="JI9" s="176" t="s">
        <v>54</v>
      </c>
      <c r="JJ9" s="175" t="s">
        <v>8</v>
      </c>
      <c r="JK9" s="176" t="s">
        <v>54</v>
      </c>
      <c r="JL9" s="175" t="s">
        <v>8</v>
      </c>
      <c r="JM9" s="175" t="s">
        <v>8</v>
      </c>
      <c r="JN9" s="160" t="s">
        <v>42</v>
      </c>
      <c r="JO9" s="160" t="s">
        <v>54</v>
      </c>
      <c r="JP9" s="160" t="s">
        <v>54</v>
      </c>
      <c r="JQ9" s="160" t="s">
        <v>9</v>
      </c>
      <c r="JR9" s="175" t="s">
        <v>8</v>
      </c>
      <c r="JS9" s="160" t="s">
        <v>9</v>
      </c>
      <c r="JT9" s="176" t="s">
        <v>9</v>
      </c>
      <c r="JU9" s="160" t="s">
        <v>9</v>
      </c>
      <c r="JV9" s="160" t="s">
        <v>10</v>
      </c>
      <c r="JW9" s="160" t="s">
        <v>10</v>
      </c>
      <c r="JX9" s="175" t="s">
        <v>8</v>
      </c>
      <c r="JY9" s="160" t="s">
        <v>10</v>
      </c>
      <c r="JZ9" s="175" t="s">
        <v>8</v>
      </c>
      <c r="KA9" s="160" t="s">
        <v>11</v>
      </c>
      <c r="KB9" s="175" t="s">
        <v>8</v>
      </c>
      <c r="KC9" s="176" t="s">
        <v>11</v>
      </c>
      <c r="KD9" s="160" t="s">
        <v>11</v>
      </c>
      <c r="KE9" s="160" t="s">
        <v>11</v>
      </c>
      <c r="KF9" s="175" t="s">
        <v>8</v>
      </c>
      <c r="KG9" s="160" t="s">
        <v>285</v>
      </c>
      <c r="KH9" s="160" t="s">
        <v>12</v>
      </c>
      <c r="KI9" s="160" t="s">
        <v>46</v>
      </c>
      <c r="KJ9" s="175" t="s">
        <v>8</v>
      </c>
      <c r="KK9" s="176" t="s">
        <v>54</v>
      </c>
      <c r="KL9" s="175" t="s">
        <v>8</v>
      </c>
      <c r="KM9" s="160" t="s">
        <v>288</v>
      </c>
      <c r="KN9" s="160" t="s">
        <v>15</v>
      </c>
      <c r="KO9" s="160" t="s">
        <v>15</v>
      </c>
    </row>
    <row r="10" spans="1:306" s="178" customFormat="1">
      <c r="A10" s="155" t="s">
        <v>344</v>
      </c>
      <c r="B10" s="176" t="str">
        <f>'Agent sur le planning au 011019'!$B$10</f>
        <v>JBC-23</v>
      </c>
      <c r="C10" s="160" t="str">
        <f>'Agent sur le planning au 011019'!$C$10</f>
        <v>JBC-23</v>
      </c>
      <c r="D10" s="175" t="str">
        <f>'Agent sur le planning au 011019'!$D$10</f>
        <v>RA</v>
      </c>
      <c r="E10" s="177" t="str">
        <f>'Agent sur le planning au 011019'!$E$10</f>
        <v>7H30-18H</v>
      </c>
      <c r="F10" s="160" t="str">
        <f>'Agent sur le planning au 011019'!$F$10</f>
        <v>10H-20H</v>
      </c>
      <c r="G10" s="175" t="str">
        <f>'Agent sur le planning au 011019'!$B$11</f>
        <v>RA</v>
      </c>
      <c r="H10" s="175" t="str">
        <f>'Agent sur le planning au 011019'!$C$11</f>
        <v>RA</v>
      </c>
      <c r="I10" s="160" t="str">
        <f>'Agent sur le planning au 011019'!$D$11</f>
        <v>JBC-23</v>
      </c>
      <c r="J10" s="160" t="str">
        <f>'Agent sur le planning au 011019'!$E$11</f>
        <v>JBC-23</v>
      </c>
      <c r="K10" s="160" t="str">
        <f>'Agent sur le planning au 011019'!$F$11</f>
        <v>JBC-23</v>
      </c>
      <c r="L10" s="160" t="str">
        <f>'Agent sur le planning au 011019'!$B$12</f>
        <v>JBC-21</v>
      </c>
      <c r="M10" s="176" t="str">
        <f>'Agent sur le planning au 011019'!$C$12</f>
        <v>7H30-18H</v>
      </c>
      <c r="N10" s="160" t="str">
        <f>'Agent sur le planning au 011019'!$D$12</f>
        <v>JBC-21</v>
      </c>
      <c r="O10" s="175" t="str">
        <f>'Agent sur le planning au 011019'!$E$12</f>
        <v>RA</v>
      </c>
      <c r="P10" s="160" t="str">
        <f>'Agent sur le planning au 011019'!$F$12</f>
        <v>Soir Gyn</v>
      </c>
      <c r="Q10" s="160" t="str">
        <f>'Agent sur le planning au 011019'!$B$13</f>
        <v>Soir JFR</v>
      </c>
      <c r="R10" s="160" t="str">
        <f>'Agent sur le planning au 011019'!$C$13</f>
        <v>Soir Gyn</v>
      </c>
      <c r="S10" s="160" t="str">
        <f>'Agent sur le planning au 011019'!$D$13</f>
        <v>10H-20H</v>
      </c>
      <c r="T10" s="175" t="str">
        <f>'Agent sur le planning au 011019'!$E$13</f>
        <v>RA</v>
      </c>
      <c r="U10" s="175" t="str">
        <f>'Agent sur le planning au 011019'!$F$13</f>
        <v>RA</v>
      </c>
      <c r="V10" s="176" t="str">
        <f>'Agent sur le planning au 011019'!$B$14</f>
        <v>7H30-18H</v>
      </c>
      <c r="W10" s="175" t="str">
        <f>'Agent sur le planning au 011019'!$C$14</f>
        <v>RA</v>
      </c>
      <c r="X10" s="176" t="str">
        <f>'Agent sur le planning au 011019'!$D$14</f>
        <v>JBC-25</v>
      </c>
      <c r="Y10" s="160" t="str">
        <f>'Agent sur le planning au 011019'!$E$14</f>
        <v>JBC-26</v>
      </c>
      <c r="Z10" s="160" t="str">
        <f>'Agent sur le planning au 011019'!$F$14</f>
        <v>JBC-26</v>
      </c>
      <c r="AA10" s="160" t="str">
        <f>'Agent sur le planning au 011019'!$B$15</f>
        <v>JBC-25</v>
      </c>
      <c r="AB10" s="160" t="str">
        <f>'Agent sur le planning au 011019'!$C$15</f>
        <v>JBA-1</v>
      </c>
      <c r="AC10" s="160" t="str">
        <f>'Agent sur le planning au 011019'!$D$15</f>
        <v>JBA-1</v>
      </c>
      <c r="AD10" s="175" t="str">
        <f>'Agent sur le planning au 011019'!$E$15</f>
        <v>RA</v>
      </c>
      <c r="AE10" s="175" t="str">
        <f>'Agent sur le planning au 011019'!$F$15</f>
        <v>RA</v>
      </c>
      <c r="AF10" s="160" t="str">
        <f>'Agent sur le planning au 011019'!$B$16</f>
        <v>JBU-15</v>
      </c>
      <c r="AG10" s="176" t="str">
        <f>'Agent sur le planning au 011019'!$C$16</f>
        <v>JBU-15</v>
      </c>
      <c r="AH10" s="160" t="str">
        <f>'Agent sur le planning au 011019'!$D$16</f>
        <v>JBU-15</v>
      </c>
      <c r="AI10" s="175" t="str">
        <f>'Agent sur le planning au 011019'!$E$16</f>
        <v>RA</v>
      </c>
      <c r="AJ10" s="160" t="str">
        <f>'Agent sur le planning au 011019'!$F$16</f>
        <v>JBU-15</v>
      </c>
      <c r="AK10" s="177" t="str">
        <f>'Agent sur le planning au 011019'!$B$17</f>
        <v>7H30-18H</v>
      </c>
      <c r="AL10" s="175" t="str">
        <f>'Agent sur le planning au 011019'!$C$17</f>
        <v>RA</v>
      </c>
      <c r="AM10" s="175" t="str">
        <f>'Agent sur le planning au 011019'!$D$17</f>
        <v>RA</v>
      </c>
      <c r="AN10" s="160" t="str">
        <f>'Agent sur le planning au 011019'!$E$17</f>
        <v>JBU-12</v>
      </c>
      <c r="AO10" s="160" t="str">
        <f>'Agent sur le planning au 011019'!$F$17</f>
        <v>JBU-12</v>
      </c>
      <c r="AP10" s="160" t="str">
        <f>'Agent sur le planning au 011019'!$B$18</f>
        <v>JBU-16</v>
      </c>
      <c r="AQ10" s="160" t="str">
        <f>'Agent sur le planning au 011019'!$C$18</f>
        <v>JBU-16</v>
      </c>
      <c r="AR10" s="175" t="str">
        <f>'Agent sur le planning au 011019'!$D$18</f>
        <v>RA</v>
      </c>
      <c r="AS10" s="176" t="str">
        <f>'Agent sur le planning au 011019'!$E$18</f>
        <v>JBU-16</v>
      </c>
      <c r="AT10" s="160" t="str">
        <f>'Agent sur le planning au 011019'!$F$18</f>
        <v>JBU-16</v>
      </c>
      <c r="AU10" s="160" t="str">
        <f>'Agent sur le planning au 011019'!$B$19</f>
        <v>JBU-12</v>
      </c>
      <c r="AV10" s="160" t="str">
        <f>'Agent sur le planning au 011019'!$C$19</f>
        <v>JBU-12</v>
      </c>
      <c r="AW10" s="160" t="str">
        <f>'Agent sur le planning au 011019'!$D$19</f>
        <v>JBU-16</v>
      </c>
      <c r="AX10" s="175" t="str">
        <f>'Agent sur le planning au 011019'!$E$19</f>
        <v>RA</v>
      </c>
      <c r="AY10" s="175" t="str">
        <f>'Agent sur le planning au 011019'!$F$19</f>
        <v>RA</v>
      </c>
      <c r="AZ10" s="160" t="str">
        <f>'Agent sur le planning au 011019'!$B$20</f>
        <v>CCV-46</v>
      </c>
      <c r="BA10" s="176" t="str">
        <f>'Agent sur le planning au 011019'!$C$20</f>
        <v>RA</v>
      </c>
      <c r="BB10" s="160" t="str">
        <f>'Agent sur le planning au 011019'!$D$20</f>
        <v>CCV-43</v>
      </c>
      <c r="BC10" s="175" t="str">
        <f>'Agent sur le planning au 011019'!$E$20</f>
        <v>RA</v>
      </c>
      <c r="BD10" s="176" t="str">
        <f>'Agent sur le planning au 011019'!$F$20</f>
        <v>CCV-46</v>
      </c>
      <c r="BE10" s="175" t="str">
        <f>'Agent sur le planning au 011019'!$B$21</f>
        <v>RA</v>
      </c>
      <c r="BF10" s="160" t="str">
        <f>'Agent sur le planning au 011019'!$C$21</f>
        <v>10H-20H</v>
      </c>
      <c r="BG10" s="177" t="str">
        <f>'Agent sur le planning au 011019'!$D$21</f>
        <v>7H30-18H</v>
      </c>
      <c r="BH10" s="160" t="str">
        <f>'Agent sur le planning au 011019'!$E$21</f>
        <v>Soir Gyn</v>
      </c>
      <c r="BI10" s="175" t="str">
        <f>'Agent sur le planning au 011019'!$F$21</f>
        <v>RA</v>
      </c>
      <c r="BJ10" s="160" t="str">
        <f>'Agent sur le planning au 011019'!$B$22</f>
        <v>CCV-43</v>
      </c>
      <c r="BK10" s="160" t="str">
        <f>'Agent sur le planning au 011019'!$C$22</f>
        <v>CCV-42</v>
      </c>
      <c r="BL10" s="176" t="str">
        <f>'Agent sur le planning au 011019'!$D$22</f>
        <v>7H30-18H</v>
      </c>
      <c r="BM10" s="175" t="str">
        <f>'Agent sur le planning au 011019'!$E$22</f>
        <v>RA</v>
      </c>
      <c r="BN10" s="176" t="str">
        <f>'Agent sur le planning au 011019'!$F$22</f>
        <v>7H30-18H</v>
      </c>
      <c r="BO10" s="175" t="str">
        <f>'Agent sur le planning au 011019'!$B$23</f>
        <v>RA</v>
      </c>
      <c r="BP10" s="175" t="str">
        <f>'Agent sur le planning au 011019'!$C$23</f>
        <v>RA</v>
      </c>
      <c r="BQ10" s="160" t="str">
        <f>'Agent sur le planning au 011019'!$D$23</f>
        <v>JBU-12</v>
      </c>
      <c r="BR10" s="160" t="str">
        <f>'Agent sur le planning au 011019'!$E$23</f>
        <v>7H30-18H</v>
      </c>
      <c r="BS10" s="160" t="str">
        <f>'Agent sur le planning au 011019'!$F$23</f>
        <v>7H30-18H</v>
      </c>
      <c r="BT10" s="160" t="str">
        <f>'Agent sur le planning au 011019'!$B$4</f>
        <v>JFR-32</v>
      </c>
      <c r="BU10" s="175" t="str">
        <f>'Agent sur le planning au 011019'!$C$4</f>
        <v>RA</v>
      </c>
      <c r="BV10" s="160" t="str">
        <f>'Agent sur le planning au 011019'!$D$4</f>
        <v>JFR-32</v>
      </c>
      <c r="BW10" s="176" t="str">
        <f>'Agent sur le planning au 011019'!$E$4</f>
        <v>JFR-32</v>
      </c>
      <c r="BX10" s="160" t="str">
        <f>'Agent sur le planning au 011019'!$F$4</f>
        <v>JFR-32</v>
      </c>
      <c r="BY10" s="160" t="str">
        <f>'Agent sur le planning au 011019'!$B$5</f>
        <v>JFR-33</v>
      </c>
      <c r="BZ10" s="160" t="str">
        <f>'Agent sur le planning au 011019'!$C$5</f>
        <v>JFR-33</v>
      </c>
      <c r="CA10" s="175" t="str">
        <f>'Agent sur le planning au 011019'!$D$5</f>
        <v>RA</v>
      </c>
      <c r="CB10" s="160" t="str">
        <f>'Agent sur le planning au 011019'!$E$5</f>
        <v>JFR-33</v>
      </c>
      <c r="CC10" s="175" t="str">
        <f>'Agent sur le planning au 011019'!$F$5</f>
        <v>RA</v>
      </c>
      <c r="CD10" s="160" t="str">
        <f>'Agent sur le planning au 011019'!$B$6</f>
        <v>JFR-37</v>
      </c>
      <c r="CE10" s="175" t="str">
        <f>'Agent sur le planning au 011019'!$C$6</f>
        <v>RA</v>
      </c>
      <c r="CF10" s="176" t="str">
        <f>'Agent sur le planning au 011019'!$D$6</f>
        <v>JFR-37</v>
      </c>
      <c r="CG10" s="160" t="str">
        <f>'Agent sur le planning au 011019'!$E$6</f>
        <v>JFR-37</v>
      </c>
      <c r="CH10" s="160" t="str">
        <f>'Agent sur le planning au 011019'!$F$6</f>
        <v>JFR-37</v>
      </c>
      <c r="CI10" s="175" t="str">
        <f>'Agent sur le planning au 011019'!$B$7</f>
        <v>RA</v>
      </c>
      <c r="CJ10" s="160" t="str">
        <f>'Agent sur le planning au 011019'!$C$7</f>
        <v>JFR-32</v>
      </c>
      <c r="CK10" s="160" t="str">
        <f>'Agent sur le planning au 011019'!$D$7</f>
        <v>Soir Gyn</v>
      </c>
      <c r="CL10" s="160" t="str">
        <f>'Agent sur le planning au 011019'!$E$7</f>
        <v>10H-20H</v>
      </c>
      <c r="CM10" s="175" t="str">
        <f>'Agent sur le planning au 011019'!$F$7</f>
        <v>RA</v>
      </c>
      <c r="CN10" s="176" t="str">
        <f>'Agent sur le planning au 011019'!$B$8</f>
        <v>7H30-18H</v>
      </c>
      <c r="CO10" s="175" t="str">
        <f>'Agent sur le planning au 011019'!$C$8</f>
        <v>RA</v>
      </c>
      <c r="CP10" s="160" t="str">
        <f>'Agent sur le planning au 011019'!$D$8</f>
        <v>JFR-34</v>
      </c>
      <c r="CQ10" s="160" t="str">
        <f>'Agent sur le planning au 011019'!$E$8</f>
        <v>JBC-21</v>
      </c>
      <c r="CR10" s="160" t="str">
        <f>'Agent sur le planning au 011019'!$F$8</f>
        <v>JBC-21</v>
      </c>
      <c r="CS10" s="175" t="str">
        <f>'Agent sur le planning au 011019'!$B$9</f>
        <v>RA</v>
      </c>
      <c r="CT10" s="175" t="str">
        <f>'Agent sur le planning au 011019'!$C$9</f>
        <v>RA</v>
      </c>
      <c r="CU10" s="177" t="str">
        <f>'Agent sur le planning au 011019'!$D$9</f>
        <v>7H30-18H</v>
      </c>
      <c r="CV10" s="177" t="str">
        <f>'Agent sur le planning au 011019'!$E$9</f>
        <v>7H30-18H</v>
      </c>
      <c r="CW10" s="177" t="str">
        <f>'Agent sur le planning au 011019'!$F$9</f>
        <v>7H30-18H</v>
      </c>
      <c r="CX10" s="176" t="s">
        <v>16</v>
      </c>
      <c r="CY10" s="160" t="s">
        <v>16</v>
      </c>
      <c r="CZ10" s="175" t="s">
        <v>289</v>
      </c>
      <c r="DA10" s="177" t="s">
        <v>54</v>
      </c>
      <c r="DB10" s="160" t="s">
        <v>46</v>
      </c>
      <c r="DC10" s="175" t="s">
        <v>8</v>
      </c>
      <c r="DD10" s="175" t="s">
        <v>8</v>
      </c>
      <c r="DE10" s="160" t="s">
        <v>16</v>
      </c>
      <c r="DF10" s="160" t="s">
        <v>16</v>
      </c>
      <c r="DG10" s="160" t="s">
        <v>16</v>
      </c>
      <c r="DH10" s="160" t="s">
        <v>15</v>
      </c>
      <c r="DI10" s="176" t="s">
        <v>15</v>
      </c>
      <c r="DJ10" s="160" t="s">
        <v>15</v>
      </c>
      <c r="DK10" s="175" t="s">
        <v>8</v>
      </c>
      <c r="DL10" s="160" t="s">
        <v>12</v>
      </c>
      <c r="DM10" s="160" t="s">
        <v>37</v>
      </c>
      <c r="DN10" s="160" t="s">
        <v>12</v>
      </c>
      <c r="DO10" s="160" t="s">
        <v>46</v>
      </c>
      <c r="DP10" s="175" t="s">
        <v>8</v>
      </c>
      <c r="DQ10" s="175" t="s">
        <v>8</v>
      </c>
      <c r="DR10" s="176" t="s">
        <v>54</v>
      </c>
      <c r="DS10" s="175" t="s">
        <v>8</v>
      </c>
      <c r="DT10" s="176" t="s">
        <v>38</v>
      </c>
      <c r="DU10" s="160" t="s">
        <v>39</v>
      </c>
      <c r="DV10" s="160" t="s">
        <v>39</v>
      </c>
      <c r="DW10" s="160" t="s">
        <v>38</v>
      </c>
      <c r="DX10" s="160" t="s">
        <v>40</v>
      </c>
      <c r="DY10" s="160" t="s">
        <v>40</v>
      </c>
      <c r="DZ10" s="175" t="s">
        <v>8</v>
      </c>
      <c r="EA10" s="175" t="s">
        <v>8</v>
      </c>
      <c r="EB10" s="160" t="s">
        <v>41</v>
      </c>
      <c r="EC10" s="176" t="s">
        <v>41</v>
      </c>
      <c r="ED10" s="160" t="s">
        <v>41</v>
      </c>
      <c r="EE10" s="175" t="s">
        <v>8</v>
      </c>
      <c r="EF10" s="160" t="s">
        <v>41</v>
      </c>
      <c r="EG10" s="177" t="s">
        <v>54</v>
      </c>
      <c r="EH10" s="175" t="s">
        <v>8</v>
      </c>
      <c r="EI10" s="175" t="s">
        <v>8</v>
      </c>
      <c r="EJ10" s="160" t="s">
        <v>42</v>
      </c>
      <c r="EK10" s="160" t="s">
        <v>42</v>
      </c>
      <c r="EL10" s="160" t="s">
        <v>43</v>
      </c>
      <c r="EM10" s="160" t="s">
        <v>43</v>
      </c>
      <c r="EN10" s="175" t="s">
        <v>290</v>
      </c>
      <c r="EO10" s="176" t="s">
        <v>43</v>
      </c>
      <c r="EP10" s="160" t="s">
        <v>43</v>
      </c>
      <c r="EQ10" s="160" t="s">
        <v>42</v>
      </c>
      <c r="ER10" s="160" t="s">
        <v>286</v>
      </c>
      <c r="ES10" s="160" t="s">
        <v>43</v>
      </c>
      <c r="ET10" s="175" t="s">
        <v>8</v>
      </c>
      <c r="EU10" s="175" t="s">
        <v>8</v>
      </c>
      <c r="EV10" s="160" t="s">
        <v>44</v>
      </c>
      <c r="EW10" s="176" t="s">
        <v>54</v>
      </c>
      <c r="EX10" s="160" t="s">
        <v>291</v>
      </c>
      <c r="EY10" s="175" t="s">
        <v>8</v>
      </c>
      <c r="EZ10" s="176" t="s">
        <v>44</v>
      </c>
      <c r="FA10" s="175" t="s">
        <v>8</v>
      </c>
      <c r="FB10" s="160" t="s">
        <v>287</v>
      </c>
      <c r="FC10" s="177" t="s">
        <v>54</v>
      </c>
      <c r="FD10" s="160" t="s">
        <v>12</v>
      </c>
      <c r="FE10" s="175" t="s">
        <v>8</v>
      </c>
      <c r="FF10" s="160" t="s">
        <v>45</v>
      </c>
      <c r="FG10" s="160" t="s">
        <v>47</v>
      </c>
      <c r="FH10" s="176" t="s">
        <v>54</v>
      </c>
      <c r="FI10" s="175" t="s">
        <v>8</v>
      </c>
      <c r="FJ10" s="176" t="s">
        <v>54</v>
      </c>
      <c r="FK10" s="175" t="s">
        <v>8</v>
      </c>
      <c r="FL10" s="175" t="s">
        <v>8</v>
      </c>
      <c r="FM10" s="160" t="s">
        <v>42</v>
      </c>
      <c r="FN10" s="160" t="s">
        <v>54</v>
      </c>
      <c r="FO10" s="160" t="s">
        <v>54</v>
      </c>
      <c r="FP10" s="160" t="s">
        <v>9</v>
      </c>
      <c r="FQ10" s="175" t="s">
        <v>8</v>
      </c>
      <c r="FR10" s="160" t="s">
        <v>9</v>
      </c>
      <c r="FS10" s="176" t="s">
        <v>9</v>
      </c>
      <c r="FT10" s="160" t="s">
        <v>9</v>
      </c>
      <c r="FU10" s="160" t="s">
        <v>10</v>
      </c>
      <c r="FV10" s="160" t="s">
        <v>10</v>
      </c>
      <c r="FW10" s="175" t="s">
        <v>8</v>
      </c>
      <c r="FX10" s="160" t="s">
        <v>10</v>
      </c>
      <c r="FY10" s="175" t="s">
        <v>8</v>
      </c>
      <c r="FZ10" s="160" t="s">
        <v>11</v>
      </c>
      <c r="GA10" s="175" t="s">
        <v>8</v>
      </c>
      <c r="GB10" s="176" t="s">
        <v>11</v>
      </c>
      <c r="GC10" s="160" t="s">
        <v>11</v>
      </c>
      <c r="GD10" s="160" t="s">
        <v>11</v>
      </c>
      <c r="GE10" s="175" t="s">
        <v>8</v>
      </c>
      <c r="GF10" s="160" t="s">
        <v>285</v>
      </c>
      <c r="GG10" s="160" t="s">
        <v>12</v>
      </c>
      <c r="GH10" s="160" t="s">
        <v>46</v>
      </c>
      <c r="GI10" s="175" t="s">
        <v>8</v>
      </c>
      <c r="GJ10" s="176" t="s">
        <v>54</v>
      </c>
      <c r="GK10" s="175" t="s">
        <v>8</v>
      </c>
      <c r="GL10" s="160" t="s">
        <v>288</v>
      </c>
      <c r="GM10" s="160" t="s">
        <v>15</v>
      </c>
      <c r="GN10" s="160" t="s">
        <v>15</v>
      </c>
      <c r="GO10" s="175" t="s">
        <v>8</v>
      </c>
      <c r="GP10" s="175" t="s">
        <v>8</v>
      </c>
      <c r="GQ10" s="177" t="s">
        <v>54</v>
      </c>
      <c r="GR10" s="177" t="s">
        <v>54</v>
      </c>
      <c r="GS10" s="177" t="s">
        <v>54</v>
      </c>
      <c r="GT10" s="176" t="s">
        <v>16</v>
      </c>
      <c r="GU10" s="160" t="s">
        <v>16</v>
      </c>
      <c r="GV10" s="175" t="s">
        <v>289</v>
      </c>
      <c r="GW10" s="177" t="s">
        <v>54</v>
      </c>
      <c r="GX10" s="160" t="s">
        <v>46</v>
      </c>
      <c r="GY10" s="175" t="s">
        <v>8</v>
      </c>
      <c r="GZ10" s="175" t="s">
        <v>8</v>
      </c>
      <c r="HA10" s="160" t="s">
        <v>16</v>
      </c>
      <c r="HB10" s="160" t="s">
        <v>16</v>
      </c>
      <c r="HC10" s="160" t="s">
        <v>16</v>
      </c>
      <c r="HD10" s="160" t="s">
        <v>15</v>
      </c>
      <c r="HE10" s="176" t="s">
        <v>15</v>
      </c>
      <c r="HF10" s="160" t="s">
        <v>15</v>
      </c>
      <c r="HG10" s="175" t="s">
        <v>8</v>
      </c>
      <c r="HH10" s="160" t="s">
        <v>12</v>
      </c>
      <c r="HI10" s="160" t="s">
        <v>37</v>
      </c>
      <c r="HJ10" s="160" t="s">
        <v>12</v>
      </c>
      <c r="HK10" s="160" t="s">
        <v>46</v>
      </c>
      <c r="HL10" s="175" t="s">
        <v>8</v>
      </c>
      <c r="HM10" s="175" t="s">
        <v>8</v>
      </c>
      <c r="HN10" s="176" t="s">
        <v>54</v>
      </c>
      <c r="HO10" s="175" t="s">
        <v>8</v>
      </c>
      <c r="HP10" s="176" t="s">
        <v>38</v>
      </c>
      <c r="HQ10" s="160" t="s">
        <v>39</v>
      </c>
      <c r="HR10" s="160" t="s">
        <v>39</v>
      </c>
      <c r="HS10" s="160" t="s">
        <v>38</v>
      </c>
      <c r="HT10" s="160" t="s">
        <v>40</v>
      </c>
      <c r="HU10" s="160" t="s">
        <v>40</v>
      </c>
      <c r="HV10" s="175" t="s">
        <v>8</v>
      </c>
      <c r="HW10" s="175" t="s">
        <v>8</v>
      </c>
      <c r="HX10" s="160" t="s">
        <v>41</v>
      </c>
      <c r="HY10" s="176" t="s">
        <v>41</v>
      </c>
      <c r="HZ10" s="160" t="s">
        <v>41</v>
      </c>
      <c r="IA10" s="175" t="s">
        <v>8</v>
      </c>
      <c r="IB10" s="160" t="s">
        <v>41</v>
      </c>
      <c r="IC10" s="177" t="s">
        <v>54</v>
      </c>
      <c r="ID10" s="175" t="s">
        <v>8</v>
      </c>
      <c r="IE10" s="175" t="s">
        <v>8</v>
      </c>
      <c r="IF10" s="160" t="s">
        <v>42</v>
      </c>
      <c r="IG10" s="160" t="s">
        <v>42</v>
      </c>
      <c r="IH10" s="160" t="s">
        <v>43</v>
      </c>
      <c r="II10" s="160" t="s">
        <v>43</v>
      </c>
      <c r="IJ10" s="175" t="s">
        <v>290</v>
      </c>
      <c r="IK10" s="176" t="s">
        <v>43</v>
      </c>
      <c r="IL10" s="160" t="s">
        <v>43</v>
      </c>
      <c r="IM10" s="160" t="s">
        <v>42</v>
      </c>
      <c r="IN10" s="160" t="s">
        <v>286</v>
      </c>
      <c r="IO10" s="160" t="s">
        <v>43</v>
      </c>
      <c r="IP10" s="175" t="s">
        <v>8</v>
      </c>
      <c r="IQ10" s="175" t="s">
        <v>8</v>
      </c>
      <c r="IR10" s="160" t="s">
        <v>44</v>
      </c>
      <c r="IS10" s="176" t="s">
        <v>54</v>
      </c>
      <c r="IT10" s="160" t="s">
        <v>291</v>
      </c>
      <c r="IU10" s="175" t="s">
        <v>8</v>
      </c>
      <c r="IV10" s="176" t="s">
        <v>44</v>
      </c>
      <c r="IW10" s="175" t="s">
        <v>8</v>
      </c>
      <c r="IX10" s="160" t="s">
        <v>287</v>
      </c>
      <c r="IY10" s="177" t="s">
        <v>54</v>
      </c>
      <c r="IZ10" s="160" t="s">
        <v>12</v>
      </c>
      <c r="JA10" s="175" t="s">
        <v>8</v>
      </c>
      <c r="JB10" s="160" t="s">
        <v>45</v>
      </c>
      <c r="JC10" s="160" t="s">
        <v>47</v>
      </c>
      <c r="JD10" s="176" t="s">
        <v>54</v>
      </c>
      <c r="JE10" s="175" t="s">
        <v>8</v>
      </c>
      <c r="JF10" s="176" t="s">
        <v>54</v>
      </c>
      <c r="JG10" s="175" t="s">
        <v>8</v>
      </c>
      <c r="JH10" s="175" t="s">
        <v>8</v>
      </c>
      <c r="JI10" s="160" t="s">
        <v>42</v>
      </c>
      <c r="JJ10" s="160" t="s">
        <v>54</v>
      </c>
      <c r="JK10" s="160" t="s">
        <v>54</v>
      </c>
      <c r="JL10" s="160" t="s">
        <v>9</v>
      </c>
      <c r="JM10" s="175" t="s">
        <v>8</v>
      </c>
      <c r="JN10" s="160" t="s">
        <v>9</v>
      </c>
      <c r="JO10" s="176" t="s">
        <v>9</v>
      </c>
      <c r="JP10" s="160" t="s">
        <v>9</v>
      </c>
      <c r="JQ10" s="160" t="s">
        <v>10</v>
      </c>
      <c r="JR10" s="160" t="s">
        <v>10</v>
      </c>
      <c r="JS10" s="175" t="s">
        <v>8</v>
      </c>
      <c r="JT10" s="160" t="s">
        <v>10</v>
      </c>
      <c r="JU10" s="175" t="s">
        <v>8</v>
      </c>
      <c r="JV10" s="160" t="s">
        <v>11</v>
      </c>
      <c r="JW10" s="175" t="s">
        <v>8</v>
      </c>
      <c r="JX10" s="176" t="s">
        <v>11</v>
      </c>
      <c r="JY10" s="160" t="s">
        <v>11</v>
      </c>
      <c r="JZ10" s="160" t="s">
        <v>11</v>
      </c>
      <c r="KA10" s="175" t="s">
        <v>8</v>
      </c>
      <c r="KB10" s="160" t="s">
        <v>285</v>
      </c>
      <c r="KC10" s="160" t="s">
        <v>12</v>
      </c>
      <c r="KD10" s="160" t="s">
        <v>46</v>
      </c>
      <c r="KE10" s="175" t="s">
        <v>8</v>
      </c>
      <c r="KF10" s="176" t="s">
        <v>54</v>
      </c>
      <c r="KG10" s="175" t="s">
        <v>8</v>
      </c>
      <c r="KH10" s="160" t="s">
        <v>288</v>
      </c>
      <c r="KI10" s="160" t="s">
        <v>15</v>
      </c>
      <c r="KJ10" s="160" t="s">
        <v>15</v>
      </c>
      <c r="KK10" s="175" t="s">
        <v>8</v>
      </c>
      <c r="KL10" s="175" t="s">
        <v>8</v>
      </c>
      <c r="KM10" s="177" t="s">
        <v>54</v>
      </c>
      <c r="KN10" s="177" t="s">
        <v>54</v>
      </c>
      <c r="KO10" s="177" t="s">
        <v>54</v>
      </c>
    </row>
    <row r="11" spans="1:306" s="178" customFormat="1">
      <c r="A11" s="155" t="s">
        <v>345</v>
      </c>
      <c r="B11" s="175" t="str">
        <f>'Agent sur le planning au 011019'!$B$11</f>
        <v>RA</v>
      </c>
      <c r="C11" s="175" t="str">
        <f>'Agent sur le planning au 011019'!$C$11</f>
        <v>RA</v>
      </c>
      <c r="D11" s="160" t="str">
        <f>'Agent sur le planning au 011019'!$D$11</f>
        <v>JBC-23</v>
      </c>
      <c r="E11" s="160" t="str">
        <f>'Agent sur le planning au 011019'!$E$11</f>
        <v>JBC-23</v>
      </c>
      <c r="F11" s="160" t="str">
        <f>'Agent sur le planning au 011019'!$F$11</f>
        <v>JBC-23</v>
      </c>
      <c r="G11" s="160" t="str">
        <f>'Agent sur le planning au 011019'!$B$12</f>
        <v>JBC-21</v>
      </c>
      <c r="H11" s="176" t="str">
        <f>'Agent sur le planning au 011019'!$C$12</f>
        <v>7H30-18H</v>
      </c>
      <c r="I11" s="160" t="str">
        <f>'Agent sur le planning au 011019'!$D$12</f>
        <v>JBC-21</v>
      </c>
      <c r="J11" s="175" t="str">
        <f>'Agent sur le planning au 011019'!$E$12</f>
        <v>RA</v>
      </c>
      <c r="K11" s="160" t="str">
        <f>'Agent sur le planning au 011019'!$F$12</f>
        <v>Soir Gyn</v>
      </c>
      <c r="L11" s="160" t="str">
        <f>'Agent sur le planning au 011019'!$B$13</f>
        <v>Soir JFR</v>
      </c>
      <c r="M11" s="160" t="str">
        <f>'Agent sur le planning au 011019'!$C$13</f>
        <v>Soir Gyn</v>
      </c>
      <c r="N11" s="160" t="str">
        <f>'Agent sur le planning au 011019'!$D$13</f>
        <v>10H-20H</v>
      </c>
      <c r="O11" s="175" t="str">
        <f>'Agent sur le planning au 011019'!$E$13</f>
        <v>RA</v>
      </c>
      <c r="P11" s="175" t="str">
        <f>'Agent sur le planning au 011019'!$F$13</f>
        <v>RA</v>
      </c>
      <c r="Q11" s="176" t="str">
        <f>'Agent sur le planning au 011019'!$B$14</f>
        <v>7H30-18H</v>
      </c>
      <c r="R11" s="175" t="str">
        <f>'Agent sur le planning au 011019'!$C$14</f>
        <v>RA</v>
      </c>
      <c r="S11" s="176" t="str">
        <f>'Agent sur le planning au 011019'!$D$14</f>
        <v>JBC-25</v>
      </c>
      <c r="T11" s="160" t="str">
        <f>'Agent sur le planning au 011019'!$E$14</f>
        <v>JBC-26</v>
      </c>
      <c r="U11" s="160" t="str">
        <f>'Agent sur le planning au 011019'!$F$14</f>
        <v>JBC-26</v>
      </c>
      <c r="V11" s="160" t="str">
        <f>'Agent sur le planning au 011019'!$B$15</f>
        <v>JBC-25</v>
      </c>
      <c r="W11" s="160" t="str">
        <f>'Agent sur le planning au 011019'!$C$15</f>
        <v>JBA-1</v>
      </c>
      <c r="X11" s="160" t="str">
        <f>'Agent sur le planning au 011019'!$D$15</f>
        <v>JBA-1</v>
      </c>
      <c r="Y11" s="175" t="str">
        <f>'Agent sur le planning au 011019'!$E$15</f>
        <v>RA</v>
      </c>
      <c r="Z11" s="175" t="str">
        <f>'Agent sur le planning au 011019'!$F$15</f>
        <v>RA</v>
      </c>
      <c r="AA11" s="160" t="str">
        <f>'Agent sur le planning au 011019'!$B$16</f>
        <v>JBU-15</v>
      </c>
      <c r="AB11" s="176" t="str">
        <f>'Agent sur le planning au 011019'!$C$16</f>
        <v>JBU-15</v>
      </c>
      <c r="AC11" s="160" t="str">
        <f>'Agent sur le planning au 011019'!$D$16</f>
        <v>JBU-15</v>
      </c>
      <c r="AD11" s="175" t="str">
        <f>'Agent sur le planning au 011019'!$E$16</f>
        <v>RA</v>
      </c>
      <c r="AE11" s="160" t="str">
        <f>'Agent sur le planning au 011019'!$F$16</f>
        <v>JBU-15</v>
      </c>
      <c r="AF11" s="177" t="str">
        <f>'Agent sur le planning au 011019'!$B$17</f>
        <v>7H30-18H</v>
      </c>
      <c r="AG11" s="175" t="str">
        <f>'Agent sur le planning au 011019'!$C$17</f>
        <v>RA</v>
      </c>
      <c r="AH11" s="175" t="str">
        <f>'Agent sur le planning au 011019'!$D$17</f>
        <v>RA</v>
      </c>
      <c r="AI11" s="160" t="str">
        <f>'Agent sur le planning au 011019'!$E$17</f>
        <v>JBU-12</v>
      </c>
      <c r="AJ11" s="160" t="str">
        <f>'Agent sur le planning au 011019'!$F$17</f>
        <v>JBU-12</v>
      </c>
      <c r="AK11" s="160" t="str">
        <f>'Agent sur le planning au 011019'!$B$18</f>
        <v>JBU-16</v>
      </c>
      <c r="AL11" s="160" t="str">
        <f>'Agent sur le planning au 011019'!$C$18</f>
        <v>JBU-16</v>
      </c>
      <c r="AM11" s="175" t="str">
        <f>'Agent sur le planning au 011019'!$D$18</f>
        <v>RA</v>
      </c>
      <c r="AN11" s="176" t="str">
        <f>'Agent sur le planning au 011019'!$E$18</f>
        <v>JBU-16</v>
      </c>
      <c r="AO11" s="160" t="str">
        <f>'Agent sur le planning au 011019'!$F$18</f>
        <v>JBU-16</v>
      </c>
      <c r="AP11" s="160" t="str">
        <f>'Agent sur le planning au 011019'!$B$19</f>
        <v>JBU-12</v>
      </c>
      <c r="AQ11" s="160" t="str">
        <f>'Agent sur le planning au 011019'!$C$19</f>
        <v>JBU-12</v>
      </c>
      <c r="AR11" s="160" t="str">
        <f>'Agent sur le planning au 011019'!$D$19</f>
        <v>JBU-16</v>
      </c>
      <c r="AS11" s="175" t="str">
        <f>'Agent sur le planning au 011019'!$E$19</f>
        <v>RA</v>
      </c>
      <c r="AT11" s="175" t="str">
        <f>'Agent sur le planning au 011019'!$F$19</f>
        <v>RA</v>
      </c>
      <c r="AU11" s="160" t="str">
        <f>'Agent sur le planning au 011019'!$B$20</f>
        <v>CCV-46</v>
      </c>
      <c r="AV11" s="176" t="str">
        <f>'Agent sur le planning au 011019'!$C$20</f>
        <v>RA</v>
      </c>
      <c r="AW11" s="160" t="str">
        <f>'Agent sur le planning au 011019'!$D$20</f>
        <v>CCV-43</v>
      </c>
      <c r="AX11" s="175" t="str">
        <f>'Agent sur le planning au 011019'!$E$20</f>
        <v>RA</v>
      </c>
      <c r="AY11" s="176" t="str">
        <f>'Agent sur le planning au 011019'!$F$20</f>
        <v>CCV-46</v>
      </c>
      <c r="AZ11" s="175" t="str">
        <f>'Agent sur le planning au 011019'!$B$21</f>
        <v>RA</v>
      </c>
      <c r="BA11" s="160" t="str">
        <f>'Agent sur le planning au 011019'!$C$21</f>
        <v>10H-20H</v>
      </c>
      <c r="BB11" s="177" t="str">
        <f>'Agent sur le planning au 011019'!$D$21</f>
        <v>7H30-18H</v>
      </c>
      <c r="BC11" s="160" t="str">
        <f>'Agent sur le planning au 011019'!$E$21</f>
        <v>Soir Gyn</v>
      </c>
      <c r="BD11" s="175" t="str">
        <f>'Agent sur le planning au 011019'!$F$21</f>
        <v>RA</v>
      </c>
      <c r="BE11" s="160" t="str">
        <f>'Agent sur le planning au 011019'!$B$22</f>
        <v>CCV-43</v>
      </c>
      <c r="BF11" s="160" t="str">
        <f>'Agent sur le planning au 011019'!$C$22</f>
        <v>CCV-42</v>
      </c>
      <c r="BG11" s="176" t="str">
        <f>'Agent sur le planning au 011019'!$D$22</f>
        <v>7H30-18H</v>
      </c>
      <c r="BH11" s="175" t="str">
        <f>'Agent sur le planning au 011019'!$E$22</f>
        <v>RA</v>
      </c>
      <c r="BI11" s="176" t="str">
        <f>'Agent sur le planning au 011019'!$F$22</f>
        <v>7H30-18H</v>
      </c>
      <c r="BJ11" s="175" t="str">
        <f>'Agent sur le planning au 011019'!$B$23</f>
        <v>RA</v>
      </c>
      <c r="BK11" s="175" t="str">
        <f>'Agent sur le planning au 011019'!$C$23</f>
        <v>RA</v>
      </c>
      <c r="BL11" s="160" t="str">
        <f>'Agent sur le planning au 011019'!$D$23</f>
        <v>JBU-12</v>
      </c>
      <c r="BM11" s="160" t="str">
        <f>'Agent sur le planning au 011019'!$E$23</f>
        <v>7H30-18H</v>
      </c>
      <c r="BN11" s="160" t="str">
        <f>'Agent sur le planning au 011019'!$F$23</f>
        <v>7H30-18H</v>
      </c>
      <c r="BO11" s="160" t="str">
        <f>'Agent sur le planning au 011019'!$B$4</f>
        <v>JFR-32</v>
      </c>
      <c r="BP11" s="175" t="str">
        <f>'Agent sur le planning au 011019'!$C$4</f>
        <v>RA</v>
      </c>
      <c r="BQ11" s="160" t="str">
        <f>'Agent sur le planning au 011019'!$D$4</f>
        <v>JFR-32</v>
      </c>
      <c r="BR11" s="176" t="str">
        <f>'Agent sur le planning au 011019'!$E$4</f>
        <v>JFR-32</v>
      </c>
      <c r="BS11" s="160" t="str">
        <f>'Agent sur le planning au 011019'!$F$4</f>
        <v>JFR-32</v>
      </c>
      <c r="BT11" s="160" t="str">
        <f>'Agent sur le planning au 011019'!$B$5</f>
        <v>JFR-33</v>
      </c>
      <c r="BU11" s="160" t="str">
        <f>'Agent sur le planning au 011019'!$C$5</f>
        <v>JFR-33</v>
      </c>
      <c r="BV11" s="175" t="str">
        <f>'Agent sur le planning au 011019'!$D$5</f>
        <v>RA</v>
      </c>
      <c r="BW11" s="160" t="str">
        <f>'Agent sur le planning au 011019'!$E$5</f>
        <v>JFR-33</v>
      </c>
      <c r="BX11" s="175" t="str">
        <f>'Agent sur le planning au 011019'!$F$5</f>
        <v>RA</v>
      </c>
      <c r="BY11" s="160" t="str">
        <f>'Agent sur le planning au 011019'!$B$6</f>
        <v>JFR-37</v>
      </c>
      <c r="BZ11" s="175" t="str">
        <f>'Agent sur le planning au 011019'!$C$6</f>
        <v>RA</v>
      </c>
      <c r="CA11" s="176" t="str">
        <f>'Agent sur le planning au 011019'!$D$6</f>
        <v>JFR-37</v>
      </c>
      <c r="CB11" s="160" t="str">
        <f>'Agent sur le planning au 011019'!$E$6</f>
        <v>JFR-37</v>
      </c>
      <c r="CC11" s="160" t="str">
        <f>'Agent sur le planning au 011019'!$F$6</f>
        <v>JFR-37</v>
      </c>
      <c r="CD11" s="175" t="str">
        <f>'Agent sur le planning au 011019'!$B$7</f>
        <v>RA</v>
      </c>
      <c r="CE11" s="160" t="str">
        <f>'Agent sur le planning au 011019'!$C$7</f>
        <v>JFR-32</v>
      </c>
      <c r="CF11" s="160" t="str">
        <f>'Agent sur le planning au 011019'!$D$7</f>
        <v>Soir Gyn</v>
      </c>
      <c r="CG11" s="160" t="str">
        <f>'Agent sur le planning au 011019'!$E$7</f>
        <v>10H-20H</v>
      </c>
      <c r="CH11" s="175" t="str">
        <f>'Agent sur le planning au 011019'!$F$7</f>
        <v>RA</v>
      </c>
      <c r="CI11" s="176" t="str">
        <f>'Agent sur le planning au 011019'!$B$8</f>
        <v>7H30-18H</v>
      </c>
      <c r="CJ11" s="175" t="str">
        <f>'Agent sur le planning au 011019'!$C$8</f>
        <v>RA</v>
      </c>
      <c r="CK11" s="160" t="str">
        <f>'Agent sur le planning au 011019'!$D$8</f>
        <v>JFR-34</v>
      </c>
      <c r="CL11" s="160" t="str">
        <f>'Agent sur le planning au 011019'!$E$8</f>
        <v>JBC-21</v>
      </c>
      <c r="CM11" s="160" t="str">
        <f>'Agent sur le planning au 011019'!$F$8</f>
        <v>JBC-21</v>
      </c>
      <c r="CN11" s="175" t="str">
        <f>'Agent sur le planning au 011019'!$B$9</f>
        <v>RA</v>
      </c>
      <c r="CO11" s="175" t="str">
        <f>'Agent sur le planning au 011019'!$C$9</f>
        <v>RA</v>
      </c>
      <c r="CP11" s="177" t="str">
        <f>'Agent sur le planning au 011019'!$D$9</f>
        <v>7H30-18H</v>
      </c>
      <c r="CQ11" s="177" t="str">
        <f>'Agent sur le planning au 011019'!$E$9</f>
        <v>7H30-18H</v>
      </c>
      <c r="CR11" s="177" t="str">
        <f>'Agent sur le planning au 011019'!$F$9</f>
        <v>7H30-18H</v>
      </c>
      <c r="CS11" s="176" t="str">
        <f>'Agent sur le planning au 011019'!$B$10</f>
        <v>JBC-23</v>
      </c>
      <c r="CT11" s="160" t="str">
        <f>'Agent sur le planning au 011019'!$C$10</f>
        <v>JBC-23</v>
      </c>
      <c r="CU11" s="175" t="str">
        <f>'Agent sur le planning au 011019'!$D$10</f>
        <v>RA</v>
      </c>
      <c r="CV11" s="177" t="str">
        <f>'Agent sur le planning au 011019'!$E$10</f>
        <v>7H30-18H</v>
      </c>
      <c r="CW11" s="160" t="str">
        <f>'Agent sur le planning au 011019'!$F$10</f>
        <v>10H-20H</v>
      </c>
      <c r="CX11" s="175" t="s">
        <v>8</v>
      </c>
      <c r="CY11" s="175" t="s">
        <v>8</v>
      </c>
      <c r="CZ11" s="160" t="s">
        <v>16</v>
      </c>
      <c r="DA11" s="160" t="s">
        <v>16</v>
      </c>
      <c r="DB11" s="160" t="s">
        <v>16</v>
      </c>
      <c r="DC11" s="160" t="s">
        <v>15</v>
      </c>
      <c r="DD11" s="176" t="s">
        <v>15</v>
      </c>
      <c r="DE11" s="160" t="s">
        <v>15</v>
      </c>
      <c r="DF11" s="175" t="s">
        <v>8</v>
      </c>
      <c r="DG11" s="160" t="s">
        <v>12</v>
      </c>
      <c r="DH11" s="160" t="s">
        <v>37</v>
      </c>
      <c r="DI11" s="160" t="s">
        <v>12</v>
      </c>
      <c r="DJ11" s="160" t="s">
        <v>46</v>
      </c>
      <c r="DK11" s="175" t="s">
        <v>8</v>
      </c>
      <c r="DL11" s="175" t="s">
        <v>8</v>
      </c>
      <c r="DM11" s="176" t="s">
        <v>54</v>
      </c>
      <c r="DN11" s="175" t="s">
        <v>8</v>
      </c>
      <c r="DO11" s="176" t="s">
        <v>38</v>
      </c>
      <c r="DP11" s="160" t="s">
        <v>39</v>
      </c>
      <c r="DQ11" s="160" t="s">
        <v>39</v>
      </c>
      <c r="DR11" s="160" t="s">
        <v>38</v>
      </c>
      <c r="DS11" s="160" t="s">
        <v>40</v>
      </c>
      <c r="DT11" s="160" t="s">
        <v>40</v>
      </c>
      <c r="DU11" s="175" t="s">
        <v>8</v>
      </c>
      <c r="DV11" s="175" t="s">
        <v>8</v>
      </c>
      <c r="DW11" s="160" t="s">
        <v>41</v>
      </c>
      <c r="DX11" s="176" t="s">
        <v>41</v>
      </c>
      <c r="DY11" s="160" t="s">
        <v>41</v>
      </c>
      <c r="DZ11" s="175" t="s">
        <v>8</v>
      </c>
      <c r="EA11" s="160" t="s">
        <v>41</v>
      </c>
      <c r="EB11" s="177" t="s">
        <v>54</v>
      </c>
      <c r="EC11" s="175" t="s">
        <v>8</v>
      </c>
      <c r="ED11" s="175" t="s">
        <v>8</v>
      </c>
      <c r="EE11" s="160" t="s">
        <v>42</v>
      </c>
      <c r="EF11" s="160" t="s">
        <v>42</v>
      </c>
      <c r="EG11" s="160" t="s">
        <v>43</v>
      </c>
      <c r="EH11" s="160" t="s">
        <v>43</v>
      </c>
      <c r="EI11" s="175" t="s">
        <v>290</v>
      </c>
      <c r="EJ11" s="176" t="s">
        <v>43</v>
      </c>
      <c r="EK11" s="160" t="s">
        <v>43</v>
      </c>
      <c r="EL11" s="160" t="s">
        <v>42</v>
      </c>
      <c r="EM11" s="160" t="s">
        <v>286</v>
      </c>
      <c r="EN11" s="160" t="s">
        <v>43</v>
      </c>
      <c r="EO11" s="175" t="s">
        <v>8</v>
      </c>
      <c r="EP11" s="175" t="s">
        <v>8</v>
      </c>
      <c r="EQ11" s="160" t="s">
        <v>44</v>
      </c>
      <c r="ER11" s="176" t="s">
        <v>54</v>
      </c>
      <c r="ES11" s="160" t="s">
        <v>291</v>
      </c>
      <c r="ET11" s="175" t="s">
        <v>8</v>
      </c>
      <c r="EU11" s="176" t="s">
        <v>44</v>
      </c>
      <c r="EV11" s="175" t="s">
        <v>8</v>
      </c>
      <c r="EW11" s="160" t="s">
        <v>287</v>
      </c>
      <c r="EX11" s="177" t="s">
        <v>54</v>
      </c>
      <c r="EY11" s="160" t="s">
        <v>12</v>
      </c>
      <c r="EZ11" s="175" t="s">
        <v>8</v>
      </c>
      <c r="FA11" s="160" t="s">
        <v>45</v>
      </c>
      <c r="FB11" s="160" t="s">
        <v>47</v>
      </c>
      <c r="FC11" s="176" t="s">
        <v>54</v>
      </c>
      <c r="FD11" s="175" t="s">
        <v>8</v>
      </c>
      <c r="FE11" s="176" t="s">
        <v>54</v>
      </c>
      <c r="FF11" s="175" t="s">
        <v>8</v>
      </c>
      <c r="FG11" s="175" t="s">
        <v>8</v>
      </c>
      <c r="FH11" s="160" t="s">
        <v>42</v>
      </c>
      <c r="FI11" s="160" t="s">
        <v>54</v>
      </c>
      <c r="FJ11" s="160" t="s">
        <v>54</v>
      </c>
      <c r="FK11" s="160" t="s">
        <v>9</v>
      </c>
      <c r="FL11" s="175" t="s">
        <v>8</v>
      </c>
      <c r="FM11" s="160" t="s">
        <v>9</v>
      </c>
      <c r="FN11" s="176" t="s">
        <v>9</v>
      </c>
      <c r="FO11" s="160" t="s">
        <v>9</v>
      </c>
      <c r="FP11" s="160" t="s">
        <v>10</v>
      </c>
      <c r="FQ11" s="160" t="s">
        <v>10</v>
      </c>
      <c r="FR11" s="175" t="s">
        <v>8</v>
      </c>
      <c r="FS11" s="160" t="s">
        <v>10</v>
      </c>
      <c r="FT11" s="175" t="s">
        <v>8</v>
      </c>
      <c r="FU11" s="160" t="s">
        <v>11</v>
      </c>
      <c r="FV11" s="175" t="s">
        <v>8</v>
      </c>
      <c r="FW11" s="176" t="s">
        <v>11</v>
      </c>
      <c r="FX11" s="160" t="s">
        <v>11</v>
      </c>
      <c r="FY11" s="160" t="s">
        <v>11</v>
      </c>
      <c r="FZ11" s="175" t="s">
        <v>8</v>
      </c>
      <c r="GA11" s="160" t="s">
        <v>285</v>
      </c>
      <c r="GB11" s="160" t="s">
        <v>12</v>
      </c>
      <c r="GC11" s="160" t="s">
        <v>46</v>
      </c>
      <c r="GD11" s="175" t="s">
        <v>8</v>
      </c>
      <c r="GE11" s="176" t="s">
        <v>54</v>
      </c>
      <c r="GF11" s="175" t="s">
        <v>8</v>
      </c>
      <c r="GG11" s="160" t="s">
        <v>288</v>
      </c>
      <c r="GH11" s="160" t="s">
        <v>15</v>
      </c>
      <c r="GI11" s="160" t="s">
        <v>15</v>
      </c>
      <c r="GJ11" s="175" t="s">
        <v>8</v>
      </c>
      <c r="GK11" s="175" t="s">
        <v>8</v>
      </c>
      <c r="GL11" s="177" t="s">
        <v>54</v>
      </c>
      <c r="GM11" s="177" t="s">
        <v>54</v>
      </c>
      <c r="GN11" s="177" t="s">
        <v>54</v>
      </c>
      <c r="GO11" s="176" t="s">
        <v>16</v>
      </c>
      <c r="GP11" s="160" t="s">
        <v>16</v>
      </c>
      <c r="GQ11" s="175" t="s">
        <v>289</v>
      </c>
      <c r="GR11" s="177" t="s">
        <v>54</v>
      </c>
      <c r="GS11" s="160" t="s">
        <v>46</v>
      </c>
      <c r="GT11" s="175" t="s">
        <v>8</v>
      </c>
      <c r="GU11" s="175" t="s">
        <v>8</v>
      </c>
      <c r="GV11" s="160" t="s">
        <v>16</v>
      </c>
      <c r="GW11" s="160" t="s">
        <v>16</v>
      </c>
      <c r="GX11" s="160" t="s">
        <v>16</v>
      </c>
      <c r="GY11" s="160" t="s">
        <v>15</v>
      </c>
      <c r="GZ11" s="176" t="s">
        <v>15</v>
      </c>
      <c r="HA11" s="160" t="s">
        <v>15</v>
      </c>
      <c r="HB11" s="175" t="s">
        <v>8</v>
      </c>
      <c r="HC11" s="160" t="s">
        <v>12</v>
      </c>
      <c r="HD11" s="160" t="s">
        <v>37</v>
      </c>
      <c r="HE11" s="160" t="s">
        <v>12</v>
      </c>
      <c r="HF11" s="160" t="s">
        <v>46</v>
      </c>
      <c r="HG11" s="175" t="s">
        <v>8</v>
      </c>
      <c r="HH11" s="175" t="s">
        <v>8</v>
      </c>
      <c r="HI11" s="176" t="s">
        <v>54</v>
      </c>
      <c r="HJ11" s="175" t="s">
        <v>8</v>
      </c>
      <c r="HK11" s="176" t="s">
        <v>38</v>
      </c>
      <c r="HL11" s="160" t="s">
        <v>39</v>
      </c>
      <c r="HM11" s="160" t="s">
        <v>39</v>
      </c>
      <c r="HN11" s="160" t="s">
        <v>38</v>
      </c>
      <c r="HO11" s="160" t="s">
        <v>40</v>
      </c>
      <c r="HP11" s="160" t="s">
        <v>40</v>
      </c>
      <c r="HQ11" s="175" t="s">
        <v>8</v>
      </c>
      <c r="HR11" s="175" t="s">
        <v>8</v>
      </c>
      <c r="HS11" s="160" t="s">
        <v>41</v>
      </c>
      <c r="HT11" s="176" t="s">
        <v>41</v>
      </c>
      <c r="HU11" s="160" t="s">
        <v>41</v>
      </c>
      <c r="HV11" s="175" t="s">
        <v>8</v>
      </c>
      <c r="HW11" s="160" t="s">
        <v>41</v>
      </c>
      <c r="HX11" s="177" t="s">
        <v>54</v>
      </c>
      <c r="HY11" s="175" t="s">
        <v>8</v>
      </c>
      <c r="HZ11" s="175" t="s">
        <v>8</v>
      </c>
      <c r="IA11" s="160" t="s">
        <v>42</v>
      </c>
      <c r="IB11" s="160" t="s">
        <v>42</v>
      </c>
      <c r="IC11" s="160" t="s">
        <v>43</v>
      </c>
      <c r="ID11" s="160" t="s">
        <v>43</v>
      </c>
      <c r="IE11" s="175" t="s">
        <v>290</v>
      </c>
      <c r="IF11" s="176" t="s">
        <v>43</v>
      </c>
      <c r="IG11" s="160" t="s">
        <v>43</v>
      </c>
      <c r="IH11" s="160" t="s">
        <v>42</v>
      </c>
      <c r="II11" s="160" t="s">
        <v>286</v>
      </c>
      <c r="IJ11" s="160" t="s">
        <v>43</v>
      </c>
      <c r="IK11" s="175" t="s">
        <v>8</v>
      </c>
      <c r="IL11" s="175" t="s">
        <v>8</v>
      </c>
      <c r="IM11" s="160" t="s">
        <v>44</v>
      </c>
      <c r="IN11" s="176" t="s">
        <v>54</v>
      </c>
      <c r="IO11" s="160" t="s">
        <v>291</v>
      </c>
      <c r="IP11" s="175" t="s">
        <v>8</v>
      </c>
      <c r="IQ11" s="176" t="s">
        <v>44</v>
      </c>
      <c r="IR11" s="175" t="s">
        <v>8</v>
      </c>
      <c r="IS11" s="160" t="s">
        <v>287</v>
      </c>
      <c r="IT11" s="177" t="s">
        <v>54</v>
      </c>
      <c r="IU11" s="160" t="s">
        <v>12</v>
      </c>
      <c r="IV11" s="175" t="s">
        <v>8</v>
      </c>
      <c r="IW11" s="160" t="s">
        <v>45</v>
      </c>
      <c r="IX11" s="160" t="s">
        <v>47</v>
      </c>
      <c r="IY11" s="176" t="s">
        <v>54</v>
      </c>
      <c r="IZ11" s="175" t="s">
        <v>8</v>
      </c>
      <c r="JA11" s="176" t="s">
        <v>54</v>
      </c>
      <c r="JB11" s="175" t="s">
        <v>8</v>
      </c>
      <c r="JC11" s="175" t="s">
        <v>8</v>
      </c>
      <c r="JD11" s="160" t="s">
        <v>42</v>
      </c>
      <c r="JE11" s="160" t="s">
        <v>54</v>
      </c>
      <c r="JF11" s="160" t="s">
        <v>54</v>
      </c>
      <c r="JG11" s="160" t="s">
        <v>9</v>
      </c>
      <c r="JH11" s="175" t="s">
        <v>8</v>
      </c>
      <c r="JI11" s="160" t="s">
        <v>9</v>
      </c>
      <c r="JJ11" s="176" t="s">
        <v>9</v>
      </c>
      <c r="JK11" s="160" t="s">
        <v>9</v>
      </c>
      <c r="JL11" s="160" t="s">
        <v>10</v>
      </c>
      <c r="JM11" s="160" t="s">
        <v>10</v>
      </c>
      <c r="JN11" s="175" t="s">
        <v>8</v>
      </c>
      <c r="JO11" s="160" t="s">
        <v>10</v>
      </c>
      <c r="JP11" s="175" t="s">
        <v>8</v>
      </c>
      <c r="JQ11" s="160" t="s">
        <v>11</v>
      </c>
      <c r="JR11" s="175" t="s">
        <v>8</v>
      </c>
      <c r="JS11" s="176" t="s">
        <v>11</v>
      </c>
      <c r="JT11" s="160" t="s">
        <v>11</v>
      </c>
      <c r="JU11" s="160" t="s">
        <v>11</v>
      </c>
      <c r="JV11" s="175" t="s">
        <v>8</v>
      </c>
      <c r="JW11" s="160" t="s">
        <v>285</v>
      </c>
      <c r="JX11" s="160" t="s">
        <v>12</v>
      </c>
      <c r="JY11" s="160" t="s">
        <v>46</v>
      </c>
      <c r="JZ11" s="175" t="s">
        <v>8</v>
      </c>
      <c r="KA11" s="176" t="s">
        <v>54</v>
      </c>
      <c r="KB11" s="175" t="s">
        <v>8</v>
      </c>
      <c r="KC11" s="160" t="s">
        <v>288</v>
      </c>
      <c r="KD11" s="160" t="s">
        <v>15</v>
      </c>
      <c r="KE11" s="160" t="s">
        <v>15</v>
      </c>
      <c r="KF11" s="175" t="s">
        <v>8</v>
      </c>
      <c r="KG11" s="175" t="s">
        <v>8</v>
      </c>
      <c r="KH11" s="177" t="s">
        <v>54</v>
      </c>
      <c r="KI11" s="177" t="s">
        <v>54</v>
      </c>
      <c r="KJ11" s="177" t="s">
        <v>54</v>
      </c>
      <c r="KK11" s="176" t="s">
        <v>16</v>
      </c>
      <c r="KL11" s="160" t="s">
        <v>16</v>
      </c>
      <c r="KM11" s="175" t="s">
        <v>289</v>
      </c>
      <c r="KN11" s="177" t="s">
        <v>54</v>
      </c>
      <c r="KO11" s="160" t="s">
        <v>46</v>
      </c>
    </row>
    <row r="12" spans="1:306" s="178" customFormat="1">
      <c r="A12" s="155" t="s">
        <v>346</v>
      </c>
      <c r="B12" s="160" t="str">
        <f>'Agent sur le planning au 011019'!$B$12</f>
        <v>JBC-21</v>
      </c>
      <c r="C12" s="176" t="str">
        <f>'Agent sur le planning au 011019'!$C$12</f>
        <v>7H30-18H</v>
      </c>
      <c r="D12" s="160" t="str">
        <f>'Agent sur le planning au 011019'!$D$12</f>
        <v>JBC-21</v>
      </c>
      <c r="E12" s="175" t="str">
        <f>'Agent sur le planning au 011019'!$E$12</f>
        <v>RA</v>
      </c>
      <c r="F12" s="160" t="str">
        <f>'Agent sur le planning au 011019'!$F$12</f>
        <v>Soir Gyn</v>
      </c>
      <c r="G12" s="160" t="str">
        <f>'Agent sur le planning au 011019'!$B$13</f>
        <v>Soir JFR</v>
      </c>
      <c r="H12" s="160" t="str">
        <f>'Agent sur le planning au 011019'!$C$13</f>
        <v>Soir Gyn</v>
      </c>
      <c r="I12" s="160" t="str">
        <f>'Agent sur le planning au 011019'!$D$13</f>
        <v>10H-20H</v>
      </c>
      <c r="J12" s="175" t="str">
        <f>'Agent sur le planning au 011019'!$E$13</f>
        <v>RA</v>
      </c>
      <c r="K12" s="175" t="str">
        <f>'Agent sur le planning au 011019'!$F$13</f>
        <v>RA</v>
      </c>
      <c r="L12" s="176" t="str">
        <f>'Agent sur le planning au 011019'!$B$14</f>
        <v>7H30-18H</v>
      </c>
      <c r="M12" s="175" t="str">
        <f>'Agent sur le planning au 011019'!$C$14</f>
        <v>RA</v>
      </c>
      <c r="N12" s="176" t="str">
        <f>'Agent sur le planning au 011019'!$D$14</f>
        <v>JBC-25</v>
      </c>
      <c r="O12" s="160" t="str">
        <f>'Agent sur le planning au 011019'!$E$14</f>
        <v>JBC-26</v>
      </c>
      <c r="P12" s="160" t="str">
        <f>'Agent sur le planning au 011019'!$F$14</f>
        <v>JBC-26</v>
      </c>
      <c r="Q12" s="160" t="str">
        <f>'Agent sur le planning au 011019'!$B$15</f>
        <v>JBC-25</v>
      </c>
      <c r="R12" s="160" t="str">
        <f>'Agent sur le planning au 011019'!$C$15</f>
        <v>JBA-1</v>
      </c>
      <c r="S12" s="160" t="str">
        <f>'Agent sur le planning au 011019'!$D$15</f>
        <v>JBA-1</v>
      </c>
      <c r="T12" s="175" t="str">
        <f>'Agent sur le planning au 011019'!$E$15</f>
        <v>RA</v>
      </c>
      <c r="U12" s="175" t="str">
        <f>'Agent sur le planning au 011019'!$F$15</f>
        <v>RA</v>
      </c>
      <c r="V12" s="160" t="str">
        <f>'Agent sur le planning au 011019'!$B$16</f>
        <v>JBU-15</v>
      </c>
      <c r="W12" s="176" t="str">
        <f>'Agent sur le planning au 011019'!$C$16</f>
        <v>JBU-15</v>
      </c>
      <c r="X12" s="160" t="str">
        <f>'Agent sur le planning au 011019'!$D$16</f>
        <v>JBU-15</v>
      </c>
      <c r="Y12" s="175" t="str">
        <f>'Agent sur le planning au 011019'!$E$16</f>
        <v>RA</v>
      </c>
      <c r="Z12" s="160" t="str">
        <f>'Agent sur le planning au 011019'!$F$16</f>
        <v>JBU-15</v>
      </c>
      <c r="AA12" s="177" t="str">
        <f>'Agent sur le planning au 011019'!$B$17</f>
        <v>7H30-18H</v>
      </c>
      <c r="AB12" s="175" t="str">
        <f>'Agent sur le planning au 011019'!$C$17</f>
        <v>RA</v>
      </c>
      <c r="AC12" s="175" t="str">
        <f>'Agent sur le planning au 011019'!$D$17</f>
        <v>RA</v>
      </c>
      <c r="AD12" s="160" t="str">
        <f>'Agent sur le planning au 011019'!$E$17</f>
        <v>JBU-12</v>
      </c>
      <c r="AE12" s="160" t="str">
        <f>'Agent sur le planning au 011019'!$F$17</f>
        <v>JBU-12</v>
      </c>
      <c r="AF12" s="160" t="str">
        <f>'Agent sur le planning au 011019'!$B$18</f>
        <v>JBU-16</v>
      </c>
      <c r="AG12" s="160" t="str">
        <f>'Agent sur le planning au 011019'!$C$18</f>
        <v>JBU-16</v>
      </c>
      <c r="AH12" s="175" t="str">
        <f>'Agent sur le planning au 011019'!$D$18</f>
        <v>RA</v>
      </c>
      <c r="AI12" s="176" t="str">
        <f>'Agent sur le planning au 011019'!$E$18</f>
        <v>JBU-16</v>
      </c>
      <c r="AJ12" s="160" t="str">
        <f>'Agent sur le planning au 011019'!$F$18</f>
        <v>JBU-16</v>
      </c>
      <c r="AK12" s="160" t="str">
        <f>'Agent sur le planning au 011019'!$B$19</f>
        <v>JBU-12</v>
      </c>
      <c r="AL12" s="160" t="str">
        <f>'Agent sur le planning au 011019'!$C$19</f>
        <v>JBU-12</v>
      </c>
      <c r="AM12" s="160" t="str">
        <f>'Agent sur le planning au 011019'!$D$19</f>
        <v>JBU-16</v>
      </c>
      <c r="AN12" s="175" t="str">
        <f>'Agent sur le planning au 011019'!$E$19</f>
        <v>RA</v>
      </c>
      <c r="AO12" s="175" t="str">
        <f>'Agent sur le planning au 011019'!$F$19</f>
        <v>RA</v>
      </c>
      <c r="AP12" s="160" t="str">
        <f>'Agent sur le planning au 011019'!$B$20</f>
        <v>CCV-46</v>
      </c>
      <c r="AQ12" s="176" t="str">
        <f>'Agent sur le planning au 011019'!$C$20</f>
        <v>RA</v>
      </c>
      <c r="AR12" s="160" t="str">
        <f>'Agent sur le planning au 011019'!$D$20</f>
        <v>CCV-43</v>
      </c>
      <c r="AS12" s="175" t="str">
        <f>'Agent sur le planning au 011019'!$E$20</f>
        <v>RA</v>
      </c>
      <c r="AT12" s="176" t="str">
        <f>'Agent sur le planning au 011019'!$F$20</f>
        <v>CCV-46</v>
      </c>
      <c r="AU12" s="175" t="str">
        <f>'Agent sur le planning au 011019'!$B$21</f>
        <v>RA</v>
      </c>
      <c r="AV12" s="160" t="str">
        <f>'Agent sur le planning au 011019'!$C$21</f>
        <v>10H-20H</v>
      </c>
      <c r="AW12" s="177" t="str">
        <f>'Agent sur le planning au 011019'!$D$21</f>
        <v>7H30-18H</v>
      </c>
      <c r="AX12" s="160" t="str">
        <f>'Agent sur le planning au 011019'!$E$21</f>
        <v>Soir Gyn</v>
      </c>
      <c r="AY12" s="175" t="str">
        <f>'Agent sur le planning au 011019'!$F$21</f>
        <v>RA</v>
      </c>
      <c r="AZ12" s="160" t="str">
        <f>'Agent sur le planning au 011019'!$B$22</f>
        <v>CCV-43</v>
      </c>
      <c r="BA12" s="160" t="str">
        <f>'Agent sur le planning au 011019'!$C$22</f>
        <v>CCV-42</v>
      </c>
      <c r="BB12" s="176" t="str">
        <f>'Agent sur le planning au 011019'!$D$22</f>
        <v>7H30-18H</v>
      </c>
      <c r="BC12" s="175" t="str">
        <f>'Agent sur le planning au 011019'!$E$22</f>
        <v>RA</v>
      </c>
      <c r="BD12" s="176" t="str">
        <f>'Agent sur le planning au 011019'!$F$22</f>
        <v>7H30-18H</v>
      </c>
      <c r="BE12" s="175" t="str">
        <f>'Agent sur le planning au 011019'!$B$23</f>
        <v>RA</v>
      </c>
      <c r="BF12" s="175" t="str">
        <f>'Agent sur le planning au 011019'!$C$23</f>
        <v>RA</v>
      </c>
      <c r="BG12" s="160" t="str">
        <f>'Agent sur le planning au 011019'!$D$23</f>
        <v>JBU-12</v>
      </c>
      <c r="BH12" s="160" t="str">
        <f>'Agent sur le planning au 011019'!$E$23</f>
        <v>7H30-18H</v>
      </c>
      <c r="BI12" s="160" t="str">
        <f>'Agent sur le planning au 011019'!$F$23</f>
        <v>7H30-18H</v>
      </c>
      <c r="BJ12" s="160" t="str">
        <f>'Agent sur le planning au 011019'!$B$4</f>
        <v>JFR-32</v>
      </c>
      <c r="BK12" s="175" t="str">
        <f>'Agent sur le planning au 011019'!$C$4</f>
        <v>RA</v>
      </c>
      <c r="BL12" s="160" t="str">
        <f>'Agent sur le planning au 011019'!$D$4</f>
        <v>JFR-32</v>
      </c>
      <c r="BM12" s="176" t="str">
        <f>'Agent sur le planning au 011019'!$E$4</f>
        <v>JFR-32</v>
      </c>
      <c r="BN12" s="160" t="str">
        <f>'Agent sur le planning au 011019'!$F$4</f>
        <v>JFR-32</v>
      </c>
      <c r="BO12" s="160" t="str">
        <f>'Agent sur le planning au 011019'!$B$5</f>
        <v>JFR-33</v>
      </c>
      <c r="BP12" s="160" t="str">
        <f>'Agent sur le planning au 011019'!$C$5</f>
        <v>JFR-33</v>
      </c>
      <c r="BQ12" s="175" t="str">
        <f>'Agent sur le planning au 011019'!$D$5</f>
        <v>RA</v>
      </c>
      <c r="BR12" s="160" t="str">
        <f>'Agent sur le planning au 011019'!$E$5</f>
        <v>JFR-33</v>
      </c>
      <c r="BS12" s="175" t="str">
        <f>'Agent sur le planning au 011019'!$F$5</f>
        <v>RA</v>
      </c>
      <c r="BT12" s="160" t="str">
        <f>'Agent sur le planning au 011019'!$B$6</f>
        <v>JFR-37</v>
      </c>
      <c r="BU12" s="175" t="str">
        <f>'Agent sur le planning au 011019'!$C$6</f>
        <v>RA</v>
      </c>
      <c r="BV12" s="176" t="str">
        <f>'Agent sur le planning au 011019'!$D$6</f>
        <v>JFR-37</v>
      </c>
      <c r="BW12" s="160" t="str">
        <f>'Agent sur le planning au 011019'!$E$6</f>
        <v>JFR-37</v>
      </c>
      <c r="BX12" s="160" t="str">
        <f>'Agent sur le planning au 011019'!$F$6</f>
        <v>JFR-37</v>
      </c>
      <c r="BY12" s="175" t="str">
        <f>'Agent sur le planning au 011019'!$B$7</f>
        <v>RA</v>
      </c>
      <c r="BZ12" s="160" t="str">
        <f>'Agent sur le planning au 011019'!$C$7</f>
        <v>JFR-32</v>
      </c>
      <c r="CA12" s="160" t="str">
        <f>'Agent sur le planning au 011019'!$D$7</f>
        <v>Soir Gyn</v>
      </c>
      <c r="CB12" s="160" t="str">
        <f>'Agent sur le planning au 011019'!$E$7</f>
        <v>10H-20H</v>
      </c>
      <c r="CC12" s="175" t="str">
        <f>'Agent sur le planning au 011019'!$F$7</f>
        <v>RA</v>
      </c>
      <c r="CD12" s="176" t="str">
        <f>'Agent sur le planning au 011019'!$B$8</f>
        <v>7H30-18H</v>
      </c>
      <c r="CE12" s="175" t="str">
        <f>'Agent sur le planning au 011019'!$C$8</f>
        <v>RA</v>
      </c>
      <c r="CF12" s="160" t="str">
        <f>'Agent sur le planning au 011019'!$D$8</f>
        <v>JFR-34</v>
      </c>
      <c r="CG12" s="160" t="str">
        <f>'Agent sur le planning au 011019'!$E$8</f>
        <v>JBC-21</v>
      </c>
      <c r="CH12" s="160" t="str">
        <f>'Agent sur le planning au 011019'!$F$8</f>
        <v>JBC-21</v>
      </c>
      <c r="CI12" s="175" t="str">
        <f>'Agent sur le planning au 011019'!$B$9</f>
        <v>RA</v>
      </c>
      <c r="CJ12" s="175" t="str">
        <f>'Agent sur le planning au 011019'!$C$9</f>
        <v>RA</v>
      </c>
      <c r="CK12" s="177" t="str">
        <f>'Agent sur le planning au 011019'!$D$9</f>
        <v>7H30-18H</v>
      </c>
      <c r="CL12" s="177" t="str">
        <f>'Agent sur le planning au 011019'!$E$9</f>
        <v>7H30-18H</v>
      </c>
      <c r="CM12" s="177" t="str">
        <f>'Agent sur le planning au 011019'!$F$9</f>
        <v>7H30-18H</v>
      </c>
      <c r="CN12" s="176" t="str">
        <f>'Agent sur le planning au 011019'!$B$10</f>
        <v>JBC-23</v>
      </c>
      <c r="CO12" s="160" t="str">
        <f>'Agent sur le planning au 011019'!$C$10</f>
        <v>JBC-23</v>
      </c>
      <c r="CP12" s="175" t="str">
        <f>'Agent sur le planning au 011019'!$D$10</f>
        <v>RA</v>
      </c>
      <c r="CQ12" s="177" t="str">
        <f>'Agent sur le planning au 011019'!$E$10</f>
        <v>7H30-18H</v>
      </c>
      <c r="CR12" s="160" t="str">
        <f>'Agent sur le planning au 011019'!$F$10</f>
        <v>10H-20H</v>
      </c>
      <c r="CS12" s="175" t="str">
        <f>'Agent sur le planning au 011019'!$B$11</f>
        <v>RA</v>
      </c>
      <c r="CT12" s="175" t="str">
        <f>'Agent sur le planning au 011019'!$C$11</f>
        <v>RA</v>
      </c>
      <c r="CU12" s="160" t="str">
        <f>'Agent sur le planning au 011019'!$D$11</f>
        <v>JBC-23</v>
      </c>
      <c r="CV12" s="160" t="str">
        <f>'Agent sur le planning au 011019'!$E$11</f>
        <v>JBC-23</v>
      </c>
      <c r="CW12" s="160" t="str">
        <f>'Agent sur le planning au 011019'!$F$11</f>
        <v>JBC-23</v>
      </c>
      <c r="CX12" s="160" t="s">
        <v>15</v>
      </c>
      <c r="CY12" s="176" t="s">
        <v>15</v>
      </c>
      <c r="CZ12" s="160" t="s">
        <v>15</v>
      </c>
      <c r="DA12" s="175" t="s">
        <v>8</v>
      </c>
      <c r="DB12" s="160" t="s">
        <v>12</v>
      </c>
      <c r="DC12" s="160" t="s">
        <v>37</v>
      </c>
      <c r="DD12" s="160" t="s">
        <v>12</v>
      </c>
      <c r="DE12" s="160" t="s">
        <v>46</v>
      </c>
      <c r="DF12" s="175" t="s">
        <v>8</v>
      </c>
      <c r="DG12" s="175" t="s">
        <v>8</v>
      </c>
      <c r="DH12" s="176" t="s">
        <v>54</v>
      </c>
      <c r="DI12" s="175" t="s">
        <v>8</v>
      </c>
      <c r="DJ12" s="176" t="s">
        <v>38</v>
      </c>
      <c r="DK12" s="160" t="s">
        <v>39</v>
      </c>
      <c r="DL12" s="160" t="s">
        <v>39</v>
      </c>
      <c r="DM12" s="160" t="s">
        <v>38</v>
      </c>
      <c r="DN12" s="160" t="s">
        <v>40</v>
      </c>
      <c r="DO12" s="160" t="s">
        <v>40</v>
      </c>
      <c r="DP12" s="175" t="s">
        <v>8</v>
      </c>
      <c r="DQ12" s="175" t="s">
        <v>8</v>
      </c>
      <c r="DR12" s="160" t="s">
        <v>41</v>
      </c>
      <c r="DS12" s="176" t="s">
        <v>41</v>
      </c>
      <c r="DT12" s="160" t="s">
        <v>41</v>
      </c>
      <c r="DU12" s="175" t="s">
        <v>8</v>
      </c>
      <c r="DV12" s="160" t="s">
        <v>41</v>
      </c>
      <c r="DW12" s="177" t="s">
        <v>54</v>
      </c>
      <c r="DX12" s="175" t="s">
        <v>8</v>
      </c>
      <c r="DY12" s="175" t="s">
        <v>8</v>
      </c>
      <c r="DZ12" s="160" t="s">
        <v>42</v>
      </c>
      <c r="EA12" s="160" t="s">
        <v>42</v>
      </c>
      <c r="EB12" s="160" t="s">
        <v>43</v>
      </c>
      <c r="EC12" s="160" t="s">
        <v>43</v>
      </c>
      <c r="ED12" s="175" t="s">
        <v>290</v>
      </c>
      <c r="EE12" s="176" t="s">
        <v>43</v>
      </c>
      <c r="EF12" s="160" t="s">
        <v>43</v>
      </c>
      <c r="EG12" s="160" t="s">
        <v>42</v>
      </c>
      <c r="EH12" s="160" t="s">
        <v>286</v>
      </c>
      <c r="EI12" s="160" t="s">
        <v>43</v>
      </c>
      <c r="EJ12" s="175" t="s">
        <v>8</v>
      </c>
      <c r="EK12" s="175" t="s">
        <v>8</v>
      </c>
      <c r="EL12" s="160" t="s">
        <v>44</v>
      </c>
      <c r="EM12" s="176" t="s">
        <v>54</v>
      </c>
      <c r="EN12" s="160" t="s">
        <v>291</v>
      </c>
      <c r="EO12" s="175" t="s">
        <v>8</v>
      </c>
      <c r="EP12" s="176" t="s">
        <v>44</v>
      </c>
      <c r="EQ12" s="175" t="s">
        <v>8</v>
      </c>
      <c r="ER12" s="160" t="s">
        <v>287</v>
      </c>
      <c r="ES12" s="177" t="s">
        <v>54</v>
      </c>
      <c r="ET12" s="160" t="s">
        <v>12</v>
      </c>
      <c r="EU12" s="175" t="s">
        <v>8</v>
      </c>
      <c r="EV12" s="160" t="s">
        <v>45</v>
      </c>
      <c r="EW12" s="160" t="s">
        <v>47</v>
      </c>
      <c r="EX12" s="176" t="s">
        <v>54</v>
      </c>
      <c r="EY12" s="175" t="s">
        <v>8</v>
      </c>
      <c r="EZ12" s="176" t="s">
        <v>54</v>
      </c>
      <c r="FA12" s="175" t="s">
        <v>8</v>
      </c>
      <c r="FB12" s="175" t="s">
        <v>8</v>
      </c>
      <c r="FC12" s="160" t="s">
        <v>42</v>
      </c>
      <c r="FD12" s="160" t="s">
        <v>54</v>
      </c>
      <c r="FE12" s="160" t="s">
        <v>54</v>
      </c>
      <c r="FF12" s="160" t="s">
        <v>9</v>
      </c>
      <c r="FG12" s="175" t="s">
        <v>8</v>
      </c>
      <c r="FH12" s="160" t="s">
        <v>9</v>
      </c>
      <c r="FI12" s="176" t="s">
        <v>9</v>
      </c>
      <c r="FJ12" s="160" t="s">
        <v>9</v>
      </c>
      <c r="FK12" s="160" t="s">
        <v>10</v>
      </c>
      <c r="FL12" s="160" t="s">
        <v>10</v>
      </c>
      <c r="FM12" s="175" t="s">
        <v>8</v>
      </c>
      <c r="FN12" s="160" t="s">
        <v>10</v>
      </c>
      <c r="FO12" s="175" t="s">
        <v>8</v>
      </c>
      <c r="FP12" s="160" t="s">
        <v>11</v>
      </c>
      <c r="FQ12" s="175" t="s">
        <v>8</v>
      </c>
      <c r="FR12" s="176" t="s">
        <v>11</v>
      </c>
      <c r="FS12" s="160" t="s">
        <v>11</v>
      </c>
      <c r="FT12" s="160" t="s">
        <v>11</v>
      </c>
      <c r="FU12" s="175" t="s">
        <v>8</v>
      </c>
      <c r="FV12" s="160" t="s">
        <v>285</v>
      </c>
      <c r="FW12" s="160" t="s">
        <v>12</v>
      </c>
      <c r="FX12" s="160" t="s">
        <v>46</v>
      </c>
      <c r="FY12" s="175" t="s">
        <v>8</v>
      </c>
      <c r="FZ12" s="176" t="s">
        <v>54</v>
      </c>
      <c r="GA12" s="175" t="s">
        <v>8</v>
      </c>
      <c r="GB12" s="160" t="s">
        <v>288</v>
      </c>
      <c r="GC12" s="160" t="s">
        <v>15</v>
      </c>
      <c r="GD12" s="160" t="s">
        <v>15</v>
      </c>
      <c r="GE12" s="175" t="s">
        <v>8</v>
      </c>
      <c r="GF12" s="175" t="s">
        <v>8</v>
      </c>
      <c r="GG12" s="177" t="s">
        <v>54</v>
      </c>
      <c r="GH12" s="177" t="s">
        <v>54</v>
      </c>
      <c r="GI12" s="177" t="s">
        <v>54</v>
      </c>
      <c r="GJ12" s="176" t="s">
        <v>16</v>
      </c>
      <c r="GK12" s="160" t="s">
        <v>16</v>
      </c>
      <c r="GL12" s="175" t="s">
        <v>289</v>
      </c>
      <c r="GM12" s="177" t="s">
        <v>54</v>
      </c>
      <c r="GN12" s="160" t="s">
        <v>46</v>
      </c>
      <c r="GO12" s="175" t="s">
        <v>8</v>
      </c>
      <c r="GP12" s="175" t="s">
        <v>8</v>
      </c>
      <c r="GQ12" s="160" t="s">
        <v>16</v>
      </c>
      <c r="GR12" s="160" t="s">
        <v>16</v>
      </c>
      <c r="GS12" s="160" t="s">
        <v>16</v>
      </c>
      <c r="GT12" s="160" t="s">
        <v>15</v>
      </c>
      <c r="GU12" s="176" t="s">
        <v>15</v>
      </c>
      <c r="GV12" s="160" t="s">
        <v>15</v>
      </c>
      <c r="GW12" s="175" t="s">
        <v>8</v>
      </c>
      <c r="GX12" s="160" t="s">
        <v>12</v>
      </c>
      <c r="GY12" s="160" t="s">
        <v>37</v>
      </c>
      <c r="GZ12" s="160" t="s">
        <v>12</v>
      </c>
      <c r="HA12" s="160" t="s">
        <v>46</v>
      </c>
      <c r="HB12" s="175" t="s">
        <v>8</v>
      </c>
      <c r="HC12" s="175" t="s">
        <v>8</v>
      </c>
      <c r="HD12" s="176" t="s">
        <v>54</v>
      </c>
      <c r="HE12" s="175" t="s">
        <v>8</v>
      </c>
      <c r="HF12" s="176" t="s">
        <v>38</v>
      </c>
      <c r="HG12" s="160" t="s">
        <v>39</v>
      </c>
      <c r="HH12" s="160" t="s">
        <v>39</v>
      </c>
      <c r="HI12" s="160" t="s">
        <v>38</v>
      </c>
      <c r="HJ12" s="160" t="s">
        <v>40</v>
      </c>
      <c r="HK12" s="160" t="s">
        <v>40</v>
      </c>
      <c r="HL12" s="175" t="s">
        <v>8</v>
      </c>
      <c r="HM12" s="175" t="s">
        <v>8</v>
      </c>
      <c r="HN12" s="160" t="s">
        <v>41</v>
      </c>
      <c r="HO12" s="176" t="s">
        <v>41</v>
      </c>
      <c r="HP12" s="160" t="s">
        <v>41</v>
      </c>
      <c r="HQ12" s="175" t="s">
        <v>8</v>
      </c>
      <c r="HR12" s="160" t="s">
        <v>41</v>
      </c>
      <c r="HS12" s="177" t="s">
        <v>54</v>
      </c>
      <c r="HT12" s="175" t="s">
        <v>8</v>
      </c>
      <c r="HU12" s="175" t="s">
        <v>8</v>
      </c>
      <c r="HV12" s="160" t="s">
        <v>42</v>
      </c>
      <c r="HW12" s="160" t="s">
        <v>42</v>
      </c>
      <c r="HX12" s="160" t="s">
        <v>43</v>
      </c>
      <c r="HY12" s="160" t="s">
        <v>43</v>
      </c>
      <c r="HZ12" s="175" t="s">
        <v>290</v>
      </c>
      <c r="IA12" s="176" t="s">
        <v>43</v>
      </c>
      <c r="IB12" s="160" t="s">
        <v>43</v>
      </c>
      <c r="IC12" s="160" t="s">
        <v>42</v>
      </c>
      <c r="ID12" s="160" t="s">
        <v>286</v>
      </c>
      <c r="IE12" s="160" t="s">
        <v>43</v>
      </c>
      <c r="IF12" s="175" t="s">
        <v>8</v>
      </c>
      <c r="IG12" s="175" t="s">
        <v>8</v>
      </c>
      <c r="IH12" s="160" t="s">
        <v>44</v>
      </c>
      <c r="II12" s="176" t="s">
        <v>54</v>
      </c>
      <c r="IJ12" s="160" t="s">
        <v>291</v>
      </c>
      <c r="IK12" s="175" t="s">
        <v>8</v>
      </c>
      <c r="IL12" s="176" t="s">
        <v>44</v>
      </c>
      <c r="IM12" s="175" t="s">
        <v>8</v>
      </c>
      <c r="IN12" s="160" t="s">
        <v>287</v>
      </c>
      <c r="IO12" s="177" t="s">
        <v>54</v>
      </c>
      <c r="IP12" s="160" t="s">
        <v>12</v>
      </c>
      <c r="IQ12" s="175" t="s">
        <v>8</v>
      </c>
      <c r="IR12" s="160" t="s">
        <v>45</v>
      </c>
      <c r="IS12" s="160" t="s">
        <v>47</v>
      </c>
      <c r="IT12" s="176" t="s">
        <v>54</v>
      </c>
      <c r="IU12" s="175" t="s">
        <v>8</v>
      </c>
      <c r="IV12" s="176" t="s">
        <v>54</v>
      </c>
      <c r="IW12" s="175" t="s">
        <v>8</v>
      </c>
      <c r="IX12" s="175" t="s">
        <v>8</v>
      </c>
      <c r="IY12" s="160" t="s">
        <v>42</v>
      </c>
      <c r="IZ12" s="160" t="s">
        <v>54</v>
      </c>
      <c r="JA12" s="160" t="s">
        <v>54</v>
      </c>
      <c r="JB12" s="160" t="s">
        <v>9</v>
      </c>
      <c r="JC12" s="175" t="s">
        <v>8</v>
      </c>
      <c r="JD12" s="160" t="s">
        <v>9</v>
      </c>
      <c r="JE12" s="176" t="s">
        <v>9</v>
      </c>
      <c r="JF12" s="160" t="s">
        <v>9</v>
      </c>
      <c r="JG12" s="160" t="s">
        <v>10</v>
      </c>
      <c r="JH12" s="160" t="s">
        <v>10</v>
      </c>
      <c r="JI12" s="175" t="s">
        <v>8</v>
      </c>
      <c r="JJ12" s="160" t="s">
        <v>10</v>
      </c>
      <c r="JK12" s="175" t="s">
        <v>8</v>
      </c>
      <c r="JL12" s="160" t="s">
        <v>11</v>
      </c>
      <c r="JM12" s="175" t="s">
        <v>8</v>
      </c>
      <c r="JN12" s="176" t="s">
        <v>11</v>
      </c>
      <c r="JO12" s="160" t="s">
        <v>11</v>
      </c>
      <c r="JP12" s="160" t="s">
        <v>11</v>
      </c>
      <c r="JQ12" s="175" t="s">
        <v>8</v>
      </c>
      <c r="JR12" s="160" t="s">
        <v>285</v>
      </c>
      <c r="JS12" s="160" t="s">
        <v>12</v>
      </c>
      <c r="JT12" s="160" t="s">
        <v>46</v>
      </c>
      <c r="JU12" s="175" t="s">
        <v>8</v>
      </c>
      <c r="JV12" s="176" t="s">
        <v>54</v>
      </c>
      <c r="JW12" s="175" t="s">
        <v>8</v>
      </c>
      <c r="JX12" s="160" t="s">
        <v>288</v>
      </c>
      <c r="JY12" s="160" t="s">
        <v>15</v>
      </c>
      <c r="JZ12" s="160" t="s">
        <v>15</v>
      </c>
      <c r="KA12" s="175" t="s">
        <v>8</v>
      </c>
      <c r="KB12" s="175" t="s">
        <v>8</v>
      </c>
      <c r="KC12" s="177" t="s">
        <v>54</v>
      </c>
      <c r="KD12" s="177" t="s">
        <v>54</v>
      </c>
      <c r="KE12" s="177" t="s">
        <v>54</v>
      </c>
      <c r="KF12" s="176" t="s">
        <v>16</v>
      </c>
      <c r="KG12" s="160" t="s">
        <v>16</v>
      </c>
      <c r="KH12" s="175" t="s">
        <v>289</v>
      </c>
      <c r="KI12" s="177" t="s">
        <v>54</v>
      </c>
      <c r="KJ12" s="160" t="s">
        <v>46</v>
      </c>
      <c r="KK12" s="175" t="s">
        <v>8</v>
      </c>
      <c r="KL12" s="175" t="s">
        <v>8</v>
      </c>
      <c r="KM12" s="160" t="s">
        <v>16</v>
      </c>
      <c r="KN12" s="160" t="s">
        <v>16</v>
      </c>
      <c r="KO12" s="160" t="s">
        <v>16</v>
      </c>
    </row>
    <row r="13" spans="1:306" s="178" customFormat="1">
      <c r="A13" s="155" t="s">
        <v>347</v>
      </c>
      <c r="B13" s="160" t="str">
        <f>'Agent sur le planning au 011019'!$B$13</f>
        <v>Soir JFR</v>
      </c>
      <c r="C13" s="160" t="str">
        <f>'Agent sur le planning au 011019'!$C$13</f>
        <v>Soir Gyn</v>
      </c>
      <c r="D13" s="160" t="str">
        <f>'Agent sur le planning au 011019'!$D$13</f>
        <v>10H-20H</v>
      </c>
      <c r="E13" s="175" t="str">
        <f>'Agent sur le planning au 011019'!$E$13</f>
        <v>RA</v>
      </c>
      <c r="F13" s="175" t="str">
        <f>'Agent sur le planning au 011019'!$F$13</f>
        <v>RA</v>
      </c>
      <c r="G13" s="176" t="str">
        <f>'Agent sur le planning au 011019'!$B$14</f>
        <v>7H30-18H</v>
      </c>
      <c r="H13" s="175" t="str">
        <f>'Agent sur le planning au 011019'!$C$14</f>
        <v>RA</v>
      </c>
      <c r="I13" s="176" t="str">
        <f>'Agent sur le planning au 011019'!$D$14</f>
        <v>JBC-25</v>
      </c>
      <c r="J13" s="160" t="str">
        <f>'Agent sur le planning au 011019'!$E$14</f>
        <v>JBC-26</v>
      </c>
      <c r="K13" s="160" t="str">
        <f>'Agent sur le planning au 011019'!$F$14</f>
        <v>JBC-26</v>
      </c>
      <c r="L13" s="160" t="str">
        <f>'Agent sur le planning au 011019'!$B$15</f>
        <v>JBC-25</v>
      </c>
      <c r="M13" s="160" t="str">
        <f>'Agent sur le planning au 011019'!$C$15</f>
        <v>JBA-1</v>
      </c>
      <c r="N13" s="160" t="str">
        <f>'Agent sur le planning au 011019'!$D$15</f>
        <v>JBA-1</v>
      </c>
      <c r="O13" s="175" t="str">
        <f>'Agent sur le planning au 011019'!$E$15</f>
        <v>RA</v>
      </c>
      <c r="P13" s="175" t="str">
        <f>'Agent sur le planning au 011019'!$F$15</f>
        <v>RA</v>
      </c>
      <c r="Q13" s="160" t="str">
        <f>'Agent sur le planning au 011019'!$B$16</f>
        <v>JBU-15</v>
      </c>
      <c r="R13" s="176" t="str">
        <f>'Agent sur le planning au 011019'!$C$16</f>
        <v>JBU-15</v>
      </c>
      <c r="S13" s="160" t="str">
        <f>'Agent sur le planning au 011019'!$D$16</f>
        <v>JBU-15</v>
      </c>
      <c r="T13" s="175" t="str">
        <f>'Agent sur le planning au 011019'!$E$16</f>
        <v>RA</v>
      </c>
      <c r="U13" s="160" t="str">
        <f>'Agent sur le planning au 011019'!$F$16</f>
        <v>JBU-15</v>
      </c>
      <c r="V13" s="177" t="str">
        <f>'Agent sur le planning au 011019'!$B$17</f>
        <v>7H30-18H</v>
      </c>
      <c r="W13" s="175" t="str">
        <f>'Agent sur le planning au 011019'!$C$17</f>
        <v>RA</v>
      </c>
      <c r="X13" s="175" t="str">
        <f>'Agent sur le planning au 011019'!$D$17</f>
        <v>RA</v>
      </c>
      <c r="Y13" s="160" t="str">
        <f>'Agent sur le planning au 011019'!$E$17</f>
        <v>JBU-12</v>
      </c>
      <c r="Z13" s="160" t="str">
        <f>'Agent sur le planning au 011019'!$F$17</f>
        <v>JBU-12</v>
      </c>
      <c r="AA13" s="160" t="str">
        <f>'Agent sur le planning au 011019'!$B$18</f>
        <v>JBU-16</v>
      </c>
      <c r="AB13" s="160" t="str">
        <f>'Agent sur le planning au 011019'!$C$18</f>
        <v>JBU-16</v>
      </c>
      <c r="AC13" s="175" t="str">
        <f>'Agent sur le planning au 011019'!$D$18</f>
        <v>RA</v>
      </c>
      <c r="AD13" s="176" t="str">
        <f>'Agent sur le planning au 011019'!$E$18</f>
        <v>JBU-16</v>
      </c>
      <c r="AE13" s="160" t="str">
        <f>'Agent sur le planning au 011019'!$F$18</f>
        <v>JBU-16</v>
      </c>
      <c r="AF13" s="160" t="str">
        <f>'Agent sur le planning au 011019'!$B$19</f>
        <v>JBU-12</v>
      </c>
      <c r="AG13" s="160" t="str">
        <f>'Agent sur le planning au 011019'!$C$19</f>
        <v>JBU-12</v>
      </c>
      <c r="AH13" s="160" t="str">
        <f>'Agent sur le planning au 011019'!$D$19</f>
        <v>JBU-16</v>
      </c>
      <c r="AI13" s="175" t="str">
        <f>'Agent sur le planning au 011019'!$E$19</f>
        <v>RA</v>
      </c>
      <c r="AJ13" s="175" t="str">
        <f>'Agent sur le planning au 011019'!$F$19</f>
        <v>RA</v>
      </c>
      <c r="AK13" s="160" t="str">
        <f>'Agent sur le planning au 011019'!$B$20</f>
        <v>CCV-46</v>
      </c>
      <c r="AL13" s="176" t="str">
        <f>'Agent sur le planning au 011019'!$C$20</f>
        <v>RA</v>
      </c>
      <c r="AM13" s="160" t="str">
        <f>'Agent sur le planning au 011019'!$D$20</f>
        <v>CCV-43</v>
      </c>
      <c r="AN13" s="175" t="str">
        <f>'Agent sur le planning au 011019'!$E$20</f>
        <v>RA</v>
      </c>
      <c r="AO13" s="176" t="str">
        <f>'Agent sur le planning au 011019'!$F$20</f>
        <v>CCV-46</v>
      </c>
      <c r="AP13" s="175" t="str">
        <f>'Agent sur le planning au 011019'!$B$21</f>
        <v>RA</v>
      </c>
      <c r="AQ13" s="160" t="str">
        <f>'Agent sur le planning au 011019'!$C$21</f>
        <v>10H-20H</v>
      </c>
      <c r="AR13" s="177" t="str">
        <f>'Agent sur le planning au 011019'!$D$21</f>
        <v>7H30-18H</v>
      </c>
      <c r="AS13" s="160" t="str">
        <f>'Agent sur le planning au 011019'!$E$21</f>
        <v>Soir Gyn</v>
      </c>
      <c r="AT13" s="175" t="str">
        <f>'Agent sur le planning au 011019'!$F$21</f>
        <v>RA</v>
      </c>
      <c r="AU13" s="160" t="str">
        <f>'Agent sur le planning au 011019'!$B$22</f>
        <v>CCV-43</v>
      </c>
      <c r="AV13" s="160" t="str">
        <f>'Agent sur le planning au 011019'!$C$22</f>
        <v>CCV-42</v>
      </c>
      <c r="AW13" s="176" t="str">
        <f>'Agent sur le planning au 011019'!$D$22</f>
        <v>7H30-18H</v>
      </c>
      <c r="AX13" s="175" t="str">
        <f>'Agent sur le planning au 011019'!$E$22</f>
        <v>RA</v>
      </c>
      <c r="AY13" s="176" t="str">
        <f>'Agent sur le planning au 011019'!$F$22</f>
        <v>7H30-18H</v>
      </c>
      <c r="AZ13" s="175" t="str">
        <f>'Agent sur le planning au 011019'!$B$23</f>
        <v>RA</v>
      </c>
      <c r="BA13" s="175" t="str">
        <f>'Agent sur le planning au 011019'!$C$23</f>
        <v>RA</v>
      </c>
      <c r="BB13" s="160" t="str">
        <f>'Agent sur le planning au 011019'!$D$23</f>
        <v>JBU-12</v>
      </c>
      <c r="BC13" s="160" t="str">
        <f>'Agent sur le planning au 011019'!$E$23</f>
        <v>7H30-18H</v>
      </c>
      <c r="BD13" s="160" t="str">
        <f>'Agent sur le planning au 011019'!$F$23</f>
        <v>7H30-18H</v>
      </c>
      <c r="BE13" s="160" t="str">
        <f>'Agent sur le planning au 011019'!$B$4</f>
        <v>JFR-32</v>
      </c>
      <c r="BF13" s="175" t="str">
        <f>'Agent sur le planning au 011019'!$C$4</f>
        <v>RA</v>
      </c>
      <c r="BG13" s="160" t="str">
        <f>'Agent sur le planning au 011019'!$D$4</f>
        <v>JFR-32</v>
      </c>
      <c r="BH13" s="176" t="str">
        <f>'Agent sur le planning au 011019'!$E$4</f>
        <v>JFR-32</v>
      </c>
      <c r="BI13" s="160" t="str">
        <f>'Agent sur le planning au 011019'!$F$4</f>
        <v>JFR-32</v>
      </c>
      <c r="BJ13" s="160" t="str">
        <f>'Agent sur le planning au 011019'!$B$5</f>
        <v>JFR-33</v>
      </c>
      <c r="BK13" s="160" t="str">
        <f>'Agent sur le planning au 011019'!$C$5</f>
        <v>JFR-33</v>
      </c>
      <c r="BL13" s="175" t="str">
        <f>'Agent sur le planning au 011019'!$D$5</f>
        <v>RA</v>
      </c>
      <c r="BM13" s="160" t="str">
        <f>'Agent sur le planning au 011019'!$E$5</f>
        <v>JFR-33</v>
      </c>
      <c r="BN13" s="175" t="str">
        <f>'Agent sur le planning au 011019'!$F$5</f>
        <v>RA</v>
      </c>
      <c r="BO13" s="160" t="str">
        <f>'Agent sur le planning au 011019'!$B$6</f>
        <v>JFR-37</v>
      </c>
      <c r="BP13" s="175" t="str">
        <f>'Agent sur le planning au 011019'!$C$6</f>
        <v>RA</v>
      </c>
      <c r="BQ13" s="176" t="str">
        <f>'Agent sur le planning au 011019'!$D$6</f>
        <v>JFR-37</v>
      </c>
      <c r="BR13" s="160" t="str">
        <f>'Agent sur le planning au 011019'!$E$6</f>
        <v>JFR-37</v>
      </c>
      <c r="BS13" s="160" t="str">
        <f>'Agent sur le planning au 011019'!$F$6</f>
        <v>JFR-37</v>
      </c>
      <c r="BT13" s="175" t="str">
        <f>'Agent sur le planning au 011019'!$B$7</f>
        <v>RA</v>
      </c>
      <c r="BU13" s="160" t="str">
        <f>'Agent sur le planning au 011019'!$C$7</f>
        <v>JFR-32</v>
      </c>
      <c r="BV13" s="160" t="str">
        <f>'Agent sur le planning au 011019'!$D$7</f>
        <v>Soir Gyn</v>
      </c>
      <c r="BW13" s="160" t="str">
        <f>'Agent sur le planning au 011019'!$E$7</f>
        <v>10H-20H</v>
      </c>
      <c r="BX13" s="175" t="str">
        <f>'Agent sur le planning au 011019'!$F$7</f>
        <v>RA</v>
      </c>
      <c r="BY13" s="176" t="str">
        <f>'Agent sur le planning au 011019'!$B$8</f>
        <v>7H30-18H</v>
      </c>
      <c r="BZ13" s="175" t="str">
        <f>'Agent sur le planning au 011019'!$C$8</f>
        <v>RA</v>
      </c>
      <c r="CA13" s="160" t="str">
        <f>'Agent sur le planning au 011019'!$D$8</f>
        <v>JFR-34</v>
      </c>
      <c r="CB13" s="160" t="str">
        <f>'Agent sur le planning au 011019'!$E$8</f>
        <v>JBC-21</v>
      </c>
      <c r="CC13" s="160" t="str">
        <f>'Agent sur le planning au 011019'!$F$8</f>
        <v>JBC-21</v>
      </c>
      <c r="CD13" s="175" t="str">
        <f>'Agent sur le planning au 011019'!$B$9</f>
        <v>RA</v>
      </c>
      <c r="CE13" s="175" t="str">
        <f>'Agent sur le planning au 011019'!$C$9</f>
        <v>RA</v>
      </c>
      <c r="CF13" s="177" t="str">
        <f>'Agent sur le planning au 011019'!$D$9</f>
        <v>7H30-18H</v>
      </c>
      <c r="CG13" s="177" t="str">
        <f>'Agent sur le planning au 011019'!$E$9</f>
        <v>7H30-18H</v>
      </c>
      <c r="CH13" s="177" t="str">
        <f>'Agent sur le planning au 011019'!$F$9</f>
        <v>7H30-18H</v>
      </c>
      <c r="CI13" s="176" t="str">
        <f>'Agent sur le planning au 011019'!$B$10</f>
        <v>JBC-23</v>
      </c>
      <c r="CJ13" s="160" t="str">
        <f>'Agent sur le planning au 011019'!$C$10</f>
        <v>JBC-23</v>
      </c>
      <c r="CK13" s="175" t="str">
        <f>'Agent sur le planning au 011019'!$D$10</f>
        <v>RA</v>
      </c>
      <c r="CL13" s="177" t="str">
        <f>'Agent sur le planning au 011019'!$E$10</f>
        <v>7H30-18H</v>
      </c>
      <c r="CM13" s="160" t="str">
        <f>'Agent sur le planning au 011019'!$F$10</f>
        <v>10H-20H</v>
      </c>
      <c r="CN13" s="175" t="str">
        <f>'Agent sur le planning au 011019'!$B$11</f>
        <v>RA</v>
      </c>
      <c r="CO13" s="175" t="str">
        <f>'Agent sur le planning au 011019'!$C$11</f>
        <v>RA</v>
      </c>
      <c r="CP13" s="160" t="str">
        <f>'Agent sur le planning au 011019'!$D$11</f>
        <v>JBC-23</v>
      </c>
      <c r="CQ13" s="160" t="str">
        <f>'Agent sur le planning au 011019'!$E$11</f>
        <v>JBC-23</v>
      </c>
      <c r="CR13" s="160" t="str">
        <f>'Agent sur le planning au 011019'!$F$11</f>
        <v>JBC-23</v>
      </c>
      <c r="CS13" s="160" t="str">
        <f>'Agent sur le planning au 011019'!$B$12</f>
        <v>JBC-21</v>
      </c>
      <c r="CT13" s="176" t="str">
        <f>'Agent sur le planning au 011019'!$C$12</f>
        <v>7H30-18H</v>
      </c>
      <c r="CU13" s="160" t="str">
        <f>'Agent sur le planning au 011019'!$D$12</f>
        <v>JBC-21</v>
      </c>
      <c r="CV13" s="175" t="str">
        <f>'Agent sur le planning au 011019'!$E$12</f>
        <v>RA</v>
      </c>
      <c r="CW13" s="160" t="str">
        <f>'Agent sur le planning au 011019'!$F$12</f>
        <v>Soir Gyn</v>
      </c>
      <c r="CX13" s="160" t="s">
        <v>37</v>
      </c>
      <c r="CY13" s="160" t="s">
        <v>12</v>
      </c>
      <c r="CZ13" s="160" t="s">
        <v>46</v>
      </c>
      <c r="DA13" s="175" t="s">
        <v>8</v>
      </c>
      <c r="DB13" s="175" t="s">
        <v>8</v>
      </c>
      <c r="DC13" s="176" t="s">
        <v>54</v>
      </c>
      <c r="DD13" s="175" t="s">
        <v>8</v>
      </c>
      <c r="DE13" s="176" t="s">
        <v>38</v>
      </c>
      <c r="DF13" s="160" t="s">
        <v>39</v>
      </c>
      <c r="DG13" s="160" t="s">
        <v>39</v>
      </c>
      <c r="DH13" s="160" t="s">
        <v>38</v>
      </c>
      <c r="DI13" s="160" t="s">
        <v>40</v>
      </c>
      <c r="DJ13" s="160" t="s">
        <v>40</v>
      </c>
      <c r="DK13" s="175" t="s">
        <v>8</v>
      </c>
      <c r="DL13" s="175" t="s">
        <v>8</v>
      </c>
      <c r="DM13" s="160" t="s">
        <v>41</v>
      </c>
      <c r="DN13" s="176" t="s">
        <v>41</v>
      </c>
      <c r="DO13" s="160" t="s">
        <v>41</v>
      </c>
      <c r="DP13" s="175" t="s">
        <v>8</v>
      </c>
      <c r="DQ13" s="160" t="s">
        <v>41</v>
      </c>
      <c r="DR13" s="177" t="s">
        <v>54</v>
      </c>
      <c r="DS13" s="175" t="s">
        <v>8</v>
      </c>
      <c r="DT13" s="175" t="s">
        <v>8</v>
      </c>
      <c r="DU13" s="160" t="s">
        <v>42</v>
      </c>
      <c r="DV13" s="160" t="s">
        <v>42</v>
      </c>
      <c r="DW13" s="160" t="s">
        <v>43</v>
      </c>
      <c r="DX13" s="160" t="s">
        <v>43</v>
      </c>
      <c r="DY13" s="175" t="s">
        <v>290</v>
      </c>
      <c r="DZ13" s="176" t="s">
        <v>43</v>
      </c>
      <c r="EA13" s="160" t="s">
        <v>43</v>
      </c>
      <c r="EB13" s="160" t="s">
        <v>42</v>
      </c>
      <c r="EC13" s="160" t="s">
        <v>286</v>
      </c>
      <c r="ED13" s="160" t="s">
        <v>43</v>
      </c>
      <c r="EE13" s="175" t="s">
        <v>8</v>
      </c>
      <c r="EF13" s="175" t="s">
        <v>8</v>
      </c>
      <c r="EG13" s="160" t="s">
        <v>44</v>
      </c>
      <c r="EH13" s="176" t="s">
        <v>54</v>
      </c>
      <c r="EI13" s="160" t="s">
        <v>291</v>
      </c>
      <c r="EJ13" s="175" t="s">
        <v>8</v>
      </c>
      <c r="EK13" s="176" t="s">
        <v>44</v>
      </c>
      <c r="EL13" s="175" t="s">
        <v>8</v>
      </c>
      <c r="EM13" s="160" t="s">
        <v>287</v>
      </c>
      <c r="EN13" s="177" t="s">
        <v>54</v>
      </c>
      <c r="EO13" s="160" t="s">
        <v>12</v>
      </c>
      <c r="EP13" s="175" t="s">
        <v>8</v>
      </c>
      <c r="EQ13" s="160" t="s">
        <v>45</v>
      </c>
      <c r="ER13" s="160" t="s">
        <v>47</v>
      </c>
      <c r="ES13" s="176" t="s">
        <v>54</v>
      </c>
      <c r="ET13" s="175" t="s">
        <v>8</v>
      </c>
      <c r="EU13" s="176" t="s">
        <v>54</v>
      </c>
      <c r="EV13" s="175" t="s">
        <v>8</v>
      </c>
      <c r="EW13" s="175" t="s">
        <v>8</v>
      </c>
      <c r="EX13" s="160" t="s">
        <v>42</v>
      </c>
      <c r="EY13" s="160" t="s">
        <v>54</v>
      </c>
      <c r="EZ13" s="160" t="s">
        <v>54</v>
      </c>
      <c r="FA13" s="160" t="s">
        <v>9</v>
      </c>
      <c r="FB13" s="175" t="s">
        <v>8</v>
      </c>
      <c r="FC13" s="160" t="s">
        <v>9</v>
      </c>
      <c r="FD13" s="176" t="s">
        <v>9</v>
      </c>
      <c r="FE13" s="160" t="s">
        <v>9</v>
      </c>
      <c r="FF13" s="160" t="s">
        <v>10</v>
      </c>
      <c r="FG13" s="160" t="s">
        <v>10</v>
      </c>
      <c r="FH13" s="175" t="s">
        <v>8</v>
      </c>
      <c r="FI13" s="160" t="s">
        <v>10</v>
      </c>
      <c r="FJ13" s="175" t="s">
        <v>8</v>
      </c>
      <c r="FK13" s="160" t="s">
        <v>11</v>
      </c>
      <c r="FL13" s="175" t="s">
        <v>8</v>
      </c>
      <c r="FM13" s="176" t="s">
        <v>11</v>
      </c>
      <c r="FN13" s="160" t="s">
        <v>11</v>
      </c>
      <c r="FO13" s="160" t="s">
        <v>11</v>
      </c>
      <c r="FP13" s="175" t="s">
        <v>8</v>
      </c>
      <c r="FQ13" s="160" t="s">
        <v>285</v>
      </c>
      <c r="FR13" s="160" t="s">
        <v>12</v>
      </c>
      <c r="FS13" s="160" t="s">
        <v>46</v>
      </c>
      <c r="FT13" s="175" t="s">
        <v>8</v>
      </c>
      <c r="FU13" s="176" t="s">
        <v>54</v>
      </c>
      <c r="FV13" s="175" t="s">
        <v>8</v>
      </c>
      <c r="FW13" s="160" t="s">
        <v>288</v>
      </c>
      <c r="FX13" s="160" t="s">
        <v>15</v>
      </c>
      <c r="FY13" s="160" t="s">
        <v>15</v>
      </c>
      <c r="FZ13" s="175" t="s">
        <v>8</v>
      </c>
      <c r="GA13" s="175" t="s">
        <v>8</v>
      </c>
      <c r="GB13" s="177" t="s">
        <v>54</v>
      </c>
      <c r="GC13" s="177" t="s">
        <v>54</v>
      </c>
      <c r="GD13" s="177" t="s">
        <v>54</v>
      </c>
      <c r="GE13" s="176" t="s">
        <v>16</v>
      </c>
      <c r="GF13" s="160" t="s">
        <v>16</v>
      </c>
      <c r="GG13" s="175" t="s">
        <v>289</v>
      </c>
      <c r="GH13" s="177" t="s">
        <v>54</v>
      </c>
      <c r="GI13" s="160" t="s">
        <v>46</v>
      </c>
      <c r="GJ13" s="175" t="s">
        <v>8</v>
      </c>
      <c r="GK13" s="175" t="s">
        <v>8</v>
      </c>
      <c r="GL13" s="160" t="s">
        <v>16</v>
      </c>
      <c r="GM13" s="160" t="s">
        <v>16</v>
      </c>
      <c r="GN13" s="160" t="s">
        <v>16</v>
      </c>
      <c r="GO13" s="160" t="s">
        <v>15</v>
      </c>
      <c r="GP13" s="176" t="s">
        <v>15</v>
      </c>
      <c r="GQ13" s="160" t="s">
        <v>15</v>
      </c>
      <c r="GR13" s="175" t="s">
        <v>8</v>
      </c>
      <c r="GS13" s="160" t="s">
        <v>12</v>
      </c>
      <c r="GT13" s="160" t="s">
        <v>37</v>
      </c>
      <c r="GU13" s="160" t="s">
        <v>12</v>
      </c>
      <c r="GV13" s="160" t="s">
        <v>46</v>
      </c>
      <c r="GW13" s="175" t="s">
        <v>8</v>
      </c>
      <c r="GX13" s="175" t="s">
        <v>8</v>
      </c>
      <c r="GY13" s="176" t="s">
        <v>54</v>
      </c>
      <c r="GZ13" s="175" t="s">
        <v>8</v>
      </c>
      <c r="HA13" s="176" t="s">
        <v>38</v>
      </c>
      <c r="HB13" s="160" t="s">
        <v>39</v>
      </c>
      <c r="HC13" s="160" t="s">
        <v>39</v>
      </c>
      <c r="HD13" s="160" t="s">
        <v>38</v>
      </c>
      <c r="HE13" s="160" t="s">
        <v>40</v>
      </c>
      <c r="HF13" s="160" t="s">
        <v>40</v>
      </c>
      <c r="HG13" s="175" t="s">
        <v>8</v>
      </c>
      <c r="HH13" s="175" t="s">
        <v>8</v>
      </c>
      <c r="HI13" s="160" t="s">
        <v>41</v>
      </c>
      <c r="HJ13" s="176" t="s">
        <v>41</v>
      </c>
      <c r="HK13" s="160" t="s">
        <v>41</v>
      </c>
      <c r="HL13" s="175" t="s">
        <v>8</v>
      </c>
      <c r="HM13" s="160" t="s">
        <v>41</v>
      </c>
      <c r="HN13" s="177" t="s">
        <v>54</v>
      </c>
      <c r="HO13" s="175" t="s">
        <v>8</v>
      </c>
      <c r="HP13" s="175" t="s">
        <v>8</v>
      </c>
      <c r="HQ13" s="160" t="s">
        <v>42</v>
      </c>
      <c r="HR13" s="160" t="s">
        <v>42</v>
      </c>
      <c r="HS13" s="160" t="s">
        <v>43</v>
      </c>
      <c r="HT13" s="160" t="s">
        <v>43</v>
      </c>
      <c r="HU13" s="175" t="s">
        <v>290</v>
      </c>
      <c r="HV13" s="176" t="s">
        <v>43</v>
      </c>
      <c r="HW13" s="160" t="s">
        <v>43</v>
      </c>
      <c r="HX13" s="160" t="s">
        <v>42</v>
      </c>
      <c r="HY13" s="160" t="s">
        <v>286</v>
      </c>
      <c r="HZ13" s="160" t="s">
        <v>43</v>
      </c>
      <c r="IA13" s="175" t="s">
        <v>8</v>
      </c>
      <c r="IB13" s="175" t="s">
        <v>8</v>
      </c>
      <c r="IC13" s="160" t="s">
        <v>44</v>
      </c>
      <c r="ID13" s="176" t="s">
        <v>54</v>
      </c>
      <c r="IE13" s="160" t="s">
        <v>291</v>
      </c>
      <c r="IF13" s="175" t="s">
        <v>8</v>
      </c>
      <c r="IG13" s="176" t="s">
        <v>44</v>
      </c>
      <c r="IH13" s="175" t="s">
        <v>8</v>
      </c>
      <c r="II13" s="160" t="s">
        <v>287</v>
      </c>
      <c r="IJ13" s="177" t="s">
        <v>54</v>
      </c>
      <c r="IK13" s="160" t="s">
        <v>12</v>
      </c>
      <c r="IL13" s="175" t="s">
        <v>8</v>
      </c>
      <c r="IM13" s="160" t="s">
        <v>45</v>
      </c>
      <c r="IN13" s="160" t="s">
        <v>47</v>
      </c>
      <c r="IO13" s="176" t="s">
        <v>54</v>
      </c>
      <c r="IP13" s="175" t="s">
        <v>8</v>
      </c>
      <c r="IQ13" s="176" t="s">
        <v>54</v>
      </c>
      <c r="IR13" s="175" t="s">
        <v>8</v>
      </c>
      <c r="IS13" s="175" t="s">
        <v>8</v>
      </c>
      <c r="IT13" s="160" t="s">
        <v>42</v>
      </c>
      <c r="IU13" s="160" t="s">
        <v>54</v>
      </c>
      <c r="IV13" s="160" t="s">
        <v>54</v>
      </c>
      <c r="IW13" s="160" t="s">
        <v>9</v>
      </c>
      <c r="IX13" s="175" t="s">
        <v>8</v>
      </c>
      <c r="IY13" s="160" t="s">
        <v>9</v>
      </c>
      <c r="IZ13" s="176" t="s">
        <v>9</v>
      </c>
      <c r="JA13" s="160" t="s">
        <v>9</v>
      </c>
      <c r="JB13" s="160" t="s">
        <v>10</v>
      </c>
      <c r="JC13" s="160" t="s">
        <v>10</v>
      </c>
      <c r="JD13" s="175" t="s">
        <v>8</v>
      </c>
      <c r="JE13" s="160" t="s">
        <v>10</v>
      </c>
      <c r="JF13" s="175" t="s">
        <v>8</v>
      </c>
      <c r="JG13" s="160" t="s">
        <v>11</v>
      </c>
      <c r="JH13" s="175" t="s">
        <v>8</v>
      </c>
      <c r="JI13" s="176" t="s">
        <v>11</v>
      </c>
      <c r="JJ13" s="160" t="s">
        <v>11</v>
      </c>
      <c r="JK13" s="160" t="s">
        <v>11</v>
      </c>
      <c r="JL13" s="175" t="s">
        <v>8</v>
      </c>
      <c r="JM13" s="160" t="s">
        <v>285</v>
      </c>
      <c r="JN13" s="160" t="s">
        <v>12</v>
      </c>
      <c r="JO13" s="160" t="s">
        <v>46</v>
      </c>
      <c r="JP13" s="175" t="s">
        <v>8</v>
      </c>
      <c r="JQ13" s="176" t="s">
        <v>54</v>
      </c>
      <c r="JR13" s="175" t="s">
        <v>8</v>
      </c>
      <c r="JS13" s="160" t="s">
        <v>288</v>
      </c>
      <c r="JT13" s="160" t="s">
        <v>15</v>
      </c>
      <c r="JU13" s="160" t="s">
        <v>15</v>
      </c>
      <c r="JV13" s="175" t="s">
        <v>8</v>
      </c>
      <c r="JW13" s="175" t="s">
        <v>8</v>
      </c>
      <c r="JX13" s="177" t="s">
        <v>54</v>
      </c>
      <c r="JY13" s="177" t="s">
        <v>54</v>
      </c>
      <c r="JZ13" s="177" t="s">
        <v>54</v>
      </c>
      <c r="KA13" s="176" t="s">
        <v>16</v>
      </c>
      <c r="KB13" s="160" t="s">
        <v>16</v>
      </c>
      <c r="KC13" s="175" t="s">
        <v>289</v>
      </c>
      <c r="KD13" s="177" t="s">
        <v>54</v>
      </c>
      <c r="KE13" s="160" t="s">
        <v>46</v>
      </c>
      <c r="KF13" s="175" t="s">
        <v>8</v>
      </c>
      <c r="KG13" s="175" t="s">
        <v>8</v>
      </c>
      <c r="KH13" s="160" t="s">
        <v>16</v>
      </c>
      <c r="KI13" s="160" t="s">
        <v>16</v>
      </c>
      <c r="KJ13" s="160" t="s">
        <v>16</v>
      </c>
      <c r="KK13" s="160" t="s">
        <v>15</v>
      </c>
      <c r="KL13" s="176" t="s">
        <v>15</v>
      </c>
      <c r="KM13" s="160" t="s">
        <v>15</v>
      </c>
      <c r="KN13" s="175" t="s">
        <v>8</v>
      </c>
      <c r="KO13" s="160" t="s">
        <v>12</v>
      </c>
    </row>
    <row r="14" spans="1:306" s="178" customFormat="1">
      <c r="A14" s="155" t="s">
        <v>348</v>
      </c>
      <c r="B14" s="176" t="str">
        <f>'Agent sur le planning au 011019'!$B$14</f>
        <v>7H30-18H</v>
      </c>
      <c r="C14" s="175" t="str">
        <f>'Agent sur le planning au 011019'!$C$14</f>
        <v>RA</v>
      </c>
      <c r="D14" s="176" t="str">
        <f>'Agent sur le planning au 011019'!$D$14</f>
        <v>JBC-25</v>
      </c>
      <c r="E14" s="160" t="str">
        <f>'Agent sur le planning au 011019'!$E$14</f>
        <v>JBC-26</v>
      </c>
      <c r="F14" s="160" t="str">
        <f>'Agent sur le planning au 011019'!$F$14</f>
        <v>JBC-26</v>
      </c>
      <c r="G14" s="160" t="str">
        <f>'Agent sur le planning au 011019'!$B$15</f>
        <v>JBC-25</v>
      </c>
      <c r="H14" s="160" t="str">
        <f>'Agent sur le planning au 011019'!$C$15</f>
        <v>JBA-1</v>
      </c>
      <c r="I14" s="160" t="str">
        <f>'Agent sur le planning au 011019'!$D$15</f>
        <v>JBA-1</v>
      </c>
      <c r="J14" s="175" t="str">
        <f>'Agent sur le planning au 011019'!$E$15</f>
        <v>RA</v>
      </c>
      <c r="K14" s="175" t="str">
        <f>'Agent sur le planning au 011019'!$F$15</f>
        <v>RA</v>
      </c>
      <c r="L14" s="160" t="str">
        <f>'Agent sur le planning au 011019'!$B$16</f>
        <v>JBU-15</v>
      </c>
      <c r="M14" s="176" t="str">
        <f>'Agent sur le planning au 011019'!$C$16</f>
        <v>JBU-15</v>
      </c>
      <c r="N14" s="160" t="str">
        <f>'Agent sur le planning au 011019'!$D$16</f>
        <v>JBU-15</v>
      </c>
      <c r="O14" s="175" t="str">
        <f>'Agent sur le planning au 011019'!$E$16</f>
        <v>RA</v>
      </c>
      <c r="P14" s="160" t="str">
        <f>'Agent sur le planning au 011019'!$F$16</f>
        <v>JBU-15</v>
      </c>
      <c r="Q14" s="177" t="str">
        <f>'Agent sur le planning au 011019'!$B$17</f>
        <v>7H30-18H</v>
      </c>
      <c r="R14" s="175" t="str">
        <f>'Agent sur le planning au 011019'!$C$17</f>
        <v>RA</v>
      </c>
      <c r="S14" s="175" t="str">
        <f>'Agent sur le planning au 011019'!$D$17</f>
        <v>RA</v>
      </c>
      <c r="T14" s="160" t="str">
        <f>'Agent sur le planning au 011019'!$E$17</f>
        <v>JBU-12</v>
      </c>
      <c r="U14" s="160" t="str">
        <f>'Agent sur le planning au 011019'!$F$17</f>
        <v>JBU-12</v>
      </c>
      <c r="V14" s="160" t="str">
        <f>'Agent sur le planning au 011019'!$B$18</f>
        <v>JBU-16</v>
      </c>
      <c r="W14" s="160" t="str">
        <f>'Agent sur le planning au 011019'!$C$18</f>
        <v>JBU-16</v>
      </c>
      <c r="X14" s="175" t="str">
        <f>'Agent sur le planning au 011019'!$D$18</f>
        <v>RA</v>
      </c>
      <c r="Y14" s="176" t="str">
        <f>'Agent sur le planning au 011019'!$E$18</f>
        <v>JBU-16</v>
      </c>
      <c r="Z14" s="160" t="str">
        <f>'Agent sur le planning au 011019'!$F$18</f>
        <v>JBU-16</v>
      </c>
      <c r="AA14" s="160" t="str">
        <f>'Agent sur le planning au 011019'!$B$19</f>
        <v>JBU-12</v>
      </c>
      <c r="AB14" s="160" t="str">
        <f>'Agent sur le planning au 011019'!$C$19</f>
        <v>JBU-12</v>
      </c>
      <c r="AC14" s="160" t="str">
        <f>'Agent sur le planning au 011019'!$D$19</f>
        <v>JBU-16</v>
      </c>
      <c r="AD14" s="175" t="str">
        <f>'Agent sur le planning au 011019'!$E$19</f>
        <v>RA</v>
      </c>
      <c r="AE14" s="175" t="str">
        <f>'Agent sur le planning au 011019'!$F$19</f>
        <v>RA</v>
      </c>
      <c r="AF14" s="160" t="str">
        <f>'Agent sur le planning au 011019'!$B$20</f>
        <v>CCV-46</v>
      </c>
      <c r="AG14" s="176" t="str">
        <f>'Agent sur le planning au 011019'!$C$20</f>
        <v>RA</v>
      </c>
      <c r="AH14" s="160" t="str">
        <f>'Agent sur le planning au 011019'!$D$20</f>
        <v>CCV-43</v>
      </c>
      <c r="AI14" s="175" t="str">
        <f>'Agent sur le planning au 011019'!$E$20</f>
        <v>RA</v>
      </c>
      <c r="AJ14" s="176" t="str">
        <f>'Agent sur le planning au 011019'!$F$20</f>
        <v>CCV-46</v>
      </c>
      <c r="AK14" s="175" t="str">
        <f>'Agent sur le planning au 011019'!$B$21</f>
        <v>RA</v>
      </c>
      <c r="AL14" s="160" t="str">
        <f>'Agent sur le planning au 011019'!$C$21</f>
        <v>10H-20H</v>
      </c>
      <c r="AM14" s="177" t="str">
        <f>'Agent sur le planning au 011019'!$D$21</f>
        <v>7H30-18H</v>
      </c>
      <c r="AN14" s="160" t="str">
        <f>'Agent sur le planning au 011019'!$E$21</f>
        <v>Soir Gyn</v>
      </c>
      <c r="AO14" s="175" t="str">
        <f>'Agent sur le planning au 011019'!$F$21</f>
        <v>RA</v>
      </c>
      <c r="AP14" s="160" t="str">
        <f>'Agent sur le planning au 011019'!$B$22</f>
        <v>CCV-43</v>
      </c>
      <c r="AQ14" s="160" t="str">
        <f>'Agent sur le planning au 011019'!$C$22</f>
        <v>CCV-42</v>
      </c>
      <c r="AR14" s="176" t="str">
        <f>'Agent sur le planning au 011019'!$D$22</f>
        <v>7H30-18H</v>
      </c>
      <c r="AS14" s="175" t="str">
        <f>'Agent sur le planning au 011019'!$E$22</f>
        <v>RA</v>
      </c>
      <c r="AT14" s="176" t="str">
        <f>'Agent sur le planning au 011019'!$F$22</f>
        <v>7H30-18H</v>
      </c>
      <c r="AU14" s="175" t="str">
        <f>'Agent sur le planning au 011019'!$B$23</f>
        <v>RA</v>
      </c>
      <c r="AV14" s="175" t="str">
        <f>'Agent sur le planning au 011019'!$C$23</f>
        <v>RA</v>
      </c>
      <c r="AW14" s="160" t="str">
        <f>'Agent sur le planning au 011019'!$D$23</f>
        <v>JBU-12</v>
      </c>
      <c r="AX14" s="160" t="str">
        <f>'Agent sur le planning au 011019'!$E$23</f>
        <v>7H30-18H</v>
      </c>
      <c r="AY14" s="160" t="str">
        <f>'Agent sur le planning au 011019'!$F$23</f>
        <v>7H30-18H</v>
      </c>
      <c r="AZ14" s="160" t="str">
        <f>'Agent sur le planning au 011019'!$B$4</f>
        <v>JFR-32</v>
      </c>
      <c r="BA14" s="175" t="str">
        <f>'Agent sur le planning au 011019'!$C$4</f>
        <v>RA</v>
      </c>
      <c r="BB14" s="160" t="str">
        <f>'Agent sur le planning au 011019'!$D$4</f>
        <v>JFR-32</v>
      </c>
      <c r="BC14" s="176" t="str">
        <f>'Agent sur le planning au 011019'!$E$4</f>
        <v>JFR-32</v>
      </c>
      <c r="BD14" s="160" t="str">
        <f>'Agent sur le planning au 011019'!$F$4</f>
        <v>JFR-32</v>
      </c>
      <c r="BE14" s="160" t="str">
        <f>'Agent sur le planning au 011019'!$B$5</f>
        <v>JFR-33</v>
      </c>
      <c r="BF14" s="160" t="str">
        <f>'Agent sur le planning au 011019'!$C$5</f>
        <v>JFR-33</v>
      </c>
      <c r="BG14" s="175" t="str">
        <f>'Agent sur le planning au 011019'!$D$5</f>
        <v>RA</v>
      </c>
      <c r="BH14" s="160" t="str">
        <f>'Agent sur le planning au 011019'!$E$5</f>
        <v>JFR-33</v>
      </c>
      <c r="BI14" s="175" t="str">
        <f>'Agent sur le planning au 011019'!$F$5</f>
        <v>RA</v>
      </c>
      <c r="BJ14" s="160" t="str">
        <f>'Agent sur le planning au 011019'!$B$6</f>
        <v>JFR-37</v>
      </c>
      <c r="BK14" s="175" t="str">
        <f>'Agent sur le planning au 011019'!$C$6</f>
        <v>RA</v>
      </c>
      <c r="BL14" s="176" t="str">
        <f>'Agent sur le planning au 011019'!$D$6</f>
        <v>JFR-37</v>
      </c>
      <c r="BM14" s="160" t="str">
        <f>'Agent sur le planning au 011019'!$E$6</f>
        <v>JFR-37</v>
      </c>
      <c r="BN14" s="160" t="str">
        <f>'Agent sur le planning au 011019'!$F$6</f>
        <v>JFR-37</v>
      </c>
      <c r="BO14" s="175" t="str">
        <f>'Agent sur le planning au 011019'!$B$7</f>
        <v>RA</v>
      </c>
      <c r="BP14" s="160" t="str">
        <f>'Agent sur le planning au 011019'!$C$7</f>
        <v>JFR-32</v>
      </c>
      <c r="BQ14" s="160" t="str">
        <f>'Agent sur le planning au 011019'!$D$7</f>
        <v>Soir Gyn</v>
      </c>
      <c r="BR14" s="160" t="str">
        <f>'Agent sur le planning au 011019'!$E$7</f>
        <v>10H-20H</v>
      </c>
      <c r="BS14" s="175" t="str">
        <f>'Agent sur le planning au 011019'!$F$7</f>
        <v>RA</v>
      </c>
      <c r="BT14" s="176" t="str">
        <f>'Agent sur le planning au 011019'!$B$8</f>
        <v>7H30-18H</v>
      </c>
      <c r="BU14" s="175" t="str">
        <f>'Agent sur le planning au 011019'!$C$8</f>
        <v>RA</v>
      </c>
      <c r="BV14" s="160" t="str">
        <f>'Agent sur le planning au 011019'!$D$8</f>
        <v>JFR-34</v>
      </c>
      <c r="BW14" s="160" t="str">
        <f>'Agent sur le planning au 011019'!$E$8</f>
        <v>JBC-21</v>
      </c>
      <c r="BX14" s="160" t="str">
        <f>'Agent sur le planning au 011019'!$F$8</f>
        <v>JBC-21</v>
      </c>
      <c r="BY14" s="175" t="str">
        <f>'Agent sur le planning au 011019'!$B$9</f>
        <v>RA</v>
      </c>
      <c r="BZ14" s="175" t="str">
        <f>'Agent sur le planning au 011019'!$C$9</f>
        <v>RA</v>
      </c>
      <c r="CA14" s="177" t="str">
        <f>'Agent sur le planning au 011019'!$D$9</f>
        <v>7H30-18H</v>
      </c>
      <c r="CB14" s="177" t="str">
        <f>'Agent sur le planning au 011019'!$E$9</f>
        <v>7H30-18H</v>
      </c>
      <c r="CC14" s="177" t="str">
        <f>'Agent sur le planning au 011019'!$F$9</f>
        <v>7H30-18H</v>
      </c>
      <c r="CD14" s="176" t="str">
        <f>'Agent sur le planning au 011019'!$B$10</f>
        <v>JBC-23</v>
      </c>
      <c r="CE14" s="160" t="str">
        <f>'Agent sur le planning au 011019'!$C$10</f>
        <v>JBC-23</v>
      </c>
      <c r="CF14" s="175" t="str">
        <f>'Agent sur le planning au 011019'!$D$10</f>
        <v>RA</v>
      </c>
      <c r="CG14" s="177" t="str">
        <f>'Agent sur le planning au 011019'!$E$10</f>
        <v>7H30-18H</v>
      </c>
      <c r="CH14" s="160" t="str">
        <f>'Agent sur le planning au 011019'!$F$10</f>
        <v>10H-20H</v>
      </c>
      <c r="CI14" s="175" t="str">
        <f>'Agent sur le planning au 011019'!$B$11</f>
        <v>RA</v>
      </c>
      <c r="CJ14" s="175" t="str">
        <f>'Agent sur le planning au 011019'!$C$11</f>
        <v>RA</v>
      </c>
      <c r="CK14" s="160" t="str">
        <f>'Agent sur le planning au 011019'!$D$11</f>
        <v>JBC-23</v>
      </c>
      <c r="CL14" s="160" t="str">
        <f>'Agent sur le planning au 011019'!$E$11</f>
        <v>JBC-23</v>
      </c>
      <c r="CM14" s="160" t="str">
        <f>'Agent sur le planning au 011019'!$F$11</f>
        <v>JBC-23</v>
      </c>
      <c r="CN14" s="160" t="str">
        <f>'Agent sur le planning au 011019'!$B$12</f>
        <v>JBC-21</v>
      </c>
      <c r="CO14" s="176" t="str">
        <f>'Agent sur le planning au 011019'!$C$12</f>
        <v>7H30-18H</v>
      </c>
      <c r="CP14" s="160" t="str">
        <f>'Agent sur le planning au 011019'!$D$12</f>
        <v>JBC-21</v>
      </c>
      <c r="CQ14" s="175" t="str">
        <f>'Agent sur le planning au 011019'!$E$12</f>
        <v>RA</v>
      </c>
      <c r="CR14" s="160" t="str">
        <f>'Agent sur le planning au 011019'!$F$12</f>
        <v>Soir Gyn</v>
      </c>
      <c r="CS14" s="160" t="str">
        <f>'Agent sur le planning au 011019'!$B$13</f>
        <v>Soir JFR</v>
      </c>
      <c r="CT14" s="160" t="str">
        <f>'Agent sur le planning au 011019'!$C$13</f>
        <v>Soir Gyn</v>
      </c>
      <c r="CU14" s="160" t="str">
        <f>'Agent sur le planning au 011019'!$D$13</f>
        <v>10H-20H</v>
      </c>
      <c r="CV14" s="175" t="str">
        <f>'Agent sur le planning au 011019'!$E$13</f>
        <v>RA</v>
      </c>
      <c r="CW14" s="175" t="str">
        <f>'Agent sur le planning au 011019'!$F$13</f>
        <v>RA</v>
      </c>
      <c r="CX14" s="176" t="s">
        <v>54</v>
      </c>
      <c r="CY14" s="175" t="s">
        <v>8</v>
      </c>
      <c r="CZ14" s="176" t="s">
        <v>38</v>
      </c>
      <c r="DA14" s="160" t="s">
        <v>39</v>
      </c>
      <c r="DB14" s="160" t="s">
        <v>39</v>
      </c>
      <c r="DC14" s="160" t="s">
        <v>38</v>
      </c>
      <c r="DD14" s="160" t="s">
        <v>40</v>
      </c>
      <c r="DE14" s="160" t="s">
        <v>40</v>
      </c>
      <c r="DF14" s="175" t="s">
        <v>8</v>
      </c>
      <c r="DG14" s="175" t="s">
        <v>8</v>
      </c>
      <c r="DH14" s="160" t="s">
        <v>41</v>
      </c>
      <c r="DI14" s="176" t="s">
        <v>41</v>
      </c>
      <c r="DJ14" s="160" t="s">
        <v>41</v>
      </c>
      <c r="DK14" s="175" t="s">
        <v>8</v>
      </c>
      <c r="DL14" s="160" t="s">
        <v>41</v>
      </c>
      <c r="DM14" s="177" t="s">
        <v>54</v>
      </c>
      <c r="DN14" s="175" t="s">
        <v>8</v>
      </c>
      <c r="DO14" s="175" t="s">
        <v>8</v>
      </c>
      <c r="DP14" s="160" t="s">
        <v>42</v>
      </c>
      <c r="DQ14" s="160" t="s">
        <v>42</v>
      </c>
      <c r="DR14" s="160" t="s">
        <v>43</v>
      </c>
      <c r="DS14" s="160" t="s">
        <v>43</v>
      </c>
      <c r="DT14" s="175" t="s">
        <v>290</v>
      </c>
      <c r="DU14" s="176" t="s">
        <v>43</v>
      </c>
      <c r="DV14" s="160" t="s">
        <v>43</v>
      </c>
      <c r="DW14" s="160" t="s">
        <v>42</v>
      </c>
      <c r="DX14" s="160" t="s">
        <v>286</v>
      </c>
      <c r="DY14" s="160" t="s">
        <v>43</v>
      </c>
      <c r="DZ14" s="175" t="s">
        <v>8</v>
      </c>
      <c r="EA14" s="175" t="s">
        <v>8</v>
      </c>
      <c r="EB14" s="160" t="s">
        <v>44</v>
      </c>
      <c r="EC14" s="176" t="s">
        <v>54</v>
      </c>
      <c r="ED14" s="160" t="s">
        <v>291</v>
      </c>
      <c r="EE14" s="175" t="s">
        <v>8</v>
      </c>
      <c r="EF14" s="176" t="s">
        <v>44</v>
      </c>
      <c r="EG14" s="175" t="s">
        <v>8</v>
      </c>
      <c r="EH14" s="160" t="s">
        <v>287</v>
      </c>
      <c r="EI14" s="177" t="s">
        <v>54</v>
      </c>
      <c r="EJ14" s="160" t="s">
        <v>12</v>
      </c>
      <c r="EK14" s="175" t="s">
        <v>8</v>
      </c>
      <c r="EL14" s="160" t="s">
        <v>45</v>
      </c>
      <c r="EM14" s="160" t="s">
        <v>47</v>
      </c>
      <c r="EN14" s="176" t="s">
        <v>54</v>
      </c>
      <c r="EO14" s="175" t="s">
        <v>8</v>
      </c>
      <c r="EP14" s="176" t="s">
        <v>54</v>
      </c>
      <c r="EQ14" s="175" t="s">
        <v>8</v>
      </c>
      <c r="ER14" s="175" t="s">
        <v>8</v>
      </c>
      <c r="ES14" s="160" t="s">
        <v>42</v>
      </c>
      <c r="ET14" s="160" t="s">
        <v>54</v>
      </c>
      <c r="EU14" s="160" t="s">
        <v>54</v>
      </c>
      <c r="EV14" s="160" t="s">
        <v>9</v>
      </c>
      <c r="EW14" s="175" t="s">
        <v>8</v>
      </c>
      <c r="EX14" s="160" t="s">
        <v>9</v>
      </c>
      <c r="EY14" s="176" t="s">
        <v>9</v>
      </c>
      <c r="EZ14" s="160" t="s">
        <v>9</v>
      </c>
      <c r="FA14" s="160" t="s">
        <v>10</v>
      </c>
      <c r="FB14" s="160" t="s">
        <v>10</v>
      </c>
      <c r="FC14" s="175" t="s">
        <v>8</v>
      </c>
      <c r="FD14" s="160" t="s">
        <v>10</v>
      </c>
      <c r="FE14" s="175" t="s">
        <v>8</v>
      </c>
      <c r="FF14" s="160" t="s">
        <v>11</v>
      </c>
      <c r="FG14" s="175" t="s">
        <v>8</v>
      </c>
      <c r="FH14" s="176" t="s">
        <v>11</v>
      </c>
      <c r="FI14" s="160" t="s">
        <v>11</v>
      </c>
      <c r="FJ14" s="160" t="s">
        <v>11</v>
      </c>
      <c r="FK14" s="175" t="s">
        <v>8</v>
      </c>
      <c r="FL14" s="160" t="s">
        <v>285</v>
      </c>
      <c r="FM14" s="160" t="s">
        <v>12</v>
      </c>
      <c r="FN14" s="160" t="s">
        <v>46</v>
      </c>
      <c r="FO14" s="175" t="s">
        <v>8</v>
      </c>
      <c r="FP14" s="176" t="s">
        <v>54</v>
      </c>
      <c r="FQ14" s="175" t="s">
        <v>8</v>
      </c>
      <c r="FR14" s="160" t="s">
        <v>288</v>
      </c>
      <c r="FS14" s="160" t="s">
        <v>15</v>
      </c>
      <c r="FT14" s="160" t="s">
        <v>15</v>
      </c>
      <c r="FU14" s="175" t="s">
        <v>8</v>
      </c>
      <c r="FV14" s="175" t="s">
        <v>8</v>
      </c>
      <c r="FW14" s="177" t="s">
        <v>54</v>
      </c>
      <c r="FX14" s="177" t="s">
        <v>54</v>
      </c>
      <c r="FY14" s="177" t="s">
        <v>54</v>
      </c>
      <c r="FZ14" s="176" t="s">
        <v>16</v>
      </c>
      <c r="GA14" s="160" t="s">
        <v>16</v>
      </c>
      <c r="GB14" s="175" t="s">
        <v>289</v>
      </c>
      <c r="GC14" s="177" t="s">
        <v>54</v>
      </c>
      <c r="GD14" s="160" t="s">
        <v>46</v>
      </c>
      <c r="GE14" s="175" t="s">
        <v>8</v>
      </c>
      <c r="GF14" s="175" t="s">
        <v>8</v>
      </c>
      <c r="GG14" s="160" t="s">
        <v>16</v>
      </c>
      <c r="GH14" s="160" t="s">
        <v>16</v>
      </c>
      <c r="GI14" s="160" t="s">
        <v>16</v>
      </c>
      <c r="GJ14" s="160" t="s">
        <v>15</v>
      </c>
      <c r="GK14" s="176" t="s">
        <v>15</v>
      </c>
      <c r="GL14" s="160" t="s">
        <v>15</v>
      </c>
      <c r="GM14" s="175" t="s">
        <v>8</v>
      </c>
      <c r="GN14" s="160" t="s">
        <v>12</v>
      </c>
      <c r="GO14" s="160" t="s">
        <v>37</v>
      </c>
      <c r="GP14" s="160" t="s">
        <v>12</v>
      </c>
      <c r="GQ14" s="160" t="s">
        <v>46</v>
      </c>
      <c r="GR14" s="175" t="s">
        <v>8</v>
      </c>
      <c r="GS14" s="175" t="s">
        <v>8</v>
      </c>
      <c r="GT14" s="176" t="s">
        <v>54</v>
      </c>
      <c r="GU14" s="175" t="s">
        <v>8</v>
      </c>
      <c r="GV14" s="176" t="s">
        <v>38</v>
      </c>
      <c r="GW14" s="160" t="s">
        <v>39</v>
      </c>
      <c r="GX14" s="160" t="s">
        <v>39</v>
      </c>
      <c r="GY14" s="160" t="s">
        <v>38</v>
      </c>
      <c r="GZ14" s="160" t="s">
        <v>40</v>
      </c>
      <c r="HA14" s="160" t="s">
        <v>40</v>
      </c>
      <c r="HB14" s="175" t="s">
        <v>8</v>
      </c>
      <c r="HC14" s="175" t="s">
        <v>8</v>
      </c>
      <c r="HD14" s="160" t="s">
        <v>41</v>
      </c>
      <c r="HE14" s="176" t="s">
        <v>41</v>
      </c>
      <c r="HF14" s="160" t="s">
        <v>41</v>
      </c>
      <c r="HG14" s="175" t="s">
        <v>8</v>
      </c>
      <c r="HH14" s="160" t="s">
        <v>41</v>
      </c>
      <c r="HI14" s="177" t="s">
        <v>54</v>
      </c>
      <c r="HJ14" s="175" t="s">
        <v>8</v>
      </c>
      <c r="HK14" s="175" t="s">
        <v>8</v>
      </c>
      <c r="HL14" s="160" t="s">
        <v>42</v>
      </c>
      <c r="HM14" s="160" t="s">
        <v>42</v>
      </c>
      <c r="HN14" s="160" t="s">
        <v>43</v>
      </c>
      <c r="HO14" s="160" t="s">
        <v>43</v>
      </c>
      <c r="HP14" s="175" t="s">
        <v>290</v>
      </c>
      <c r="HQ14" s="176" t="s">
        <v>43</v>
      </c>
      <c r="HR14" s="160" t="s">
        <v>43</v>
      </c>
      <c r="HS14" s="160" t="s">
        <v>42</v>
      </c>
      <c r="HT14" s="160" t="s">
        <v>286</v>
      </c>
      <c r="HU14" s="160" t="s">
        <v>43</v>
      </c>
      <c r="HV14" s="175" t="s">
        <v>8</v>
      </c>
      <c r="HW14" s="175" t="s">
        <v>8</v>
      </c>
      <c r="HX14" s="160" t="s">
        <v>44</v>
      </c>
      <c r="HY14" s="176" t="s">
        <v>54</v>
      </c>
      <c r="HZ14" s="160" t="s">
        <v>291</v>
      </c>
      <c r="IA14" s="175" t="s">
        <v>8</v>
      </c>
      <c r="IB14" s="176" t="s">
        <v>44</v>
      </c>
      <c r="IC14" s="175" t="s">
        <v>8</v>
      </c>
      <c r="ID14" s="160" t="s">
        <v>287</v>
      </c>
      <c r="IE14" s="177" t="s">
        <v>54</v>
      </c>
      <c r="IF14" s="160" t="s">
        <v>12</v>
      </c>
      <c r="IG14" s="175" t="s">
        <v>8</v>
      </c>
      <c r="IH14" s="160" t="s">
        <v>45</v>
      </c>
      <c r="II14" s="160" t="s">
        <v>47</v>
      </c>
      <c r="IJ14" s="176" t="s">
        <v>54</v>
      </c>
      <c r="IK14" s="175" t="s">
        <v>8</v>
      </c>
      <c r="IL14" s="176" t="s">
        <v>54</v>
      </c>
      <c r="IM14" s="175" t="s">
        <v>8</v>
      </c>
      <c r="IN14" s="175" t="s">
        <v>8</v>
      </c>
      <c r="IO14" s="160" t="s">
        <v>42</v>
      </c>
      <c r="IP14" s="160" t="s">
        <v>54</v>
      </c>
      <c r="IQ14" s="160" t="s">
        <v>54</v>
      </c>
      <c r="IR14" s="160" t="s">
        <v>9</v>
      </c>
      <c r="IS14" s="175" t="s">
        <v>8</v>
      </c>
      <c r="IT14" s="160" t="s">
        <v>9</v>
      </c>
      <c r="IU14" s="176" t="s">
        <v>9</v>
      </c>
      <c r="IV14" s="160" t="s">
        <v>9</v>
      </c>
      <c r="IW14" s="160" t="s">
        <v>10</v>
      </c>
      <c r="IX14" s="160" t="s">
        <v>10</v>
      </c>
      <c r="IY14" s="175" t="s">
        <v>8</v>
      </c>
      <c r="IZ14" s="160" t="s">
        <v>10</v>
      </c>
      <c r="JA14" s="175" t="s">
        <v>8</v>
      </c>
      <c r="JB14" s="160" t="s">
        <v>11</v>
      </c>
      <c r="JC14" s="175" t="s">
        <v>8</v>
      </c>
      <c r="JD14" s="176" t="s">
        <v>11</v>
      </c>
      <c r="JE14" s="160" t="s">
        <v>11</v>
      </c>
      <c r="JF14" s="160" t="s">
        <v>11</v>
      </c>
      <c r="JG14" s="175" t="s">
        <v>8</v>
      </c>
      <c r="JH14" s="160" t="s">
        <v>285</v>
      </c>
      <c r="JI14" s="160" t="s">
        <v>12</v>
      </c>
      <c r="JJ14" s="160" t="s">
        <v>46</v>
      </c>
      <c r="JK14" s="175" t="s">
        <v>8</v>
      </c>
      <c r="JL14" s="176" t="s">
        <v>54</v>
      </c>
      <c r="JM14" s="175" t="s">
        <v>8</v>
      </c>
      <c r="JN14" s="160" t="s">
        <v>288</v>
      </c>
      <c r="JO14" s="160" t="s">
        <v>15</v>
      </c>
      <c r="JP14" s="160" t="s">
        <v>15</v>
      </c>
      <c r="JQ14" s="175" t="s">
        <v>8</v>
      </c>
      <c r="JR14" s="175" t="s">
        <v>8</v>
      </c>
      <c r="JS14" s="177" t="s">
        <v>54</v>
      </c>
      <c r="JT14" s="177" t="s">
        <v>54</v>
      </c>
      <c r="JU14" s="177" t="s">
        <v>54</v>
      </c>
      <c r="JV14" s="176" t="s">
        <v>16</v>
      </c>
      <c r="JW14" s="160" t="s">
        <v>16</v>
      </c>
      <c r="JX14" s="175" t="s">
        <v>289</v>
      </c>
      <c r="JY14" s="177" t="s">
        <v>54</v>
      </c>
      <c r="JZ14" s="160" t="s">
        <v>46</v>
      </c>
      <c r="KA14" s="175" t="s">
        <v>8</v>
      </c>
      <c r="KB14" s="175" t="s">
        <v>8</v>
      </c>
      <c r="KC14" s="160" t="s">
        <v>16</v>
      </c>
      <c r="KD14" s="160" t="s">
        <v>16</v>
      </c>
      <c r="KE14" s="160" t="s">
        <v>16</v>
      </c>
      <c r="KF14" s="160" t="s">
        <v>15</v>
      </c>
      <c r="KG14" s="176" t="s">
        <v>15</v>
      </c>
      <c r="KH14" s="160" t="s">
        <v>15</v>
      </c>
      <c r="KI14" s="175" t="s">
        <v>8</v>
      </c>
      <c r="KJ14" s="160" t="s">
        <v>12</v>
      </c>
      <c r="KK14" s="160" t="s">
        <v>37</v>
      </c>
      <c r="KL14" s="160" t="s">
        <v>12</v>
      </c>
      <c r="KM14" s="160" t="s">
        <v>46</v>
      </c>
      <c r="KN14" s="175" t="s">
        <v>8</v>
      </c>
      <c r="KO14" s="175" t="s">
        <v>8</v>
      </c>
    </row>
    <row r="15" spans="1:306" s="178" customFormat="1">
      <c r="A15" s="155" t="s">
        <v>349</v>
      </c>
      <c r="B15" s="160" t="str">
        <f>'Agent sur le planning au 011019'!$B$15</f>
        <v>JBC-25</v>
      </c>
      <c r="C15" s="160" t="str">
        <f>'Agent sur le planning au 011019'!$C$15</f>
        <v>JBA-1</v>
      </c>
      <c r="D15" s="160" t="str">
        <f>'Agent sur le planning au 011019'!$D$15</f>
        <v>JBA-1</v>
      </c>
      <c r="E15" s="175" t="str">
        <f>'Agent sur le planning au 011019'!$E$15</f>
        <v>RA</v>
      </c>
      <c r="F15" s="175" t="str">
        <f>'Agent sur le planning au 011019'!$F$15</f>
        <v>RA</v>
      </c>
      <c r="G15" s="160" t="str">
        <f>'Agent sur le planning au 011019'!$B$16</f>
        <v>JBU-15</v>
      </c>
      <c r="H15" s="176" t="str">
        <f>'Agent sur le planning au 011019'!$C$16</f>
        <v>JBU-15</v>
      </c>
      <c r="I15" s="160" t="str">
        <f>'Agent sur le planning au 011019'!$D$16</f>
        <v>JBU-15</v>
      </c>
      <c r="J15" s="175" t="str">
        <f>'Agent sur le planning au 011019'!$E$16</f>
        <v>RA</v>
      </c>
      <c r="K15" s="160" t="str">
        <f>'Agent sur le planning au 011019'!$F$16</f>
        <v>JBU-15</v>
      </c>
      <c r="L15" s="177" t="str">
        <f>'Agent sur le planning au 011019'!$B$17</f>
        <v>7H30-18H</v>
      </c>
      <c r="M15" s="175" t="str">
        <f>'Agent sur le planning au 011019'!$C$17</f>
        <v>RA</v>
      </c>
      <c r="N15" s="175" t="str">
        <f>'Agent sur le planning au 011019'!$D$17</f>
        <v>RA</v>
      </c>
      <c r="O15" s="160" t="str">
        <f>'Agent sur le planning au 011019'!$E$17</f>
        <v>JBU-12</v>
      </c>
      <c r="P15" s="160" t="str">
        <f>'Agent sur le planning au 011019'!$F$17</f>
        <v>JBU-12</v>
      </c>
      <c r="Q15" s="160" t="str">
        <f>'Agent sur le planning au 011019'!$B$18</f>
        <v>JBU-16</v>
      </c>
      <c r="R15" s="160" t="str">
        <f>'Agent sur le planning au 011019'!$C$18</f>
        <v>JBU-16</v>
      </c>
      <c r="S15" s="175" t="str">
        <f>'Agent sur le planning au 011019'!$D$18</f>
        <v>RA</v>
      </c>
      <c r="T15" s="176" t="str">
        <f>'Agent sur le planning au 011019'!$E$18</f>
        <v>JBU-16</v>
      </c>
      <c r="U15" s="160" t="str">
        <f>'Agent sur le planning au 011019'!$F$18</f>
        <v>JBU-16</v>
      </c>
      <c r="V15" s="160" t="str">
        <f>'Agent sur le planning au 011019'!$B$19</f>
        <v>JBU-12</v>
      </c>
      <c r="W15" s="160" t="str">
        <f>'Agent sur le planning au 011019'!$C$19</f>
        <v>JBU-12</v>
      </c>
      <c r="X15" s="160" t="str">
        <f>'Agent sur le planning au 011019'!$D$19</f>
        <v>JBU-16</v>
      </c>
      <c r="Y15" s="175" t="str">
        <f>'Agent sur le planning au 011019'!$E$19</f>
        <v>RA</v>
      </c>
      <c r="Z15" s="175" t="str">
        <f>'Agent sur le planning au 011019'!$F$19</f>
        <v>RA</v>
      </c>
      <c r="AA15" s="160" t="str">
        <f>'Agent sur le planning au 011019'!$B$20</f>
        <v>CCV-46</v>
      </c>
      <c r="AB15" s="176" t="str">
        <f>'Agent sur le planning au 011019'!$C$20</f>
        <v>RA</v>
      </c>
      <c r="AC15" s="160" t="str">
        <f>'Agent sur le planning au 011019'!$D$20</f>
        <v>CCV-43</v>
      </c>
      <c r="AD15" s="175" t="str">
        <f>'Agent sur le planning au 011019'!$E$20</f>
        <v>RA</v>
      </c>
      <c r="AE15" s="176" t="str">
        <f>'Agent sur le planning au 011019'!$F$20</f>
        <v>CCV-46</v>
      </c>
      <c r="AF15" s="175" t="str">
        <f>'Agent sur le planning au 011019'!$B$21</f>
        <v>RA</v>
      </c>
      <c r="AG15" s="160" t="str">
        <f>'Agent sur le planning au 011019'!$C$21</f>
        <v>10H-20H</v>
      </c>
      <c r="AH15" s="177" t="str">
        <f>'Agent sur le planning au 011019'!$D$21</f>
        <v>7H30-18H</v>
      </c>
      <c r="AI15" s="160" t="str">
        <f>'Agent sur le planning au 011019'!$E$21</f>
        <v>Soir Gyn</v>
      </c>
      <c r="AJ15" s="175" t="str">
        <f>'Agent sur le planning au 011019'!$F$21</f>
        <v>RA</v>
      </c>
      <c r="AK15" s="160" t="str">
        <f>'Agent sur le planning au 011019'!$B$22</f>
        <v>CCV-43</v>
      </c>
      <c r="AL15" s="160" t="str">
        <f>'Agent sur le planning au 011019'!$C$22</f>
        <v>CCV-42</v>
      </c>
      <c r="AM15" s="176" t="str">
        <f>'Agent sur le planning au 011019'!$D$22</f>
        <v>7H30-18H</v>
      </c>
      <c r="AN15" s="175" t="str">
        <f>'Agent sur le planning au 011019'!$E$22</f>
        <v>RA</v>
      </c>
      <c r="AO15" s="176" t="str">
        <f>'Agent sur le planning au 011019'!$F$22</f>
        <v>7H30-18H</v>
      </c>
      <c r="AP15" s="175" t="str">
        <f>'Agent sur le planning au 011019'!$B$23</f>
        <v>RA</v>
      </c>
      <c r="AQ15" s="175" t="str">
        <f>'Agent sur le planning au 011019'!$C$23</f>
        <v>RA</v>
      </c>
      <c r="AR15" s="160" t="str">
        <f>'Agent sur le planning au 011019'!$D$23</f>
        <v>JBU-12</v>
      </c>
      <c r="AS15" s="160" t="str">
        <f>'Agent sur le planning au 011019'!$E$23</f>
        <v>7H30-18H</v>
      </c>
      <c r="AT15" s="160" t="str">
        <f>'Agent sur le planning au 011019'!$F$23</f>
        <v>7H30-18H</v>
      </c>
      <c r="AU15" s="160" t="str">
        <f>'Agent sur le planning au 011019'!$B$4</f>
        <v>JFR-32</v>
      </c>
      <c r="AV15" s="175" t="str">
        <f>'Agent sur le planning au 011019'!$C$4</f>
        <v>RA</v>
      </c>
      <c r="AW15" s="160" t="str">
        <f>'Agent sur le planning au 011019'!$D$4</f>
        <v>JFR-32</v>
      </c>
      <c r="AX15" s="176" t="str">
        <f>'Agent sur le planning au 011019'!$E$4</f>
        <v>JFR-32</v>
      </c>
      <c r="AY15" s="160" t="str">
        <f>'Agent sur le planning au 011019'!$F$4</f>
        <v>JFR-32</v>
      </c>
      <c r="AZ15" s="160" t="str">
        <f>'Agent sur le planning au 011019'!$B$5</f>
        <v>JFR-33</v>
      </c>
      <c r="BA15" s="160" t="str">
        <f>'Agent sur le planning au 011019'!$C$5</f>
        <v>JFR-33</v>
      </c>
      <c r="BB15" s="175" t="str">
        <f>'Agent sur le planning au 011019'!$D$5</f>
        <v>RA</v>
      </c>
      <c r="BC15" s="160" t="str">
        <f>'Agent sur le planning au 011019'!$E$5</f>
        <v>JFR-33</v>
      </c>
      <c r="BD15" s="175" t="str">
        <f>'Agent sur le planning au 011019'!$F$5</f>
        <v>RA</v>
      </c>
      <c r="BE15" s="160" t="str">
        <f>'Agent sur le planning au 011019'!$B$6</f>
        <v>JFR-37</v>
      </c>
      <c r="BF15" s="175" t="str">
        <f>'Agent sur le planning au 011019'!$C$6</f>
        <v>RA</v>
      </c>
      <c r="BG15" s="176" t="str">
        <f>'Agent sur le planning au 011019'!$D$6</f>
        <v>JFR-37</v>
      </c>
      <c r="BH15" s="160" t="str">
        <f>'Agent sur le planning au 011019'!$E$6</f>
        <v>JFR-37</v>
      </c>
      <c r="BI15" s="160" t="str">
        <f>'Agent sur le planning au 011019'!$F$6</f>
        <v>JFR-37</v>
      </c>
      <c r="BJ15" s="175" t="str">
        <f>'Agent sur le planning au 011019'!$B$7</f>
        <v>RA</v>
      </c>
      <c r="BK15" s="160" t="str">
        <f>'Agent sur le planning au 011019'!$C$7</f>
        <v>JFR-32</v>
      </c>
      <c r="BL15" s="160" t="str">
        <f>'Agent sur le planning au 011019'!$D$7</f>
        <v>Soir Gyn</v>
      </c>
      <c r="BM15" s="160" t="str">
        <f>'Agent sur le planning au 011019'!$E$7</f>
        <v>10H-20H</v>
      </c>
      <c r="BN15" s="175" t="str">
        <f>'Agent sur le planning au 011019'!$F$7</f>
        <v>RA</v>
      </c>
      <c r="BO15" s="176" t="str">
        <f>'Agent sur le planning au 011019'!$B$8</f>
        <v>7H30-18H</v>
      </c>
      <c r="BP15" s="175" t="str">
        <f>'Agent sur le planning au 011019'!$C$8</f>
        <v>RA</v>
      </c>
      <c r="BQ15" s="160" t="str">
        <f>'Agent sur le planning au 011019'!$D$8</f>
        <v>JFR-34</v>
      </c>
      <c r="BR15" s="160" t="str">
        <f>'Agent sur le planning au 011019'!$E$8</f>
        <v>JBC-21</v>
      </c>
      <c r="BS15" s="160" t="str">
        <f>'Agent sur le planning au 011019'!$F$8</f>
        <v>JBC-21</v>
      </c>
      <c r="BT15" s="175" t="str">
        <f>'Agent sur le planning au 011019'!$B$9</f>
        <v>RA</v>
      </c>
      <c r="BU15" s="175" t="str">
        <f>'Agent sur le planning au 011019'!$C$9</f>
        <v>RA</v>
      </c>
      <c r="BV15" s="177" t="str">
        <f>'Agent sur le planning au 011019'!$D$9</f>
        <v>7H30-18H</v>
      </c>
      <c r="BW15" s="177" t="str">
        <f>'Agent sur le planning au 011019'!$E$9</f>
        <v>7H30-18H</v>
      </c>
      <c r="BX15" s="177" t="str">
        <f>'Agent sur le planning au 011019'!$F$9</f>
        <v>7H30-18H</v>
      </c>
      <c r="BY15" s="176" t="str">
        <f>'Agent sur le planning au 011019'!$B$10</f>
        <v>JBC-23</v>
      </c>
      <c r="BZ15" s="160" t="str">
        <f>'Agent sur le planning au 011019'!$C$10</f>
        <v>JBC-23</v>
      </c>
      <c r="CA15" s="175" t="str">
        <f>'Agent sur le planning au 011019'!$D$10</f>
        <v>RA</v>
      </c>
      <c r="CB15" s="177" t="str">
        <f>'Agent sur le planning au 011019'!$E$10</f>
        <v>7H30-18H</v>
      </c>
      <c r="CC15" s="160" t="str">
        <f>'Agent sur le planning au 011019'!$F$10</f>
        <v>10H-20H</v>
      </c>
      <c r="CD15" s="175" t="str">
        <f>'Agent sur le planning au 011019'!$B$11</f>
        <v>RA</v>
      </c>
      <c r="CE15" s="175" t="str">
        <f>'Agent sur le planning au 011019'!$C$11</f>
        <v>RA</v>
      </c>
      <c r="CF15" s="160" t="str">
        <f>'Agent sur le planning au 011019'!$D$11</f>
        <v>JBC-23</v>
      </c>
      <c r="CG15" s="160" t="str">
        <f>'Agent sur le planning au 011019'!$E$11</f>
        <v>JBC-23</v>
      </c>
      <c r="CH15" s="160" t="str">
        <f>'Agent sur le planning au 011019'!$F$11</f>
        <v>JBC-23</v>
      </c>
      <c r="CI15" s="160" t="str">
        <f>'Agent sur le planning au 011019'!$B$12</f>
        <v>JBC-21</v>
      </c>
      <c r="CJ15" s="176" t="str">
        <f>'Agent sur le planning au 011019'!$C$12</f>
        <v>7H30-18H</v>
      </c>
      <c r="CK15" s="160" t="str">
        <f>'Agent sur le planning au 011019'!$D$12</f>
        <v>JBC-21</v>
      </c>
      <c r="CL15" s="175" t="str">
        <f>'Agent sur le planning au 011019'!$E$12</f>
        <v>RA</v>
      </c>
      <c r="CM15" s="160" t="str">
        <f>'Agent sur le planning au 011019'!$F$12</f>
        <v>Soir Gyn</v>
      </c>
      <c r="CN15" s="160" t="str">
        <f>'Agent sur le planning au 011019'!$B$13</f>
        <v>Soir JFR</v>
      </c>
      <c r="CO15" s="160" t="str">
        <f>'Agent sur le planning au 011019'!$C$13</f>
        <v>Soir Gyn</v>
      </c>
      <c r="CP15" s="160" t="str">
        <f>'Agent sur le planning au 011019'!$D$13</f>
        <v>10H-20H</v>
      </c>
      <c r="CQ15" s="175" t="str">
        <f>'Agent sur le planning au 011019'!$E$13</f>
        <v>RA</v>
      </c>
      <c r="CR15" s="175" t="str">
        <f>'Agent sur le planning au 011019'!$F$13</f>
        <v>RA</v>
      </c>
      <c r="CS15" s="176" t="str">
        <f>'Agent sur le planning au 011019'!$B$14</f>
        <v>7H30-18H</v>
      </c>
      <c r="CT15" s="175" t="str">
        <f>'Agent sur le planning au 011019'!$C$14</f>
        <v>RA</v>
      </c>
      <c r="CU15" s="176" t="str">
        <f>'Agent sur le planning au 011019'!$D$14</f>
        <v>JBC-25</v>
      </c>
      <c r="CV15" s="160" t="str">
        <f>'Agent sur le planning au 011019'!$E$14</f>
        <v>JBC-26</v>
      </c>
      <c r="CW15" s="160" t="str">
        <f>'Agent sur le planning au 011019'!$F$14</f>
        <v>JBC-26</v>
      </c>
      <c r="CX15" s="160" t="s">
        <v>38</v>
      </c>
      <c r="CY15" s="160" t="s">
        <v>40</v>
      </c>
      <c r="CZ15" s="160" t="s">
        <v>40</v>
      </c>
      <c r="DA15" s="175" t="s">
        <v>8</v>
      </c>
      <c r="DB15" s="175" t="s">
        <v>8</v>
      </c>
      <c r="DC15" s="160" t="s">
        <v>41</v>
      </c>
      <c r="DD15" s="176" t="s">
        <v>41</v>
      </c>
      <c r="DE15" s="160" t="s">
        <v>41</v>
      </c>
      <c r="DF15" s="175" t="s">
        <v>8</v>
      </c>
      <c r="DG15" s="160" t="s">
        <v>41</v>
      </c>
      <c r="DH15" s="177" t="s">
        <v>54</v>
      </c>
      <c r="DI15" s="175" t="s">
        <v>8</v>
      </c>
      <c r="DJ15" s="175" t="s">
        <v>8</v>
      </c>
      <c r="DK15" s="160" t="s">
        <v>42</v>
      </c>
      <c r="DL15" s="160" t="s">
        <v>42</v>
      </c>
      <c r="DM15" s="160" t="s">
        <v>43</v>
      </c>
      <c r="DN15" s="160" t="s">
        <v>43</v>
      </c>
      <c r="DO15" s="175" t="s">
        <v>290</v>
      </c>
      <c r="DP15" s="176" t="s">
        <v>43</v>
      </c>
      <c r="DQ15" s="160" t="s">
        <v>43</v>
      </c>
      <c r="DR15" s="160" t="s">
        <v>42</v>
      </c>
      <c r="DS15" s="160" t="s">
        <v>286</v>
      </c>
      <c r="DT15" s="160" t="s">
        <v>43</v>
      </c>
      <c r="DU15" s="175" t="s">
        <v>8</v>
      </c>
      <c r="DV15" s="175" t="s">
        <v>8</v>
      </c>
      <c r="DW15" s="160" t="s">
        <v>44</v>
      </c>
      <c r="DX15" s="176" t="s">
        <v>54</v>
      </c>
      <c r="DY15" s="160" t="s">
        <v>291</v>
      </c>
      <c r="DZ15" s="175" t="s">
        <v>8</v>
      </c>
      <c r="EA15" s="176" t="s">
        <v>44</v>
      </c>
      <c r="EB15" s="175" t="s">
        <v>8</v>
      </c>
      <c r="EC15" s="160" t="s">
        <v>287</v>
      </c>
      <c r="ED15" s="177" t="s">
        <v>54</v>
      </c>
      <c r="EE15" s="160" t="s">
        <v>12</v>
      </c>
      <c r="EF15" s="175" t="s">
        <v>8</v>
      </c>
      <c r="EG15" s="160" t="s">
        <v>45</v>
      </c>
      <c r="EH15" s="160" t="s">
        <v>47</v>
      </c>
      <c r="EI15" s="176" t="s">
        <v>54</v>
      </c>
      <c r="EJ15" s="175" t="s">
        <v>8</v>
      </c>
      <c r="EK15" s="176" t="s">
        <v>54</v>
      </c>
      <c r="EL15" s="175" t="s">
        <v>8</v>
      </c>
      <c r="EM15" s="175" t="s">
        <v>8</v>
      </c>
      <c r="EN15" s="160" t="s">
        <v>42</v>
      </c>
      <c r="EO15" s="160" t="s">
        <v>54</v>
      </c>
      <c r="EP15" s="160" t="s">
        <v>54</v>
      </c>
      <c r="EQ15" s="160" t="s">
        <v>9</v>
      </c>
      <c r="ER15" s="175" t="s">
        <v>8</v>
      </c>
      <c r="ES15" s="160" t="s">
        <v>9</v>
      </c>
      <c r="ET15" s="176" t="s">
        <v>9</v>
      </c>
      <c r="EU15" s="160" t="s">
        <v>9</v>
      </c>
      <c r="EV15" s="160" t="s">
        <v>10</v>
      </c>
      <c r="EW15" s="160" t="s">
        <v>10</v>
      </c>
      <c r="EX15" s="175" t="s">
        <v>8</v>
      </c>
      <c r="EY15" s="160" t="s">
        <v>10</v>
      </c>
      <c r="EZ15" s="175" t="s">
        <v>8</v>
      </c>
      <c r="FA15" s="160" t="s">
        <v>11</v>
      </c>
      <c r="FB15" s="175" t="s">
        <v>8</v>
      </c>
      <c r="FC15" s="176" t="s">
        <v>11</v>
      </c>
      <c r="FD15" s="160" t="s">
        <v>11</v>
      </c>
      <c r="FE15" s="160" t="s">
        <v>11</v>
      </c>
      <c r="FF15" s="175" t="s">
        <v>8</v>
      </c>
      <c r="FG15" s="160" t="s">
        <v>285</v>
      </c>
      <c r="FH15" s="160" t="s">
        <v>12</v>
      </c>
      <c r="FI15" s="160" t="s">
        <v>46</v>
      </c>
      <c r="FJ15" s="175" t="s">
        <v>8</v>
      </c>
      <c r="FK15" s="176" t="s">
        <v>54</v>
      </c>
      <c r="FL15" s="175" t="s">
        <v>8</v>
      </c>
      <c r="FM15" s="160" t="s">
        <v>288</v>
      </c>
      <c r="FN15" s="160" t="s">
        <v>15</v>
      </c>
      <c r="FO15" s="160" t="s">
        <v>15</v>
      </c>
      <c r="FP15" s="175" t="s">
        <v>8</v>
      </c>
      <c r="FQ15" s="175" t="s">
        <v>8</v>
      </c>
      <c r="FR15" s="177" t="s">
        <v>54</v>
      </c>
      <c r="FS15" s="177" t="s">
        <v>54</v>
      </c>
      <c r="FT15" s="177" t="s">
        <v>54</v>
      </c>
      <c r="FU15" s="176" t="s">
        <v>16</v>
      </c>
      <c r="FV15" s="160" t="s">
        <v>16</v>
      </c>
      <c r="FW15" s="175" t="s">
        <v>289</v>
      </c>
      <c r="FX15" s="177" t="s">
        <v>54</v>
      </c>
      <c r="FY15" s="160" t="s">
        <v>46</v>
      </c>
      <c r="FZ15" s="175" t="s">
        <v>8</v>
      </c>
      <c r="GA15" s="175" t="s">
        <v>8</v>
      </c>
      <c r="GB15" s="160" t="s">
        <v>16</v>
      </c>
      <c r="GC15" s="160" t="s">
        <v>16</v>
      </c>
      <c r="GD15" s="160" t="s">
        <v>16</v>
      </c>
      <c r="GE15" s="160" t="s">
        <v>15</v>
      </c>
      <c r="GF15" s="176" t="s">
        <v>15</v>
      </c>
      <c r="GG15" s="160" t="s">
        <v>15</v>
      </c>
      <c r="GH15" s="175" t="s">
        <v>8</v>
      </c>
      <c r="GI15" s="160" t="s">
        <v>12</v>
      </c>
      <c r="GJ15" s="160" t="s">
        <v>37</v>
      </c>
      <c r="GK15" s="160" t="s">
        <v>12</v>
      </c>
      <c r="GL15" s="160" t="s">
        <v>46</v>
      </c>
      <c r="GM15" s="175" t="s">
        <v>8</v>
      </c>
      <c r="GN15" s="175" t="s">
        <v>8</v>
      </c>
      <c r="GO15" s="176" t="s">
        <v>54</v>
      </c>
      <c r="GP15" s="175" t="s">
        <v>8</v>
      </c>
      <c r="GQ15" s="176" t="s">
        <v>38</v>
      </c>
      <c r="GR15" s="160" t="s">
        <v>39</v>
      </c>
      <c r="GS15" s="160" t="s">
        <v>39</v>
      </c>
      <c r="GT15" s="160" t="s">
        <v>38</v>
      </c>
      <c r="GU15" s="160" t="s">
        <v>40</v>
      </c>
      <c r="GV15" s="160" t="s">
        <v>40</v>
      </c>
      <c r="GW15" s="175" t="s">
        <v>8</v>
      </c>
      <c r="GX15" s="175" t="s">
        <v>8</v>
      </c>
      <c r="GY15" s="160" t="s">
        <v>41</v>
      </c>
      <c r="GZ15" s="176" t="s">
        <v>41</v>
      </c>
      <c r="HA15" s="160" t="s">
        <v>41</v>
      </c>
      <c r="HB15" s="175" t="s">
        <v>8</v>
      </c>
      <c r="HC15" s="160" t="s">
        <v>41</v>
      </c>
      <c r="HD15" s="177" t="s">
        <v>54</v>
      </c>
      <c r="HE15" s="175" t="s">
        <v>8</v>
      </c>
      <c r="HF15" s="175" t="s">
        <v>8</v>
      </c>
      <c r="HG15" s="160" t="s">
        <v>42</v>
      </c>
      <c r="HH15" s="160" t="s">
        <v>42</v>
      </c>
      <c r="HI15" s="160" t="s">
        <v>43</v>
      </c>
      <c r="HJ15" s="160" t="s">
        <v>43</v>
      </c>
      <c r="HK15" s="175" t="s">
        <v>290</v>
      </c>
      <c r="HL15" s="176" t="s">
        <v>43</v>
      </c>
      <c r="HM15" s="160" t="s">
        <v>43</v>
      </c>
      <c r="HN15" s="160" t="s">
        <v>42</v>
      </c>
      <c r="HO15" s="160" t="s">
        <v>286</v>
      </c>
      <c r="HP15" s="160" t="s">
        <v>43</v>
      </c>
      <c r="HQ15" s="175" t="s">
        <v>8</v>
      </c>
      <c r="HR15" s="175" t="s">
        <v>8</v>
      </c>
      <c r="HS15" s="160" t="s">
        <v>44</v>
      </c>
      <c r="HT15" s="176" t="s">
        <v>54</v>
      </c>
      <c r="HU15" s="160" t="s">
        <v>291</v>
      </c>
      <c r="HV15" s="175" t="s">
        <v>8</v>
      </c>
      <c r="HW15" s="176" t="s">
        <v>44</v>
      </c>
      <c r="HX15" s="175" t="s">
        <v>8</v>
      </c>
      <c r="HY15" s="160" t="s">
        <v>287</v>
      </c>
      <c r="HZ15" s="177" t="s">
        <v>54</v>
      </c>
      <c r="IA15" s="160" t="s">
        <v>12</v>
      </c>
      <c r="IB15" s="175" t="s">
        <v>8</v>
      </c>
      <c r="IC15" s="160" t="s">
        <v>45</v>
      </c>
      <c r="ID15" s="160" t="s">
        <v>47</v>
      </c>
      <c r="IE15" s="176" t="s">
        <v>54</v>
      </c>
      <c r="IF15" s="175" t="s">
        <v>8</v>
      </c>
      <c r="IG15" s="176" t="s">
        <v>54</v>
      </c>
      <c r="IH15" s="175" t="s">
        <v>8</v>
      </c>
      <c r="II15" s="175" t="s">
        <v>8</v>
      </c>
      <c r="IJ15" s="160" t="s">
        <v>42</v>
      </c>
      <c r="IK15" s="160" t="s">
        <v>54</v>
      </c>
      <c r="IL15" s="160" t="s">
        <v>54</v>
      </c>
      <c r="IM15" s="160" t="s">
        <v>9</v>
      </c>
      <c r="IN15" s="175" t="s">
        <v>8</v>
      </c>
      <c r="IO15" s="160" t="s">
        <v>9</v>
      </c>
      <c r="IP15" s="176" t="s">
        <v>9</v>
      </c>
      <c r="IQ15" s="160" t="s">
        <v>9</v>
      </c>
      <c r="IR15" s="160" t="s">
        <v>10</v>
      </c>
      <c r="IS15" s="160" t="s">
        <v>10</v>
      </c>
      <c r="IT15" s="175" t="s">
        <v>8</v>
      </c>
      <c r="IU15" s="160" t="s">
        <v>10</v>
      </c>
      <c r="IV15" s="175" t="s">
        <v>8</v>
      </c>
      <c r="IW15" s="160" t="s">
        <v>11</v>
      </c>
      <c r="IX15" s="175" t="s">
        <v>8</v>
      </c>
      <c r="IY15" s="176" t="s">
        <v>11</v>
      </c>
      <c r="IZ15" s="160" t="s">
        <v>11</v>
      </c>
      <c r="JA15" s="160" t="s">
        <v>11</v>
      </c>
      <c r="JB15" s="175" t="s">
        <v>8</v>
      </c>
      <c r="JC15" s="160" t="s">
        <v>285</v>
      </c>
      <c r="JD15" s="160" t="s">
        <v>12</v>
      </c>
      <c r="JE15" s="160" t="s">
        <v>46</v>
      </c>
      <c r="JF15" s="175" t="s">
        <v>8</v>
      </c>
      <c r="JG15" s="176" t="s">
        <v>54</v>
      </c>
      <c r="JH15" s="175" t="s">
        <v>8</v>
      </c>
      <c r="JI15" s="160" t="s">
        <v>288</v>
      </c>
      <c r="JJ15" s="160" t="s">
        <v>15</v>
      </c>
      <c r="JK15" s="160" t="s">
        <v>15</v>
      </c>
      <c r="JL15" s="175" t="s">
        <v>8</v>
      </c>
      <c r="JM15" s="175" t="s">
        <v>8</v>
      </c>
      <c r="JN15" s="177" t="s">
        <v>54</v>
      </c>
      <c r="JO15" s="177" t="s">
        <v>54</v>
      </c>
      <c r="JP15" s="177" t="s">
        <v>54</v>
      </c>
      <c r="JQ15" s="176" t="s">
        <v>16</v>
      </c>
      <c r="JR15" s="160" t="s">
        <v>16</v>
      </c>
      <c r="JS15" s="175" t="s">
        <v>289</v>
      </c>
      <c r="JT15" s="177" t="s">
        <v>54</v>
      </c>
      <c r="JU15" s="160" t="s">
        <v>46</v>
      </c>
      <c r="JV15" s="175" t="s">
        <v>8</v>
      </c>
      <c r="JW15" s="175" t="s">
        <v>8</v>
      </c>
      <c r="JX15" s="160" t="s">
        <v>16</v>
      </c>
      <c r="JY15" s="160" t="s">
        <v>16</v>
      </c>
      <c r="JZ15" s="160" t="s">
        <v>16</v>
      </c>
      <c r="KA15" s="160" t="s">
        <v>15</v>
      </c>
      <c r="KB15" s="176" t="s">
        <v>15</v>
      </c>
      <c r="KC15" s="160" t="s">
        <v>15</v>
      </c>
      <c r="KD15" s="175" t="s">
        <v>8</v>
      </c>
      <c r="KE15" s="160" t="s">
        <v>12</v>
      </c>
      <c r="KF15" s="160" t="s">
        <v>37</v>
      </c>
      <c r="KG15" s="160" t="s">
        <v>12</v>
      </c>
      <c r="KH15" s="160" t="s">
        <v>46</v>
      </c>
      <c r="KI15" s="175" t="s">
        <v>8</v>
      </c>
      <c r="KJ15" s="175" t="s">
        <v>8</v>
      </c>
      <c r="KK15" s="176" t="s">
        <v>54</v>
      </c>
      <c r="KL15" s="175" t="s">
        <v>8</v>
      </c>
      <c r="KM15" s="176" t="s">
        <v>38</v>
      </c>
      <c r="KN15" s="160" t="s">
        <v>39</v>
      </c>
      <c r="KO15" s="160" t="s">
        <v>39</v>
      </c>
    </row>
    <row r="16" spans="1:306" s="178" customFormat="1">
      <c r="A16" s="155" t="s">
        <v>350</v>
      </c>
      <c r="B16" s="160" t="str">
        <f>'Agent sur le planning au 011019'!$B$16</f>
        <v>JBU-15</v>
      </c>
      <c r="C16" s="176" t="str">
        <f>'Agent sur le planning au 011019'!$C$16</f>
        <v>JBU-15</v>
      </c>
      <c r="D16" s="160" t="str">
        <f>'Agent sur le planning au 011019'!$D$16</f>
        <v>JBU-15</v>
      </c>
      <c r="E16" s="175" t="str">
        <f>'Agent sur le planning au 011019'!$E$16</f>
        <v>RA</v>
      </c>
      <c r="F16" s="160" t="str">
        <f>'Agent sur le planning au 011019'!$F$16</f>
        <v>JBU-15</v>
      </c>
      <c r="G16" s="177" t="str">
        <f>'Agent sur le planning au 011019'!$B$17</f>
        <v>7H30-18H</v>
      </c>
      <c r="H16" s="175" t="str">
        <f>'Agent sur le planning au 011019'!$C$17</f>
        <v>RA</v>
      </c>
      <c r="I16" s="175" t="str">
        <f>'Agent sur le planning au 011019'!$D$17</f>
        <v>RA</v>
      </c>
      <c r="J16" s="160" t="str">
        <f>'Agent sur le planning au 011019'!$E$17</f>
        <v>JBU-12</v>
      </c>
      <c r="K16" s="160" t="str">
        <f>'Agent sur le planning au 011019'!$F$17</f>
        <v>JBU-12</v>
      </c>
      <c r="L16" s="160" t="str">
        <f>'Agent sur le planning au 011019'!$B$18</f>
        <v>JBU-16</v>
      </c>
      <c r="M16" s="160" t="str">
        <f>'Agent sur le planning au 011019'!$C$18</f>
        <v>JBU-16</v>
      </c>
      <c r="N16" s="175" t="str">
        <f>'Agent sur le planning au 011019'!$D$18</f>
        <v>RA</v>
      </c>
      <c r="O16" s="176" t="str">
        <f>'Agent sur le planning au 011019'!$E$18</f>
        <v>JBU-16</v>
      </c>
      <c r="P16" s="160" t="str">
        <f>'Agent sur le planning au 011019'!$F$18</f>
        <v>JBU-16</v>
      </c>
      <c r="Q16" s="160" t="str">
        <f>'Agent sur le planning au 011019'!$B$19</f>
        <v>JBU-12</v>
      </c>
      <c r="R16" s="160" t="str">
        <f>'Agent sur le planning au 011019'!$C$19</f>
        <v>JBU-12</v>
      </c>
      <c r="S16" s="160" t="str">
        <f>'Agent sur le planning au 011019'!$D$19</f>
        <v>JBU-16</v>
      </c>
      <c r="T16" s="175" t="str">
        <f>'Agent sur le planning au 011019'!$E$19</f>
        <v>RA</v>
      </c>
      <c r="U16" s="175" t="str">
        <f>'Agent sur le planning au 011019'!$F$19</f>
        <v>RA</v>
      </c>
      <c r="V16" s="160" t="str">
        <f>'Agent sur le planning au 011019'!$B$20</f>
        <v>CCV-46</v>
      </c>
      <c r="W16" s="176" t="str">
        <f>'Agent sur le planning au 011019'!$C$20</f>
        <v>RA</v>
      </c>
      <c r="X16" s="160" t="str">
        <f>'Agent sur le planning au 011019'!$D$20</f>
        <v>CCV-43</v>
      </c>
      <c r="Y16" s="175" t="str">
        <f>'Agent sur le planning au 011019'!$E$20</f>
        <v>RA</v>
      </c>
      <c r="Z16" s="176" t="str">
        <f>'Agent sur le planning au 011019'!$F$20</f>
        <v>CCV-46</v>
      </c>
      <c r="AA16" s="175" t="str">
        <f>'Agent sur le planning au 011019'!$B$21</f>
        <v>RA</v>
      </c>
      <c r="AB16" s="160" t="str">
        <f>'Agent sur le planning au 011019'!$C$21</f>
        <v>10H-20H</v>
      </c>
      <c r="AC16" s="177" t="str">
        <f>'Agent sur le planning au 011019'!$D$21</f>
        <v>7H30-18H</v>
      </c>
      <c r="AD16" s="160" t="str">
        <f>'Agent sur le planning au 011019'!$E$21</f>
        <v>Soir Gyn</v>
      </c>
      <c r="AE16" s="175" t="str">
        <f>'Agent sur le planning au 011019'!$F$21</f>
        <v>RA</v>
      </c>
      <c r="AF16" s="160" t="str">
        <f>'Agent sur le planning au 011019'!$B$22</f>
        <v>CCV-43</v>
      </c>
      <c r="AG16" s="160" t="str">
        <f>'Agent sur le planning au 011019'!$C$22</f>
        <v>CCV-42</v>
      </c>
      <c r="AH16" s="176" t="str">
        <f>'Agent sur le planning au 011019'!$D$22</f>
        <v>7H30-18H</v>
      </c>
      <c r="AI16" s="175" t="str">
        <f>'Agent sur le planning au 011019'!$E$22</f>
        <v>RA</v>
      </c>
      <c r="AJ16" s="176" t="str">
        <f>'Agent sur le planning au 011019'!$F$22</f>
        <v>7H30-18H</v>
      </c>
      <c r="AK16" s="175" t="str">
        <f>'Agent sur le planning au 011019'!$B$23</f>
        <v>RA</v>
      </c>
      <c r="AL16" s="175" t="str">
        <f>'Agent sur le planning au 011019'!$C$23</f>
        <v>RA</v>
      </c>
      <c r="AM16" s="160" t="str">
        <f>'Agent sur le planning au 011019'!$D$23</f>
        <v>JBU-12</v>
      </c>
      <c r="AN16" s="160" t="str">
        <f>'Agent sur le planning au 011019'!$E$23</f>
        <v>7H30-18H</v>
      </c>
      <c r="AO16" s="160" t="str">
        <f>'Agent sur le planning au 011019'!$F$23</f>
        <v>7H30-18H</v>
      </c>
      <c r="AP16" s="160" t="str">
        <f>'Agent sur le planning au 011019'!$B$4</f>
        <v>JFR-32</v>
      </c>
      <c r="AQ16" s="175" t="str">
        <f>'Agent sur le planning au 011019'!$C$4</f>
        <v>RA</v>
      </c>
      <c r="AR16" s="160" t="str">
        <f>'Agent sur le planning au 011019'!$D$4</f>
        <v>JFR-32</v>
      </c>
      <c r="AS16" s="176" t="str">
        <f>'Agent sur le planning au 011019'!$E$4</f>
        <v>JFR-32</v>
      </c>
      <c r="AT16" s="160" t="str">
        <f>'Agent sur le planning au 011019'!$F$4</f>
        <v>JFR-32</v>
      </c>
      <c r="AU16" s="160" t="str">
        <f>'Agent sur le planning au 011019'!$B$5</f>
        <v>JFR-33</v>
      </c>
      <c r="AV16" s="160" t="str">
        <f>'Agent sur le planning au 011019'!$C$5</f>
        <v>JFR-33</v>
      </c>
      <c r="AW16" s="175" t="str">
        <f>'Agent sur le planning au 011019'!$D$5</f>
        <v>RA</v>
      </c>
      <c r="AX16" s="160" t="str">
        <f>'Agent sur le planning au 011019'!$E$5</f>
        <v>JFR-33</v>
      </c>
      <c r="AY16" s="175" t="str">
        <f>'Agent sur le planning au 011019'!$F$5</f>
        <v>RA</v>
      </c>
      <c r="AZ16" s="160" t="str">
        <f>'Agent sur le planning au 011019'!$B$6</f>
        <v>JFR-37</v>
      </c>
      <c r="BA16" s="175" t="str">
        <f>'Agent sur le planning au 011019'!$C$6</f>
        <v>RA</v>
      </c>
      <c r="BB16" s="176" t="str">
        <f>'Agent sur le planning au 011019'!$D$6</f>
        <v>JFR-37</v>
      </c>
      <c r="BC16" s="160" t="str">
        <f>'Agent sur le planning au 011019'!$E$6</f>
        <v>JFR-37</v>
      </c>
      <c r="BD16" s="160" t="str">
        <f>'Agent sur le planning au 011019'!$F$6</f>
        <v>JFR-37</v>
      </c>
      <c r="BE16" s="175" t="str">
        <f>'Agent sur le planning au 011019'!$B$7</f>
        <v>RA</v>
      </c>
      <c r="BF16" s="160" t="str">
        <f>'Agent sur le planning au 011019'!$C$7</f>
        <v>JFR-32</v>
      </c>
      <c r="BG16" s="160" t="str">
        <f>'Agent sur le planning au 011019'!$D$7</f>
        <v>Soir Gyn</v>
      </c>
      <c r="BH16" s="160" t="str">
        <f>'Agent sur le planning au 011019'!$E$7</f>
        <v>10H-20H</v>
      </c>
      <c r="BI16" s="175" t="str">
        <f>'Agent sur le planning au 011019'!$F$7</f>
        <v>RA</v>
      </c>
      <c r="BJ16" s="176" t="str">
        <f>'Agent sur le planning au 011019'!$B$8</f>
        <v>7H30-18H</v>
      </c>
      <c r="BK16" s="175" t="str">
        <f>'Agent sur le planning au 011019'!$C$8</f>
        <v>RA</v>
      </c>
      <c r="BL16" s="160" t="str">
        <f>'Agent sur le planning au 011019'!$D$8</f>
        <v>JFR-34</v>
      </c>
      <c r="BM16" s="160" t="str">
        <f>'Agent sur le planning au 011019'!$E$8</f>
        <v>JBC-21</v>
      </c>
      <c r="BN16" s="160" t="str">
        <f>'Agent sur le planning au 011019'!$F$8</f>
        <v>JBC-21</v>
      </c>
      <c r="BO16" s="175" t="str">
        <f>'Agent sur le planning au 011019'!$B$9</f>
        <v>RA</v>
      </c>
      <c r="BP16" s="175" t="str">
        <f>'Agent sur le planning au 011019'!$C$9</f>
        <v>RA</v>
      </c>
      <c r="BQ16" s="177" t="str">
        <f>'Agent sur le planning au 011019'!$D$9</f>
        <v>7H30-18H</v>
      </c>
      <c r="BR16" s="177" t="str">
        <f>'Agent sur le planning au 011019'!$E$9</f>
        <v>7H30-18H</v>
      </c>
      <c r="BS16" s="177" t="str">
        <f>'Agent sur le planning au 011019'!$F$9</f>
        <v>7H30-18H</v>
      </c>
      <c r="BT16" s="176" t="str">
        <f>'Agent sur le planning au 011019'!$B$10</f>
        <v>JBC-23</v>
      </c>
      <c r="BU16" s="160" t="str">
        <f>'Agent sur le planning au 011019'!$C$10</f>
        <v>JBC-23</v>
      </c>
      <c r="BV16" s="175" t="str">
        <f>'Agent sur le planning au 011019'!$D$10</f>
        <v>RA</v>
      </c>
      <c r="BW16" s="177" t="str">
        <f>'Agent sur le planning au 011019'!$E$10</f>
        <v>7H30-18H</v>
      </c>
      <c r="BX16" s="160" t="str">
        <f>'Agent sur le planning au 011019'!$F$10</f>
        <v>10H-20H</v>
      </c>
      <c r="BY16" s="175" t="str">
        <f>'Agent sur le planning au 011019'!$B$11</f>
        <v>RA</v>
      </c>
      <c r="BZ16" s="175" t="str">
        <f>'Agent sur le planning au 011019'!$C$11</f>
        <v>RA</v>
      </c>
      <c r="CA16" s="160" t="str">
        <f>'Agent sur le planning au 011019'!$D$11</f>
        <v>JBC-23</v>
      </c>
      <c r="CB16" s="160" t="str">
        <f>'Agent sur le planning au 011019'!$E$11</f>
        <v>JBC-23</v>
      </c>
      <c r="CC16" s="160" t="str">
        <f>'Agent sur le planning au 011019'!$F$11</f>
        <v>JBC-23</v>
      </c>
      <c r="CD16" s="160" t="str">
        <f>'Agent sur le planning au 011019'!$B$12</f>
        <v>JBC-21</v>
      </c>
      <c r="CE16" s="176" t="str">
        <f>'Agent sur le planning au 011019'!$C$12</f>
        <v>7H30-18H</v>
      </c>
      <c r="CF16" s="160" t="str">
        <f>'Agent sur le planning au 011019'!$D$12</f>
        <v>JBC-21</v>
      </c>
      <c r="CG16" s="175" t="str">
        <f>'Agent sur le planning au 011019'!$E$12</f>
        <v>RA</v>
      </c>
      <c r="CH16" s="160" t="str">
        <f>'Agent sur le planning au 011019'!$F$12</f>
        <v>Soir Gyn</v>
      </c>
      <c r="CI16" s="160" t="str">
        <f>'Agent sur le planning au 011019'!$B$13</f>
        <v>Soir JFR</v>
      </c>
      <c r="CJ16" s="160" t="str">
        <f>'Agent sur le planning au 011019'!$C$13</f>
        <v>Soir Gyn</v>
      </c>
      <c r="CK16" s="160" t="str">
        <f>'Agent sur le planning au 011019'!$D$13</f>
        <v>10H-20H</v>
      </c>
      <c r="CL16" s="175" t="str">
        <f>'Agent sur le planning au 011019'!$E$13</f>
        <v>RA</v>
      </c>
      <c r="CM16" s="175" t="str">
        <f>'Agent sur le planning au 011019'!$F$13</f>
        <v>RA</v>
      </c>
      <c r="CN16" s="176" t="str">
        <f>'Agent sur le planning au 011019'!$B$14</f>
        <v>7H30-18H</v>
      </c>
      <c r="CO16" s="175" t="str">
        <f>'Agent sur le planning au 011019'!$C$14</f>
        <v>RA</v>
      </c>
      <c r="CP16" s="176" t="str">
        <f>'Agent sur le planning au 011019'!$D$14</f>
        <v>JBC-25</v>
      </c>
      <c r="CQ16" s="160" t="str">
        <f>'Agent sur le planning au 011019'!$E$14</f>
        <v>JBC-26</v>
      </c>
      <c r="CR16" s="160" t="str">
        <f>'Agent sur le planning au 011019'!$F$14</f>
        <v>JBC-26</v>
      </c>
      <c r="CS16" s="160" t="str">
        <f>'Agent sur le planning au 011019'!$B$15</f>
        <v>JBC-25</v>
      </c>
      <c r="CT16" s="160" t="str">
        <f>'Agent sur le planning au 011019'!$C$15</f>
        <v>JBA-1</v>
      </c>
      <c r="CU16" s="160" t="str">
        <f>'Agent sur le planning au 011019'!$D$15</f>
        <v>JBA-1</v>
      </c>
      <c r="CV16" s="175" t="str">
        <f>'Agent sur le planning au 011019'!$E$15</f>
        <v>RA</v>
      </c>
      <c r="CW16" s="175" t="str">
        <f>'Agent sur le planning au 011019'!$F$15</f>
        <v>RA</v>
      </c>
      <c r="CX16" s="160" t="s">
        <v>41</v>
      </c>
      <c r="CY16" s="176" t="s">
        <v>41</v>
      </c>
      <c r="CZ16" s="160" t="s">
        <v>41</v>
      </c>
      <c r="DA16" s="175" t="s">
        <v>8</v>
      </c>
      <c r="DB16" s="160" t="s">
        <v>41</v>
      </c>
      <c r="DC16" s="177" t="s">
        <v>54</v>
      </c>
      <c r="DD16" s="175" t="s">
        <v>8</v>
      </c>
      <c r="DE16" s="175" t="s">
        <v>8</v>
      </c>
      <c r="DF16" s="160" t="s">
        <v>42</v>
      </c>
      <c r="DG16" s="160" t="s">
        <v>42</v>
      </c>
      <c r="DH16" s="160" t="s">
        <v>43</v>
      </c>
      <c r="DI16" s="160" t="s">
        <v>43</v>
      </c>
      <c r="DJ16" s="175" t="s">
        <v>290</v>
      </c>
      <c r="DK16" s="176" t="s">
        <v>43</v>
      </c>
      <c r="DL16" s="160" t="s">
        <v>43</v>
      </c>
      <c r="DM16" s="160" t="s">
        <v>42</v>
      </c>
      <c r="DN16" s="160" t="s">
        <v>286</v>
      </c>
      <c r="DO16" s="160" t="s">
        <v>43</v>
      </c>
      <c r="DP16" s="175" t="s">
        <v>8</v>
      </c>
      <c r="DQ16" s="175" t="s">
        <v>8</v>
      </c>
      <c r="DR16" s="160" t="s">
        <v>44</v>
      </c>
      <c r="DS16" s="176" t="s">
        <v>54</v>
      </c>
      <c r="DT16" s="160" t="s">
        <v>291</v>
      </c>
      <c r="DU16" s="175" t="s">
        <v>8</v>
      </c>
      <c r="DV16" s="176" t="s">
        <v>44</v>
      </c>
      <c r="DW16" s="175" t="s">
        <v>8</v>
      </c>
      <c r="DX16" s="160" t="s">
        <v>287</v>
      </c>
      <c r="DY16" s="177" t="s">
        <v>54</v>
      </c>
      <c r="DZ16" s="160" t="s">
        <v>12</v>
      </c>
      <c r="EA16" s="175" t="s">
        <v>8</v>
      </c>
      <c r="EB16" s="160" t="s">
        <v>45</v>
      </c>
      <c r="EC16" s="160" t="s">
        <v>47</v>
      </c>
      <c r="ED16" s="176" t="s">
        <v>54</v>
      </c>
      <c r="EE16" s="175" t="s">
        <v>8</v>
      </c>
      <c r="EF16" s="176" t="s">
        <v>54</v>
      </c>
      <c r="EG16" s="175" t="s">
        <v>8</v>
      </c>
      <c r="EH16" s="175" t="s">
        <v>8</v>
      </c>
      <c r="EI16" s="160" t="s">
        <v>42</v>
      </c>
      <c r="EJ16" s="160" t="s">
        <v>54</v>
      </c>
      <c r="EK16" s="160" t="s">
        <v>54</v>
      </c>
      <c r="EL16" s="160" t="s">
        <v>9</v>
      </c>
      <c r="EM16" s="175" t="s">
        <v>8</v>
      </c>
      <c r="EN16" s="160" t="s">
        <v>9</v>
      </c>
      <c r="EO16" s="176" t="s">
        <v>9</v>
      </c>
      <c r="EP16" s="160" t="s">
        <v>9</v>
      </c>
      <c r="EQ16" s="160" t="s">
        <v>10</v>
      </c>
      <c r="ER16" s="160" t="s">
        <v>10</v>
      </c>
      <c r="ES16" s="175" t="s">
        <v>8</v>
      </c>
      <c r="ET16" s="160" t="s">
        <v>10</v>
      </c>
      <c r="EU16" s="175" t="s">
        <v>8</v>
      </c>
      <c r="EV16" s="160" t="s">
        <v>11</v>
      </c>
      <c r="EW16" s="175" t="s">
        <v>8</v>
      </c>
      <c r="EX16" s="176" t="s">
        <v>11</v>
      </c>
      <c r="EY16" s="160" t="s">
        <v>11</v>
      </c>
      <c r="EZ16" s="160" t="s">
        <v>11</v>
      </c>
      <c r="FA16" s="175" t="s">
        <v>8</v>
      </c>
      <c r="FB16" s="160" t="s">
        <v>285</v>
      </c>
      <c r="FC16" s="160" t="s">
        <v>12</v>
      </c>
      <c r="FD16" s="160" t="s">
        <v>46</v>
      </c>
      <c r="FE16" s="175" t="s">
        <v>8</v>
      </c>
      <c r="FF16" s="176" t="s">
        <v>54</v>
      </c>
      <c r="FG16" s="175" t="s">
        <v>8</v>
      </c>
      <c r="FH16" s="160" t="s">
        <v>288</v>
      </c>
      <c r="FI16" s="160" t="s">
        <v>15</v>
      </c>
      <c r="FJ16" s="160" t="s">
        <v>15</v>
      </c>
      <c r="FK16" s="175" t="s">
        <v>8</v>
      </c>
      <c r="FL16" s="175" t="s">
        <v>8</v>
      </c>
      <c r="FM16" s="177" t="s">
        <v>54</v>
      </c>
      <c r="FN16" s="177" t="s">
        <v>54</v>
      </c>
      <c r="FO16" s="177" t="s">
        <v>54</v>
      </c>
      <c r="FP16" s="176" t="s">
        <v>16</v>
      </c>
      <c r="FQ16" s="160" t="s">
        <v>16</v>
      </c>
      <c r="FR16" s="175" t="s">
        <v>289</v>
      </c>
      <c r="FS16" s="177" t="s">
        <v>54</v>
      </c>
      <c r="FT16" s="160" t="s">
        <v>46</v>
      </c>
      <c r="FU16" s="175" t="s">
        <v>8</v>
      </c>
      <c r="FV16" s="175" t="s">
        <v>8</v>
      </c>
      <c r="FW16" s="160" t="s">
        <v>16</v>
      </c>
      <c r="FX16" s="160" t="s">
        <v>16</v>
      </c>
      <c r="FY16" s="160" t="s">
        <v>16</v>
      </c>
      <c r="FZ16" s="160" t="s">
        <v>15</v>
      </c>
      <c r="GA16" s="176" t="s">
        <v>15</v>
      </c>
      <c r="GB16" s="160" t="s">
        <v>15</v>
      </c>
      <c r="GC16" s="175" t="s">
        <v>8</v>
      </c>
      <c r="GD16" s="160" t="s">
        <v>12</v>
      </c>
      <c r="GE16" s="160" t="s">
        <v>37</v>
      </c>
      <c r="GF16" s="160" t="s">
        <v>12</v>
      </c>
      <c r="GG16" s="160" t="s">
        <v>46</v>
      </c>
      <c r="GH16" s="175" t="s">
        <v>8</v>
      </c>
      <c r="GI16" s="175" t="s">
        <v>8</v>
      </c>
      <c r="GJ16" s="176" t="s">
        <v>54</v>
      </c>
      <c r="GK16" s="175" t="s">
        <v>8</v>
      </c>
      <c r="GL16" s="176" t="s">
        <v>38</v>
      </c>
      <c r="GM16" s="160" t="s">
        <v>39</v>
      </c>
      <c r="GN16" s="160" t="s">
        <v>39</v>
      </c>
      <c r="GO16" s="160" t="s">
        <v>38</v>
      </c>
      <c r="GP16" s="160" t="s">
        <v>40</v>
      </c>
      <c r="GQ16" s="160" t="s">
        <v>40</v>
      </c>
      <c r="GR16" s="175" t="s">
        <v>8</v>
      </c>
      <c r="GS16" s="175" t="s">
        <v>8</v>
      </c>
      <c r="GT16" s="160" t="s">
        <v>41</v>
      </c>
      <c r="GU16" s="176" t="s">
        <v>41</v>
      </c>
      <c r="GV16" s="160" t="s">
        <v>41</v>
      </c>
      <c r="GW16" s="175" t="s">
        <v>8</v>
      </c>
      <c r="GX16" s="160" t="s">
        <v>41</v>
      </c>
      <c r="GY16" s="177" t="s">
        <v>54</v>
      </c>
      <c r="GZ16" s="175" t="s">
        <v>8</v>
      </c>
      <c r="HA16" s="175" t="s">
        <v>8</v>
      </c>
      <c r="HB16" s="160" t="s">
        <v>42</v>
      </c>
      <c r="HC16" s="160" t="s">
        <v>42</v>
      </c>
      <c r="HD16" s="160" t="s">
        <v>43</v>
      </c>
      <c r="HE16" s="160" t="s">
        <v>43</v>
      </c>
      <c r="HF16" s="175" t="s">
        <v>290</v>
      </c>
      <c r="HG16" s="176" t="s">
        <v>43</v>
      </c>
      <c r="HH16" s="160" t="s">
        <v>43</v>
      </c>
      <c r="HI16" s="160" t="s">
        <v>42</v>
      </c>
      <c r="HJ16" s="160" t="s">
        <v>286</v>
      </c>
      <c r="HK16" s="160" t="s">
        <v>43</v>
      </c>
      <c r="HL16" s="175" t="s">
        <v>8</v>
      </c>
      <c r="HM16" s="175" t="s">
        <v>8</v>
      </c>
      <c r="HN16" s="160" t="s">
        <v>44</v>
      </c>
      <c r="HO16" s="176" t="s">
        <v>54</v>
      </c>
      <c r="HP16" s="160" t="s">
        <v>291</v>
      </c>
      <c r="HQ16" s="175" t="s">
        <v>8</v>
      </c>
      <c r="HR16" s="176" t="s">
        <v>44</v>
      </c>
      <c r="HS16" s="175" t="s">
        <v>8</v>
      </c>
      <c r="HT16" s="160" t="s">
        <v>287</v>
      </c>
      <c r="HU16" s="177" t="s">
        <v>54</v>
      </c>
      <c r="HV16" s="160" t="s">
        <v>12</v>
      </c>
      <c r="HW16" s="175" t="s">
        <v>8</v>
      </c>
      <c r="HX16" s="160" t="s">
        <v>45</v>
      </c>
      <c r="HY16" s="160" t="s">
        <v>47</v>
      </c>
      <c r="HZ16" s="176" t="s">
        <v>54</v>
      </c>
      <c r="IA16" s="175" t="s">
        <v>8</v>
      </c>
      <c r="IB16" s="176" t="s">
        <v>54</v>
      </c>
      <c r="IC16" s="175" t="s">
        <v>8</v>
      </c>
      <c r="ID16" s="175" t="s">
        <v>8</v>
      </c>
      <c r="IE16" s="160" t="s">
        <v>42</v>
      </c>
      <c r="IF16" s="160" t="s">
        <v>54</v>
      </c>
      <c r="IG16" s="160" t="s">
        <v>54</v>
      </c>
      <c r="IH16" s="160" t="s">
        <v>9</v>
      </c>
      <c r="II16" s="175" t="s">
        <v>8</v>
      </c>
      <c r="IJ16" s="160" t="s">
        <v>9</v>
      </c>
      <c r="IK16" s="176" t="s">
        <v>9</v>
      </c>
      <c r="IL16" s="160" t="s">
        <v>9</v>
      </c>
      <c r="IM16" s="160" t="s">
        <v>10</v>
      </c>
      <c r="IN16" s="160" t="s">
        <v>10</v>
      </c>
      <c r="IO16" s="175" t="s">
        <v>8</v>
      </c>
      <c r="IP16" s="160" t="s">
        <v>10</v>
      </c>
      <c r="IQ16" s="175" t="s">
        <v>8</v>
      </c>
      <c r="IR16" s="160" t="s">
        <v>11</v>
      </c>
      <c r="IS16" s="175" t="s">
        <v>8</v>
      </c>
      <c r="IT16" s="176" t="s">
        <v>11</v>
      </c>
      <c r="IU16" s="160" t="s">
        <v>11</v>
      </c>
      <c r="IV16" s="160" t="s">
        <v>11</v>
      </c>
      <c r="IW16" s="175" t="s">
        <v>8</v>
      </c>
      <c r="IX16" s="160" t="s">
        <v>285</v>
      </c>
      <c r="IY16" s="160" t="s">
        <v>12</v>
      </c>
      <c r="IZ16" s="160" t="s">
        <v>46</v>
      </c>
      <c r="JA16" s="175" t="s">
        <v>8</v>
      </c>
      <c r="JB16" s="176" t="s">
        <v>54</v>
      </c>
      <c r="JC16" s="175" t="s">
        <v>8</v>
      </c>
      <c r="JD16" s="160" t="s">
        <v>288</v>
      </c>
      <c r="JE16" s="160" t="s">
        <v>15</v>
      </c>
      <c r="JF16" s="160" t="s">
        <v>15</v>
      </c>
      <c r="JG16" s="175" t="s">
        <v>8</v>
      </c>
      <c r="JH16" s="175" t="s">
        <v>8</v>
      </c>
      <c r="JI16" s="177" t="s">
        <v>54</v>
      </c>
      <c r="JJ16" s="177" t="s">
        <v>54</v>
      </c>
      <c r="JK16" s="177" t="s">
        <v>54</v>
      </c>
      <c r="JL16" s="176" t="s">
        <v>16</v>
      </c>
      <c r="JM16" s="160" t="s">
        <v>16</v>
      </c>
      <c r="JN16" s="175" t="s">
        <v>289</v>
      </c>
      <c r="JO16" s="177" t="s">
        <v>54</v>
      </c>
      <c r="JP16" s="160" t="s">
        <v>46</v>
      </c>
      <c r="JQ16" s="175" t="s">
        <v>8</v>
      </c>
      <c r="JR16" s="175" t="s">
        <v>8</v>
      </c>
      <c r="JS16" s="160" t="s">
        <v>16</v>
      </c>
      <c r="JT16" s="160" t="s">
        <v>16</v>
      </c>
      <c r="JU16" s="160" t="s">
        <v>16</v>
      </c>
      <c r="JV16" s="160" t="s">
        <v>15</v>
      </c>
      <c r="JW16" s="176" t="s">
        <v>15</v>
      </c>
      <c r="JX16" s="160" t="s">
        <v>15</v>
      </c>
      <c r="JY16" s="175" t="s">
        <v>8</v>
      </c>
      <c r="JZ16" s="160" t="s">
        <v>12</v>
      </c>
      <c r="KA16" s="160" t="s">
        <v>37</v>
      </c>
      <c r="KB16" s="160" t="s">
        <v>12</v>
      </c>
      <c r="KC16" s="160" t="s">
        <v>46</v>
      </c>
      <c r="KD16" s="175" t="s">
        <v>8</v>
      </c>
      <c r="KE16" s="175" t="s">
        <v>8</v>
      </c>
      <c r="KF16" s="176" t="s">
        <v>54</v>
      </c>
      <c r="KG16" s="175" t="s">
        <v>8</v>
      </c>
      <c r="KH16" s="176" t="s">
        <v>38</v>
      </c>
      <c r="KI16" s="160" t="s">
        <v>39</v>
      </c>
      <c r="KJ16" s="160" t="s">
        <v>39</v>
      </c>
      <c r="KK16" s="160" t="s">
        <v>38</v>
      </c>
      <c r="KL16" s="160" t="s">
        <v>40</v>
      </c>
      <c r="KM16" s="160" t="s">
        <v>40</v>
      </c>
      <c r="KN16" s="175" t="s">
        <v>8</v>
      </c>
      <c r="KO16" s="175" t="s">
        <v>8</v>
      </c>
    </row>
    <row r="17" spans="1:406" s="178" customFormat="1">
      <c r="A17" s="155" t="s">
        <v>351</v>
      </c>
      <c r="B17" s="177" t="str">
        <f>'Agent sur le planning au 011019'!$B$17</f>
        <v>7H30-18H</v>
      </c>
      <c r="C17" s="175" t="str">
        <f>'Agent sur le planning au 011019'!$C$17</f>
        <v>RA</v>
      </c>
      <c r="D17" s="175" t="str">
        <f>'Agent sur le planning au 011019'!$D$17</f>
        <v>RA</v>
      </c>
      <c r="E17" s="160" t="str">
        <f>'Agent sur le planning au 011019'!$E$17</f>
        <v>JBU-12</v>
      </c>
      <c r="F17" s="160" t="str">
        <f>'Agent sur le planning au 011019'!$F$17</f>
        <v>JBU-12</v>
      </c>
      <c r="G17" s="160" t="str">
        <f>'Agent sur le planning au 011019'!$B$18</f>
        <v>JBU-16</v>
      </c>
      <c r="H17" s="160" t="str">
        <f>'Agent sur le planning au 011019'!$C$18</f>
        <v>JBU-16</v>
      </c>
      <c r="I17" s="175" t="str">
        <f>'Agent sur le planning au 011019'!$D$18</f>
        <v>RA</v>
      </c>
      <c r="J17" s="176" t="str">
        <f>'Agent sur le planning au 011019'!$E$18</f>
        <v>JBU-16</v>
      </c>
      <c r="K17" s="160" t="str">
        <f>'Agent sur le planning au 011019'!$F$18</f>
        <v>JBU-16</v>
      </c>
      <c r="L17" s="160" t="str">
        <f>'Agent sur le planning au 011019'!$B$19</f>
        <v>JBU-12</v>
      </c>
      <c r="M17" s="160" t="str">
        <f>'Agent sur le planning au 011019'!$C$19</f>
        <v>JBU-12</v>
      </c>
      <c r="N17" s="160" t="str">
        <f>'Agent sur le planning au 011019'!$D$19</f>
        <v>JBU-16</v>
      </c>
      <c r="O17" s="175" t="str">
        <f>'Agent sur le planning au 011019'!$E$19</f>
        <v>RA</v>
      </c>
      <c r="P17" s="175" t="str">
        <f>'Agent sur le planning au 011019'!$F$19</f>
        <v>RA</v>
      </c>
      <c r="Q17" s="160" t="str">
        <f>'Agent sur le planning au 011019'!$B$20</f>
        <v>CCV-46</v>
      </c>
      <c r="R17" s="176" t="str">
        <f>'Agent sur le planning au 011019'!$C$20</f>
        <v>RA</v>
      </c>
      <c r="S17" s="160" t="str">
        <f>'Agent sur le planning au 011019'!$D$20</f>
        <v>CCV-43</v>
      </c>
      <c r="T17" s="175" t="str">
        <f>'Agent sur le planning au 011019'!$E$20</f>
        <v>RA</v>
      </c>
      <c r="U17" s="176" t="str">
        <f>'Agent sur le planning au 011019'!$F$20</f>
        <v>CCV-46</v>
      </c>
      <c r="V17" s="175" t="str">
        <f>'Agent sur le planning au 011019'!$B$21</f>
        <v>RA</v>
      </c>
      <c r="W17" s="160" t="str">
        <f>'Agent sur le planning au 011019'!$C$21</f>
        <v>10H-20H</v>
      </c>
      <c r="X17" s="177" t="str">
        <f>'Agent sur le planning au 011019'!$D$21</f>
        <v>7H30-18H</v>
      </c>
      <c r="Y17" s="160" t="str">
        <f>'Agent sur le planning au 011019'!$E$21</f>
        <v>Soir Gyn</v>
      </c>
      <c r="Z17" s="175" t="str">
        <f>'Agent sur le planning au 011019'!$F$21</f>
        <v>RA</v>
      </c>
      <c r="AA17" s="160" t="str">
        <f>'Agent sur le planning au 011019'!$B$22</f>
        <v>CCV-43</v>
      </c>
      <c r="AB17" s="160" t="str">
        <f>'Agent sur le planning au 011019'!$C$22</f>
        <v>CCV-42</v>
      </c>
      <c r="AC17" s="176" t="str">
        <f>'Agent sur le planning au 011019'!$D$22</f>
        <v>7H30-18H</v>
      </c>
      <c r="AD17" s="175" t="str">
        <f>'Agent sur le planning au 011019'!$E$22</f>
        <v>RA</v>
      </c>
      <c r="AE17" s="176" t="str">
        <f>'Agent sur le planning au 011019'!$F$22</f>
        <v>7H30-18H</v>
      </c>
      <c r="AF17" s="175" t="str">
        <f>'Agent sur le planning au 011019'!$B$23</f>
        <v>RA</v>
      </c>
      <c r="AG17" s="175" t="str">
        <f>'Agent sur le planning au 011019'!$C$23</f>
        <v>RA</v>
      </c>
      <c r="AH17" s="160" t="str">
        <f>'Agent sur le planning au 011019'!$D$23</f>
        <v>JBU-12</v>
      </c>
      <c r="AI17" s="160" t="str">
        <f>'Agent sur le planning au 011019'!$E$23</f>
        <v>7H30-18H</v>
      </c>
      <c r="AJ17" s="160" t="str">
        <f>'Agent sur le planning au 011019'!$F$23</f>
        <v>7H30-18H</v>
      </c>
      <c r="AK17" s="160" t="str">
        <f>'Agent sur le planning au 011019'!$B$4</f>
        <v>JFR-32</v>
      </c>
      <c r="AL17" s="175" t="str">
        <f>'Agent sur le planning au 011019'!$C$4</f>
        <v>RA</v>
      </c>
      <c r="AM17" s="160" t="str">
        <f>'Agent sur le planning au 011019'!$D$4</f>
        <v>JFR-32</v>
      </c>
      <c r="AN17" s="176" t="str">
        <f>'Agent sur le planning au 011019'!$E$4</f>
        <v>JFR-32</v>
      </c>
      <c r="AO17" s="160" t="str">
        <f>'Agent sur le planning au 011019'!$F$4</f>
        <v>JFR-32</v>
      </c>
      <c r="AP17" s="160" t="str">
        <f>'Agent sur le planning au 011019'!$B$5</f>
        <v>JFR-33</v>
      </c>
      <c r="AQ17" s="160" t="str">
        <f>'Agent sur le planning au 011019'!$C$5</f>
        <v>JFR-33</v>
      </c>
      <c r="AR17" s="175" t="str">
        <f>'Agent sur le planning au 011019'!$D$5</f>
        <v>RA</v>
      </c>
      <c r="AS17" s="160" t="str">
        <f>'Agent sur le planning au 011019'!$E$5</f>
        <v>JFR-33</v>
      </c>
      <c r="AT17" s="175" t="str">
        <f>'Agent sur le planning au 011019'!$F$5</f>
        <v>RA</v>
      </c>
      <c r="AU17" s="160" t="str">
        <f>'Agent sur le planning au 011019'!$B$6</f>
        <v>JFR-37</v>
      </c>
      <c r="AV17" s="175" t="str">
        <f>'Agent sur le planning au 011019'!$C$6</f>
        <v>RA</v>
      </c>
      <c r="AW17" s="176" t="str">
        <f>'Agent sur le planning au 011019'!$D$6</f>
        <v>JFR-37</v>
      </c>
      <c r="AX17" s="160" t="str">
        <f>'Agent sur le planning au 011019'!$E$6</f>
        <v>JFR-37</v>
      </c>
      <c r="AY17" s="160" t="str">
        <f>'Agent sur le planning au 011019'!$F$6</f>
        <v>JFR-37</v>
      </c>
      <c r="AZ17" s="175" t="str">
        <f>'Agent sur le planning au 011019'!$B$7</f>
        <v>RA</v>
      </c>
      <c r="BA17" s="160" t="str">
        <f>'Agent sur le planning au 011019'!$C$7</f>
        <v>JFR-32</v>
      </c>
      <c r="BB17" s="160" t="str">
        <f>'Agent sur le planning au 011019'!$D$7</f>
        <v>Soir Gyn</v>
      </c>
      <c r="BC17" s="160" t="str">
        <f>'Agent sur le planning au 011019'!$E$7</f>
        <v>10H-20H</v>
      </c>
      <c r="BD17" s="175" t="str">
        <f>'Agent sur le planning au 011019'!$F$7</f>
        <v>RA</v>
      </c>
      <c r="BE17" s="176" t="str">
        <f>'Agent sur le planning au 011019'!$B$8</f>
        <v>7H30-18H</v>
      </c>
      <c r="BF17" s="175" t="str">
        <f>'Agent sur le planning au 011019'!$C$8</f>
        <v>RA</v>
      </c>
      <c r="BG17" s="160" t="str">
        <f>'Agent sur le planning au 011019'!$D$8</f>
        <v>JFR-34</v>
      </c>
      <c r="BH17" s="160" t="str">
        <f>'Agent sur le planning au 011019'!$E$8</f>
        <v>JBC-21</v>
      </c>
      <c r="BI17" s="160" t="str">
        <f>'Agent sur le planning au 011019'!$F$8</f>
        <v>JBC-21</v>
      </c>
      <c r="BJ17" s="175" t="str">
        <f>'Agent sur le planning au 011019'!$B$9</f>
        <v>RA</v>
      </c>
      <c r="BK17" s="175" t="str">
        <f>'Agent sur le planning au 011019'!$C$9</f>
        <v>RA</v>
      </c>
      <c r="BL17" s="177" t="str">
        <f>'Agent sur le planning au 011019'!$D$9</f>
        <v>7H30-18H</v>
      </c>
      <c r="BM17" s="177" t="str">
        <f>'Agent sur le planning au 011019'!$E$9</f>
        <v>7H30-18H</v>
      </c>
      <c r="BN17" s="177" t="str">
        <f>'Agent sur le planning au 011019'!$F$9</f>
        <v>7H30-18H</v>
      </c>
      <c r="BO17" s="176" t="str">
        <f>'Agent sur le planning au 011019'!$B$10</f>
        <v>JBC-23</v>
      </c>
      <c r="BP17" s="160" t="str">
        <f>'Agent sur le planning au 011019'!$C$10</f>
        <v>JBC-23</v>
      </c>
      <c r="BQ17" s="175" t="str">
        <f>'Agent sur le planning au 011019'!$D$10</f>
        <v>RA</v>
      </c>
      <c r="BR17" s="177" t="str">
        <f>'Agent sur le planning au 011019'!$E$10</f>
        <v>7H30-18H</v>
      </c>
      <c r="BS17" s="160" t="str">
        <f>'Agent sur le planning au 011019'!$F$10</f>
        <v>10H-20H</v>
      </c>
      <c r="BT17" s="175" t="str">
        <f>'Agent sur le planning au 011019'!$B$11</f>
        <v>RA</v>
      </c>
      <c r="BU17" s="175" t="str">
        <f>'Agent sur le planning au 011019'!$C$11</f>
        <v>RA</v>
      </c>
      <c r="BV17" s="160" t="str">
        <f>'Agent sur le planning au 011019'!$D$11</f>
        <v>JBC-23</v>
      </c>
      <c r="BW17" s="160" t="str">
        <f>'Agent sur le planning au 011019'!$E$11</f>
        <v>JBC-23</v>
      </c>
      <c r="BX17" s="160" t="str">
        <f>'Agent sur le planning au 011019'!$F$11</f>
        <v>JBC-23</v>
      </c>
      <c r="BY17" s="160" t="str">
        <f>'Agent sur le planning au 011019'!$B$12</f>
        <v>JBC-21</v>
      </c>
      <c r="BZ17" s="176" t="str">
        <f>'Agent sur le planning au 011019'!$C$12</f>
        <v>7H30-18H</v>
      </c>
      <c r="CA17" s="160" t="str">
        <f>'Agent sur le planning au 011019'!$D$12</f>
        <v>JBC-21</v>
      </c>
      <c r="CB17" s="175" t="str">
        <f>'Agent sur le planning au 011019'!$E$12</f>
        <v>RA</v>
      </c>
      <c r="CC17" s="160" t="str">
        <f>'Agent sur le planning au 011019'!$F$12</f>
        <v>Soir Gyn</v>
      </c>
      <c r="CD17" s="160" t="str">
        <f>'Agent sur le planning au 011019'!$B$13</f>
        <v>Soir JFR</v>
      </c>
      <c r="CE17" s="160" t="str">
        <f>'Agent sur le planning au 011019'!$C$13</f>
        <v>Soir Gyn</v>
      </c>
      <c r="CF17" s="160" t="str">
        <f>'Agent sur le planning au 011019'!$D$13</f>
        <v>10H-20H</v>
      </c>
      <c r="CG17" s="175" t="str">
        <f>'Agent sur le planning au 011019'!$E$13</f>
        <v>RA</v>
      </c>
      <c r="CH17" s="175" t="str">
        <f>'Agent sur le planning au 011019'!$F$13</f>
        <v>RA</v>
      </c>
      <c r="CI17" s="176" t="str">
        <f>'Agent sur le planning au 011019'!$B$14</f>
        <v>7H30-18H</v>
      </c>
      <c r="CJ17" s="175" t="str">
        <f>'Agent sur le planning au 011019'!$C$14</f>
        <v>RA</v>
      </c>
      <c r="CK17" s="176" t="str">
        <f>'Agent sur le planning au 011019'!$D$14</f>
        <v>JBC-25</v>
      </c>
      <c r="CL17" s="160" t="str">
        <f>'Agent sur le planning au 011019'!$E$14</f>
        <v>JBC-26</v>
      </c>
      <c r="CM17" s="160" t="str">
        <f>'Agent sur le planning au 011019'!$F$14</f>
        <v>JBC-26</v>
      </c>
      <c r="CN17" s="160" t="str">
        <f>'Agent sur le planning au 011019'!$B$15</f>
        <v>JBC-25</v>
      </c>
      <c r="CO17" s="160" t="str">
        <f>'Agent sur le planning au 011019'!$C$15</f>
        <v>JBA-1</v>
      </c>
      <c r="CP17" s="160" t="str">
        <f>'Agent sur le planning au 011019'!$D$15</f>
        <v>JBA-1</v>
      </c>
      <c r="CQ17" s="175" t="str">
        <f>'Agent sur le planning au 011019'!$E$15</f>
        <v>RA</v>
      </c>
      <c r="CR17" s="175" t="str">
        <f>'Agent sur le planning au 011019'!$F$15</f>
        <v>RA</v>
      </c>
      <c r="CS17" s="160" t="str">
        <f>'Agent sur le planning au 011019'!$B$16</f>
        <v>JBU-15</v>
      </c>
      <c r="CT17" s="176" t="str">
        <f>'Agent sur le planning au 011019'!$C$16</f>
        <v>JBU-15</v>
      </c>
      <c r="CU17" s="160" t="str">
        <f>'Agent sur le planning au 011019'!$D$16</f>
        <v>JBU-15</v>
      </c>
      <c r="CV17" s="175" t="str">
        <f>'Agent sur le planning au 011019'!$E$16</f>
        <v>RA</v>
      </c>
      <c r="CW17" s="160" t="str">
        <f>'Agent sur le planning au 011019'!$F$16</f>
        <v>JBU-15</v>
      </c>
      <c r="CX17" s="177" t="s">
        <v>54</v>
      </c>
      <c r="CY17" s="175" t="s">
        <v>8</v>
      </c>
      <c r="CZ17" s="175" t="s">
        <v>8</v>
      </c>
      <c r="DA17" s="160" t="s">
        <v>42</v>
      </c>
      <c r="DB17" s="160" t="s">
        <v>42</v>
      </c>
      <c r="DC17" s="160" t="s">
        <v>43</v>
      </c>
      <c r="DD17" s="160" t="s">
        <v>43</v>
      </c>
      <c r="DE17" s="175" t="s">
        <v>290</v>
      </c>
      <c r="DF17" s="176" t="s">
        <v>43</v>
      </c>
      <c r="DG17" s="160" t="s">
        <v>43</v>
      </c>
      <c r="DH17" s="160" t="s">
        <v>42</v>
      </c>
      <c r="DI17" s="160" t="s">
        <v>286</v>
      </c>
      <c r="DJ17" s="160" t="s">
        <v>43</v>
      </c>
      <c r="DK17" s="175" t="s">
        <v>8</v>
      </c>
      <c r="DL17" s="175" t="s">
        <v>8</v>
      </c>
      <c r="DM17" s="160" t="s">
        <v>44</v>
      </c>
      <c r="DN17" s="176" t="s">
        <v>54</v>
      </c>
      <c r="DO17" s="160" t="s">
        <v>291</v>
      </c>
      <c r="DP17" s="175" t="s">
        <v>8</v>
      </c>
      <c r="DQ17" s="176" t="s">
        <v>44</v>
      </c>
      <c r="DR17" s="175" t="s">
        <v>8</v>
      </c>
      <c r="DS17" s="160" t="s">
        <v>287</v>
      </c>
      <c r="DT17" s="177" t="s">
        <v>54</v>
      </c>
      <c r="DU17" s="160" t="s">
        <v>12</v>
      </c>
      <c r="DV17" s="175" t="s">
        <v>8</v>
      </c>
      <c r="DW17" s="160" t="s">
        <v>45</v>
      </c>
      <c r="DX17" s="160" t="s">
        <v>47</v>
      </c>
      <c r="DY17" s="176" t="s">
        <v>54</v>
      </c>
      <c r="DZ17" s="175" t="s">
        <v>8</v>
      </c>
      <c r="EA17" s="176" t="s">
        <v>54</v>
      </c>
      <c r="EB17" s="175" t="s">
        <v>8</v>
      </c>
      <c r="EC17" s="175" t="s">
        <v>8</v>
      </c>
      <c r="ED17" s="160" t="s">
        <v>42</v>
      </c>
      <c r="EE17" s="160" t="s">
        <v>54</v>
      </c>
      <c r="EF17" s="160" t="s">
        <v>54</v>
      </c>
      <c r="EG17" s="160" t="s">
        <v>9</v>
      </c>
      <c r="EH17" s="175" t="s">
        <v>8</v>
      </c>
      <c r="EI17" s="160" t="s">
        <v>9</v>
      </c>
      <c r="EJ17" s="176" t="s">
        <v>9</v>
      </c>
      <c r="EK17" s="160" t="s">
        <v>9</v>
      </c>
      <c r="EL17" s="160" t="s">
        <v>10</v>
      </c>
      <c r="EM17" s="160" t="s">
        <v>10</v>
      </c>
      <c r="EN17" s="175" t="s">
        <v>8</v>
      </c>
      <c r="EO17" s="160" t="s">
        <v>10</v>
      </c>
      <c r="EP17" s="175" t="s">
        <v>8</v>
      </c>
      <c r="EQ17" s="160" t="s">
        <v>11</v>
      </c>
      <c r="ER17" s="175" t="s">
        <v>8</v>
      </c>
      <c r="ES17" s="176" t="s">
        <v>11</v>
      </c>
      <c r="ET17" s="160" t="s">
        <v>11</v>
      </c>
      <c r="EU17" s="160" t="s">
        <v>11</v>
      </c>
      <c r="EV17" s="175" t="s">
        <v>8</v>
      </c>
      <c r="EW17" s="160" t="s">
        <v>285</v>
      </c>
      <c r="EX17" s="160" t="s">
        <v>12</v>
      </c>
      <c r="EY17" s="160" t="s">
        <v>46</v>
      </c>
      <c r="EZ17" s="175" t="s">
        <v>8</v>
      </c>
      <c r="FA17" s="176" t="s">
        <v>54</v>
      </c>
      <c r="FB17" s="175" t="s">
        <v>8</v>
      </c>
      <c r="FC17" s="160" t="s">
        <v>288</v>
      </c>
      <c r="FD17" s="160" t="s">
        <v>15</v>
      </c>
      <c r="FE17" s="160" t="s">
        <v>15</v>
      </c>
      <c r="FF17" s="175" t="s">
        <v>8</v>
      </c>
      <c r="FG17" s="175" t="s">
        <v>8</v>
      </c>
      <c r="FH17" s="177" t="s">
        <v>54</v>
      </c>
      <c r="FI17" s="177" t="s">
        <v>54</v>
      </c>
      <c r="FJ17" s="177" t="s">
        <v>54</v>
      </c>
      <c r="FK17" s="176" t="s">
        <v>16</v>
      </c>
      <c r="FL17" s="160" t="s">
        <v>16</v>
      </c>
      <c r="FM17" s="175" t="s">
        <v>289</v>
      </c>
      <c r="FN17" s="177" t="s">
        <v>54</v>
      </c>
      <c r="FO17" s="160" t="s">
        <v>46</v>
      </c>
      <c r="FP17" s="175" t="s">
        <v>8</v>
      </c>
      <c r="FQ17" s="175" t="s">
        <v>8</v>
      </c>
      <c r="FR17" s="160" t="s">
        <v>16</v>
      </c>
      <c r="FS17" s="160" t="s">
        <v>16</v>
      </c>
      <c r="FT17" s="160" t="s">
        <v>16</v>
      </c>
      <c r="FU17" s="160" t="s">
        <v>15</v>
      </c>
      <c r="FV17" s="176" t="s">
        <v>15</v>
      </c>
      <c r="FW17" s="160" t="s">
        <v>15</v>
      </c>
      <c r="FX17" s="175" t="s">
        <v>8</v>
      </c>
      <c r="FY17" s="160" t="s">
        <v>12</v>
      </c>
      <c r="FZ17" s="160" t="s">
        <v>37</v>
      </c>
      <c r="GA17" s="160" t="s">
        <v>12</v>
      </c>
      <c r="GB17" s="160" t="s">
        <v>46</v>
      </c>
      <c r="GC17" s="175" t="s">
        <v>8</v>
      </c>
      <c r="GD17" s="175" t="s">
        <v>8</v>
      </c>
      <c r="GE17" s="176" t="s">
        <v>54</v>
      </c>
      <c r="GF17" s="175" t="s">
        <v>8</v>
      </c>
      <c r="GG17" s="176" t="s">
        <v>38</v>
      </c>
      <c r="GH17" s="160" t="s">
        <v>39</v>
      </c>
      <c r="GI17" s="160" t="s">
        <v>39</v>
      </c>
      <c r="GJ17" s="160" t="s">
        <v>38</v>
      </c>
      <c r="GK17" s="160" t="s">
        <v>40</v>
      </c>
      <c r="GL17" s="160" t="s">
        <v>40</v>
      </c>
      <c r="GM17" s="175" t="s">
        <v>8</v>
      </c>
      <c r="GN17" s="175" t="s">
        <v>8</v>
      </c>
      <c r="GO17" s="160" t="s">
        <v>41</v>
      </c>
      <c r="GP17" s="176" t="s">
        <v>41</v>
      </c>
      <c r="GQ17" s="160" t="s">
        <v>41</v>
      </c>
      <c r="GR17" s="175" t="s">
        <v>8</v>
      </c>
      <c r="GS17" s="160" t="s">
        <v>41</v>
      </c>
      <c r="GT17" s="177" t="s">
        <v>54</v>
      </c>
      <c r="GU17" s="175" t="s">
        <v>8</v>
      </c>
      <c r="GV17" s="175" t="s">
        <v>8</v>
      </c>
      <c r="GW17" s="160" t="s">
        <v>42</v>
      </c>
      <c r="GX17" s="160" t="s">
        <v>42</v>
      </c>
      <c r="GY17" s="160" t="s">
        <v>43</v>
      </c>
      <c r="GZ17" s="160" t="s">
        <v>43</v>
      </c>
      <c r="HA17" s="175" t="s">
        <v>290</v>
      </c>
      <c r="HB17" s="176" t="s">
        <v>43</v>
      </c>
      <c r="HC17" s="160" t="s">
        <v>43</v>
      </c>
      <c r="HD17" s="160" t="s">
        <v>42</v>
      </c>
      <c r="HE17" s="160" t="s">
        <v>286</v>
      </c>
      <c r="HF17" s="160" t="s">
        <v>43</v>
      </c>
      <c r="HG17" s="175" t="s">
        <v>8</v>
      </c>
      <c r="HH17" s="175" t="s">
        <v>8</v>
      </c>
      <c r="HI17" s="160" t="s">
        <v>44</v>
      </c>
      <c r="HJ17" s="176" t="s">
        <v>54</v>
      </c>
      <c r="HK17" s="160" t="s">
        <v>291</v>
      </c>
      <c r="HL17" s="175" t="s">
        <v>8</v>
      </c>
      <c r="HM17" s="176" t="s">
        <v>44</v>
      </c>
      <c r="HN17" s="175" t="s">
        <v>8</v>
      </c>
      <c r="HO17" s="160" t="s">
        <v>287</v>
      </c>
      <c r="HP17" s="177" t="s">
        <v>54</v>
      </c>
      <c r="HQ17" s="160" t="s">
        <v>12</v>
      </c>
      <c r="HR17" s="175" t="s">
        <v>8</v>
      </c>
      <c r="HS17" s="160" t="s">
        <v>45</v>
      </c>
      <c r="HT17" s="160" t="s">
        <v>47</v>
      </c>
      <c r="HU17" s="176" t="s">
        <v>54</v>
      </c>
      <c r="HV17" s="175" t="s">
        <v>8</v>
      </c>
      <c r="HW17" s="176" t="s">
        <v>54</v>
      </c>
      <c r="HX17" s="175" t="s">
        <v>8</v>
      </c>
      <c r="HY17" s="175" t="s">
        <v>8</v>
      </c>
      <c r="HZ17" s="160" t="s">
        <v>42</v>
      </c>
      <c r="IA17" s="160" t="s">
        <v>54</v>
      </c>
      <c r="IB17" s="160" t="s">
        <v>54</v>
      </c>
      <c r="IC17" s="160" t="s">
        <v>9</v>
      </c>
      <c r="ID17" s="175" t="s">
        <v>8</v>
      </c>
      <c r="IE17" s="160" t="s">
        <v>9</v>
      </c>
      <c r="IF17" s="176" t="s">
        <v>9</v>
      </c>
      <c r="IG17" s="160" t="s">
        <v>9</v>
      </c>
      <c r="IH17" s="160" t="s">
        <v>10</v>
      </c>
      <c r="II17" s="160" t="s">
        <v>10</v>
      </c>
      <c r="IJ17" s="175" t="s">
        <v>8</v>
      </c>
      <c r="IK17" s="160" t="s">
        <v>10</v>
      </c>
      <c r="IL17" s="175" t="s">
        <v>8</v>
      </c>
      <c r="IM17" s="160" t="s">
        <v>11</v>
      </c>
      <c r="IN17" s="175" t="s">
        <v>8</v>
      </c>
      <c r="IO17" s="176" t="s">
        <v>11</v>
      </c>
      <c r="IP17" s="160" t="s">
        <v>11</v>
      </c>
      <c r="IQ17" s="160" t="s">
        <v>11</v>
      </c>
      <c r="IR17" s="175" t="s">
        <v>8</v>
      </c>
      <c r="IS17" s="160" t="s">
        <v>285</v>
      </c>
      <c r="IT17" s="160" t="s">
        <v>12</v>
      </c>
      <c r="IU17" s="160" t="s">
        <v>46</v>
      </c>
      <c r="IV17" s="175" t="s">
        <v>8</v>
      </c>
      <c r="IW17" s="176" t="s">
        <v>54</v>
      </c>
      <c r="IX17" s="175" t="s">
        <v>8</v>
      </c>
      <c r="IY17" s="160" t="s">
        <v>288</v>
      </c>
      <c r="IZ17" s="160" t="s">
        <v>15</v>
      </c>
      <c r="JA17" s="160" t="s">
        <v>15</v>
      </c>
      <c r="JB17" s="175" t="s">
        <v>8</v>
      </c>
      <c r="JC17" s="175" t="s">
        <v>8</v>
      </c>
      <c r="JD17" s="177" t="s">
        <v>54</v>
      </c>
      <c r="JE17" s="177" t="s">
        <v>54</v>
      </c>
      <c r="JF17" s="177" t="s">
        <v>54</v>
      </c>
      <c r="JG17" s="176" t="s">
        <v>16</v>
      </c>
      <c r="JH17" s="160" t="s">
        <v>16</v>
      </c>
      <c r="JI17" s="175" t="s">
        <v>289</v>
      </c>
      <c r="JJ17" s="177" t="s">
        <v>54</v>
      </c>
      <c r="JK17" s="160" t="s">
        <v>46</v>
      </c>
      <c r="JL17" s="175" t="s">
        <v>8</v>
      </c>
      <c r="JM17" s="175" t="s">
        <v>8</v>
      </c>
      <c r="JN17" s="160" t="s">
        <v>16</v>
      </c>
      <c r="JO17" s="160" t="s">
        <v>16</v>
      </c>
      <c r="JP17" s="160" t="s">
        <v>16</v>
      </c>
      <c r="JQ17" s="160" t="s">
        <v>15</v>
      </c>
      <c r="JR17" s="176" t="s">
        <v>15</v>
      </c>
      <c r="JS17" s="160" t="s">
        <v>15</v>
      </c>
      <c r="JT17" s="175" t="s">
        <v>8</v>
      </c>
      <c r="JU17" s="160" t="s">
        <v>12</v>
      </c>
      <c r="JV17" s="160" t="s">
        <v>37</v>
      </c>
      <c r="JW17" s="160" t="s">
        <v>12</v>
      </c>
      <c r="JX17" s="160" t="s">
        <v>46</v>
      </c>
      <c r="JY17" s="175" t="s">
        <v>8</v>
      </c>
      <c r="JZ17" s="175" t="s">
        <v>8</v>
      </c>
      <c r="KA17" s="176" t="s">
        <v>54</v>
      </c>
      <c r="KB17" s="175" t="s">
        <v>8</v>
      </c>
      <c r="KC17" s="176" t="s">
        <v>38</v>
      </c>
      <c r="KD17" s="160" t="s">
        <v>39</v>
      </c>
      <c r="KE17" s="160" t="s">
        <v>39</v>
      </c>
      <c r="KF17" s="160" t="s">
        <v>38</v>
      </c>
      <c r="KG17" s="160" t="s">
        <v>40</v>
      </c>
      <c r="KH17" s="160" t="s">
        <v>40</v>
      </c>
      <c r="KI17" s="175" t="s">
        <v>8</v>
      </c>
      <c r="KJ17" s="175" t="s">
        <v>8</v>
      </c>
      <c r="KK17" s="160" t="s">
        <v>41</v>
      </c>
      <c r="KL17" s="176" t="s">
        <v>41</v>
      </c>
      <c r="KM17" s="160" t="s">
        <v>41</v>
      </c>
      <c r="KN17" s="175" t="s">
        <v>8</v>
      </c>
      <c r="KO17" s="160" t="s">
        <v>41</v>
      </c>
    </row>
    <row r="18" spans="1:406" s="178" customFormat="1">
      <c r="A18" s="155" t="s">
        <v>352</v>
      </c>
      <c r="B18" s="160" t="str">
        <f>'Agent sur le planning au 011019'!$B$18</f>
        <v>JBU-16</v>
      </c>
      <c r="C18" s="160" t="str">
        <f>'Agent sur le planning au 011019'!$C$18</f>
        <v>JBU-16</v>
      </c>
      <c r="D18" s="175" t="str">
        <f>'Agent sur le planning au 011019'!$D$18</f>
        <v>RA</v>
      </c>
      <c r="E18" s="176" t="str">
        <f>'Agent sur le planning au 011019'!$E$18</f>
        <v>JBU-16</v>
      </c>
      <c r="F18" s="160" t="str">
        <f>'Agent sur le planning au 011019'!$F$18</f>
        <v>JBU-16</v>
      </c>
      <c r="G18" s="160" t="str">
        <f>'Agent sur le planning au 011019'!$B$19</f>
        <v>JBU-12</v>
      </c>
      <c r="H18" s="160" t="str">
        <f>'Agent sur le planning au 011019'!$C$19</f>
        <v>JBU-12</v>
      </c>
      <c r="I18" s="160" t="str">
        <f>'Agent sur le planning au 011019'!$D$19</f>
        <v>JBU-16</v>
      </c>
      <c r="J18" s="175" t="str">
        <f>'Agent sur le planning au 011019'!$E$19</f>
        <v>RA</v>
      </c>
      <c r="K18" s="175" t="str">
        <f>'Agent sur le planning au 011019'!$F$19</f>
        <v>RA</v>
      </c>
      <c r="L18" s="160" t="str">
        <f>'Agent sur le planning au 011019'!$B$20</f>
        <v>CCV-46</v>
      </c>
      <c r="M18" s="176" t="str">
        <f>'Agent sur le planning au 011019'!$C$20</f>
        <v>RA</v>
      </c>
      <c r="N18" s="160" t="str">
        <f>'Agent sur le planning au 011019'!$D$20</f>
        <v>CCV-43</v>
      </c>
      <c r="O18" s="175" t="str">
        <f>'Agent sur le planning au 011019'!$E$20</f>
        <v>RA</v>
      </c>
      <c r="P18" s="176" t="str">
        <f>'Agent sur le planning au 011019'!$F$20</f>
        <v>CCV-46</v>
      </c>
      <c r="Q18" s="175" t="str">
        <f>'Agent sur le planning au 011019'!$B$21</f>
        <v>RA</v>
      </c>
      <c r="R18" s="160" t="str">
        <f>'Agent sur le planning au 011019'!$C$21</f>
        <v>10H-20H</v>
      </c>
      <c r="S18" s="177" t="str">
        <f>'Agent sur le planning au 011019'!$D$21</f>
        <v>7H30-18H</v>
      </c>
      <c r="T18" s="160" t="str">
        <f>'Agent sur le planning au 011019'!$E$21</f>
        <v>Soir Gyn</v>
      </c>
      <c r="U18" s="175" t="str">
        <f>'Agent sur le planning au 011019'!$F$21</f>
        <v>RA</v>
      </c>
      <c r="V18" s="160" t="str">
        <f>'Agent sur le planning au 011019'!$B$22</f>
        <v>CCV-43</v>
      </c>
      <c r="W18" s="160" t="str">
        <f>'Agent sur le planning au 011019'!$C$22</f>
        <v>CCV-42</v>
      </c>
      <c r="X18" s="176" t="str">
        <f>'Agent sur le planning au 011019'!$D$22</f>
        <v>7H30-18H</v>
      </c>
      <c r="Y18" s="175" t="str">
        <f>'Agent sur le planning au 011019'!$E$22</f>
        <v>RA</v>
      </c>
      <c r="Z18" s="176" t="str">
        <f>'Agent sur le planning au 011019'!$F$22</f>
        <v>7H30-18H</v>
      </c>
      <c r="AA18" s="175" t="str">
        <f>'Agent sur le planning au 011019'!$B$23</f>
        <v>RA</v>
      </c>
      <c r="AB18" s="175" t="str">
        <f>'Agent sur le planning au 011019'!$C$23</f>
        <v>RA</v>
      </c>
      <c r="AC18" s="160" t="str">
        <f>'Agent sur le planning au 011019'!$D$23</f>
        <v>JBU-12</v>
      </c>
      <c r="AD18" s="160" t="str">
        <f>'Agent sur le planning au 011019'!$E$23</f>
        <v>7H30-18H</v>
      </c>
      <c r="AE18" s="160" t="str">
        <f>'Agent sur le planning au 011019'!$F$23</f>
        <v>7H30-18H</v>
      </c>
      <c r="AF18" s="160" t="str">
        <f>'Agent sur le planning au 011019'!$B$4</f>
        <v>JFR-32</v>
      </c>
      <c r="AG18" s="175" t="str">
        <f>'Agent sur le planning au 011019'!$C$4</f>
        <v>RA</v>
      </c>
      <c r="AH18" s="160" t="str">
        <f>'Agent sur le planning au 011019'!$D$4</f>
        <v>JFR-32</v>
      </c>
      <c r="AI18" s="176" t="str">
        <f>'Agent sur le planning au 011019'!$E$4</f>
        <v>JFR-32</v>
      </c>
      <c r="AJ18" s="160" t="str">
        <f>'Agent sur le planning au 011019'!$F$4</f>
        <v>JFR-32</v>
      </c>
      <c r="AK18" s="160" t="str">
        <f>'Agent sur le planning au 011019'!$B$5</f>
        <v>JFR-33</v>
      </c>
      <c r="AL18" s="160" t="str">
        <f>'Agent sur le planning au 011019'!$C$5</f>
        <v>JFR-33</v>
      </c>
      <c r="AM18" s="175" t="str">
        <f>'Agent sur le planning au 011019'!$D$5</f>
        <v>RA</v>
      </c>
      <c r="AN18" s="160" t="str">
        <f>'Agent sur le planning au 011019'!$E$5</f>
        <v>JFR-33</v>
      </c>
      <c r="AO18" s="175" t="str">
        <f>'Agent sur le planning au 011019'!$F$5</f>
        <v>RA</v>
      </c>
      <c r="AP18" s="160" t="str">
        <f>'Agent sur le planning au 011019'!$B$6</f>
        <v>JFR-37</v>
      </c>
      <c r="AQ18" s="175" t="str">
        <f>'Agent sur le planning au 011019'!$C$6</f>
        <v>RA</v>
      </c>
      <c r="AR18" s="176" t="str">
        <f>'Agent sur le planning au 011019'!$D$6</f>
        <v>JFR-37</v>
      </c>
      <c r="AS18" s="160" t="str">
        <f>'Agent sur le planning au 011019'!$E$6</f>
        <v>JFR-37</v>
      </c>
      <c r="AT18" s="160" t="str">
        <f>'Agent sur le planning au 011019'!$F$6</f>
        <v>JFR-37</v>
      </c>
      <c r="AU18" s="175" t="str">
        <f>'Agent sur le planning au 011019'!$B$7</f>
        <v>RA</v>
      </c>
      <c r="AV18" s="160" t="str">
        <f>'Agent sur le planning au 011019'!$C$7</f>
        <v>JFR-32</v>
      </c>
      <c r="AW18" s="160" t="str">
        <f>'Agent sur le planning au 011019'!$D$7</f>
        <v>Soir Gyn</v>
      </c>
      <c r="AX18" s="160" t="str">
        <f>'Agent sur le planning au 011019'!$E$7</f>
        <v>10H-20H</v>
      </c>
      <c r="AY18" s="175" t="str">
        <f>'Agent sur le planning au 011019'!$F$7</f>
        <v>RA</v>
      </c>
      <c r="AZ18" s="176" t="str">
        <f>'Agent sur le planning au 011019'!$B$8</f>
        <v>7H30-18H</v>
      </c>
      <c r="BA18" s="175" t="str">
        <f>'Agent sur le planning au 011019'!$C$8</f>
        <v>RA</v>
      </c>
      <c r="BB18" s="160" t="str">
        <f>'Agent sur le planning au 011019'!$D$8</f>
        <v>JFR-34</v>
      </c>
      <c r="BC18" s="160" t="str">
        <f>'Agent sur le planning au 011019'!$E$8</f>
        <v>JBC-21</v>
      </c>
      <c r="BD18" s="160" t="str">
        <f>'Agent sur le planning au 011019'!$F$8</f>
        <v>JBC-21</v>
      </c>
      <c r="BE18" s="175" t="str">
        <f>'Agent sur le planning au 011019'!$B$9</f>
        <v>RA</v>
      </c>
      <c r="BF18" s="175" t="str">
        <f>'Agent sur le planning au 011019'!$C$9</f>
        <v>RA</v>
      </c>
      <c r="BG18" s="177" t="str">
        <f>'Agent sur le planning au 011019'!$D$9</f>
        <v>7H30-18H</v>
      </c>
      <c r="BH18" s="177" t="str">
        <f>'Agent sur le planning au 011019'!$E$9</f>
        <v>7H30-18H</v>
      </c>
      <c r="BI18" s="177" t="str">
        <f>'Agent sur le planning au 011019'!$F$9</f>
        <v>7H30-18H</v>
      </c>
      <c r="BJ18" s="176" t="str">
        <f>'Agent sur le planning au 011019'!$B$10</f>
        <v>JBC-23</v>
      </c>
      <c r="BK18" s="160" t="str">
        <f>'Agent sur le planning au 011019'!$C$10</f>
        <v>JBC-23</v>
      </c>
      <c r="BL18" s="175" t="str">
        <f>'Agent sur le planning au 011019'!$D$10</f>
        <v>RA</v>
      </c>
      <c r="BM18" s="177" t="str">
        <f>'Agent sur le planning au 011019'!$E$10</f>
        <v>7H30-18H</v>
      </c>
      <c r="BN18" s="160" t="str">
        <f>'Agent sur le planning au 011019'!$F$10</f>
        <v>10H-20H</v>
      </c>
      <c r="BO18" s="175" t="str">
        <f>'Agent sur le planning au 011019'!$B$11</f>
        <v>RA</v>
      </c>
      <c r="BP18" s="175" t="str">
        <f>'Agent sur le planning au 011019'!$C$11</f>
        <v>RA</v>
      </c>
      <c r="BQ18" s="160" t="str">
        <f>'Agent sur le planning au 011019'!$D$11</f>
        <v>JBC-23</v>
      </c>
      <c r="BR18" s="160" t="str">
        <f>'Agent sur le planning au 011019'!$E$11</f>
        <v>JBC-23</v>
      </c>
      <c r="BS18" s="160" t="str">
        <f>'Agent sur le planning au 011019'!$F$11</f>
        <v>JBC-23</v>
      </c>
      <c r="BT18" s="160" t="str">
        <f>'Agent sur le planning au 011019'!$B$12</f>
        <v>JBC-21</v>
      </c>
      <c r="BU18" s="176" t="str">
        <f>'Agent sur le planning au 011019'!$C$12</f>
        <v>7H30-18H</v>
      </c>
      <c r="BV18" s="160" t="str">
        <f>'Agent sur le planning au 011019'!$D$12</f>
        <v>JBC-21</v>
      </c>
      <c r="BW18" s="175" t="str">
        <f>'Agent sur le planning au 011019'!$E$12</f>
        <v>RA</v>
      </c>
      <c r="BX18" s="160" t="str">
        <f>'Agent sur le planning au 011019'!$F$12</f>
        <v>Soir Gyn</v>
      </c>
      <c r="BY18" s="160" t="str">
        <f>'Agent sur le planning au 011019'!$B$13</f>
        <v>Soir JFR</v>
      </c>
      <c r="BZ18" s="160" t="str">
        <f>'Agent sur le planning au 011019'!$C$13</f>
        <v>Soir Gyn</v>
      </c>
      <c r="CA18" s="160" t="str">
        <f>'Agent sur le planning au 011019'!$D$13</f>
        <v>10H-20H</v>
      </c>
      <c r="CB18" s="175" t="str">
        <f>'Agent sur le planning au 011019'!$E$13</f>
        <v>RA</v>
      </c>
      <c r="CC18" s="175" t="str">
        <f>'Agent sur le planning au 011019'!$F$13</f>
        <v>RA</v>
      </c>
      <c r="CD18" s="176" t="str">
        <f>'Agent sur le planning au 011019'!$B$14</f>
        <v>7H30-18H</v>
      </c>
      <c r="CE18" s="175" t="str">
        <f>'Agent sur le planning au 011019'!$C$14</f>
        <v>RA</v>
      </c>
      <c r="CF18" s="176" t="str">
        <f>'Agent sur le planning au 011019'!$D$14</f>
        <v>JBC-25</v>
      </c>
      <c r="CG18" s="160" t="str">
        <f>'Agent sur le planning au 011019'!$E$14</f>
        <v>JBC-26</v>
      </c>
      <c r="CH18" s="160" t="str">
        <f>'Agent sur le planning au 011019'!$F$14</f>
        <v>JBC-26</v>
      </c>
      <c r="CI18" s="160" t="str">
        <f>'Agent sur le planning au 011019'!$B$15</f>
        <v>JBC-25</v>
      </c>
      <c r="CJ18" s="160" t="str">
        <f>'Agent sur le planning au 011019'!$C$15</f>
        <v>JBA-1</v>
      </c>
      <c r="CK18" s="160" t="str">
        <f>'Agent sur le planning au 011019'!$D$15</f>
        <v>JBA-1</v>
      </c>
      <c r="CL18" s="175" t="str">
        <f>'Agent sur le planning au 011019'!$E$15</f>
        <v>RA</v>
      </c>
      <c r="CM18" s="175" t="str">
        <f>'Agent sur le planning au 011019'!$F$15</f>
        <v>RA</v>
      </c>
      <c r="CN18" s="160" t="str">
        <f>'Agent sur le planning au 011019'!$B$16</f>
        <v>JBU-15</v>
      </c>
      <c r="CO18" s="176" t="str">
        <f>'Agent sur le planning au 011019'!$C$16</f>
        <v>JBU-15</v>
      </c>
      <c r="CP18" s="160" t="str">
        <f>'Agent sur le planning au 011019'!$D$16</f>
        <v>JBU-15</v>
      </c>
      <c r="CQ18" s="175" t="str">
        <f>'Agent sur le planning au 011019'!$E$16</f>
        <v>RA</v>
      </c>
      <c r="CR18" s="160" t="str">
        <f>'Agent sur le planning au 011019'!$F$16</f>
        <v>JBU-15</v>
      </c>
      <c r="CS18" s="177" t="str">
        <f>'Agent sur le planning au 011019'!$B$17</f>
        <v>7H30-18H</v>
      </c>
      <c r="CT18" s="175" t="str">
        <f>'Agent sur le planning au 011019'!$C$17</f>
        <v>RA</v>
      </c>
      <c r="CU18" s="175" t="str">
        <f>'Agent sur le planning au 011019'!$D$17</f>
        <v>RA</v>
      </c>
      <c r="CV18" s="160" t="str">
        <f>'Agent sur le planning au 011019'!$E$17</f>
        <v>JBU-12</v>
      </c>
      <c r="CW18" s="160" t="str">
        <f>'Agent sur le planning au 011019'!$F$17</f>
        <v>JBU-12</v>
      </c>
      <c r="CX18" s="160" t="s">
        <v>43</v>
      </c>
      <c r="CY18" s="160" t="s">
        <v>43</v>
      </c>
      <c r="CZ18" s="175" t="s">
        <v>290</v>
      </c>
      <c r="DA18" s="176" t="s">
        <v>43</v>
      </c>
      <c r="DB18" s="160" t="s">
        <v>43</v>
      </c>
      <c r="DC18" s="160" t="s">
        <v>42</v>
      </c>
      <c r="DD18" s="160" t="s">
        <v>286</v>
      </c>
      <c r="DE18" s="160" t="s">
        <v>43</v>
      </c>
      <c r="DF18" s="175" t="s">
        <v>8</v>
      </c>
      <c r="DG18" s="175" t="s">
        <v>8</v>
      </c>
      <c r="DH18" s="160" t="s">
        <v>44</v>
      </c>
      <c r="DI18" s="176" t="s">
        <v>54</v>
      </c>
      <c r="DJ18" s="160" t="s">
        <v>291</v>
      </c>
      <c r="DK18" s="175" t="s">
        <v>8</v>
      </c>
      <c r="DL18" s="176" t="s">
        <v>44</v>
      </c>
      <c r="DM18" s="175" t="s">
        <v>8</v>
      </c>
      <c r="DN18" s="160" t="s">
        <v>287</v>
      </c>
      <c r="DO18" s="177" t="s">
        <v>54</v>
      </c>
      <c r="DP18" s="160" t="s">
        <v>12</v>
      </c>
      <c r="DQ18" s="175" t="s">
        <v>8</v>
      </c>
      <c r="DR18" s="160" t="s">
        <v>45</v>
      </c>
      <c r="DS18" s="160" t="s">
        <v>47</v>
      </c>
      <c r="DT18" s="176" t="s">
        <v>54</v>
      </c>
      <c r="DU18" s="175" t="s">
        <v>8</v>
      </c>
      <c r="DV18" s="176" t="s">
        <v>54</v>
      </c>
      <c r="DW18" s="175" t="s">
        <v>8</v>
      </c>
      <c r="DX18" s="175" t="s">
        <v>8</v>
      </c>
      <c r="DY18" s="160" t="s">
        <v>42</v>
      </c>
      <c r="DZ18" s="160" t="s">
        <v>54</v>
      </c>
      <c r="EA18" s="160" t="s">
        <v>54</v>
      </c>
      <c r="EB18" s="160" t="s">
        <v>9</v>
      </c>
      <c r="EC18" s="175" t="s">
        <v>8</v>
      </c>
      <c r="ED18" s="160" t="s">
        <v>9</v>
      </c>
      <c r="EE18" s="176" t="s">
        <v>9</v>
      </c>
      <c r="EF18" s="160" t="s">
        <v>9</v>
      </c>
      <c r="EG18" s="160" t="s">
        <v>10</v>
      </c>
      <c r="EH18" s="160" t="s">
        <v>10</v>
      </c>
      <c r="EI18" s="175" t="s">
        <v>8</v>
      </c>
      <c r="EJ18" s="160" t="s">
        <v>10</v>
      </c>
      <c r="EK18" s="175" t="s">
        <v>8</v>
      </c>
      <c r="EL18" s="160" t="s">
        <v>11</v>
      </c>
      <c r="EM18" s="175" t="s">
        <v>8</v>
      </c>
      <c r="EN18" s="176" t="s">
        <v>11</v>
      </c>
      <c r="EO18" s="160" t="s">
        <v>11</v>
      </c>
      <c r="EP18" s="160" t="s">
        <v>11</v>
      </c>
      <c r="EQ18" s="175" t="s">
        <v>8</v>
      </c>
      <c r="ER18" s="160" t="s">
        <v>285</v>
      </c>
      <c r="ES18" s="160" t="s">
        <v>12</v>
      </c>
      <c r="ET18" s="160" t="s">
        <v>46</v>
      </c>
      <c r="EU18" s="175" t="s">
        <v>8</v>
      </c>
      <c r="EV18" s="176" t="s">
        <v>54</v>
      </c>
      <c r="EW18" s="175" t="s">
        <v>8</v>
      </c>
      <c r="EX18" s="160" t="s">
        <v>288</v>
      </c>
      <c r="EY18" s="160" t="s">
        <v>15</v>
      </c>
      <c r="EZ18" s="160" t="s">
        <v>15</v>
      </c>
      <c r="FA18" s="175" t="s">
        <v>8</v>
      </c>
      <c r="FB18" s="175" t="s">
        <v>8</v>
      </c>
      <c r="FC18" s="177" t="s">
        <v>54</v>
      </c>
      <c r="FD18" s="177" t="s">
        <v>54</v>
      </c>
      <c r="FE18" s="177" t="s">
        <v>54</v>
      </c>
      <c r="FF18" s="176" t="s">
        <v>16</v>
      </c>
      <c r="FG18" s="160" t="s">
        <v>16</v>
      </c>
      <c r="FH18" s="175" t="s">
        <v>289</v>
      </c>
      <c r="FI18" s="177" t="s">
        <v>54</v>
      </c>
      <c r="FJ18" s="160" t="s">
        <v>46</v>
      </c>
      <c r="FK18" s="175" t="s">
        <v>8</v>
      </c>
      <c r="FL18" s="175" t="s">
        <v>8</v>
      </c>
      <c r="FM18" s="160" t="s">
        <v>16</v>
      </c>
      <c r="FN18" s="160" t="s">
        <v>16</v>
      </c>
      <c r="FO18" s="160" t="s">
        <v>16</v>
      </c>
      <c r="FP18" s="160" t="s">
        <v>15</v>
      </c>
      <c r="FQ18" s="176" t="s">
        <v>15</v>
      </c>
      <c r="FR18" s="160" t="s">
        <v>15</v>
      </c>
      <c r="FS18" s="175" t="s">
        <v>8</v>
      </c>
      <c r="FT18" s="160" t="s">
        <v>12</v>
      </c>
      <c r="FU18" s="160" t="s">
        <v>37</v>
      </c>
      <c r="FV18" s="160" t="s">
        <v>12</v>
      </c>
      <c r="FW18" s="160" t="s">
        <v>46</v>
      </c>
      <c r="FX18" s="175" t="s">
        <v>8</v>
      </c>
      <c r="FY18" s="175" t="s">
        <v>8</v>
      </c>
      <c r="FZ18" s="176" t="s">
        <v>54</v>
      </c>
      <c r="GA18" s="175" t="s">
        <v>8</v>
      </c>
      <c r="GB18" s="176" t="s">
        <v>38</v>
      </c>
      <c r="GC18" s="160" t="s">
        <v>39</v>
      </c>
      <c r="GD18" s="160" t="s">
        <v>39</v>
      </c>
      <c r="GE18" s="160" t="s">
        <v>38</v>
      </c>
      <c r="GF18" s="160" t="s">
        <v>40</v>
      </c>
      <c r="GG18" s="160" t="s">
        <v>40</v>
      </c>
      <c r="GH18" s="175" t="s">
        <v>8</v>
      </c>
      <c r="GI18" s="175" t="s">
        <v>8</v>
      </c>
      <c r="GJ18" s="160" t="s">
        <v>41</v>
      </c>
      <c r="GK18" s="176" t="s">
        <v>41</v>
      </c>
      <c r="GL18" s="160" t="s">
        <v>41</v>
      </c>
      <c r="GM18" s="175" t="s">
        <v>8</v>
      </c>
      <c r="GN18" s="160" t="s">
        <v>41</v>
      </c>
      <c r="GO18" s="177" t="s">
        <v>54</v>
      </c>
      <c r="GP18" s="175" t="s">
        <v>8</v>
      </c>
      <c r="GQ18" s="175" t="s">
        <v>8</v>
      </c>
      <c r="GR18" s="160" t="s">
        <v>42</v>
      </c>
      <c r="GS18" s="160" t="s">
        <v>42</v>
      </c>
      <c r="GT18" s="160" t="s">
        <v>43</v>
      </c>
      <c r="GU18" s="160" t="s">
        <v>43</v>
      </c>
      <c r="GV18" s="175" t="s">
        <v>290</v>
      </c>
      <c r="GW18" s="176" t="s">
        <v>43</v>
      </c>
      <c r="GX18" s="160" t="s">
        <v>43</v>
      </c>
      <c r="GY18" s="160" t="s">
        <v>42</v>
      </c>
      <c r="GZ18" s="160" t="s">
        <v>286</v>
      </c>
      <c r="HA18" s="160" t="s">
        <v>43</v>
      </c>
      <c r="HB18" s="175" t="s">
        <v>8</v>
      </c>
      <c r="HC18" s="175" t="s">
        <v>8</v>
      </c>
      <c r="HD18" s="160" t="s">
        <v>44</v>
      </c>
      <c r="HE18" s="176" t="s">
        <v>54</v>
      </c>
      <c r="HF18" s="160" t="s">
        <v>291</v>
      </c>
      <c r="HG18" s="175" t="s">
        <v>8</v>
      </c>
      <c r="HH18" s="176" t="s">
        <v>44</v>
      </c>
      <c r="HI18" s="175" t="s">
        <v>8</v>
      </c>
      <c r="HJ18" s="160" t="s">
        <v>287</v>
      </c>
      <c r="HK18" s="177" t="s">
        <v>54</v>
      </c>
      <c r="HL18" s="160" t="s">
        <v>12</v>
      </c>
      <c r="HM18" s="175" t="s">
        <v>8</v>
      </c>
      <c r="HN18" s="160" t="s">
        <v>45</v>
      </c>
      <c r="HO18" s="160" t="s">
        <v>47</v>
      </c>
      <c r="HP18" s="176" t="s">
        <v>54</v>
      </c>
      <c r="HQ18" s="175" t="s">
        <v>8</v>
      </c>
      <c r="HR18" s="176" t="s">
        <v>54</v>
      </c>
      <c r="HS18" s="175" t="s">
        <v>8</v>
      </c>
      <c r="HT18" s="175" t="s">
        <v>8</v>
      </c>
      <c r="HU18" s="160" t="s">
        <v>42</v>
      </c>
      <c r="HV18" s="160" t="s">
        <v>54</v>
      </c>
      <c r="HW18" s="160" t="s">
        <v>54</v>
      </c>
      <c r="HX18" s="160" t="s">
        <v>9</v>
      </c>
      <c r="HY18" s="175" t="s">
        <v>8</v>
      </c>
      <c r="HZ18" s="160" t="s">
        <v>9</v>
      </c>
      <c r="IA18" s="176" t="s">
        <v>9</v>
      </c>
      <c r="IB18" s="160" t="s">
        <v>9</v>
      </c>
      <c r="IC18" s="160" t="s">
        <v>10</v>
      </c>
      <c r="ID18" s="160" t="s">
        <v>10</v>
      </c>
      <c r="IE18" s="175" t="s">
        <v>8</v>
      </c>
      <c r="IF18" s="160" t="s">
        <v>10</v>
      </c>
      <c r="IG18" s="175" t="s">
        <v>8</v>
      </c>
      <c r="IH18" s="160" t="s">
        <v>11</v>
      </c>
      <c r="II18" s="175" t="s">
        <v>8</v>
      </c>
      <c r="IJ18" s="176" t="s">
        <v>11</v>
      </c>
      <c r="IK18" s="160" t="s">
        <v>11</v>
      </c>
      <c r="IL18" s="160" t="s">
        <v>11</v>
      </c>
      <c r="IM18" s="175" t="s">
        <v>8</v>
      </c>
      <c r="IN18" s="160" t="s">
        <v>285</v>
      </c>
      <c r="IO18" s="160" t="s">
        <v>12</v>
      </c>
      <c r="IP18" s="160" t="s">
        <v>46</v>
      </c>
      <c r="IQ18" s="175" t="s">
        <v>8</v>
      </c>
      <c r="IR18" s="176" t="s">
        <v>54</v>
      </c>
      <c r="IS18" s="175" t="s">
        <v>8</v>
      </c>
      <c r="IT18" s="160" t="s">
        <v>288</v>
      </c>
      <c r="IU18" s="160" t="s">
        <v>15</v>
      </c>
      <c r="IV18" s="160" t="s">
        <v>15</v>
      </c>
      <c r="IW18" s="175" t="s">
        <v>8</v>
      </c>
      <c r="IX18" s="175" t="s">
        <v>8</v>
      </c>
      <c r="IY18" s="177" t="s">
        <v>54</v>
      </c>
      <c r="IZ18" s="177" t="s">
        <v>54</v>
      </c>
      <c r="JA18" s="177" t="s">
        <v>54</v>
      </c>
      <c r="JB18" s="176" t="s">
        <v>16</v>
      </c>
      <c r="JC18" s="160" t="s">
        <v>16</v>
      </c>
      <c r="JD18" s="175" t="s">
        <v>289</v>
      </c>
      <c r="JE18" s="177" t="s">
        <v>54</v>
      </c>
      <c r="JF18" s="160" t="s">
        <v>46</v>
      </c>
      <c r="JG18" s="175" t="s">
        <v>8</v>
      </c>
      <c r="JH18" s="175" t="s">
        <v>8</v>
      </c>
      <c r="JI18" s="160" t="s">
        <v>16</v>
      </c>
      <c r="JJ18" s="160" t="s">
        <v>16</v>
      </c>
      <c r="JK18" s="160" t="s">
        <v>16</v>
      </c>
      <c r="JL18" s="160" t="s">
        <v>15</v>
      </c>
      <c r="JM18" s="176" t="s">
        <v>15</v>
      </c>
      <c r="JN18" s="160" t="s">
        <v>15</v>
      </c>
      <c r="JO18" s="175" t="s">
        <v>8</v>
      </c>
      <c r="JP18" s="160" t="s">
        <v>12</v>
      </c>
      <c r="JQ18" s="160" t="s">
        <v>37</v>
      </c>
      <c r="JR18" s="160" t="s">
        <v>12</v>
      </c>
      <c r="JS18" s="160" t="s">
        <v>46</v>
      </c>
      <c r="JT18" s="175" t="s">
        <v>8</v>
      </c>
      <c r="JU18" s="175" t="s">
        <v>8</v>
      </c>
      <c r="JV18" s="176" t="s">
        <v>54</v>
      </c>
      <c r="JW18" s="175" t="s">
        <v>8</v>
      </c>
      <c r="JX18" s="176" t="s">
        <v>38</v>
      </c>
      <c r="JY18" s="160" t="s">
        <v>39</v>
      </c>
      <c r="JZ18" s="160" t="s">
        <v>39</v>
      </c>
      <c r="KA18" s="160" t="s">
        <v>38</v>
      </c>
      <c r="KB18" s="160" t="s">
        <v>40</v>
      </c>
      <c r="KC18" s="160" t="s">
        <v>40</v>
      </c>
      <c r="KD18" s="175" t="s">
        <v>8</v>
      </c>
      <c r="KE18" s="175" t="s">
        <v>8</v>
      </c>
      <c r="KF18" s="160" t="s">
        <v>41</v>
      </c>
      <c r="KG18" s="176" t="s">
        <v>41</v>
      </c>
      <c r="KH18" s="160" t="s">
        <v>41</v>
      </c>
      <c r="KI18" s="175" t="s">
        <v>8</v>
      </c>
      <c r="KJ18" s="160" t="s">
        <v>41</v>
      </c>
      <c r="KK18" s="177" t="s">
        <v>54</v>
      </c>
      <c r="KL18" s="175" t="s">
        <v>8</v>
      </c>
      <c r="KM18" s="175" t="s">
        <v>8</v>
      </c>
      <c r="KN18" s="160" t="s">
        <v>42</v>
      </c>
      <c r="KO18" s="160" t="s">
        <v>42</v>
      </c>
    </row>
    <row r="19" spans="1:406" s="178" customFormat="1">
      <c r="A19" s="155" t="s">
        <v>353</v>
      </c>
      <c r="B19" s="160" t="str">
        <f>'Agent sur le planning au 011019'!$B$19</f>
        <v>JBU-12</v>
      </c>
      <c r="C19" s="160" t="str">
        <f>'Agent sur le planning au 011019'!$C$19</f>
        <v>JBU-12</v>
      </c>
      <c r="D19" s="160" t="str">
        <f>'Agent sur le planning au 011019'!$D$19</f>
        <v>JBU-16</v>
      </c>
      <c r="E19" s="175" t="str">
        <f>'Agent sur le planning au 011019'!$E$19</f>
        <v>RA</v>
      </c>
      <c r="F19" s="175" t="str">
        <f>'Agent sur le planning au 011019'!$F$19</f>
        <v>RA</v>
      </c>
      <c r="G19" s="160" t="str">
        <f>'Agent sur le planning au 011019'!$B$20</f>
        <v>CCV-46</v>
      </c>
      <c r="H19" s="176" t="str">
        <f>'Agent sur le planning au 011019'!$C$20</f>
        <v>RA</v>
      </c>
      <c r="I19" s="160" t="str">
        <f>'Agent sur le planning au 011019'!$D$20</f>
        <v>CCV-43</v>
      </c>
      <c r="J19" s="175" t="str">
        <f>'Agent sur le planning au 011019'!$E$20</f>
        <v>RA</v>
      </c>
      <c r="K19" s="176" t="str">
        <f>'Agent sur le planning au 011019'!$F$20</f>
        <v>CCV-46</v>
      </c>
      <c r="L19" s="175" t="str">
        <f>'Agent sur le planning au 011019'!$B$21</f>
        <v>RA</v>
      </c>
      <c r="M19" s="160" t="str">
        <f>'Agent sur le planning au 011019'!$C$21</f>
        <v>10H-20H</v>
      </c>
      <c r="N19" s="177" t="str">
        <f>'Agent sur le planning au 011019'!$D$21</f>
        <v>7H30-18H</v>
      </c>
      <c r="O19" s="160" t="str">
        <f>'Agent sur le planning au 011019'!$E$21</f>
        <v>Soir Gyn</v>
      </c>
      <c r="P19" s="175" t="str">
        <f>'Agent sur le planning au 011019'!$F$21</f>
        <v>RA</v>
      </c>
      <c r="Q19" s="160" t="str">
        <f>'Agent sur le planning au 011019'!$B$22</f>
        <v>CCV-43</v>
      </c>
      <c r="R19" s="160" t="str">
        <f>'Agent sur le planning au 011019'!$C$22</f>
        <v>CCV-42</v>
      </c>
      <c r="S19" s="176" t="str">
        <f>'Agent sur le planning au 011019'!$D$22</f>
        <v>7H30-18H</v>
      </c>
      <c r="T19" s="175" t="str">
        <f>'Agent sur le planning au 011019'!$E$22</f>
        <v>RA</v>
      </c>
      <c r="U19" s="176" t="str">
        <f>'Agent sur le planning au 011019'!$F$22</f>
        <v>7H30-18H</v>
      </c>
      <c r="V19" s="175" t="str">
        <f>'Agent sur le planning au 011019'!$B$23</f>
        <v>RA</v>
      </c>
      <c r="W19" s="175" t="str">
        <f>'Agent sur le planning au 011019'!$C$23</f>
        <v>RA</v>
      </c>
      <c r="X19" s="160" t="str">
        <f>'Agent sur le planning au 011019'!$D$23</f>
        <v>JBU-12</v>
      </c>
      <c r="Y19" s="160" t="str">
        <f>'Agent sur le planning au 011019'!$E$23</f>
        <v>7H30-18H</v>
      </c>
      <c r="Z19" s="160" t="str">
        <f>'Agent sur le planning au 011019'!$F$23</f>
        <v>7H30-18H</v>
      </c>
      <c r="AA19" s="160" t="str">
        <f>'Agent sur le planning au 011019'!$B$4</f>
        <v>JFR-32</v>
      </c>
      <c r="AB19" s="175" t="str">
        <f>'Agent sur le planning au 011019'!$C$4</f>
        <v>RA</v>
      </c>
      <c r="AC19" s="160" t="str">
        <f>'Agent sur le planning au 011019'!$D$4</f>
        <v>JFR-32</v>
      </c>
      <c r="AD19" s="176" t="str">
        <f>'Agent sur le planning au 011019'!$E$4</f>
        <v>JFR-32</v>
      </c>
      <c r="AE19" s="160" t="str">
        <f>'Agent sur le planning au 011019'!$F$4</f>
        <v>JFR-32</v>
      </c>
      <c r="AF19" s="160" t="str">
        <f>'Agent sur le planning au 011019'!$B$5</f>
        <v>JFR-33</v>
      </c>
      <c r="AG19" s="160" t="str">
        <f>'Agent sur le planning au 011019'!$C$5</f>
        <v>JFR-33</v>
      </c>
      <c r="AH19" s="175" t="str">
        <f>'Agent sur le planning au 011019'!$D$5</f>
        <v>RA</v>
      </c>
      <c r="AI19" s="160" t="str">
        <f>'Agent sur le planning au 011019'!$E$5</f>
        <v>JFR-33</v>
      </c>
      <c r="AJ19" s="175" t="str">
        <f>'Agent sur le planning au 011019'!$F$5</f>
        <v>RA</v>
      </c>
      <c r="AK19" s="160" t="str">
        <f>'Agent sur le planning au 011019'!$B$6</f>
        <v>JFR-37</v>
      </c>
      <c r="AL19" s="175" t="str">
        <f>'Agent sur le planning au 011019'!$C$6</f>
        <v>RA</v>
      </c>
      <c r="AM19" s="176" t="str">
        <f>'Agent sur le planning au 011019'!$D$6</f>
        <v>JFR-37</v>
      </c>
      <c r="AN19" s="160" t="str">
        <f>'Agent sur le planning au 011019'!$E$6</f>
        <v>JFR-37</v>
      </c>
      <c r="AO19" s="160" t="str">
        <f>'Agent sur le planning au 011019'!$F$6</f>
        <v>JFR-37</v>
      </c>
      <c r="AP19" s="175" t="str">
        <f>'Agent sur le planning au 011019'!$B$7</f>
        <v>RA</v>
      </c>
      <c r="AQ19" s="160" t="str">
        <f>'Agent sur le planning au 011019'!$C$7</f>
        <v>JFR-32</v>
      </c>
      <c r="AR19" s="160" t="str">
        <f>'Agent sur le planning au 011019'!$D$7</f>
        <v>Soir Gyn</v>
      </c>
      <c r="AS19" s="160" t="str">
        <f>'Agent sur le planning au 011019'!$E$7</f>
        <v>10H-20H</v>
      </c>
      <c r="AT19" s="175" t="str">
        <f>'Agent sur le planning au 011019'!$F$7</f>
        <v>RA</v>
      </c>
      <c r="AU19" s="176" t="str">
        <f>'Agent sur le planning au 011019'!$B$8</f>
        <v>7H30-18H</v>
      </c>
      <c r="AV19" s="175" t="str">
        <f>'Agent sur le planning au 011019'!$C$8</f>
        <v>RA</v>
      </c>
      <c r="AW19" s="160" t="str">
        <f>'Agent sur le planning au 011019'!$D$8</f>
        <v>JFR-34</v>
      </c>
      <c r="AX19" s="160" t="str">
        <f>'Agent sur le planning au 011019'!$E$8</f>
        <v>JBC-21</v>
      </c>
      <c r="AY19" s="160" t="str">
        <f>'Agent sur le planning au 011019'!$F$8</f>
        <v>JBC-21</v>
      </c>
      <c r="AZ19" s="175" t="str">
        <f>'Agent sur le planning au 011019'!$B$9</f>
        <v>RA</v>
      </c>
      <c r="BA19" s="175" t="str">
        <f>'Agent sur le planning au 011019'!$C$9</f>
        <v>RA</v>
      </c>
      <c r="BB19" s="177" t="str">
        <f>'Agent sur le planning au 011019'!$D$9</f>
        <v>7H30-18H</v>
      </c>
      <c r="BC19" s="177" t="str">
        <f>'Agent sur le planning au 011019'!$E$9</f>
        <v>7H30-18H</v>
      </c>
      <c r="BD19" s="177" t="str">
        <f>'Agent sur le planning au 011019'!$F$9</f>
        <v>7H30-18H</v>
      </c>
      <c r="BE19" s="176" t="str">
        <f>'Agent sur le planning au 011019'!$B$10</f>
        <v>JBC-23</v>
      </c>
      <c r="BF19" s="160" t="str">
        <f>'Agent sur le planning au 011019'!$C$10</f>
        <v>JBC-23</v>
      </c>
      <c r="BG19" s="175" t="str">
        <f>'Agent sur le planning au 011019'!$D$10</f>
        <v>RA</v>
      </c>
      <c r="BH19" s="177" t="str">
        <f>'Agent sur le planning au 011019'!$E$10</f>
        <v>7H30-18H</v>
      </c>
      <c r="BI19" s="160" t="str">
        <f>'Agent sur le planning au 011019'!$F$10</f>
        <v>10H-20H</v>
      </c>
      <c r="BJ19" s="175" t="str">
        <f>'Agent sur le planning au 011019'!$B$11</f>
        <v>RA</v>
      </c>
      <c r="BK19" s="175" t="str">
        <f>'Agent sur le planning au 011019'!$C$11</f>
        <v>RA</v>
      </c>
      <c r="BL19" s="160" t="str">
        <f>'Agent sur le planning au 011019'!$D$11</f>
        <v>JBC-23</v>
      </c>
      <c r="BM19" s="160" t="str">
        <f>'Agent sur le planning au 011019'!$E$11</f>
        <v>JBC-23</v>
      </c>
      <c r="BN19" s="160" t="str">
        <f>'Agent sur le planning au 011019'!$F$11</f>
        <v>JBC-23</v>
      </c>
      <c r="BO19" s="160" t="str">
        <f>'Agent sur le planning au 011019'!$B$12</f>
        <v>JBC-21</v>
      </c>
      <c r="BP19" s="176" t="str">
        <f>'Agent sur le planning au 011019'!$C$12</f>
        <v>7H30-18H</v>
      </c>
      <c r="BQ19" s="160" t="str">
        <f>'Agent sur le planning au 011019'!$D$12</f>
        <v>JBC-21</v>
      </c>
      <c r="BR19" s="175" t="str">
        <f>'Agent sur le planning au 011019'!$E$12</f>
        <v>RA</v>
      </c>
      <c r="BS19" s="160" t="str">
        <f>'Agent sur le planning au 011019'!$F$12</f>
        <v>Soir Gyn</v>
      </c>
      <c r="BT19" s="160" t="str">
        <f>'Agent sur le planning au 011019'!$B$13</f>
        <v>Soir JFR</v>
      </c>
      <c r="BU19" s="160" t="str">
        <f>'Agent sur le planning au 011019'!$C$13</f>
        <v>Soir Gyn</v>
      </c>
      <c r="BV19" s="160" t="str">
        <f>'Agent sur le planning au 011019'!$D$13</f>
        <v>10H-20H</v>
      </c>
      <c r="BW19" s="175" t="str">
        <f>'Agent sur le planning au 011019'!$E$13</f>
        <v>RA</v>
      </c>
      <c r="BX19" s="175" t="str">
        <f>'Agent sur le planning au 011019'!$F$13</f>
        <v>RA</v>
      </c>
      <c r="BY19" s="176" t="str">
        <f>'Agent sur le planning au 011019'!$B$14</f>
        <v>7H30-18H</v>
      </c>
      <c r="BZ19" s="175" t="str">
        <f>'Agent sur le planning au 011019'!$C$14</f>
        <v>RA</v>
      </c>
      <c r="CA19" s="176" t="str">
        <f>'Agent sur le planning au 011019'!$D$14</f>
        <v>JBC-25</v>
      </c>
      <c r="CB19" s="160" t="str">
        <f>'Agent sur le planning au 011019'!$E$14</f>
        <v>JBC-26</v>
      </c>
      <c r="CC19" s="160" t="str">
        <f>'Agent sur le planning au 011019'!$F$14</f>
        <v>JBC-26</v>
      </c>
      <c r="CD19" s="160" t="str">
        <f>'Agent sur le planning au 011019'!$B$15</f>
        <v>JBC-25</v>
      </c>
      <c r="CE19" s="160" t="str">
        <f>'Agent sur le planning au 011019'!$C$15</f>
        <v>JBA-1</v>
      </c>
      <c r="CF19" s="160" t="str">
        <f>'Agent sur le planning au 011019'!$D$15</f>
        <v>JBA-1</v>
      </c>
      <c r="CG19" s="175" t="str">
        <f>'Agent sur le planning au 011019'!$E$15</f>
        <v>RA</v>
      </c>
      <c r="CH19" s="175" t="str">
        <f>'Agent sur le planning au 011019'!$F$15</f>
        <v>RA</v>
      </c>
      <c r="CI19" s="160" t="str">
        <f>'Agent sur le planning au 011019'!$B$16</f>
        <v>JBU-15</v>
      </c>
      <c r="CJ19" s="176" t="str">
        <f>'Agent sur le planning au 011019'!$C$16</f>
        <v>JBU-15</v>
      </c>
      <c r="CK19" s="160" t="str">
        <f>'Agent sur le planning au 011019'!$D$16</f>
        <v>JBU-15</v>
      </c>
      <c r="CL19" s="175" t="str">
        <f>'Agent sur le planning au 011019'!$E$16</f>
        <v>RA</v>
      </c>
      <c r="CM19" s="160" t="str">
        <f>'Agent sur le planning au 011019'!$F$16</f>
        <v>JBU-15</v>
      </c>
      <c r="CN19" s="177" t="str">
        <f>'Agent sur le planning au 011019'!$B$17</f>
        <v>7H30-18H</v>
      </c>
      <c r="CO19" s="175" t="str">
        <f>'Agent sur le planning au 011019'!$C$17</f>
        <v>RA</v>
      </c>
      <c r="CP19" s="175" t="str">
        <f>'Agent sur le planning au 011019'!$D$17</f>
        <v>RA</v>
      </c>
      <c r="CQ19" s="160" t="str">
        <f>'Agent sur le planning au 011019'!$E$17</f>
        <v>JBU-12</v>
      </c>
      <c r="CR19" s="160" t="str">
        <f>'Agent sur le planning au 011019'!$F$17</f>
        <v>JBU-12</v>
      </c>
      <c r="CS19" s="160" t="str">
        <f>'Agent sur le planning au 011019'!$B$18</f>
        <v>JBU-16</v>
      </c>
      <c r="CT19" s="160" t="str">
        <f>'Agent sur le planning au 011019'!$C$18</f>
        <v>JBU-16</v>
      </c>
      <c r="CU19" s="175" t="str">
        <f>'Agent sur le planning au 011019'!$D$18</f>
        <v>RA</v>
      </c>
      <c r="CV19" s="176" t="str">
        <f>'Agent sur le planning au 011019'!$E$18</f>
        <v>JBU-16</v>
      </c>
      <c r="CW19" s="160" t="str">
        <f>'Agent sur le planning au 011019'!$F$18</f>
        <v>JBU-16</v>
      </c>
      <c r="CX19" s="160" t="s">
        <v>42</v>
      </c>
      <c r="CY19" s="160" t="s">
        <v>286</v>
      </c>
      <c r="CZ19" s="160" t="s">
        <v>43</v>
      </c>
      <c r="DA19" s="175" t="s">
        <v>8</v>
      </c>
      <c r="DB19" s="175" t="s">
        <v>8</v>
      </c>
      <c r="DC19" s="160" t="s">
        <v>44</v>
      </c>
      <c r="DD19" s="176" t="s">
        <v>54</v>
      </c>
      <c r="DE19" s="160" t="s">
        <v>291</v>
      </c>
      <c r="DF19" s="175" t="s">
        <v>8</v>
      </c>
      <c r="DG19" s="176" t="s">
        <v>44</v>
      </c>
      <c r="DH19" s="175" t="s">
        <v>8</v>
      </c>
      <c r="DI19" s="160" t="s">
        <v>287</v>
      </c>
      <c r="DJ19" s="177" t="s">
        <v>54</v>
      </c>
      <c r="DK19" s="160" t="s">
        <v>12</v>
      </c>
      <c r="DL19" s="175" t="s">
        <v>8</v>
      </c>
      <c r="DM19" s="160" t="s">
        <v>45</v>
      </c>
      <c r="DN19" s="160" t="s">
        <v>47</v>
      </c>
      <c r="DO19" s="176" t="s">
        <v>54</v>
      </c>
      <c r="DP19" s="175" t="s">
        <v>8</v>
      </c>
      <c r="DQ19" s="176" t="s">
        <v>54</v>
      </c>
      <c r="DR19" s="175" t="s">
        <v>8</v>
      </c>
      <c r="DS19" s="175" t="s">
        <v>8</v>
      </c>
      <c r="DT19" s="160" t="s">
        <v>42</v>
      </c>
      <c r="DU19" s="160" t="s">
        <v>54</v>
      </c>
      <c r="DV19" s="160" t="s">
        <v>54</v>
      </c>
      <c r="DW19" s="160" t="s">
        <v>9</v>
      </c>
      <c r="DX19" s="175" t="s">
        <v>8</v>
      </c>
      <c r="DY19" s="160" t="s">
        <v>9</v>
      </c>
      <c r="DZ19" s="176" t="s">
        <v>9</v>
      </c>
      <c r="EA19" s="160" t="s">
        <v>9</v>
      </c>
      <c r="EB19" s="160" t="s">
        <v>10</v>
      </c>
      <c r="EC19" s="160" t="s">
        <v>10</v>
      </c>
      <c r="ED19" s="175" t="s">
        <v>8</v>
      </c>
      <c r="EE19" s="160" t="s">
        <v>10</v>
      </c>
      <c r="EF19" s="175" t="s">
        <v>8</v>
      </c>
      <c r="EG19" s="160" t="s">
        <v>11</v>
      </c>
      <c r="EH19" s="175" t="s">
        <v>8</v>
      </c>
      <c r="EI19" s="176" t="s">
        <v>11</v>
      </c>
      <c r="EJ19" s="160" t="s">
        <v>11</v>
      </c>
      <c r="EK19" s="160" t="s">
        <v>11</v>
      </c>
      <c r="EL19" s="175" t="s">
        <v>8</v>
      </c>
      <c r="EM19" s="160" t="str">
        <f>'Agent sur le planning au 011019'!$C$7</f>
        <v>JFR-32</v>
      </c>
      <c r="EN19" s="160" t="s">
        <v>12</v>
      </c>
      <c r="EO19" s="160" t="s">
        <v>46</v>
      </c>
      <c r="EP19" s="175" t="s">
        <v>8</v>
      </c>
      <c r="EQ19" s="176" t="s">
        <v>54</v>
      </c>
      <c r="ER19" s="175" t="s">
        <v>8</v>
      </c>
      <c r="ES19" s="160" t="s">
        <v>288</v>
      </c>
      <c r="ET19" s="160" t="s">
        <v>15</v>
      </c>
      <c r="EU19" s="160" t="s">
        <v>15</v>
      </c>
      <c r="EV19" s="175" t="s">
        <v>8</v>
      </c>
      <c r="EW19" s="175" t="s">
        <v>8</v>
      </c>
      <c r="EX19" s="177" t="s">
        <v>54</v>
      </c>
      <c r="EY19" s="177" t="s">
        <v>54</v>
      </c>
      <c r="EZ19" s="177" t="s">
        <v>54</v>
      </c>
      <c r="FA19" s="176" t="s">
        <v>16</v>
      </c>
      <c r="FB19" s="160" t="s">
        <v>16</v>
      </c>
      <c r="FC19" s="175" t="s">
        <v>289</v>
      </c>
      <c r="FD19" s="177" t="s">
        <v>54</v>
      </c>
      <c r="FE19" s="160" t="s">
        <v>46</v>
      </c>
      <c r="FF19" s="175" t="s">
        <v>8</v>
      </c>
      <c r="FG19" s="175" t="s">
        <v>8</v>
      </c>
      <c r="FH19" s="160" t="s">
        <v>16</v>
      </c>
      <c r="FI19" s="160" t="s">
        <v>16</v>
      </c>
      <c r="FJ19" s="160" t="s">
        <v>16</v>
      </c>
      <c r="FK19" s="160" t="s">
        <v>15</v>
      </c>
      <c r="FL19" s="176" t="s">
        <v>15</v>
      </c>
      <c r="FM19" s="160" t="s">
        <v>15</v>
      </c>
      <c r="FN19" s="175" t="s">
        <v>8</v>
      </c>
      <c r="FO19" s="160" t="s">
        <v>12</v>
      </c>
      <c r="FP19" s="160" t="s">
        <v>37</v>
      </c>
      <c r="FQ19" s="160" t="s">
        <v>12</v>
      </c>
      <c r="FR19" s="160" t="s">
        <v>46</v>
      </c>
      <c r="FS19" s="175" t="s">
        <v>8</v>
      </c>
      <c r="FT19" s="175" t="s">
        <v>8</v>
      </c>
      <c r="FU19" s="176" t="s">
        <v>54</v>
      </c>
      <c r="FV19" s="175" t="s">
        <v>8</v>
      </c>
      <c r="FW19" s="176" t="s">
        <v>38</v>
      </c>
      <c r="FX19" s="160" t="s">
        <v>39</v>
      </c>
      <c r="FY19" s="160" t="s">
        <v>39</v>
      </c>
      <c r="FZ19" s="160" t="s">
        <v>38</v>
      </c>
      <c r="GA19" s="160" t="s">
        <v>40</v>
      </c>
      <c r="GB19" s="160" t="s">
        <v>40</v>
      </c>
      <c r="GC19" s="175" t="s">
        <v>8</v>
      </c>
      <c r="GD19" s="175" t="s">
        <v>8</v>
      </c>
      <c r="GE19" s="160" t="s">
        <v>41</v>
      </c>
      <c r="GF19" s="176" t="s">
        <v>41</v>
      </c>
      <c r="GG19" s="160" t="s">
        <v>41</v>
      </c>
      <c r="GH19" s="175" t="s">
        <v>8</v>
      </c>
      <c r="GI19" s="160" t="s">
        <v>41</v>
      </c>
      <c r="GJ19" s="177" t="s">
        <v>54</v>
      </c>
      <c r="GK19" s="175" t="s">
        <v>8</v>
      </c>
      <c r="GL19" s="175" t="s">
        <v>8</v>
      </c>
      <c r="GM19" s="160" t="s">
        <v>42</v>
      </c>
      <c r="GN19" s="160" t="s">
        <v>42</v>
      </c>
      <c r="GO19" s="160" t="s">
        <v>43</v>
      </c>
      <c r="GP19" s="160" t="s">
        <v>43</v>
      </c>
      <c r="GQ19" s="175" t="s">
        <v>290</v>
      </c>
      <c r="GR19" s="176" t="s">
        <v>43</v>
      </c>
      <c r="GS19" s="160" t="s">
        <v>43</v>
      </c>
      <c r="GT19" s="160" t="s">
        <v>42</v>
      </c>
      <c r="GU19" s="160" t="s">
        <v>286</v>
      </c>
      <c r="GV19" s="160" t="s">
        <v>43</v>
      </c>
      <c r="GW19" s="175" t="s">
        <v>8</v>
      </c>
      <c r="GX19" s="175" t="s">
        <v>8</v>
      </c>
      <c r="GY19" s="160" t="s">
        <v>44</v>
      </c>
      <c r="GZ19" s="176" t="s">
        <v>54</v>
      </c>
      <c r="HA19" s="160" t="s">
        <v>291</v>
      </c>
      <c r="HB19" s="175" t="s">
        <v>8</v>
      </c>
      <c r="HC19" s="176" t="s">
        <v>44</v>
      </c>
      <c r="HD19" s="175" t="s">
        <v>8</v>
      </c>
      <c r="HE19" s="160" t="s">
        <v>287</v>
      </c>
      <c r="HF19" s="177" t="s">
        <v>54</v>
      </c>
      <c r="HG19" s="160" t="s">
        <v>12</v>
      </c>
      <c r="HH19" s="175" t="s">
        <v>8</v>
      </c>
      <c r="HI19" s="160" t="s">
        <v>45</v>
      </c>
      <c r="HJ19" s="160" t="s">
        <v>47</v>
      </c>
      <c r="HK19" s="176" t="s">
        <v>54</v>
      </c>
      <c r="HL19" s="175" t="s">
        <v>8</v>
      </c>
      <c r="HM19" s="176" t="s">
        <v>54</v>
      </c>
      <c r="HN19" s="175" t="s">
        <v>8</v>
      </c>
      <c r="HO19" s="175" t="s">
        <v>8</v>
      </c>
      <c r="HP19" s="160" t="s">
        <v>42</v>
      </c>
      <c r="HQ19" s="160" t="s">
        <v>54</v>
      </c>
      <c r="HR19" s="160" t="s">
        <v>54</v>
      </c>
      <c r="HS19" s="160" t="s">
        <v>9</v>
      </c>
      <c r="HT19" s="175" t="s">
        <v>8</v>
      </c>
      <c r="HU19" s="160" t="s">
        <v>9</v>
      </c>
      <c r="HV19" s="176" t="s">
        <v>9</v>
      </c>
      <c r="HW19" s="160" t="s">
        <v>9</v>
      </c>
      <c r="HX19" s="160" t="s">
        <v>10</v>
      </c>
      <c r="HY19" s="160" t="s">
        <v>10</v>
      </c>
      <c r="HZ19" s="175" t="s">
        <v>8</v>
      </c>
      <c r="IA19" s="160" t="s">
        <v>10</v>
      </c>
      <c r="IB19" s="175" t="s">
        <v>8</v>
      </c>
      <c r="IC19" s="160" t="s">
        <v>11</v>
      </c>
      <c r="ID19" s="175" t="s">
        <v>8</v>
      </c>
      <c r="IE19" s="176" t="s">
        <v>11</v>
      </c>
      <c r="IF19" s="160" t="s">
        <v>11</v>
      </c>
      <c r="IG19" s="160" t="s">
        <v>11</v>
      </c>
      <c r="IH19" s="175" t="s">
        <v>8</v>
      </c>
      <c r="II19" s="160" t="s">
        <v>285</v>
      </c>
      <c r="IJ19" s="160" t="s">
        <v>12</v>
      </c>
      <c r="IK19" s="160" t="s">
        <v>46</v>
      </c>
      <c r="IL19" s="175" t="s">
        <v>8</v>
      </c>
      <c r="IM19" s="176" t="s">
        <v>54</v>
      </c>
      <c r="IN19" s="175" t="s">
        <v>8</v>
      </c>
      <c r="IO19" s="160" t="s">
        <v>288</v>
      </c>
      <c r="IP19" s="160" t="s">
        <v>15</v>
      </c>
      <c r="IQ19" s="160" t="s">
        <v>15</v>
      </c>
      <c r="IR19" s="175" t="s">
        <v>8</v>
      </c>
      <c r="IS19" s="175" t="s">
        <v>8</v>
      </c>
      <c r="IT19" s="177" t="s">
        <v>54</v>
      </c>
      <c r="IU19" s="177" t="s">
        <v>54</v>
      </c>
      <c r="IV19" s="177" t="s">
        <v>54</v>
      </c>
      <c r="IW19" s="176" t="s">
        <v>16</v>
      </c>
      <c r="IX19" s="160" t="s">
        <v>16</v>
      </c>
      <c r="IY19" s="175" t="s">
        <v>289</v>
      </c>
      <c r="IZ19" s="177" t="s">
        <v>54</v>
      </c>
      <c r="JA19" s="160" t="s">
        <v>46</v>
      </c>
      <c r="JB19" s="175" t="s">
        <v>8</v>
      </c>
      <c r="JC19" s="175" t="s">
        <v>8</v>
      </c>
      <c r="JD19" s="160" t="s">
        <v>16</v>
      </c>
      <c r="JE19" s="160" t="s">
        <v>16</v>
      </c>
      <c r="JF19" s="160" t="s">
        <v>16</v>
      </c>
      <c r="JG19" s="160" t="s">
        <v>15</v>
      </c>
      <c r="JH19" s="176" t="s">
        <v>15</v>
      </c>
      <c r="JI19" s="160" t="s">
        <v>15</v>
      </c>
      <c r="JJ19" s="175" t="s">
        <v>8</v>
      </c>
      <c r="JK19" s="160" t="s">
        <v>12</v>
      </c>
      <c r="JL19" s="160" t="s">
        <v>37</v>
      </c>
      <c r="JM19" s="160" t="s">
        <v>12</v>
      </c>
      <c r="JN19" s="160" t="s">
        <v>46</v>
      </c>
      <c r="JO19" s="175" t="s">
        <v>8</v>
      </c>
      <c r="JP19" s="175" t="s">
        <v>8</v>
      </c>
      <c r="JQ19" s="176" t="s">
        <v>54</v>
      </c>
      <c r="JR19" s="175" t="s">
        <v>8</v>
      </c>
      <c r="JS19" s="176" t="s">
        <v>38</v>
      </c>
      <c r="JT19" s="160" t="s">
        <v>39</v>
      </c>
      <c r="JU19" s="160" t="s">
        <v>39</v>
      </c>
      <c r="JV19" s="160" t="s">
        <v>38</v>
      </c>
      <c r="JW19" s="160" t="s">
        <v>40</v>
      </c>
      <c r="JX19" s="160" t="s">
        <v>40</v>
      </c>
      <c r="JY19" s="175" t="s">
        <v>8</v>
      </c>
      <c r="JZ19" s="175" t="s">
        <v>8</v>
      </c>
      <c r="KA19" s="160" t="s">
        <v>41</v>
      </c>
      <c r="KB19" s="176" t="s">
        <v>41</v>
      </c>
      <c r="KC19" s="160" t="s">
        <v>41</v>
      </c>
      <c r="KD19" s="175" t="s">
        <v>8</v>
      </c>
      <c r="KE19" s="160" t="s">
        <v>41</v>
      </c>
      <c r="KF19" s="177" t="s">
        <v>54</v>
      </c>
      <c r="KG19" s="175" t="s">
        <v>8</v>
      </c>
      <c r="KH19" s="175" t="s">
        <v>8</v>
      </c>
      <c r="KI19" s="160" t="s">
        <v>42</v>
      </c>
      <c r="KJ19" s="160" t="s">
        <v>42</v>
      </c>
      <c r="KK19" s="160" t="s">
        <v>43</v>
      </c>
      <c r="KL19" s="160" t="s">
        <v>43</v>
      </c>
      <c r="KM19" s="175" t="s">
        <v>290</v>
      </c>
      <c r="KN19" s="176" t="s">
        <v>43</v>
      </c>
      <c r="KO19" s="160" t="s">
        <v>43</v>
      </c>
    </row>
    <row r="20" spans="1:406" s="178" customFormat="1">
      <c r="A20" s="155" t="s">
        <v>354</v>
      </c>
      <c r="B20" s="160" t="str">
        <f>'Agent sur le planning au 011019'!$B$20</f>
        <v>CCV-46</v>
      </c>
      <c r="C20" s="176" t="str">
        <f>'Agent sur le planning au 011019'!$C$20</f>
        <v>RA</v>
      </c>
      <c r="D20" s="160" t="str">
        <f>'Agent sur le planning au 011019'!$D$20</f>
        <v>CCV-43</v>
      </c>
      <c r="E20" s="175" t="str">
        <f>'Agent sur le planning au 011019'!$E$20</f>
        <v>RA</v>
      </c>
      <c r="F20" s="176" t="str">
        <f>'Agent sur le planning au 011019'!$F$20</f>
        <v>CCV-46</v>
      </c>
      <c r="G20" s="175" t="str">
        <f>'Agent sur le planning au 011019'!$B$21</f>
        <v>RA</v>
      </c>
      <c r="H20" s="160" t="str">
        <f>'Agent sur le planning au 011019'!$C$21</f>
        <v>10H-20H</v>
      </c>
      <c r="I20" s="177" t="str">
        <f>'Agent sur le planning au 011019'!$D$21</f>
        <v>7H30-18H</v>
      </c>
      <c r="J20" s="160" t="str">
        <f>'Agent sur le planning au 011019'!$E$21</f>
        <v>Soir Gyn</v>
      </c>
      <c r="K20" s="175" t="str">
        <f>'Agent sur le planning au 011019'!$F$21</f>
        <v>RA</v>
      </c>
      <c r="L20" s="160" t="str">
        <f>'Agent sur le planning au 011019'!$B$22</f>
        <v>CCV-43</v>
      </c>
      <c r="M20" s="160" t="str">
        <f>'Agent sur le planning au 011019'!$C$22</f>
        <v>CCV-42</v>
      </c>
      <c r="N20" s="176" t="str">
        <f>'Agent sur le planning au 011019'!$D$22</f>
        <v>7H30-18H</v>
      </c>
      <c r="O20" s="175" t="str">
        <f>'Agent sur le planning au 011019'!$E$22</f>
        <v>RA</v>
      </c>
      <c r="P20" s="176" t="str">
        <f>'Agent sur le planning au 011019'!$F$22</f>
        <v>7H30-18H</v>
      </c>
      <c r="Q20" s="175" t="str">
        <f>'Agent sur le planning au 011019'!$B$23</f>
        <v>RA</v>
      </c>
      <c r="R20" s="175" t="str">
        <f>'Agent sur le planning au 011019'!$C$23</f>
        <v>RA</v>
      </c>
      <c r="S20" s="160" t="str">
        <f>'Agent sur le planning au 011019'!$D$23</f>
        <v>JBU-12</v>
      </c>
      <c r="T20" s="160" t="str">
        <f>'Agent sur le planning au 011019'!$E$23</f>
        <v>7H30-18H</v>
      </c>
      <c r="U20" s="160" t="str">
        <f>'Agent sur le planning au 011019'!$F$23</f>
        <v>7H30-18H</v>
      </c>
      <c r="V20" s="160" t="str">
        <f>'Agent sur le planning au 011019'!$B$4</f>
        <v>JFR-32</v>
      </c>
      <c r="W20" s="175" t="str">
        <f>'Agent sur le planning au 011019'!$C$4</f>
        <v>RA</v>
      </c>
      <c r="X20" s="160" t="str">
        <f>'Agent sur le planning au 011019'!$D$4</f>
        <v>JFR-32</v>
      </c>
      <c r="Y20" s="176" t="str">
        <f>'Agent sur le planning au 011019'!$E$4</f>
        <v>JFR-32</v>
      </c>
      <c r="Z20" s="160" t="str">
        <f>'Agent sur le planning au 011019'!$F$4</f>
        <v>JFR-32</v>
      </c>
      <c r="AA20" s="160" t="str">
        <f>'Agent sur le planning au 011019'!$B$5</f>
        <v>JFR-33</v>
      </c>
      <c r="AB20" s="160" t="str">
        <f>'Agent sur le planning au 011019'!$C$5</f>
        <v>JFR-33</v>
      </c>
      <c r="AC20" s="175" t="str">
        <f>'Agent sur le planning au 011019'!$D$5</f>
        <v>RA</v>
      </c>
      <c r="AD20" s="160" t="str">
        <f>'Agent sur le planning au 011019'!$E$5</f>
        <v>JFR-33</v>
      </c>
      <c r="AE20" s="175" t="str">
        <f>'Agent sur le planning au 011019'!$F$5</f>
        <v>RA</v>
      </c>
      <c r="AF20" s="160" t="str">
        <f>'Agent sur le planning au 011019'!$B$6</f>
        <v>JFR-37</v>
      </c>
      <c r="AG20" s="175" t="str">
        <f>'Agent sur le planning au 011019'!$C$6</f>
        <v>RA</v>
      </c>
      <c r="AH20" s="176" t="str">
        <f>'Agent sur le planning au 011019'!$D$6</f>
        <v>JFR-37</v>
      </c>
      <c r="AI20" s="160" t="str">
        <f>'Agent sur le planning au 011019'!$E$6</f>
        <v>JFR-37</v>
      </c>
      <c r="AJ20" s="160" t="str">
        <f>'Agent sur le planning au 011019'!$F$6</f>
        <v>JFR-37</v>
      </c>
      <c r="AK20" s="175" t="str">
        <f>'Agent sur le planning au 011019'!$B$7</f>
        <v>RA</v>
      </c>
      <c r="AL20" s="160" t="str">
        <f>'Agent sur le planning au 011019'!$C$7</f>
        <v>JFR-32</v>
      </c>
      <c r="AM20" s="160" t="str">
        <f>'Agent sur le planning au 011019'!$D$7</f>
        <v>Soir Gyn</v>
      </c>
      <c r="AN20" s="160" t="str">
        <f>'Agent sur le planning au 011019'!$E$7</f>
        <v>10H-20H</v>
      </c>
      <c r="AO20" s="175" t="str">
        <f>'Agent sur le planning au 011019'!$F$7</f>
        <v>RA</v>
      </c>
      <c r="AP20" s="176" t="str">
        <f>'Agent sur le planning au 011019'!$B$8</f>
        <v>7H30-18H</v>
      </c>
      <c r="AQ20" s="175" t="str">
        <f>'Agent sur le planning au 011019'!$C$8</f>
        <v>RA</v>
      </c>
      <c r="AR20" s="160" t="str">
        <f>'Agent sur le planning au 011019'!$D$8</f>
        <v>JFR-34</v>
      </c>
      <c r="AS20" s="160" t="str">
        <f>'Agent sur le planning au 011019'!$E$8</f>
        <v>JBC-21</v>
      </c>
      <c r="AT20" s="160" t="str">
        <f>'Agent sur le planning au 011019'!$F$8</f>
        <v>JBC-21</v>
      </c>
      <c r="AU20" s="175" t="str">
        <f>'Agent sur le planning au 011019'!$B$9</f>
        <v>RA</v>
      </c>
      <c r="AV20" s="175" t="str">
        <f>'Agent sur le planning au 011019'!$C$9</f>
        <v>RA</v>
      </c>
      <c r="AW20" s="177" t="str">
        <f>'Agent sur le planning au 011019'!$D$9</f>
        <v>7H30-18H</v>
      </c>
      <c r="AX20" s="177" t="str">
        <f>'Agent sur le planning au 011019'!$E$9</f>
        <v>7H30-18H</v>
      </c>
      <c r="AY20" s="177" t="str">
        <f>'Agent sur le planning au 011019'!$F$9</f>
        <v>7H30-18H</v>
      </c>
      <c r="AZ20" s="176" t="str">
        <f>'Agent sur le planning au 011019'!$B$10</f>
        <v>JBC-23</v>
      </c>
      <c r="BA20" s="160" t="str">
        <f>'Agent sur le planning au 011019'!$C$10</f>
        <v>JBC-23</v>
      </c>
      <c r="BB20" s="175" t="str">
        <f>'Agent sur le planning au 011019'!$D$10</f>
        <v>RA</v>
      </c>
      <c r="BC20" s="177" t="str">
        <f>'Agent sur le planning au 011019'!$E$10</f>
        <v>7H30-18H</v>
      </c>
      <c r="BD20" s="160" t="str">
        <f>'Agent sur le planning au 011019'!$F$10</f>
        <v>10H-20H</v>
      </c>
      <c r="BE20" s="175" t="str">
        <f>'Agent sur le planning au 011019'!$B$11</f>
        <v>RA</v>
      </c>
      <c r="BF20" s="175" t="str">
        <f>'Agent sur le planning au 011019'!$C$11</f>
        <v>RA</v>
      </c>
      <c r="BG20" s="160" t="str">
        <f>'Agent sur le planning au 011019'!$D$11</f>
        <v>JBC-23</v>
      </c>
      <c r="BH20" s="160" t="str">
        <f>'Agent sur le planning au 011019'!$E$11</f>
        <v>JBC-23</v>
      </c>
      <c r="BI20" s="160" t="str">
        <f>'Agent sur le planning au 011019'!$F$11</f>
        <v>JBC-23</v>
      </c>
      <c r="BJ20" s="160" t="str">
        <f>'Agent sur le planning au 011019'!$B$12</f>
        <v>JBC-21</v>
      </c>
      <c r="BK20" s="176" t="str">
        <f>'Agent sur le planning au 011019'!$C$12</f>
        <v>7H30-18H</v>
      </c>
      <c r="BL20" s="160" t="str">
        <f>'Agent sur le planning au 011019'!$D$12</f>
        <v>JBC-21</v>
      </c>
      <c r="BM20" s="175" t="str">
        <f>'Agent sur le planning au 011019'!$E$12</f>
        <v>RA</v>
      </c>
      <c r="BN20" s="160" t="str">
        <f>'Agent sur le planning au 011019'!$F$12</f>
        <v>Soir Gyn</v>
      </c>
      <c r="BO20" s="160" t="str">
        <f>'Agent sur le planning au 011019'!$B$13</f>
        <v>Soir JFR</v>
      </c>
      <c r="BP20" s="160" t="str">
        <f>'Agent sur le planning au 011019'!$C$13</f>
        <v>Soir Gyn</v>
      </c>
      <c r="BQ20" s="160" t="str">
        <f>'Agent sur le planning au 011019'!$D$13</f>
        <v>10H-20H</v>
      </c>
      <c r="BR20" s="175" t="str">
        <f>'Agent sur le planning au 011019'!$E$13</f>
        <v>RA</v>
      </c>
      <c r="BS20" s="175" t="str">
        <f>'Agent sur le planning au 011019'!$F$13</f>
        <v>RA</v>
      </c>
      <c r="BT20" s="176" t="str">
        <f>'Agent sur le planning au 011019'!$B$14</f>
        <v>7H30-18H</v>
      </c>
      <c r="BU20" s="175" t="str">
        <f>'Agent sur le planning au 011019'!$C$14</f>
        <v>RA</v>
      </c>
      <c r="BV20" s="176" t="str">
        <f>'Agent sur le planning au 011019'!$D$14</f>
        <v>JBC-25</v>
      </c>
      <c r="BW20" s="160" t="str">
        <f>'Agent sur le planning au 011019'!$E$14</f>
        <v>JBC-26</v>
      </c>
      <c r="BX20" s="160" t="str">
        <f>'Agent sur le planning au 011019'!$F$14</f>
        <v>JBC-26</v>
      </c>
      <c r="BY20" s="160" t="str">
        <f>'Agent sur le planning au 011019'!$B$15</f>
        <v>JBC-25</v>
      </c>
      <c r="BZ20" s="160" t="str">
        <f>'Agent sur le planning au 011019'!$C$15</f>
        <v>JBA-1</v>
      </c>
      <c r="CA20" s="160" t="str">
        <f>'Agent sur le planning au 011019'!$D$15</f>
        <v>JBA-1</v>
      </c>
      <c r="CB20" s="175" t="str">
        <f>'Agent sur le planning au 011019'!$E$15</f>
        <v>RA</v>
      </c>
      <c r="CC20" s="175" t="str">
        <f>'Agent sur le planning au 011019'!$F$15</f>
        <v>RA</v>
      </c>
      <c r="CD20" s="160" t="str">
        <f>'Agent sur le planning au 011019'!$B$16</f>
        <v>JBU-15</v>
      </c>
      <c r="CE20" s="176" t="str">
        <f>'Agent sur le planning au 011019'!$C$16</f>
        <v>JBU-15</v>
      </c>
      <c r="CF20" s="160" t="str">
        <f>'Agent sur le planning au 011019'!$D$16</f>
        <v>JBU-15</v>
      </c>
      <c r="CG20" s="175" t="str">
        <f>'Agent sur le planning au 011019'!$E$16</f>
        <v>RA</v>
      </c>
      <c r="CH20" s="160" t="str">
        <f>'Agent sur le planning au 011019'!$F$16</f>
        <v>JBU-15</v>
      </c>
      <c r="CI20" s="177" t="str">
        <f>'Agent sur le planning au 011019'!$B$17</f>
        <v>7H30-18H</v>
      </c>
      <c r="CJ20" s="175" t="str">
        <f>'Agent sur le planning au 011019'!$C$17</f>
        <v>RA</v>
      </c>
      <c r="CK20" s="175" t="str">
        <f>'Agent sur le planning au 011019'!$D$17</f>
        <v>RA</v>
      </c>
      <c r="CL20" s="160" t="str">
        <f>'Agent sur le planning au 011019'!$E$17</f>
        <v>JBU-12</v>
      </c>
      <c r="CM20" s="160" t="str">
        <f>'Agent sur le planning au 011019'!$F$17</f>
        <v>JBU-12</v>
      </c>
      <c r="CN20" s="160" t="str">
        <f>'Agent sur le planning au 011019'!$B$18</f>
        <v>JBU-16</v>
      </c>
      <c r="CO20" s="160" t="str">
        <f>'Agent sur le planning au 011019'!$C$18</f>
        <v>JBU-16</v>
      </c>
      <c r="CP20" s="175" t="str">
        <f>'Agent sur le planning au 011019'!$D$18</f>
        <v>RA</v>
      </c>
      <c r="CQ20" s="176" t="str">
        <f>'Agent sur le planning au 011019'!$E$18</f>
        <v>JBU-16</v>
      </c>
      <c r="CR20" s="160" t="str">
        <f>'Agent sur le planning au 011019'!$F$18</f>
        <v>JBU-16</v>
      </c>
      <c r="CS20" s="160" t="str">
        <f>'Agent sur le planning au 011019'!$B$19</f>
        <v>JBU-12</v>
      </c>
      <c r="CT20" s="160" t="str">
        <f>'Agent sur le planning au 011019'!$C$19</f>
        <v>JBU-12</v>
      </c>
      <c r="CU20" s="160" t="str">
        <f>'Agent sur le planning au 011019'!$D$19</f>
        <v>JBU-16</v>
      </c>
      <c r="CV20" s="175" t="str">
        <f>'Agent sur le planning au 011019'!$E$19</f>
        <v>RA</v>
      </c>
      <c r="CW20" s="175" t="str">
        <f>'Agent sur le planning au 011019'!$F$19</f>
        <v>RA</v>
      </c>
      <c r="CX20" s="160" t="s">
        <v>44</v>
      </c>
      <c r="CY20" s="176" t="s">
        <v>54</v>
      </c>
      <c r="CZ20" s="160" t="s">
        <v>291</v>
      </c>
      <c r="DA20" s="175" t="s">
        <v>8</v>
      </c>
      <c r="DB20" s="176" t="s">
        <v>44</v>
      </c>
      <c r="DC20" s="175" t="s">
        <v>8</v>
      </c>
      <c r="DD20" s="160" t="s">
        <v>287</v>
      </c>
      <c r="DE20" s="177" t="s">
        <v>54</v>
      </c>
      <c r="DF20" s="160" t="s">
        <v>12</v>
      </c>
      <c r="DG20" s="175" t="s">
        <v>8</v>
      </c>
      <c r="DH20" s="160" t="s">
        <v>45</v>
      </c>
      <c r="DI20" s="160" t="s">
        <v>47</v>
      </c>
      <c r="DJ20" s="176" t="s">
        <v>54</v>
      </c>
      <c r="DK20" s="175" t="s">
        <v>8</v>
      </c>
      <c r="DL20" s="176" t="s">
        <v>54</v>
      </c>
      <c r="DM20" s="175" t="s">
        <v>8</v>
      </c>
      <c r="DN20" s="175" t="s">
        <v>8</v>
      </c>
      <c r="DO20" s="160" t="s">
        <v>42</v>
      </c>
      <c r="DP20" s="160" t="s">
        <v>54</v>
      </c>
      <c r="DQ20" s="160" t="s">
        <v>54</v>
      </c>
      <c r="DR20" s="160" t="s">
        <v>9</v>
      </c>
      <c r="DS20" s="175" t="s">
        <v>8</v>
      </c>
      <c r="DT20" s="160" t="s">
        <v>9</v>
      </c>
      <c r="DU20" s="176" t="s">
        <v>9</v>
      </c>
      <c r="DV20" s="160" t="s">
        <v>9</v>
      </c>
      <c r="DW20" s="160" t="s">
        <v>10</v>
      </c>
      <c r="DX20" s="160" t="s">
        <v>10</v>
      </c>
      <c r="DY20" s="175" t="s">
        <v>8</v>
      </c>
      <c r="DZ20" s="160" t="s">
        <v>10</v>
      </c>
      <c r="EA20" s="175" t="s">
        <v>8</v>
      </c>
      <c r="EB20" s="160" t="s">
        <v>11</v>
      </c>
      <c r="EC20" s="175" t="s">
        <v>8</v>
      </c>
      <c r="ED20" s="176" t="s">
        <v>11</v>
      </c>
      <c r="EE20" s="160" t="s">
        <v>11</v>
      </c>
      <c r="EF20" s="160" t="s">
        <v>11</v>
      </c>
      <c r="EG20" s="175" t="s">
        <v>8</v>
      </c>
      <c r="EH20" s="160" t="str">
        <f>'Agent sur le planning au 011019'!$C$7</f>
        <v>JFR-32</v>
      </c>
      <c r="EI20" s="160" t="s">
        <v>12</v>
      </c>
      <c r="EJ20" s="160" t="s">
        <v>46</v>
      </c>
      <c r="EK20" s="175" t="s">
        <v>8</v>
      </c>
      <c r="EL20" s="176" t="s">
        <v>54</v>
      </c>
      <c r="EM20" s="175" t="s">
        <v>8</v>
      </c>
      <c r="EN20" s="160" t="s">
        <v>288</v>
      </c>
      <c r="EO20" s="160" t="s">
        <v>15</v>
      </c>
      <c r="EP20" s="160" t="s">
        <v>15</v>
      </c>
      <c r="EQ20" s="175" t="s">
        <v>8</v>
      </c>
      <c r="ER20" s="175" t="s">
        <v>8</v>
      </c>
      <c r="ES20" s="177" t="s">
        <v>54</v>
      </c>
      <c r="ET20" s="177" t="s">
        <v>54</v>
      </c>
      <c r="EU20" s="177" t="s">
        <v>54</v>
      </c>
      <c r="EV20" s="176" t="s">
        <v>16</v>
      </c>
      <c r="EW20" s="160" t="s">
        <v>16</v>
      </c>
      <c r="EX20" s="175" t="s">
        <v>289</v>
      </c>
      <c r="EY20" s="177" t="s">
        <v>54</v>
      </c>
      <c r="EZ20" s="160" t="s">
        <v>46</v>
      </c>
      <c r="FA20" s="175" t="s">
        <v>8</v>
      </c>
      <c r="FB20" s="175" t="s">
        <v>8</v>
      </c>
      <c r="FC20" s="160" t="s">
        <v>16</v>
      </c>
      <c r="FD20" s="160" t="s">
        <v>16</v>
      </c>
      <c r="FE20" s="160" t="s">
        <v>16</v>
      </c>
      <c r="FF20" s="160" t="s">
        <v>15</v>
      </c>
      <c r="FG20" s="176" t="s">
        <v>15</v>
      </c>
      <c r="FH20" s="160" t="s">
        <v>15</v>
      </c>
      <c r="FI20" s="175" t="s">
        <v>8</v>
      </c>
      <c r="FJ20" s="160" t="s">
        <v>12</v>
      </c>
      <c r="FK20" s="160" t="s">
        <v>37</v>
      </c>
      <c r="FL20" s="160" t="s">
        <v>12</v>
      </c>
      <c r="FM20" s="160" t="s">
        <v>46</v>
      </c>
      <c r="FN20" s="175" t="s">
        <v>8</v>
      </c>
      <c r="FO20" s="175" t="s">
        <v>8</v>
      </c>
      <c r="FP20" s="176" t="s">
        <v>54</v>
      </c>
      <c r="FQ20" s="175" t="s">
        <v>8</v>
      </c>
      <c r="FR20" s="176" t="s">
        <v>38</v>
      </c>
      <c r="FS20" s="160" t="s">
        <v>39</v>
      </c>
      <c r="FT20" s="160" t="s">
        <v>39</v>
      </c>
      <c r="FU20" s="160" t="s">
        <v>38</v>
      </c>
      <c r="FV20" s="160" t="s">
        <v>40</v>
      </c>
      <c r="FW20" s="160" t="s">
        <v>40</v>
      </c>
      <c r="FX20" s="175" t="s">
        <v>8</v>
      </c>
      <c r="FY20" s="175" t="s">
        <v>8</v>
      </c>
      <c r="FZ20" s="160" t="s">
        <v>41</v>
      </c>
      <c r="GA20" s="176" t="s">
        <v>41</v>
      </c>
      <c r="GB20" s="160" t="s">
        <v>41</v>
      </c>
      <c r="GC20" s="175" t="s">
        <v>8</v>
      </c>
      <c r="GD20" s="160" t="s">
        <v>41</v>
      </c>
      <c r="GE20" s="177" t="s">
        <v>54</v>
      </c>
      <c r="GF20" s="175" t="s">
        <v>8</v>
      </c>
      <c r="GG20" s="175" t="s">
        <v>8</v>
      </c>
      <c r="GH20" s="160" t="s">
        <v>42</v>
      </c>
      <c r="GI20" s="160" t="s">
        <v>42</v>
      </c>
      <c r="GJ20" s="160" t="s">
        <v>43</v>
      </c>
      <c r="GK20" s="160" t="s">
        <v>43</v>
      </c>
      <c r="GL20" s="175" t="s">
        <v>290</v>
      </c>
      <c r="GM20" s="176" t="s">
        <v>43</v>
      </c>
      <c r="GN20" s="160" t="s">
        <v>43</v>
      </c>
      <c r="GO20" s="160" t="s">
        <v>42</v>
      </c>
      <c r="GP20" s="160" t="s">
        <v>286</v>
      </c>
      <c r="GQ20" s="160" t="s">
        <v>43</v>
      </c>
      <c r="GR20" s="175" t="s">
        <v>8</v>
      </c>
      <c r="GS20" s="175" t="s">
        <v>8</v>
      </c>
      <c r="GT20" s="160" t="s">
        <v>44</v>
      </c>
      <c r="GU20" s="176" t="s">
        <v>54</v>
      </c>
      <c r="GV20" s="160" t="s">
        <v>291</v>
      </c>
      <c r="GW20" s="175" t="s">
        <v>8</v>
      </c>
      <c r="GX20" s="176" t="s">
        <v>44</v>
      </c>
      <c r="GY20" s="175" t="s">
        <v>8</v>
      </c>
      <c r="GZ20" s="160" t="s">
        <v>287</v>
      </c>
      <c r="HA20" s="177" t="s">
        <v>54</v>
      </c>
      <c r="HB20" s="160" t="s">
        <v>12</v>
      </c>
      <c r="HC20" s="175" t="s">
        <v>8</v>
      </c>
      <c r="HD20" s="160" t="s">
        <v>45</v>
      </c>
      <c r="HE20" s="160" t="s">
        <v>47</v>
      </c>
      <c r="HF20" s="176" t="s">
        <v>54</v>
      </c>
      <c r="HG20" s="175" t="s">
        <v>8</v>
      </c>
      <c r="HH20" s="176" t="s">
        <v>54</v>
      </c>
      <c r="HI20" s="175" t="s">
        <v>8</v>
      </c>
      <c r="HJ20" s="175" t="s">
        <v>8</v>
      </c>
      <c r="HK20" s="160" t="s">
        <v>42</v>
      </c>
      <c r="HL20" s="160" t="s">
        <v>54</v>
      </c>
      <c r="HM20" s="160" t="s">
        <v>54</v>
      </c>
      <c r="HN20" s="160" t="s">
        <v>9</v>
      </c>
      <c r="HO20" s="175" t="s">
        <v>8</v>
      </c>
      <c r="HP20" s="160" t="s">
        <v>9</v>
      </c>
      <c r="HQ20" s="176" t="s">
        <v>9</v>
      </c>
      <c r="HR20" s="160" t="s">
        <v>9</v>
      </c>
      <c r="HS20" s="160" t="s">
        <v>10</v>
      </c>
      <c r="HT20" s="160" t="s">
        <v>10</v>
      </c>
      <c r="HU20" s="175" t="s">
        <v>8</v>
      </c>
      <c r="HV20" s="160" t="s">
        <v>10</v>
      </c>
      <c r="HW20" s="175" t="s">
        <v>8</v>
      </c>
      <c r="HX20" s="160" t="s">
        <v>11</v>
      </c>
      <c r="HY20" s="175" t="s">
        <v>8</v>
      </c>
      <c r="HZ20" s="176" t="s">
        <v>11</v>
      </c>
      <c r="IA20" s="160" t="s">
        <v>11</v>
      </c>
      <c r="IB20" s="160" t="s">
        <v>11</v>
      </c>
      <c r="IC20" s="175" t="s">
        <v>8</v>
      </c>
      <c r="ID20" s="160" t="s">
        <v>285</v>
      </c>
      <c r="IE20" s="160" t="s">
        <v>12</v>
      </c>
      <c r="IF20" s="160" t="s">
        <v>46</v>
      </c>
      <c r="IG20" s="175" t="s">
        <v>8</v>
      </c>
      <c r="IH20" s="176" t="s">
        <v>54</v>
      </c>
      <c r="II20" s="175" t="s">
        <v>8</v>
      </c>
      <c r="IJ20" s="160" t="s">
        <v>288</v>
      </c>
      <c r="IK20" s="160" t="s">
        <v>15</v>
      </c>
      <c r="IL20" s="160" t="s">
        <v>15</v>
      </c>
      <c r="IM20" s="175" t="s">
        <v>8</v>
      </c>
      <c r="IN20" s="175" t="s">
        <v>8</v>
      </c>
      <c r="IO20" s="177" t="s">
        <v>54</v>
      </c>
      <c r="IP20" s="177" t="s">
        <v>54</v>
      </c>
      <c r="IQ20" s="177" t="s">
        <v>54</v>
      </c>
      <c r="IR20" s="176" t="s">
        <v>16</v>
      </c>
      <c r="IS20" s="160" t="s">
        <v>16</v>
      </c>
      <c r="IT20" s="175" t="s">
        <v>289</v>
      </c>
      <c r="IU20" s="177" t="s">
        <v>54</v>
      </c>
      <c r="IV20" s="160" t="s">
        <v>46</v>
      </c>
      <c r="IW20" s="175" t="s">
        <v>8</v>
      </c>
      <c r="IX20" s="175" t="s">
        <v>8</v>
      </c>
      <c r="IY20" s="160" t="s">
        <v>16</v>
      </c>
      <c r="IZ20" s="160" t="s">
        <v>16</v>
      </c>
      <c r="JA20" s="160" t="s">
        <v>16</v>
      </c>
      <c r="JB20" s="160" t="s">
        <v>15</v>
      </c>
      <c r="JC20" s="176" t="s">
        <v>15</v>
      </c>
      <c r="JD20" s="160" t="s">
        <v>15</v>
      </c>
      <c r="JE20" s="175" t="s">
        <v>8</v>
      </c>
      <c r="JF20" s="160" t="s">
        <v>12</v>
      </c>
      <c r="JG20" s="160" t="s">
        <v>37</v>
      </c>
      <c r="JH20" s="160" t="s">
        <v>12</v>
      </c>
      <c r="JI20" s="160" t="s">
        <v>46</v>
      </c>
      <c r="JJ20" s="175" t="s">
        <v>8</v>
      </c>
      <c r="JK20" s="175" t="s">
        <v>8</v>
      </c>
      <c r="JL20" s="176" t="s">
        <v>54</v>
      </c>
      <c r="JM20" s="175" t="s">
        <v>8</v>
      </c>
      <c r="JN20" s="176" t="s">
        <v>38</v>
      </c>
      <c r="JO20" s="160" t="s">
        <v>39</v>
      </c>
      <c r="JP20" s="160" t="s">
        <v>39</v>
      </c>
      <c r="JQ20" s="160" t="s">
        <v>38</v>
      </c>
      <c r="JR20" s="160" t="s">
        <v>40</v>
      </c>
      <c r="JS20" s="160" t="s">
        <v>40</v>
      </c>
      <c r="JT20" s="175" t="s">
        <v>8</v>
      </c>
      <c r="JU20" s="175" t="s">
        <v>8</v>
      </c>
      <c r="JV20" s="160" t="s">
        <v>41</v>
      </c>
      <c r="JW20" s="176" t="s">
        <v>41</v>
      </c>
      <c r="JX20" s="160" t="s">
        <v>41</v>
      </c>
      <c r="JY20" s="175" t="s">
        <v>8</v>
      </c>
      <c r="JZ20" s="160" t="s">
        <v>41</v>
      </c>
      <c r="KA20" s="177" t="s">
        <v>54</v>
      </c>
      <c r="KB20" s="175" t="s">
        <v>8</v>
      </c>
      <c r="KC20" s="175" t="s">
        <v>8</v>
      </c>
      <c r="KD20" s="160" t="s">
        <v>42</v>
      </c>
      <c r="KE20" s="160" t="s">
        <v>42</v>
      </c>
      <c r="KF20" s="160" t="s">
        <v>43</v>
      </c>
      <c r="KG20" s="160" t="s">
        <v>43</v>
      </c>
      <c r="KH20" s="175" t="s">
        <v>290</v>
      </c>
      <c r="KI20" s="176" t="s">
        <v>43</v>
      </c>
      <c r="KJ20" s="160" t="s">
        <v>43</v>
      </c>
      <c r="KK20" s="160" t="s">
        <v>42</v>
      </c>
      <c r="KL20" s="160" t="s">
        <v>286</v>
      </c>
      <c r="KM20" s="160" t="s">
        <v>43</v>
      </c>
      <c r="KN20" s="175" t="s">
        <v>8</v>
      </c>
      <c r="KO20" s="175" t="s">
        <v>8</v>
      </c>
    </row>
    <row r="21" spans="1:406" s="178" customFormat="1">
      <c r="A21" s="155" t="s">
        <v>355</v>
      </c>
      <c r="B21" s="175" t="str">
        <f>'Agent sur le planning au 011019'!$B$21</f>
        <v>RA</v>
      </c>
      <c r="C21" s="160" t="str">
        <f>'Agent sur le planning au 011019'!$C$21</f>
        <v>10H-20H</v>
      </c>
      <c r="D21" s="177" t="str">
        <f>'Agent sur le planning au 011019'!$D$21</f>
        <v>7H30-18H</v>
      </c>
      <c r="E21" s="160" t="str">
        <f>'Agent sur le planning au 011019'!$E$21</f>
        <v>Soir Gyn</v>
      </c>
      <c r="F21" s="175" t="str">
        <f>'Agent sur le planning au 011019'!$F$21</f>
        <v>RA</v>
      </c>
      <c r="G21" s="160" t="str">
        <f>'Agent sur le planning au 011019'!$B$22</f>
        <v>CCV-43</v>
      </c>
      <c r="H21" s="160" t="str">
        <f>'Agent sur le planning au 011019'!$C$22</f>
        <v>CCV-42</v>
      </c>
      <c r="I21" s="176" t="str">
        <f>'Agent sur le planning au 011019'!$D$22</f>
        <v>7H30-18H</v>
      </c>
      <c r="J21" s="175" t="str">
        <f>'Agent sur le planning au 011019'!$E$22</f>
        <v>RA</v>
      </c>
      <c r="K21" s="176" t="str">
        <f>'Agent sur le planning au 011019'!$F$22</f>
        <v>7H30-18H</v>
      </c>
      <c r="L21" s="175" t="str">
        <f>'Agent sur le planning au 011019'!$B$23</f>
        <v>RA</v>
      </c>
      <c r="M21" s="175" t="str">
        <f>'Agent sur le planning au 011019'!$C$23</f>
        <v>RA</v>
      </c>
      <c r="N21" s="160" t="str">
        <f>'Agent sur le planning au 011019'!$D$23</f>
        <v>JBU-12</v>
      </c>
      <c r="O21" s="160" t="str">
        <f>'Agent sur le planning au 011019'!$E$23</f>
        <v>7H30-18H</v>
      </c>
      <c r="P21" s="160" t="str">
        <f>'Agent sur le planning au 011019'!$F$23</f>
        <v>7H30-18H</v>
      </c>
      <c r="Q21" s="160" t="str">
        <f>'Agent sur le planning au 011019'!$B$4</f>
        <v>JFR-32</v>
      </c>
      <c r="R21" s="175" t="str">
        <f>'Agent sur le planning au 011019'!$C$4</f>
        <v>RA</v>
      </c>
      <c r="S21" s="160" t="str">
        <f>'Agent sur le planning au 011019'!$D$4</f>
        <v>JFR-32</v>
      </c>
      <c r="T21" s="176" t="str">
        <f>'Agent sur le planning au 011019'!$E$4</f>
        <v>JFR-32</v>
      </c>
      <c r="U21" s="160" t="str">
        <f>'Agent sur le planning au 011019'!$F$4</f>
        <v>JFR-32</v>
      </c>
      <c r="V21" s="160" t="str">
        <f>'Agent sur le planning au 011019'!$B$5</f>
        <v>JFR-33</v>
      </c>
      <c r="W21" s="160" t="str">
        <f>'Agent sur le planning au 011019'!$C$5</f>
        <v>JFR-33</v>
      </c>
      <c r="X21" s="175" t="str">
        <f>'Agent sur le planning au 011019'!$D$5</f>
        <v>RA</v>
      </c>
      <c r="Y21" s="160" t="str">
        <f>'Agent sur le planning au 011019'!$E$5</f>
        <v>JFR-33</v>
      </c>
      <c r="Z21" s="175" t="str">
        <f>'Agent sur le planning au 011019'!$F$5</f>
        <v>RA</v>
      </c>
      <c r="AA21" s="160" t="str">
        <f>'Agent sur le planning au 011019'!$B$6</f>
        <v>JFR-37</v>
      </c>
      <c r="AB21" s="175" t="str">
        <f>'Agent sur le planning au 011019'!$C$6</f>
        <v>RA</v>
      </c>
      <c r="AC21" s="176" t="str">
        <f>'Agent sur le planning au 011019'!$D$6</f>
        <v>JFR-37</v>
      </c>
      <c r="AD21" s="160" t="str">
        <f>'Agent sur le planning au 011019'!$E$6</f>
        <v>JFR-37</v>
      </c>
      <c r="AE21" s="160" t="str">
        <f>'Agent sur le planning au 011019'!$F$6</f>
        <v>JFR-37</v>
      </c>
      <c r="AF21" s="175" t="str">
        <f>'Agent sur le planning au 011019'!$B$7</f>
        <v>RA</v>
      </c>
      <c r="AG21" s="160" t="str">
        <f>'Agent sur le planning au 011019'!$C$7</f>
        <v>JFR-32</v>
      </c>
      <c r="AH21" s="160" t="str">
        <f>'Agent sur le planning au 011019'!$D$7</f>
        <v>Soir Gyn</v>
      </c>
      <c r="AI21" s="160" t="str">
        <f>'Agent sur le planning au 011019'!$E$7</f>
        <v>10H-20H</v>
      </c>
      <c r="AJ21" s="175" t="str">
        <f>'Agent sur le planning au 011019'!$F$7</f>
        <v>RA</v>
      </c>
      <c r="AK21" s="176" t="str">
        <f>'Agent sur le planning au 011019'!$B$8</f>
        <v>7H30-18H</v>
      </c>
      <c r="AL21" s="175" t="str">
        <f>'Agent sur le planning au 011019'!$C$8</f>
        <v>RA</v>
      </c>
      <c r="AM21" s="160" t="str">
        <f>'Agent sur le planning au 011019'!$D$8</f>
        <v>JFR-34</v>
      </c>
      <c r="AN21" s="160" t="str">
        <f>'Agent sur le planning au 011019'!$E$8</f>
        <v>JBC-21</v>
      </c>
      <c r="AO21" s="160" t="str">
        <f>'Agent sur le planning au 011019'!$F$8</f>
        <v>JBC-21</v>
      </c>
      <c r="AP21" s="175" t="str">
        <f>'Agent sur le planning au 011019'!$B$9</f>
        <v>RA</v>
      </c>
      <c r="AQ21" s="175" t="str">
        <f>'Agent sur le planning au 011019'!$C$9</f>
        <v>RA</v>
      </c>
      <c r="AR21" s="177" t="str">
        <f>'Agent sur le planning au 011019'!$D$9</f>
        <v>7H30-18H</v>
      </c>
      <c r="AS21" s="177" t="str">
        <f>'Agent sur le planning au 011019'!$E$9</f>
        <v>7H30-18H</v>
      </c>
      <c r="AT21" s="177" t="str">
        <f>'Agent sur le planning au 011019'!$F$9</f>
        <v>7H30-18H</v>
      </c>
      <c r="AU21" s="176" t="str">
        <f>'Agent sur le planning au 011019'!$B$10</f>
        <v>JBC-23</v>
      </c>
      <c r="AV21" s="160" t="str">
        <f>'Agent sur le planning au 011019'!$C$10</f>
        <v>JBC-23</v>
      </c>
      <c r="AW21" s="175" t="str">
        <f>'Agent sur le planning au 011019'!$D$10</f>
        <v>RA</v>
      </c>
      <c r="AX21" s="177" t="str">
        <f>'Agent sur le planning au 011019'!$E$10</f>
        <v>7H30-18H</v>
      </c>
      <c r="AY21" s="160" t="str">
        <f>'Agent sur le planning au 011019'!$F$10</f>
        <v>10H-20H</v>
      </c>
      <c r="AZ21" s="175" t="str">
        <f>'Agent sur le planning au 011019'!$B$11</f>
        <v>RA</v>
      </c>
      <c r="BA21" s="175" t="str">
        <f>'Agent sur le planning au 011019'!$C$11</f>
        <v>RA</v>
      </c>
      <c r="BB21" s="160" t="str">
        <f>'Agent sur le planning au 011019'!$D$11</f>
        <v>JBC-23</v>
      </c>
      <c r="BC21" s="160" t="str">
        <f>'Agent sur le planning au 011019'!$E$11</f>
        <v>JBC-23</v>
      </c>
      <c r="BD21" s="160" t="str">
        <f>'Agent sur le planning au 011019'!$F$11</f>
        <v>JBC-23</v>
      </c>
      <c r="BE21" s="160" t="str">
        <f>'Agent sur le planning au 011019'!$B$12</f>
        <v>JBC-21</v>
      </c>
      <c r="BF21" s="176" t="str">
        <f>'Agent sur le planning au 011019'!$C$12</f>
        <v>7H30-18H</v>
      </c>
      <c r="BG21" s="160" t="str">
        <f>'Agent sur le planning au 011019'!$D$12</f>
        <v>JBC-21</v>
      </c>
      <c r="BH21" s="175" t="str">
        <f>'Agent sur le planning au 011019'!$E$12</f>
        <v>RA</v>
      </c>
      <c r="BI21" s="160" t="str">
        <f>'Agent sur le planning au 011019'!$F$12</f>
        <v>Soir Gyn</v>
      </c>
      <c r="BJ21" s="160" t="str">
        <f>'Agent sur le planning au 011019'!$B$13</f>
        <v>Soir JFR</v>
      </c>
      <c r="BK21" s="160" t="str">
        <f>'Agent sur le planning au 011019'!$C$13</f>
        <v>Soir Gyn</v>
      </c>
      <c r="BL21" s="160" t="str">
        <f>'Agent sur le planning au 011019'!$D$13</f>
        <v>10H-20H</v>
      </c>
      <c r="BM21" s="175" t="str">
        <f>'Agent sur le planning au 011019'!$E$13</f>
        <v>RA</v>
      </c>
      <c r="BN21" s="175" t="str">
        <f>'Agent sur le planning au 011019'!$F$13</f>
        <v>RA</v>
      </c>
      <c r="BO21" s="176" t="str">
        <f>'Agent sur le planning au 011019'!$B$14</f>
        <v>7H30-18H</v>
      </c>
      <c r="BP21" s="175" t="str">
        <f>'Agent sur le planning au 011019'!$C$14</f>
        <v>RA</v>
      </c>
      <c r="BQ21" s="176" t="str">
        <f>'Agent sur le planning au 011019'!$D$14</f>
        <v>JBC-25</v>
      </c>
      <c r="BR21" s="160" t="str">
        <f>'Agent sur le planning au 011019'!$E$14</f>
        <v>JBC-26</v>
      </c>
      <c r="BS21" s="160" t="str">
        <f>'Agent sur le planning au 011019'!$F$14</f>
        <v>JBC-26</v>
      </c>
      <c r="BT21" s="160" t="str">
        <f>'Agent sur le planning au 011019'!$B$15</f>
        <v>JBC-25</v>
      </c>
      <c r="BU21" s="160" t="str">
        <f>'Agent sur le planning au 011019'!$C$15</f>
        <v>JBA-1</v>
      </c>
      <c r="BV21" s="160" t="str">
        <f>'Agent sur le planning au 011019'!$D$15</f>
        <v>JBA-1</v>
      </c>
      <c r="BW21" s="175" t="str">
        <f>'Agent sur le planning au 011019'!$E$15</f>
        <v>RA</v>
      </c>
      <c r="BX21" s="175" t="str">
        <f>'Agent sur le planning au 011019'!$F$15</f>
        <v>RA</v>
      </c>
      <c r="BY21" s="160" t="str">
        <f>'Agent sur le planning au 011019'!$B$16</f>
        <v>JBU-15</v>
      </c>
      <c r="BZ21" s="176" t="str">
        <f>'Agent sur le planning au 011019'!$C$16</f>
        <v>JBU-15</v>
      </c>
      <c r="CA21" s="160" t="str">
        <f>'Agent sur le planning au 011019'!$D$16</f>
        <v>JBU-15</v>
      </c>
      <c r="CB21" s="175" t="str">
        <f>'Agent sur le planning au 011019'!$E$16</f>
        <v>RA</v>
      </c>
      <c r="CC21" s="160" t="str">
        <f>'Agent sur le planning au 011019'!$F$16</f>
        <v>JBU-15</v>
      </c>
      <c r="CD21" s="177" t="str">
        <f>'Agent sur le planning au 011019'!$B$17</f>
        <v>7H30-18H</v>
      </c>
      <c r="CE21" s="175" t="str">
        <f>'Agent sur le planning au 011019'!$C$17</f>
        <v>RA</v>
      </c>
      <c r="CF21" s="175" t="str">
        <f>'Agent sur le planning au 011019'!$D$17</f>
        <v>RA</v>
      </c>
      <c r="CG21" s="160" t="str">
        <f>'Agent sur le planning au 011019'!$E$17</f>
        <v>JBU-12</v>
      </c>
      <c r="CH21" s="160" t="str">
        <f>'Agent sur le planning au 011019'!$F$17</f>
        <v>JBU-12</v>
      </c>
      <c r="CI21" s="160" t="str">
        <f>'Agent sur le planning au 011019'!$B$18</f>
        <v>JBU-16</v>
      </c>
      <c r="CJ21" s="160" t="str">
        <f>'Agent sur le planning au 011019'!$C$18</f>
        <v>JBU-16</v>
      </c>
      <c r="CK21" s="175" t="str">
        <f>'Agent sur le planning au 011019'!$D$18</f>
        <v>RA</v>
      </c>
      <c r="CL21" s="176" t="str">
        <f>'Agent sur le planning au 011019'!$E$18</f>
        <v>JBU-16</v>
      </c>
      <c r="CM21" s="160" t="str">
        <f>'Agent sur le planning au 011019'!$F$18</f>
        <v>JBU-16</v>
      </c>
      <c r="CN21" s="160" t="str">
        <f>'Agent sur le planning au 011019'!$B$19</f>
        <v>JBU-12</v>
      </c>
      <c r="CO21" s="160" t="str">
        <f>'Agent sur le planning au 011019'!$C$19</f>
        <v>JBU-12</v>
      </c>
      <c r="CP21" s="160" t="str">
        <f>'Agent sur le planning au 011019'!$D$19</f>
        <v>JBU-16</v>
      </c>
      <c r="CQ21" s="175" t="str">
        <f>'Agent sur le planning au 011019'!$E$19</f>
        <v>RA</v>
      </c>
      <c r="CR21" s="175" t="str">
        <f>'Agent sur le planning au 011019'!$F$19</f>
        <v>RA</v>
      </c>
      <c r="CS21" s="160" t="str">
        <f>'Agent sur le planning au 011019'!$B$20</f>
        <v>CCV-46</v>
      </c>
      <c r="CT21" s="176" t="str">
        <f>'Agent sur le planning au 011019'!$C$20</f>
        <v>RA</v>
      </c>
      <c r="CU21" s="160" t="str">
        <f>'Agent sur le planning au 011019'!$D$20</f>
        <v>CCV-43</v>
      </c>
      <c r="CV21" s="175" t="str">
        <f>'Agent sur le planning au 011019'!$E$20</f>
        <v>RA</v>
      </c>
      <c r="CW21" s="176" t="str">
        <f>'Agent sur le planning au 011019'!$F$20</f>
        <v>CCV-46</v>
      </c>
      <c r="CX21" s="175" t="s">
        <v>8</v>
      </c>
      <c r="CY21" s="160" t="s">
        <v>287</v>
      </c>
      <c r="CZ21" s="177" t="s">
        <v>54</v>
      </c>
      <c r="DA21" s="160" t="s">
        <v>12</v>
      </c>
      <c r="DB21" s="175" t="s">
        <v>8</v>
      </c>
      <c r="DC21" s="160" t="s">
        <v>45</v>
      </c>
      <c r="DD21" s="160" t="s">
        <v>47</v>
      </c>
      <c r="DE21" s="176" t="s">
        <v>54</v>
      </c>
      <c r="DF21" s="175" t="s">
        <v>8</v>
      </c>
      <c r="DG21" s="176" t="s">
        <v>54</v>
      </c>
      <c r="DH21" s="175" t="s">
        <v>8</v>
      </c>
      <c r="DI21" s="175" t="s">
        <v>8</v>
      </c>
      <c r="DJ21" s="160" t="s">
        <v>42</v>
      </c>
      <c r="DK21" s="160" t="s">
        <v>54</v>
      </c>
      <c r="DL21" s="160" t="s">
        <v>54</v>
      </c>
      <c r="DM21" s="160" t="s">
        <v>9</v>
      </c>
      <c r="DN21" s="175" t="s">
        <v>8</v>
      </c>
      <c r="DO21" s="160" t="s">
        <v>9</v>
      </c>
      <c r="DP21" s="176" t="s">
        <v>9</v>
      </c>
      <c r="DQ21" s="160" t="s">
        <v>9</v>
      </c>
      <c r="DR21" s="160" t="s">
        <v>10</v>
      </c>
      <c r="DS21" s="160" t="s">
        <v>10</v>
      </c>
      <c r="DT21" s="175" t="s">
        <v>8</v>
      </c>
      <c r="DU21" s="160" t="s">
        <v>10</v>
      </c>
      <c r="DV21" s="175" t="s">
        <v>8</v>
      </c>
      <c r="DW21" s="160" t="s">
        <v>11</v>
      </c>
      <c r="DX21" s="175" t="s">
        <v>8</v>
      </c>
      <c r="DY21" s="176" t="s">
        <v>11</v>
      </c>
      <c r="DZ21" s="160" t="s">
        <v>11</v>
      </c>
      <c r="EA21" s="160" t="s">
        <v>11</v>
      </c>
      <c r="EB21" s="175" t="s">
        <v>8</v>
      </c>
      <c r="EC21" s="160" t="str">
        <f>'Agent sur le planning au 011019'!$C$7</f>
        <v>JFR-32</v>
      </c>
      <c r="ED21" s="160" t="s">
        <v>12</v>
      </c>
      <c r="EE21" s="160" t="s">
        <v>46</v>
      </c>
      <c r="EF21" s="175" t="s">
        <v>8</v>
      </c>
      <c r="EG21" s="176" t="s">
        <v>54</v>
      </c>
      <c r="EH21" s="175" t="s">
        <v>8</v>
      </c>
      <c r="EI21" s="160" t="s">
        <v>288</v>
      </c>
      <c r="EJ21" s="160" t="s">
        <v>15</v>
      </c>
      <c r="EK21" s="160" t="s">
        <v>15</v>
      </c>
      <c r="EL21" s="175" t="s">
        <v>8</v>
      </c>
      <c r="EM21" s="175" t="s">
        <v>8</v>
      </c>
      <c r="EN21" s="177" t="s">
        <v>54</v>
      </c>
      <c r="EO21" s="177" t="s">
        <v>54</v>
      </c>
      <c r="EP21" s="177" t="s">
        <v>54</v>
      </c>
      <c r="EQ21" s="176" t="s">
        <v>16</v>
      </c>
      <c r="ER21" s="160" t="s">
        <v>16</v>
      </c>
      <c r="ES21" s="175" t="s">
        <v>289</v>
      </c>
      <c r="ET21" s="177" t="s">
        <v>54</v>
      </c>
      <c r="EU21" s="160" t="s">
        <v>46</v>
      </c>
      <c r="EV21" s="175" t="s">
        <v>8</v>
      </c>
      <c r="EW21" s="175" t="s">
        <v>8</v>
      </c>
      <c r="EX21" s="160" t="s">
        <v>16</v>
      </c>
      <c r="EY21" s="160" t="s">
        <v>16</v>
      </c>
      <c r="EZ21" s="160" t="s">
        <v>16</v>
      </c>
      <c r="FA21" s="160" t="s">
        <v>15</v>
      </c>
      <c r="FB21" s="176" t="s">
        <v>15</v>
      </c>
      <c r="FC21" s="160" t="s">
        <v>15</v>
      </c>
      <c r="FD21" s="175" t="s">
        <v>8</v>
      </c>
      <c r="FE21" s="160" t="s">
        <v>12</v>
      </c>
      <c r="FF21" s="160" t="s">
        <v>37</v>
      </c>
      <c r="FG21" s="160" t="s">
        <v>12</v>
      </c>
      <c r="FH21" s="160" t="s">
        <v>46</v>
      </c>
      <c r="FI21" s="175" t="s">
        <v>8</v>
      </c>
      <c r="FJ21" s="175" t="s">
        <v>8</v>
      </c>
      <c r="FK21" s="176" t="s">
        <v>54</v>
      </c>
      <c r="FL21" s="175" t="s">
        <v>8</v>
      </c>
      <c r="FM21" s="176" t="s">
        <v>38</v>
      </c>
      <c r="FN21" s="160" t="s">
        <v>39</v>
      </c>
      <c r="FO21" s="160" t="s">
        <v>39</v>
      </c>
      <c r="FP21" s="160" t="s">
        <v>38</v>
      </c>
      <c r="FQ21" s="160" t="s">
        <v>40</v>
      </c>
      <c r="FR21" s="160" t="s">
        <v>40</v>
      </c>
      <c r="FS21" s="175" t="s">
        <v>8</v>
      </c>
      <c r="FT21" s="175" t="s">
        <v>8</v>
      </c>
      <c r="FU21" s="160" t="s">
        <v>41</v>
      </c>
      <c r="FV21" s="176" t="s">
        <v>41</v>
      </c>
      <c r="FW21" s="160" t="s">
        <v>41</v>
      </c>
      <c r="FX21" s="175" t="s">
        <v>8</v>
      </c>
      <c r="FY21" s="160" t="s">
        <v>41</v>
      </c>
      <c r="FZ21" s="177" t="s">
        <v>54</v>
      </c>
      <c r="GA21" s="175" t="s">
        <v>8</v>
      </c>
      <c r="GB21" s="175" t="s">
        <v>8</v>
      </c>
      <c r="GC21" s="160" t="s">
        <v>42</v>
      </c>
      <c r="GD21" s="160" t="s">
        <v>42</v>
      </c>
      <c r="GE21" s="160" t="s">
        <v>43</v>
      </c>
      <c r="GF21" s="160" t="s">
        <v>43</v>
      </c>
      <c r="GG21" s="175" t="s">
        <v>290</v>
      </c>
      <c r="GH21" s="176" t="s">
        <v>43</v>
      </c>
      <c r="GI21" s="160" t="s">
        <v>43</v>
      </c>
      <c r="GJ21" s="160" t="s">
        <v>42</v>
      </c>
      <c r="GK21" s="160" t="s">
        <v>286</v>
      </c>
      <c r="GL21" s="160" t="s">
        <v>43</v>
      </c>
      <c r="GM21" s="175" t="s">
        <v>8</v>
      </c>
      <c r="GN21" s="175" t="s">
        <v>8</v>
      </c>
      <c r="GO21" s="160" t="s">
        <v>44</v>
      </c>
      <c r="GP21" s="176" t="s">
        <v>54</v>
      </c>
      <c r="GQ21" s="160" t="s">
        <v>291</v>
      </c>
      <c r="GR21" s="175" t="s">
        <v>8</v>
      </c>
      <c r="GS21" s="176" t="s">
        <v>44</v>
      </c>
      <c r="GT21" s="175" t="s">
        <v>8</v>
      </c>
      <c r="GU21" s="160" t="s">
        <v>287</v>
      </c>
      <c r="GV21" s="177" t="s">
        <v>54</v>
      </c>
      <c r="GW21" s="160" t="s">
        <v>12</v>
      </c>
      <c r="GX21" s="175" t="s">
        <v>8</v>
      </c>
      <c r="GY21" s="160" t="s">
        <v>45</v>
      </c>
      <c r="GZ21" s="160" t="s">
        <v>47</v>
      </c>
      <c r="HA21" s="176" t="s">
        <v>54</v>
      </c>
      <c r="HB21" s="175" t="s">
        <v>8</v>
      </c>
      <c r="HC21" s="176" t="s">
        <v>54</v>
      </c>
      <c r="HD21" s="175" t="s">
        <v>8</v>
      </c>
      <c r="HE21" s="175" t="s">
        <v>8</v>
      </c>
      <c r="HF21" s="160" t="s">
        <v>42</v>
      </c>
      <c r="HG21" s="160" t="s">
        <v>54</v>
      </c>
      <c r="HH21" s="160" t="s">
        <v>54</v>
      </c>
      <c r="HI21" s="160" t="s">
        <v>9</v>
      </c>
      <c r="HJ21" s="175" t="s">
        <v>8</v>
      </c>
      <c r="HK21" s="160" t="s">
        <v>9</v>
      </c>
      <c r="HL21" s="176" t="s">
        <v>9</v>
      </c>
      <c r="HM21" s="160" t="s">
        <v>9</v>
      </c>
      <c r="HN21" s="160" t="s">
        <v>10</v>
      </c>
      <c r="HO21" s="160" t="s">
        <v>10</v>
      </c>
      <c r="HP21" s="175" t="s">
        <v>8</v>
      </c>
      <c r="HQ21" s="160" t="s">
        <v>10</v>
      </c>
      <c r="HR21" s="175" t="s">
        <v>8</v>
      </c>
      <c r="HS21" s="160" t="s">
        <v>11</v>
      </c>
      <c r="HT21" s="175" t="s">
        <v>8</v>
      </c>
      <c r="HU21" s="176" t="s">
        <v>11</v>
      </c>
      <c r="HV21" s="160" t="s">
        <v>11</v>
      </c>
      <c r="HW21" s="160" t="s">
        <v>11</v>
      </c>
      <c r="HX21" s="175" t="s">
        <v>8</v>
      </c>
      <c r="HY21" s="160" t="s">
        <v>285</v>
      </c>
      <c r="HZ21" s="160" t="s">
        <v>12</v>
      </c>
      <c r="IA21" s="160" t="s">
        <v>46</v>
      </c>
      <c r="IB21" s="175" t="s">
        <v>8</v>
      </c>
      <c r="IC21" s="176" t="s">
        <v>54</v>
      </c>
      <c r="ID21" s="175" t="s">
        <v>8</v>
      </c>
      <c r="IE21" s="160" t="s">
        <v>288</v>
      </c>
      <c r="IF21" s="160" t="s">
        <v>15</v>
      </c>
      <c r="IG21" s="160" t="s">
        <v>15</v>
      </c>
      <c r="IH21" s="175" t="s">
        <v>8</v>
      </c>
      <c r="II21" s="175" t="s">
        <v>8</v>
      </c>
      <c r="IJ21" s="177" t="s">
        <v>54</v>
      </c>
      <c r="IK21" s="177" t="s">
        <v>54</v>
      </c>
      <c r="IL21" s="177" t="s">
        <v>54</v>
      </c>
      <c r="IM21" s="176" t="s">
        <v>16</v>
      </c>
      <c r="IN21" s="160" t="s">
        <v>16</v>
      </c>
      <c r="IO21" s="175" t="s">
        <v>289</v>
      </c>
      <c r="IP21" s="177" t="s">
        <v>54</v>
      </c>
      <c r="IQ21" s="160" t="s">
        <v>46</v>
      </c>
      <c r="IR21" s="175" t="s">
        <v>8</v>
      </c>
      <c r="IS21" s="175" t="s">
        <v>8</v>
      </c>
      <c r="IT21" s="160" t="s">
        <v>16</v>
      </c>
      <c r="IU21" s="160" t="s">
        <v>16</v>
      </c>
      <c r="IV21" s="160" t="s">
        <v>16</v>
      </c>
      <c r="IW21" s="160" t="s">
        <v>15</v>
      </c>
      <c r="IX21" s="176" t="s">
        <v>15</v>
      </c>
      <c r="IY21" s="160" t="s">
        <v>15</v>
      </c>
      <c r="IZ21" s="175" t="s">
        <v>8</v>
      </c>
      <c r="JA21" s="160" t="s">
        <v>12</v>
      </c>
      <c r="JB21" s="160" t="s">
        <v>37</v>
      </c>
      <c r="JC21" s="160" t="s">
        <v>12</v>
      </c>
      <c r="JD21" s="160" t="s">
        <v>46</v>
      </c>
      <c r="JE21" s="175" t="s">
        <v>8</v>
      </c>
      <c r="JF21" s="175" t="s">
        <v>8</v>
      </c>
      <c r="JG21" s="176" t="s">
        <v>54</v>
      </c>
      <c r="JH21" s="175" t="s">
        <v>8</v>
      </c>
      <c r="JI21" s="176" t="s">
        <v>38</v>
      </c>
      <c r="JJ21" s="160" t="s">
        <v>39</v>
      </c>
      <c r="JK21" s="160" t="s">
        <v>39</v>
      </c>
      <c r="JL21" s="160" t="s">
        <v>38</v>
      </c>
      <c r="JM21" s="160" t="s">
        <v>40</v>
      </c>
      <c r="JN21" s="160" t="s">
        <v>40</v>
      </c>
      <c r="JO21" s="175" t="s">
        <v>8</v>
      </c>
      <c r="JP21" s="175" t="s">
        <v>8</v>
      </c>
      <c r="JQ21" s="160" t="s">
        <v>41</v>
      </c>
      <c r="JR21" s="176" t="s">
        <v>41</v>
      </c>
      <c r="JS21" s="160" t="s">
        <v>41</v>
      </c>
      <c r="JT21" s="175" t="s">
        <v>8</v>
      </c>
      <c r="JU21" s="160" t="s">
        <v>41</v>
      </c>
      <c r="JV21" s="177" t="s">
        <v>54</v>
      </c>
      <c r="JW21" s="175" t="s">
        <v>8</v>
      </c>
      <c r="JX21" s="175" t="s">
        <v>8</v>
      </c>
      <c r="JY21" s="160" t="s">
        <v>42</v>
      </c>
      <c r="JZ21" s="160" t="s">
        <v>42</v>
      </c>
      <c r="KA21" s="160" t="s">
        <v>43</v>
      </c>
      <c r="KB21" s="160" t="s">
        <v>43</v>
      </c>
      <c r="KC21" s="175" t="s">
        <v>290</v>
      </c>
      <c r="KD21" s="176" t="s">
        <v>43</v>
      </c>
      <c r="KE21" s="160" t="s">
        <v>43</v>
      </c>
      <c r="KF21" s="160" t="s">
        <v>42</v>
      </c>
      <c r="KG21" s="160" t="s">
        <v>286</v>
      </c>
      <c r="KH21" s="160" t="s">
        <v>43</v>
      </c>
      <c r="KI21" s="175" t="s">
        <v>8</v>
      </c>
      <c r="KJ21" s="175" t="s">
        <v>8</v>
      </c>
      <c r="KK21" s="160" t="s">
        <v>44</v>
      </c>
      <c r="KL21" s="176" t="s">
        <v>54</v>
      </c>
      <c r="KM21" s="160" t="s">
        <v>291</v>
      </c>
      <c r="KN21" s="175" t="s">
        <v>8</v>
      </c>
      <c r="KO21" s="176" t="s">
        <v>44</v>
      </c>
    </row>
    <row r="22" spans="1:406" s="178" customFormat="1">
      <c r="A22" s="155" t="s">
        <v>356</v>
      </c>
      <c r="B22" s="160" t="str">
        <f>'Agent sur le planning au 011019'!$B$22</f>
        <v>CCV-43</v>
      </c>
      <c r="C22" s="160" t="str">
        <f>'Agent sur le planning au 011019'!$C$22</f>
        <v>CCV-42</v>
      </c>
      <c r="D22" s="176" t="str">
        <f>'Agent sur le planning au 011019'!$D$22</f>
        <v>7H30-18H</v>
      </c>
      <c r="E22" s="175" t="str">
        <f>'Agent sur le planning au 011019'!$E$22</f>
        <v>RA</v>
      </c>
      <c r="F22" s="176" t="str">
        <f>'Agent sur le planning au 011019'!$F$22</f>
        <v>7H30-18H</v>
      </c>
      <c r="G22" s="175" t="str">
        <f>'Agent sur le planning au 011019'!$B$23</f>
        <v>RA</v>
      </c>
      <c r="H22" s="175" t="str">
        <f>'Agent sur le planning au 011019'!$C$23</f>
        <v>RA</v>
      </c>
      <c r="I22" s="160" t="str">
        <f>'Agent sur le planning au 011019'!$D$23</f>
        <v>JBU-12</v>
      </c>
      <c r="J22" s="160" t="str">
        <f>'Agent sur le planning au 011019'!$E$23</f>
        <v>7H30-18H</v>
      </c>
      <c r="K22" s="160" t="str">
        <f>'Agent sur le planning au 011019'!$F$23</f>
        <v>7H30-18H</v>
      </c>
      <c r="L22" s="160" t="str">
        <f>'Agent sur le planning au 011019'!$B$4</f>
        <v>JFR-32</v>
      </c>
      <c r="M22" s="175" t="str">
        <f>'Agent sur le planning au 011019'!$C$4</f>
        <v>RA</v>
      </c>
      <c r="N22" s="160" t="str">
        <f>'Agent sur le planning au 011019'!$D$4</f>
        <v>JFR-32</v>
      </c>
      <c r="O22" s="176" t="str">
        <f>'Agent sur le planning au 011019'!$E$4</f>
        <v>JFR-32</v>
      </c>
      <c r="P22" s="160" t="str">
        <f>'Agent sur le planning au 011019'!$F$4</f>
        <v>JFR-32</v>
      </c>
      <c r="Q22" s="160" t="str">
        <f>'Agent sur le planning au 011019'!$B$5</f>
        <v>JFR-33</v>
      </c>
      <c r="R22" s="160" t="str">
        <f>'Agent sur le planning au 011019'!$C$5</f>
        <v>JFR-33</v>
      </c>
      <c r="S22" s="175" t="str">
        <f>'Agent sur le planning au 011019'!$D$5</f>
        <v>RA</v>
      </c>
      <c r="T22" s="160" t="str">
        <f>'Agent sur le planning au 011019'!$E$5</f>
        <v>JFR-33</v>
      </c>
      <c r="U22" s="175" t="str">
        <f>'Agent sur le planning au 011019'!$F$5</f>
        <v>RA</v>
      </c>
      <c r="V22" s="160" t="str">
        <f>'Agent sur le planning au 011019'!$B$6</f>
        <v>JFR-37</v>
      </c>
      <c r="W22" s="175" t="str">
        <f>'Agent sur le planning au 011019'!$C$6</f>
        <v>RA</v>
      </c>
      <c r="X22" s="176" t="str">
        <f>'Agent sur le planning au 011019'!$D$6</f>
        <v>JFR-37</v>
      </c>
      <c r="Y22" s="160" t="str">
        <f>'Agent sur le planning au 011019'!$E$6</f>
        <v>JFR-37</v>
      </c>
      <c r="Z22" s="160" t="str">
        <f>'Agent sur le planning au 011019'!$F$6</f>
        <v>JFR-37</v>
      </c>
      <c r="AA22" s="175" t="str">
        <f>'Agent sur le planning au 011019'!$B$7</f>
        <v>RA</v>
      </c>
      <c r="AB22" s="160" t="str">
        <f>'Agent sur le planning au 011019'!$C$7</f>
        <v>JFR-32</v>
      </c>
      <c r="AC22" s="160" t="str">
        <f>'Agent sur le planning au 011019'!$D$7</f>
        <v>Soir Gyn</v>
      </c>
      <c r="AD22" s="160" t="str">
        <f>'Agent sur le planning au 011019'!$E$7</f>
        <v>10H-20H</v>
      </c>
      <c r="AE22" s="175" t="str">
        <f>'Agent sur le planning au 011019'!$F$7</f>
        <v>RA</v>
      </c>
      <c r="AF22" s="176" t="str">
        <f>'Agent sur le planning au 011019'!$B$8</f>
        <v>7H30-18H</v>
      </c>
      <c r="AG22" s="175" t="str">
        <f>'Agent sur le planning au 011019'!$C$8</f>
        <v>RA</v>
      </c>
      <c r="AH22" s="160" t="str">
        <f>'Agent sur le planning au 011019'!$D$8</f>
        <v>JFR-34</v>
      </c>
      <c r="AI22" s="160" t="str">
        <f>'Agent sur le planning au 011019'!$E$8</f>
        <v>JBC-21</v>
      </c>
      <c r="AJ22" s="160" t="str">
        <f>'Agent sur le planning au 011019'!$F$8</f>
        <v>JBC-21</v>
      </c>
      <c r="AK22" s="175" t="str">
        <f>'Agent sur le planning au 011019'!$B$9</f>
        <v>RA</v>
      </c>
      <c r="AL22" s="175" t="str">
        <f>'Agent sur le planning au 011019'!$C$9</f>
        <v>RA</v>
      </c>
      <c r="AM22" s="177" t="str">
        <f>'Agent sur le planning au 011019'!$D$9</f>
        <v>7H30-18H</v>
      </c>
      <c r="AN22" s="177" t="str">
        <f>'Agent sur le planning au 011019'!$E$9</f>
        <v>7H30-18H</v>
      </c>
      <c r="AO22" s="177" t="str">
        <f>'Agent sur le planning au 011019'!$F$9</f>
        <v>7H30-18H</v>
      </c>
      <c r="AP22" s="176" t="str">
        <f>'Agent sur le planning au 011019'!$B$10</f>
        <v>JBC-23</v>
      </c>
      <c r="AQ22" s="160" t="str">
        <f>'Agent sur le planning au 011019'!$C$10</f>
        <v>JBC-23</v>
      </c>
      <c r="AR22" s="175" t="str">
        <f>'Agent sur le planning au 011019'!$D$10</f>
        <v>RA</v>
      </c>
      <c r="AS22" s="177" t="str">
        <f>'Agent sur le planning au 011019'!$E$10</f>
        <v>7H30-18H</v>
      </c>
      <c r="AT22" s="160" t="str">
        <f>'Agent sur le planning au 011019'!$F$10</f>
        <v>10H-20H</v>
      </c>
      <c r="AU22" s="175" t="str">
        <f>'Agent sur le planning au 011019'!$B$11</f>
        <v>RA</v>
      </c>
      <c r="AV22" s="175" t="str">
        <f>'Agent sur le planning au 011019'!$C$11</f>
        <v>RA</v>
      </c>
      <c r="AW22" s="160" t="str">
        <f>'Agent sur le planning au 011019'!$D$11</f>
        <v>JBC-23</v>
      </c>
      <c r="AX22" s="160" t="str">
        <f>'Agent sur le planning au 011019'!$E$11</f>
        <v>JBC-23</v>
      </c>
      <c r="AY22" s="160" t="str">
        <f>'Agent sur le planning au 011019'!$F$11</f>
        <v>JBC-23</v>
      </c>
      <c r="AZ22" s="160" t="str">
        <f>'Agent sur le planning au 011019'!$B$12</f>
        <v>JBC-21</v>
      </c>
      <c r="BA22" s="176" t="str">
        <f>'Agent sur le planning au 011019'!$C$12</f>
        <v>7H30-18H</v>
      </c>
      <c r="BB22" s="160" t="str">
        <f>'Agent sur le planning au 011019'!$D$12</f>
        <v>JBC-21</v>
      </c>
      <c r="BC22" s="175" t="str">
        <f>'Agent sur le planning au 011019'!$E$12</f>
        <v>RA</v>
      </c>
      <c r="BD22" s="160" t="str">
        <f>'Agent sur le planning au 011019'!$F$12</f>
        <v>Soir Gyn</v>
      </c>
      <c r="BE22" s="160" t="str">
        <f>'Agent sur le planning au 011019'!$B$13</f>
        <v>Soir JFR</v>
      </c>
      <c r="BF22" s="160" t="str">
        <f>'Agent sur le planning au 011019'!$C$13</f>
        <v>Soir Gyn</v>
      </c>
      <c r="BG22" s="160" t="str">
        <f>'Agent sur le planning au 011019'!$D$13</f>
        <v>10H-20H</v>
      </c>
      <c r="BH22" s="175" t="str">
        <f>'Agent sur le planning au 011019'!$E$13</f>
        <v>RA</v>
      </c>
      <c r="BI22" s="175" t="str">
        <f>'Agent sur le planning au 011019'!$F$13</f>
        <v>RA</v>
      </c>
      <c r="BJ22" s="176" t="str">
        <f>'Agent sur le planning au 011019'!$B$14</f>
        <v>7H30-18H</v>
      </c>
      <c r="BK22" s="175" t="str">
        <f>'Agent sur le planning au 011019'!$C$14</f>
        <v>RA</v>
      </c>
      <c r="BL22" s="176" t="str">
        <f>'Agent sur le planning au 011019'!$D$14</f>
        <v>JBC-25</v>
      </c>
      <c r="BM22" s="160" t="str">
        <f>'Agent sur le planning au 011019'!$E$14</f>
        <v>JBC-26</v>
      </c>
      <c r="BN22" s="160" t="str">
        <f>'Agent sur le planning au 011019'!$F$14</f>
        <v>JBC-26</v>
      </c>
      <c r="BO22" s="160" t="str">
        <f>'Agent sur le planning au 011019'!$B$15</f>
        <v>JBC-25</v>
      </c>
      <c r="BP22" s="160" t="str">
        <f>'Agent sur le planning au 011019'!$C$15</f>
        <v>JBA-1</v>
      </c>
      <c r="BQ22" s="160" t="str">
        <f>'Agent sur le planning au 011019'!$D$15</f>
        <v>JBA-1</v>
      </c>
      <c r="BR22" s="175" t="str">
        <f>'Agent sur le planning au 011019'!$E$15</f>
        <v>RA</v>
      </c>
      <c r="BS22" s="175" t="str">
        <f>'Agent sur le planning au 011019'!$F$15</f>
        <v>RA</v>
      </c>
      <c r="BT22" s="160" t="str">
        <f>'Agent sur le planning au 011019'!$B$16</f>
        <v>JBU-15</v>
      </c>
      <c r="BU22" s="176" t="str">
        <f>'Agent sur le planning au 011019'!$C$16</f>
        <v>JBU-15</v>
      </c>
      <c r="BV22" s="160" t="str">
        <f>'Agent sur le planning au 011019'!$D$16</f>
        <v>JBU-15</v>
      </c>
      <c r="BW22" s="175" t="str">
        <f>'Agent sur le planning au 011019'!$E$16</f>
        <v>RA</v>
      </c>
      <c r="BX22" s="160" t="str">
        <f>'Agent sur le planning au 011019'!$F$16</f>
        <v>JBU-15</v>
      </c>
      <c r="BY22" s="177" t="str">
        <f>'Agent sur le planning au 011019'!$B$17</f>
        <v>7H30-18H</v>
      </c>
      <c r="BZ22" s="175" t="str">
        <f>'Agent sur le planning au 011019'!$C$17</f>
        <v>RA</v>
      </c>
      <c r="CA22" s="175" t="str">
        <f>'Agent sur le planning au 011019'!$D$17</f>
        <v>RA</v>
      </c>
      <c r="CB22" s="160" t="str">
        <f>'Agent sur le planning au 011019'!$E$17</f>
        <v>JBU-12</v>
      </c>
      <c r="CC22" s="160" t="str">
        <f>'Agent sur le planning au 011019'!$F$17</f>
        <v>JBU-12</v>
      </c>
      <c r="CD22" s="160" t="str">
        <f>'Agent sur le planning au 011019'!$B$18</f>
        <v>JBU-16</v>
      </c>
      <c r="CE22" s="160" t="str">
        <f>'Agent sur le planning au 011019'!$C$18</f>
        <v>JBU-16</v>
      </c>
      <c r="CF22" s="175" t="str">
        <f>'Agent sur le planning au 011019'!$D$18</f>
        <v>RA</v>
      </c>
      <c r="CG22" s="176" t="str">
        <f>'Agent sur le planning au 011019'!$E$18</f>
        <v>JBU-16</v>
      </c>
      <c r="CH22" s="160" t="str">
        <f>'Agent sur le planning au 011019'!$F$18</f>
        <v>JBU-16</v>
      </c>
      <c r="CI22" s="160" t="str">
        <f>'Agent sur le planning au 011019'!$B$19</f>
        <v>JBU-12</v>
      </c>
      <c r="CJ22" s="160" t="str">
        <f>'Agent sur le planning au 011019'!$C$19</f>
        <v>JBU-12</v>
      </c>
      <c r="CK22" s="160" t="str">
        <f>'Agent sur le planning au 011019'!$D$19</f>
        <v>JBU-16</v>
      </c>
      <c r="CL22" s="175" t="str">
        <f>'Agent sur le planning au 011019'!$E$19</f>
        <v>RA</v>
      </c>
      <c r="CM22" s="175" t="str">
        <f>'Agent sur le planning au 011019'!$F$19</f>
        <v>RA</v>
      </c>
      <c r="CN22" s="160" t="str">
        <f>'Agent sur le planning au 011019'!$B$20</f>
        <v>CCV-46</v>
      </c>
      <c r="CO22" s="176" t="str">
        <f>'Agent sur le planning au 011019'!$C$20</f>
        <v>RA</v>
      </c>
      <c r="CP22" s="160" t="str">
        <f>'Agent sur le planning au 011019'!$D$20</f>
        <v>CCV-43</v>
      </c>
      <c r="CQ22" s="175" t="str">
        <f>'Agent sur le planning au 011019'!$E$20</f>
        <v>RA</v>
      </c>
      <c r="CR22" s="176" t="str">
        <f>'Agent sur le planning au 011019'!$F$20</f>
        <v>CCV-46</v>
      </c>
      <c r="CS22" s="175" t="str">
        <f>'Agent sur le planning au 011019'!$B$21</f>
        <v>RA</v>
      </c>
      <c r="CT22" s="160" t="str">
        <f>'Agent sur le planning au 011019'!$C$21</f>
        <v>10H-20H</v>
      </c>
      <c r="CU22" s="177" t="str">
        <f>'Agent sur le planning au 011019'!$D$21</f>
        <v>7H30-18H</v>
      </c>
      <c r="CV22" s="160" t="str">
        <f>'Agent sur le planning au 011019'!$E$21</f>
        <v>Soir Gyn</v>
      </c>
      <c r="CW22" s="175" t="str">
        <f>'Agent sur le planning au 011019'!$F$21</f>
        <v>RA</v>
      </c>
      <c r="CX22" s="160" t="s">
        <v>45</v>
      </c>
      <c r="CY22" s="160" t="s">
        <v>47</v>
      </c>
      <c r="CZ22" s="176" t="s">
        <v>54</v>
      </c>
      <c r="DA22" s="175" t="s">
        <v>8</v>
      </c>
      <c r="DB22" s="176" t="s">
        <v>54</v>
      </c>
      <c r="DC22" s="175" t="s">
        <v>8</v>
      </c>
      <c r="DD22" s="175" t="s">
        <v>8</v>
      </c>
      <c r="DE22" s="160" t="s">
        <v>42</v>
      </c>
      <c r="DF22" s="160" t="s">
        <v>54</v>
      </c>
      <c r="DG22" s="160" t="s">
        <v>54</v>
      </c>
      <c r="DH22" s="160" t="s">
        <v>9</v>
      </c>
      <c r="DI22" s="175" t="s">
        <v>8</v>
      </c>
      <c r="DJ22" s="160" t="s">
        <v>9</v>
      </c>
      <c r="DK22" s="176" t="s">
        <v>9</v>
      </c>
      <c r="DL22" s="160" t="s">
        <v>9</v>
      </c>
      <c r="DM22" s="160" t="s">
        <v>10</v>
      </c>
      <c r="DN22" s="160" t="s">
        <v>10</v>
      </c>
      <c r="DO22" s="175" t="s">
        <v>8</v>
      </c>
      <c r="DP22" s="160" t="s">
        <v>10</v>
      </c>
      <c r="DQ22" s="175" t="s">
        <v>8</v>
      </c>
      <c r="DR22" s="160" t="s">
        <v>11</v>
      </c>
      <c r="DS22" s="175" t="s">
        <v>8</v>
      </c>
      <c r="DT22" s="176" t="s">
        <v>11</v>
      </c>
      <c r="DU22" s="160" t="s">
        <v>11</v>
      </c>
      <c r="DV22" s="160" t="s">
        <v>11</v>
      </c>
      <c r="DW22" s="175" t="s">
        <v>8</v>
      </c>
      <c r="DX22" s="160" t="str">
        <f>'Agent sur le planning au 011019'!$C$7</f>
        <v>JFR-32</v>
      </c>
      <c r="DY22" s="160" t="s">
        <v>12</v>
      </c>
      <c r="DZ22" s="160" t="s">
        <v>46</v>
      </c>
      <c r="EA22" s="175" t="s">
        <v>8</v>
      </c>
      <c r="EB22" s="176" t="s">
        <v>54</v>
      </c>
      <c r="EC22" s="175" t="s">
        <v>8</v>
      </c>
      <c r="ED22" s="160" t="s">
        <v>288</v>
      </c>
      <c r="EE22" s="160" t="s">
        <v>15</v>
      </c>
      <c r="EF22" s="160" t="s">
        <v>15</v>
      </c>
      <c r="EG22" s="175" t="s">
        <v>8</v>
      </c>
      <c r="EH22" s="175" t="s">
        <v>8</v>
      </c>
      <c r="EI22" s="177" t="s">
        <v>54</v>
      </c>
      <c r="EJ22" s="177" t="s">
        <v>54</v>
      </c>
      <c r="EK22" s="177" t="s">
        <v>54</v>
      </c>
      <c r="EL22" s="176" t="s">
        <v>16</v>
      </c>
      <c r="EM22" s="160" t="s">
        <v>16</v>
      </c>
      <c r="EN22" s="175" t="s">
        <v>289</v>
      </c>
      <c r="EO22" s="177" t="s">
        <v>54</v>
      </c>
      <c r="EP22" s="160" t="s">
        <v>46</v>
      </c>
      <c r="EQ22" s="175" t="s">
        <v>8</v>
      </c>
      <c r="ER22" s="175" t="s">
        <v>8</v>
      </c>
      <c r="ES22" s="160" t="s">
        <v>16</v>
      </c>
      <c r="ET22" s="160" t="s">
        <v>16</v>
      </c>
      <c r="EU22" s="160" t="s">
        <v>16</v>
      </c>
      <c r="EV22" s="160" t="s">
        <v>15</v>
      </c>
      <c r="EW22" s="176" t="s">
        <v>15</v>
      </c>
      <c r="EX22" s="160" t="s">
        <v>15</v>
      </c>
      <c r="EY22" s="175" t="s">
        <v>8</v>
      </c>
      <c r="EZ22" s="160" t="s">
        <v>12</v>
      </c>
      <c r="FA22" s="160" t="s">
        <v>37</v>
      </c>
      <c r="FB22" s="160" t="s">
        <v>12</v>
      </c>
      <c r="FC22" s="160" t="s">
        <v>46</v>
      </c>
      <c r="FD22" s="175" t="s">
        <v>8</v>
      </c>
      <c r="FE22" s="175" t="s">
        <v>8</v>
      </c>
      <c r="FF22" s="176" t="s">
        <v>54</v>
      </c>
      <c r="FG22" s="175" t="s">
        <v>8</v>
      </c>
      <c r="FH22" s="176" t="s">
        <v>38</v>
      </c>
      <c r="FI22" s="160" t="s">
        <v>39</v>
      </c>
      <c r="FJ22" s="160" t="s">
        <v>39</v>
      </c>
      <c r="FK22" s="160" t="s">
        <v>38</v>
      </c>
      <c r="FL22" s="160" t="s">
        <v>40</v>
      </c>
      <c r="FM22" s="160" t="s">
        <v>40</v>
      </c>
      <c r="FN22" s="175" t="s">
        <v>8</v>
      </c>
      <c r="FO22" s="175" t="s">
        <v>8</v>
      </c>
      <c r="FP22" s="160" t="s">
        <v>41</v>
      </c>
      <c r="FQ22" s="176" t="s">
        <v>41</v>
      </c>
      <c r="FR22" s="160" t="s">
        <v>41</v>
      </c>
      <c r="FS22" s="175" t="s">
        <v>8</v>
      </c>
      <c r="FT22" s="160" t="s">
        <v>41</v>
      </c>
      <c r="FU22" s="177" t="s">
        <v>54</v>
      </c>
      <c r="FV22" s="175" t="s">
        <v>8</v>
      </c>
      <c r="FW22" s="175" t="s">
        <v>8</v>
      </c>
      <c r="FX22" s="160" t="s">
        <v>42</v>
      </c>
      <c r="FY22" s="160" t="s">
        <v>42</v>
      </c>
      <c r="FZ22" s="160" t="s">
        <v>43</v>
      </c>
      <c r="GA22" s="160" t="s">
        <v>43</v>
      </c>
      <c r="GB22" s="175" t="s">
        <v>290</v>
      </c>
      <c r="GC22" s="176" t="s">
        <v>43</v>
      </c>
      <c r="GD22" s="160" t="s">
        <v>43</v>
      </c>
      <c r="GE22" s="160" t="s">
        <v>42</v>
      </c>
      <c r="GF22" s="160" t="s">
        <v>286</v>
      </c>
      <c r="GG22" s="160" t="s">
        <v>43</v>
      </c>
      <c r="GH22" s="175" t="s">
        <v>8</v>
      </c>
      <c r="GI22" s="175" t="s">
        <v>8</v>
      </c>
      <c r="GJ22" s="160" t="s">
        <v>44</v>
      </c>
      <c r="GK22" s="176" t="s">
        <v>54</v>
      </c>
      <c r="GL22" s="160" t="s">
        <v>291</v>
      </c>
      <c r="GM22" s="175" t="s">
        <v>8</v>
      </c>
      <c r="GN22" s="176" t="s">
        <v>44</v>
      </c>
      <c r="GO22" s="175" t="s">
        <v>8</v>
      </c>
      <c r="GP22" s="160" t="s">
        <v>287</v>
      </c>
      <c r="GQ22" s="177" t="s">
        <v>54</v>
      </c>
      <c r="GR22" s="160" t="s">
        <v>12</v>
      </c>
      <c r="GS22" s="175" t="s">
        <v>8</v>
      </c>
      <c r="GT22" s="160" t="s">
        <v>45</v>
      </c>
      <c r="GU22" s="160" t="s">
        <v>47</v>
      </c>
      <c r="GV22" s="176" t="s">
        <v>54</v>
      </c>
      <c r="GW22" s="175" t="s">
        <v>8</v>
      </c>
      <c r="GX22" s="176" t="s">
        <v>54</v>
      </c>
      <c r="GY22" s="175" t="s">
        <v>8</v>
      </c>
      <c r="GZ22" s="175" t="s">
        <v>8</v>
      </c>
      <c r="HA22" s="160" t="s">
        <v>42</v>
      </c>
      <c r="HB22" s="160" t="s">
        <v>54</v>
      </c>
      <c r="HC22" s="160" t="s">
        <v>54</v>
      </c>
      <c r="HD22" s="160" t="s">
        <v>9</v>
      </c>
      <c r="HE22" s="175" t="s">
        <v>8</v>
      </c>
      <c r="HF22" s="160" t="s">
        <v>9</v>
      </c>
      <c r="HG22" s="176" t="s">
        <v>9</v>
      </c>
      <c r="HH22" s="160" t="s">
        <v>9</v>
      </c>
      <c r="HI22" s="160" t="s">
        <v>10</v>
      </c>
      <c r="HJ22" s="160" t="s">
        <v>10</v>
      </c>
      <c r="HK22" s="175" t="s">
        <v>8</v>
      </c>
      <c r="HL22" s="160" t="s">
        <v>10</v>
      </c>
      <c r="HM22" s="175" t="s">
        <v>8</v>
      </c>
      <c r="HN22" s="160" t="s">
        <v>11</v>
      </c>
      <c r="HO22" s="175" t="s">
        <v>8</v>
      </c>
      <c r="HP22" s="176" t="s">
        <v>11</v>
      </c>
      <c r="HQ22" s="160" t="s">
        <v>11</v>
      </c>
      <c r="HR22" s="160" t="s">
        <v>11</v>
      </c>
      <c r="HS22" s="175" t="s">
        <v>8</v>
      </c>
      <c r="HT22" s="160" t="s">
        <v>285</v>
      </c>
      <c r="HU22" s="160" t="s">
        <v>12</v>
      </c>
      <c r="HV22" s="160" t="s">
        <v>46</v>
      </c>
      <c r="HW22" s="175" t="s">
        <v>8</v>
      </c>
      <c r="HX22" s="176" t="s">
        <v>54</v>
      </c>
      <c r="HY22" s="175" t="s">
        <v>8</v>
      </c>
      <c r="HZ22" s="160" t="s">
        <v>288</v>
      </c>
      <c r="IA22" s="160" t="s">
        <v>15</v>
      </c>
      <c r="IB22" s="160" t="s">
        <v>15</v>
      </c>
      <c r="IC22" s="175" t="s">
        <v>8</v>
      </c>
      <c r="ID22" s="175" t="s">
        <v>8</v>
      </c>
      <c r="IE22" s="177" t="s">
        <v>54</v>
      </c>
      <c r="IF22" s="177" t="s">
        <v>54</v>
      </c>
      <c r="IG22" s="177" t="s">
        <v>54</v>
      </c>
      <c r="IH22" s="176" t="s">
        <v>16</v>
      </c>
      <c r="II22" s="160" t="s">
        <v>16</v>
      </c>
      <c r="IJ22" s="175" t="s">
        <v>289</v>
      </c>
      <c r="IK22" s="177" t="s">
        <v>54</v>
      </c>
      <c r="IL22" s="160" t="s">
        <v>46</v>
      </c>
      <c r="IM22" s="175" t="s">
        <v>8</v>
      </c>
      <c r="IN22" s="175" t="s">
        <v>8</v>
      </c>
      <c r="IO22" s="160" t="s">
        <v>16</v>
      </c>
      <c r="IP22" s="160" t="s">
        <v>16</v>
      </c>
      <c r="IQ22" s="160" t="s">
        <v>16</v>
      </c>
      <c r="IR22" s="160" t="s">
        <v>15</v>
      </c>
      <c r="IS22" s="176" t="s">
        <v>15</v>
      </c>
      <c r="IT22" s="160" t="s">
        <v>15</v>
      </c>
      <c r="IU22" s="175" t="s">
        <v>8</v>
      </c>
      <c r="IV22" s="160" t="s">
        <v>12</v>
      </c>
      <c r="IW22" s="160" t="s">
        <v>37</v>
      </c>
      <c r="IX22" s="160" t="s">
        <v>12</v>
      </c>
      <c r="IY22" s="160" t="s">
        <v>46</v>
      </c>
      <c r="IZ22" s="175" t="s">
        <v>8</v>
      </c>
      <c r="JA22" s="175" t="s">
        <v>8</v>
      </c>
      <c r="JB22" s="176" t="s">
        <v>54</v>
      </c>
      <c r="JC22" s="175" t="s">
        <v>8</v>
      </c>
      <c r="JD22" s="176" t="s">
        <v>38</v>
      </c>
      <c r="JE22" s="160" t="s">
        <v>39</v>
      </c>
      <c r="JF22" s="160" t="s">
        <v>39</v>
      </c>
      <c r="JG22" s="160" t="s">
        <v>38</v>
      </c>
      <c r="JH22" s="160" t="s">
        <v>40</v>
      </c>
      <c r="JI22" s="160" t="s">
        <v>40</v>
      </c>
      <c r="JJ22" s="175" t="s">
        <v>8</v>
      </c>
      <c r="JK22" s="175" t="s">
        <v>8</v>
      </c>
      <c r="JL22" s="160" t="s">
        <v>41</v>
      </c>
      <c r="JM22" s="176" t="s">
        <v>41</v>
      </c>
      <c r="JN22" s="160" t="s">
        <v>41</v>
      </c>
      <c r="JO22" s="175" t="s">
        <v>8</v>
      </c>
      <c r="JP22" s="160" t="s">
        <v>41</v>
      </c>
      <c r="JQ22" s="177" t="s">
        <v>54</v>
      </c>
      <c r="JR22" s="175" t="s">
        <v>8</v>
      </c>
      <c r="JS22" s="175" t="s">
        <v>8</v>
      </c>
      <c r="JT22" s="160" t="s">
        <v>42</v>
      </c>
      <c r="JU22" s="160" t="s">
        <v>42</v>
      </c>
      <c r="JV22" s="160" t="s">
        <v>43</v>
      </c>
      <c r="JW22" s="160" t="s">
        <v>43</v>
      </c>
      <c r="JX22" s="175" t="s">
        <v>290</v>
      </c>
      <c r="JY22" s="176" t="s">
        <v>43</v>
      </c>
      <c r="JZ22" s="160" t="s">
        <v>43</v>
      </c>
      <c r="KA22" s="160" t="s">
        <v>42</v>
      </c>
      <c r="KB22" s="160" t="s">
        <v>286</v>
      </c>
      <c r="KC22" s="160" t="s">
        <v>43</v>
      </c>
      <c r="KD22" s="175" t="s">
        <v>8</v>
      </c>
      <c r="KE22" s="175" t="s">
        <v>8</v>
      </c>
      <c r="KF22" s="160" t="s">
        <v>44</v>
      </c>
      <c r="KG22" s="176" t="s">
        <v>54</v>
      </c>
      <c r="KH22" s="160" t="s">
        <v>291</v>
      </c>
      <c r="KI22" s="175" t="s">
        <v>8</v>
      </c>
      <c r="KJ22" s="176" t="s">
        <v>44</v>
      </c>
      <c r="KK22" s="175" t="s">
        <v>8</v>
      </c>
      <c r="KL22" s="160" t="s">
        <v>287</v>
      </c>
      <c r="KM22" s="177" t="s">
        <v>54</v>
      </c>
      <c r="KN22" s="160" t="s">
        <v>12</v>
      </c>
      <c r="KO22" s="175" t="s">
        <v>8</v>
      </c>
    </row>
    <row r="23" spans="1:406" s="178" customFormat="1">
      <c r="A23" s="155" t="s">
        <v>357</v>
      </c>
      <c r="B23" s="175" t="str">
        <f>'Agent sur le planning au 011019'!$B$23</f>
        <v>RA</v>
      </c>
      <c r="C23" s="175" t="str">
        <f>'Agent sur le planning au 011019'!$C$23</f>
        <v>RA</v>
      </c>
      <c r="D23" s="160" t="str">
        <f>'Agent sur le planning au 011019'!$D$23</f>
        <v>JBU-12</v>
      </c>
      <c r="E23" s="160" t="str">
        <f>'Agent sur le planning au 011019'!$E$23</f>
        <v>7H30-18H</v>
      </c>
      <c r="F23" s="160" t="str">
        <f>'Agent sur le planning au 011019'!$F$23</f>
        <v>7H30-18H</v>
      </c>
      <c r="G23" s="160" t="str">
        <f>'Agent sur le planning au 011019'!$B$4</f>
        <v>JFR-32</v>
      </c>
      <c r="H23" s="175" t="str">
        <f>'Agent sur le planning au 011019'!$C$4</f>
        <v>RA</v>
      </c>
      <c r="I23" s="160" t="str">
        <f>'Agent sur le planning au 011019'!$D$4</f>
        <v>JFR-32</v>
      </c>
      <c r="J23" s="176" t="str">
        <f>'Agent sur le planning au 011019'!$E$4</f>
        <v>JFR-32</v>
      </c>
      <c r="K23" s="160" t="str">
        <f>'Agent sur le planning au 011019'!$F$4</f>
        <v>JFR-32</v>
      </c>
      <c r="L23" s="160" t="str">
        <f>'Agent sur le planning au 011019'!$B$5</f>
        <v>JFR-33</v>
      </c>
      <c r="M23" s="160" t="str">
        <f>'Agent sur le planning au 011019'!$C$5</f>
        <v>JFR-33</v>
      </c>
      <c r="N23" s="175" t="str">
        <f>'Agent sur le planning au 011019'!$D$5</f>
        <v>RA</v>
      </c>
      <c r="O23" s="160" t="str">
        <f>'Agent sur le planning au 011019'!$E$5</f>
        <v>JFR-33</v>
      </c>
      <c r="P23" s="175" t="str">
        <f>'Agent sur le planning au 011019'!$F$5</f>
        <v>RA</v>
      </c>
      <c r="Q23" s="160" t="str">
        <f>'Agent sur le planning au 011019'!$B$6</f>
        <v>JFR-37</v>
      </c>
      <c r="R23" s="175" t="str">
        <f>'Agent sur le planning au 011019'!$C$6</f>
        <v>RA</v>
      </c>
      <c r="S23" s="176" t="str">
        <f>'Agent sur le planning au 011019'!$D$6</f>
        <v>JFR-37</v>
      </c>
      <c r="T23" s="160" t="str">
        <f>'Agent sur le planning au 011019'!$E$6</f>
        <v>JFR-37</v>
      </c>
      <c r="U23" s="160" t="str">
        <f>'Agent sur le planning au 011019'!$F$6</f>
        <v>JFR-37</v>
      </c>
      <c r="V23" s="175" t="str">
        <f>'Agent sur le planning au 011019'!$B$7</f>
        <v>RA</v>
      </c>
      <c r="W23" s="160" t="str">
        <f>'Agent sur le planning au 011019'!$C$7</f>
        <v>JFR-32</v>
      </c>
      <c r="X23" s="160" t="str">
        <f>'Agent sur le planning au 011019'!$D$7</f>
        <v>Soir Gyn</v>
      </c>
      <c r="Y23" s="160" t="str">
        <f>'Agent sur le planning au 011019'!$E$7</f>
        <v>10H-20H</v>
      </c>
      <c r="Z23" s="175" t="str">
        <f>'Agent sur le planning au 011019'!$F$7</f>
        <v>RA</v>
      </c>
      <c r="AA23" s="176" t="str">
        <f>'Agent sur le planning au 011019'!$B$8</f>
        <v>7H30-18H</v>
      </c>
      <c r="AB23" s="175" t="str">
        <f>'Agent sur le planning au 011019'!$C$8</f>
        <v>RA</v>
      </c>
      <c r="AC23" s="160" t="str">
        <f>'Agent sur le planning au 011019'!$D$8</f>
        <v>JFR-34</v>
      </c>
      <c r="AD23" s="160" t="str">
        <f>'Agent sur le planning au 011019'!$E$8</f>
        <v>JBC-21</v>
      </c>
      <c r="AE23" s="160" t="str">
        <f>'Agent sur le planning au 011019'!$F$8</f>
        <v>JBC-21</v>
      </c>
      <c r="AF23" s="175" t="str">
        <f>'Agent sur le planning au 011019'!$B$9</f>
        <v>RA</v>
      </c>
      <c r="AG23" s="175" t="str">
        <f>'Agent sur le planning au 011019'!$C$9</f>
        <v>RA</v>
      </c>
      <c r="AH23" s="177" t="str">
        <f>'Agent sur le planning au 011019'!$D$9</f>
        <v>7H30-18H</v>
      </c>
      <c r="AI23" s="177" t="str">
        <f>'Agent sur le planning au 011019'!$E$9</f>
        <v>7H30-18H</v>
      </c>
      <c r="AJ23" s="177" t="str">
        <f>'Agent sur le planning au 011019'!$F$9</f>
        <v>7H30-18H</v>
      </c>
      <c r="AK23" s="176" t="str">
        <f>'Agent sur le planning au 011019'!$B$10</f>
        <v>JBC-23</v>
      </c>
      <c r="AL23" s="160" t="str">
        <f>'Agent sur le planning au 011019'!$C$10</f>
        <v>JBC-23</v>
      </c>
      <c r="AM23" s="175" t="str">
        <f>'Agent sur le planning au 011019'!$D$10</f>
        <v>RA</v>
      </c>
      <c r="AN23" s="177" t="str">
        <f>'Agent sur le planning au 011019'!$E$10</f>
        <v>7H30-18H</v>
      </c>
      <c r="AO23" s="160" t="str">
        <f>'Agent sur le planning au 011019'!$F$10</f>
        <v>10H-20H</v>
      </c>
      <c r="AP23" s="175" t="str">
        <f>'Agent sur le planning au 011019'!$B$11</f>
        <v>RA</v>
      </c>
      <c r="AQ23" s="175" t="str">
        <f>'Agent sur le planning au 011019'!$C$11</f>
        <v>RA</v>
      </c>
      <c r="AR23" s="160" t="str">
        <f>'Agent sur le planning au 011019'!$D$11</f>
        <v>JBC-23</v>
      </c>
      <c r="AS23" s="160" t="str">
        <f>'Agent sur le planning au 011019'!$E$11</f>
        <v>JBC-23</v>
      </c>
      <c r="AT23" s="160" t="str">
        <f>'Agent sur le planning au 011019'!$F$11</f>
        <v>JBC-23</v>
      </c>
      <c r="AU23" s="160" t="str">
        <f>'Agent sur le planning au 011019'!$B$12</f>
        <v>JBC-21</v>
      </c>
      <c r="AV23" s="176" t="str">
        <f>'Agent sur le planning au 011019'!$C$12</f>
        <v>7H30-18H</v>
      </c>
      <c r="AW23" s="160" t="str">
        <f>'Agent sur le planning au 011019'!$D$12</f>
        <v>JBC-21</v>
      </c>
      <c r="AX23" s="175" t="str">
        <f>'Agent sur le planning au 011019'!$E$12</f>
        <v>RA</v>
      </c>
      <c r="AY23" s="160" t="str">
        <f>'Agent sur le planning au 011019'!$F$12</f>
        <v>Soir Gyn</v>
      </c>
      <c r="AZ23" s="160" t="str">
        <f>'Agent sur le planning au 011019'!$B$13</f>
        <v>Soir JFR</v>
      </c>
      <c r="BA23" s="160" t="str">
        <f>'Agent sur le planning au 011019'!$C$13</f>
        <v>Soir Gyn</v>
      </c>
      <c r="BB23" s="160" t="str">
        <f>'Agent sur le planning au 011019'!$D$13</f>
        <v>10H-20H</v>
      </c>
      <c r="BC23" s="175" t="str">
        <f>'Agent sur le planning au 011019'!$E$13</f>
        <v>RA</v>
      </c>
      <c r="BD23" s="175" t="str">
        <f>'Agent sur le planning au 011019'!$F$13</f>
        <v>RA</v>
      </c>
      <c r="BE23" s="176" t="str">
        <f>'Agent sur le planning au 011019'!$B$14</f>
        <v>7H30-18H</v>
      </c>
      <c r="BF23" s="175" t="str">
        <f>'Agent sur le planning au 011019'!$C$14</f>
        <v>RA</v>
      </c>
      <c r="BG23" s="176" t="str">
        <f>'Agent sur le planning au 011019'!$D$14</f>
        <v>JBC-25</v>
      </c>
      <c r="BH23" s="160" t="str">
        <f>'Agent sur le planning au 011019'!$E$14</f>
        <v>JBC-26</v>
      </c>
      <c r="BI23" s="160" t="str">
        <f>'Agent sur le planning au 011019'!$F$14</f>
        <v>JBC-26</v>
      </c>
      <c r="BJ23" s="160" t="str">
        <f>'Agent sur le planning au 011019'!$B$15</f>
        <v>JBC-25</v>
      </c>
      <c r="BK23" s="160" t="str">
        <f>'Agent sur le planning au 011019'!$C$15</f>
        <v>JBA-1</v>
      </c>
      <c r="BL23" s="160" t="str">
        <f>'Agent sur le planning au 011019'!$D$15</f>
        <v>JBA-1</v>
      </c>
      <c r="BM23" s="175" t="str">
        <f>'Agent sur le planning au 011019'!$E$15</f>
        <v>RA</v>
      </c>
      <c r="BN23" s="175" t="str">
        <f>'Agent sur le planning au 011019'!$F$15</f>
        <v>RA</v>
      </c>
      <c r="BO23" s="160" t="str">
        <f>'Agent sur le planning au 011019'!$B$16</f>
        <v>JBU-15</v>
      </c>
      <c r="BP23" s="176" t="str">
        <f>'Agent sur le planning au 011019'!$C$16</f>
        <v>JBU-15</v>
      </c>
      <c r="BQ23" s="160" t="str">
        <f>'Agent sur le planning au 011019'!$D$16</f>
        <v>JBU-15</v>
      </c>
      <c r="BR23" s="175" t="str">
        <f>'Agent sur le planning au 011019'!$E$16</f>
        <v>RA</v>
      </c>
      <c r="BS23" s="160" t="str">
        <f>'Agent sur le planning au 011019'!$F$16</f>
        <v>JBU-15</v>
      </c>
      <c r="BT23" s="177" t="str">
        <f>'Agent sur le planning au 011019'!$B$17</f>
        <v>7H30-18H</v>
      </c>
      <c r="BU23" s="175" t="str">
        <f>'Agent sur le planning au 011019'!$C$17</f>
        <v>RA</v>
      </c>
      <c r="BV23" s="175" t="str">
        <f>'Agent sur le planning au 011019'!$D$17</f>
        <v>RA</v>
      </c>
      <c r="BW23" s="160" t="str">
        <f>'Agent sur le planning au 011019'!$E$17</f>
        <v>JBU-12</v>
      </c>
      <c r="BX23" s="160" t="str">
        <f>'Agent sur le planning au 011019'!$F$17</f>
        <v>JBU-12</v>
      </c>
      <c r="BY23" s="160" t="str">
        <f>'Agent sur le planning au 011019'!$B$18</f>
        <v>JBU-16</v>
      </c>
      <c r="BZ23" s="160" t="str">
        <f>'Agent sur le planning au 011019'!$C$18</f>
        <v>JBU-16</v>
      </c>
      <c r="CA23" s="175" t="str">
        <f>'Agent sur le planning au 011019'!$D$18</f>
        <v>RA</v>
      </c>
      <c r="CB23" s="176" t="str">
        <f>'Agent sur le planning au 011019'!$E$18</f>
        <v>JBU-16</v>
      </c>
      <c r="CC23" s="160" t="str">
        <f>'Agent sur le planning au 011019'!$F$18</f>
        <v>JBU-16</v>
      </c>
      <c r="CD23" s="160" t="str">
        <f>'Agent sur le planning au 011019'!$B$19</f>
        <v>JBU-12</v>
      </c>
      <c r="CE23" s="160" t="str">
        <f>'Agent sur le planning au 011019'!$C$19</f>
        <v>JBU-12</v>
      </c>
      <c r="CF23" s="160" t="str">
        <f>'Agent sur le planning au 011019'!$D$19</f>
        <v>JBU-16</v>
      </c>
      <c r="CG23" s="175" t="str">
        <f>'Agent sur le planning au 011019'!$E$19</f>
        <v>RA</v>
      </c>
      <c r="CH23" s="175" t="str">
        <f>'Agent sur le planning au 011019'!$F$19</f>
        <v>RA</v>
      </c>
      <c r="CI23" s="160" t="str">
        <f>'Agent sur le planning au 011019'!$B$20</f>
        <v>CCV-46</v>
      </c>
      <c r="CJ23" s="176" t="str">
        <f>'Agent sur le planning au 011019'!$C$20</f>
        <v>RA</v>
      </c>
      <c r="CK23" s="160" t="str">
        <f>'Agent sur le planning au 011019'!$D$20</f>
        <v>CCV-43</v>
      </c>
      <c r="CL23" s="175" t="str">
        <f>'Agent sur le planning au 011019'!$E$20</f>
        <v>RA</v>
      </c>
      <c r="CM23" s="176" t="str">
        <f>'Agent sur le planning au 011019'!$F$20</f>
        <v>CCV-46</v>
      </c>
      <c r="CN23" s="175" t="str">
        <f>'Agent sur le planning au 011019'!$B$21</f>
        <v>RA</v>
      </c>
      <c r="CO23" s="160" t="str">
        <f>'Agent sur le planning au 011019'!$C$21</f>
        <v>10H-20H</v>
      </c>
      <c r="CP23" s="177" t="str">
        <f>'Agent sur le planning au 011019'!$D$21</f>
        <v>7H30-18H</v>
      </c>
      <c r="CQ23" s="160" t="str">
        <f>'Agent sur le planning au 011019'!$E$21</f>
        <v>Soir Gyn</v>
      </c>
      <c r="CR23" s="175" t="str">
        <f>'Agent sur le planning au 011019'!$F$21</f>
        <v>RA</v>
      </c>
      <c r="CS23" s="160" t="str">
        <f>'Agent sur le planning au 011019'!$B$22</f>
        <v>CCV-43</v>
      </c>
      <c r="CT23" s="160" t="str">
        <f>'Agent sur le planning au 011019'!$C$22</f>
        <v>CCV-42</v>
      </c>
      <c r="CU23" s="176" t="str">
        <f>'Agent sur le planning au 011019'!$D$22</f>
        <v>7H30-18H</v>
      </c>
      <c r="CV23" s="175" t="str">
        <f>'Agent sur le planning au 011019'!$E$22</f>
        <v>RA</v>
      </c>
      <c r="CW23" s="176" t="str">
        <f>'Agent sur le planning au 011019'!$F$22</f>
        <v>7H30-18H</v>
      </c>
      <c r="CX23" s="175" t="s">
        <v>8</v>
      </c>
      <c r="CY23" s="175" t="s">
        <v>8</v>
      </c>
      <c r="CZ23" s="160" t="s">
        <v>42</v>
      </c>
      <c r="DA23" s="160" t="s">
        <v>54</v>
      </c>
      <c r="DB23" s="160" t="s">
        <v>54</v>
      </c>
      <c r="DC23" s="160" t="s">
        <v>9</v>
      </c>
      <c r="DD23" s="175" t="s">
        <v>8</v>
      </c>
      <c r="DE23" s="160" t="s">
        <v>9</v>
      </c>
      <c r="DF23" s="176" t="s">
        <v>9</v>
      </c>
      <c r="DG23" s="160" t="s">
        <v>9</v>
      </c>
      <c r="DH23" s="160" t="s">
        <v>10</v>
      </c>
      <c r="DI23" s="160" t="s">
        <v>10</v>
      </c>
      <c r="DJ23" s="175" t="s">
        <v>8</v>
      </c>
      <c r="DK23" s="160" t="s">
        <v>10</v>
      </c>
      <c r="DL23" s="175" t="s">
        <v>8</v>
      </c>
      <c r="DM23" s="160" t="s">
        <v>11</v>
      </c>
      <c r="DN23" s="175" t="s">
        <v>8</v>
      </c>
      <c r="DO23" s="176" t="s">
        <v>11</v>
      </c>
      <c r="DP23" s="160" t="s">
        <v>11</v>
      </c>
      <c r="DQ23" s="160" t="s">
        <v>11</v>
      </c>
      <c r="DR23" s="175" t="s">
        <v>8</v>
      </c>
      <c r="DS23" s="160" t="str">
        <f>'Agent sur le planning au 011019'!$C$7</f>
        <v>JFR-32</v>
      </c>
      <c r="DT23" s="160" t="s">
        <v>12</v>
      </c>
      <c r="DU23" s="160" t="s">
        <v>46</v>
      </c>
      <c r="DV23" s="175" t="s">
        <v>8</v>
      </c>
      <c r="DW23" s="176" t="s">
        <v>54</v>
      </c>
      <c r="DX23" s="175" t="s">
        <v>8</v>
      </c>
      <c r="DY23" s="160" t="s">
        <v>288</v>
      </c>
      <c r="DZ23" s="160" t="s">
        <v>15</v>
      </c>
      <c r="EA23" s="160" t="s">
        <v>15</v>
      </c>
      <c r="EB23" s="175" t="s">
        <v>8</v>
      </c>
      <c r="EC23" s="175" t="s">
        <v>8</v>
      </c>
      <c r="ED23" s="177" t="s">
        <v>54</v>
      </c>
      <c r="EE23" s="177" t="s">
        <v>54</v>
      </c>
      <c r="EF23" s="177" t="s">
        <v>54</v>
      </c>
      <c r="EG23" s="176" t="s">
        <v>16</v>
      </c>
      <c r="EH23" s="160" t="s">
        <v>16</v>
      </c>
      <c r="EI23" s="175" t="s">
        <v>289</v>
      </c>
      <c r="EJ23" s="177" t="s">
        <v>54</v>
      </c>
      <c r="EK23" s="160" t="s">
        <v>46</v>
      </c>
      <c r="EL23" s="175" t="s">
        <v>8</v>
      </c>
      <c r="EM23" s="175" t="s">
        <v>8</v>
      </c>
      <c r="EN23" s="160" t="s">
        <v>16</v>
      </c>
      <c r="EO23" s="160" t="s">
        <v>16</v>
      </c>
      <c r="EP23" s="160" t="s">
        <v>16</v>
      </c>
      <c r="EQ23" s="160" t="s">
        <v>15</v>
      </c>
      <c r="ER23" s="176" t="s">
        <v>15</v>
      </c>
      <c r="ES23" s="160" t="s">
        <v>15</v>
      </c>
      <c r="ET23" s="175" t="s">
        <v>8</v>
      </c>
      <c r="EU23" s="160" t="s">
        <v>12</v>
      </c>
      <c r="EV23" s="160" t="s">
        <v>37</v>
      </c>
      <c r="EW23" s="160" t="s">
        <v>12</v>
      </c>
      <c r="EX23" s="160" t="s">
        <v>46</v>
      </c>
      <c r="EY23" s="175" t="s">
        <v>8</v>
      </c>
      <c r="EZ23" s="175" t="s">
        <v>8</v>
      </c>
      <c r="FA23" s="176" t="s">
        <v>54</v>
      </c>
      <c r="FB23" s="175" t="s">
        <v>8</v>
      </c>
      <c r="FC23" s="176" t="s">
        <v>38</v>
      </c>
      <c r="FD23" s="160" t="s">
        <v>39</v>
      </c>
      <c r="FE23" s="160" t="s">
        <v>39</v>
      </c>
      <c r="FF23" s="160" t="s">
        <v>38</v>
      </c>
      <c r="FG23" s="160" t="s">
        <v>40</v>
      </c>
      <c r="FH23" s="160" t="s">
        <v>40</v>
      </c>
      <c r="FI23" s="175" t="s">
        <v>8</v>
      </c>
      <c r="FJ23" s="175" t="s">
        <v>8</v>
      </c>
      <c r="FK23" s="160" t="s">
        <v>41</v>
      </c>
      <c r="FL23" s="176" t="s">
        <v>41</v>
      </c>
      <c r="FM23" s="160" t="s">
        <v>41</v>
      </c>
      <c r="FN23" s="175" t="s">
        <v>8</v>
      </c>
      <c r="FO23" s="160" t="s">
        <v>41</v>
      </c>
      <c r="FP23" s="177" t="s">
        <v>54</v>
      </c>
      <c r="FQ23" s="175" t="s">
        <v>8</v>
      </c>
      <c r="FR23" s="175" t="s">
        <v>8</v>
      </c>
      <c r="FS23" s="160" t="s">
        <v>42</v>
      </c>
      <c r="FT23" s="160" t="s">
        <v>42</v>
      </c>
      <c r="FU23" s="160" t="s">
        <v>43</v>
      </c>
      <c r="FV23" s="160" t="s">
        <v>43</v>
      </c>
      <c r="FW23" s="175" t="s">
        <v>290</v>
      </c>
      <c r="FX23" s="176" t="s">
        <v>43</v>
      </c>
      <c r="FY23" s="160" t="s">
        <v>43</v>
      </c>
      <c r="FZ23" s="160" t="s">
        <v>42</v>
      </c>
      <c r="GA23" s="160" t="s">
        <v>286</v>
      </c>
      <c r="GB23" s="160" t="s">
        <v>43</v>
      </c>
      <c r="GC23" s="175" t="s">
        <v>8</v>
      </c>
      <c r="GD23" s="175" t="s">
        <v>8</v>
      </c>
      <c r="GE23" s="160" t="s">
        <v>44</v>
      </c>
      <c r="GF23" s="176" t="s">
        <v>54</v>
      </c>
      <c r="GG23" s="160" t="s">
        <v>291</v>
      </c>
      <c r="GH23" s="175" t="s">
        <v>8</v>
      </c>
      <c r="GI23" s="176" t="s">
        <v>44</v>
      </c>
      <c r="GJ23" s="175" t="s">
        <v>8</v>
      </c>
      <c r="GK23" s="160" t="s">
        <v>287</v>
      </c>
      <c r="GL23" s="177" t="s">
        <v>54</v>
      </c>
      <c r="GM23" s="160" t="s">
        <v>12</v>
      </c>
      <c r="GN23" s="175" t="s">
        <v>8</v>
      </c>
      <c r="GO23" s="160" t="s">
        <v>45</v>
      </c>
      <c r="GP23" s="160" t="s">
        <v>47</v>
      </c>
      <c r="GQ23" s="176" t="s">
        <v>54</v>
      </c>
      <c r="GR23" s="175" t="s">
        <v>8</v>
      </c>
      <c r="GS23" s="176" t="s">
        <v>54</v>
      </c>
      <c r="GT23" s="175" t="s">
        <v>8</v>
      </c>
      <c r="GU23" s="175" t="s">
        <v>8</v>
      </c>
      <c r="GV23" s="160" t="s">
        <v>42</v>
      </c>
      <c r="GW23" s="160" t="s">
        <v>54</v>
      </c>
      <c r="GX23" s="160" t="s">
        <v>54</v>
      </c>
      <c r="GY23" s="160" t="s">
        <v>9</v>
      </c>
      <c r="GZ23" s="175" t="s">
        <v>8</v>
      </c>
      <c r="HA23" s="160" t="s">
        <v>9</v>
      </c>
      <c r="HB23" s="176" t="s">
        <v>9</v>
      </c>
      <c r="HC23" s="160" t="s">
        <v>9</v>
      </c>
      <c r="HD23" s="160" t="s">
        <v>10</v>
      </c>
      <c r="HE23" s="160" t="s">
        <v>10</v>
      </c>
      <c r="HF23" s="175" t="s">
        <v>8</v>
      </c>
      <c r="HG23" s="160" t="s">
        <v>10</v>
      </c>
      <c r="HH23" s="175" t="s">
        <v>8</v>
      </c>
      <c r="HI23" s="160" t="s">
        <v>11</v>
      </c>
      <c r="HJ23" s="175" t="s">
        <v>8</v>
      </c>
      <c r="HK23" s="176" t="s">
        <v>11</v>
      </c>
      <c r="HL23" s="160" t="s">
        <v>11</v>
      </c>
      <c r="HM23" s="160" t="s">
        <v>11</v>
      </c>
      <c r="HN23" s="175" t="s">
        <v>8</v>
      </c>
      <c r="HO23" s="160" t="s">
        <v>285</v>
      </c>
      <c r="HP23" s="160" t="s">
        <v>12</v>
      </c>
      <c r="HQ23" s="160" t="s">
        <v>46</v>
      </c>
      <c r="HR23" s="175" t="s">
        <v>8</v>
      </c>
      <c r="HS23" s="176" t="s">
        <v>54</v>
      </c>
      <c r="HT23" s="175" t="s">
        <v>8</v>
      </c>
      <c r="HU23" s="160" t="s">
        <v>288</v>
      </c>
      <c r="HV23" s="160" t="s">
        <v>15</v>
      </c>
      <c r="HW23" s="160" t="s">
        <v>15</v>
      </c>
      <c r="HX23" s="175" t="s">
        <v>8</v>
      </c>
      <c r="HY23" s="175" t="s">
        <v>8</v>
      </c>
      <c r="HZ23" s="177" t="s">
        <v>54</v>
      </c>
      <c r="IA23" s="177" t="s">
        <v>54</v>
      </c>
      <c r="IB23" s="177" t="s">
        <v>54</v>
      </c>
      <c r="IC23" s="176" t="s">
        <v>16</v>
      </c>
      <c r="ID23" s="160" t="s">
        <v>16</v>
      </c>
      <c r="IE23" s="175" t="s">
        <v>289</v>
      </c>
      <c r="IF23" s="177" t="s">
        <v>54</v>
      </c>
      <c r="IG23" s="160" t="s">
        <v>46</v>
      </c>
      <c r="IH23" s="175" t="s">
        <v>8</v>
      </c>
      <c r="II23" s="175" t="s">
        <v>8</v>
      </c>
      <c r="IJ23" s="160" t="s">
        <v>16</v>
      </c>
      <c r="IK23" s="160" t="s">
        <v>16</v>
      </c>
      <c r="IL23" s="160" t="s">
        <v>16</v>
      </c>
      <c r="IM23" s="160" t="s">
        <v>15</v>
      </c>
      <c r="IN23" s="176" t="s">
        <v>15</v>
      </c>
      <c r="IO23" s="160" t="s">
        <v>15</v>
      </c>
      <c r="IP23" s="175" t="s">
        <v>8</v>
      </c>
      <c r="IQ23" s="160" t="s">
        <v>12</v>
      </c>
      <c r="IR23" s="160" t="s">
        <v>37</v>
      </c>
      <c r="IS23" s="160" t="s">
        <v>12</v>
      </c>
      <c r="IT23" s="160" t="s">
        <v>46</v>
      </c>
      <c r="IU23" s="175" t="s">
        <v>8</v>
      </c>
      <c r="IV23" s="175" t="s">
        <v>8</v>
      </c>
      <c r="IW23" s="176" t="s">
        <v>54</v>
      </c>
      <c r="IX23" s="175" t="s">
        <v>8</v>
      </c>
      <c r="IY23" s="176" t="s">
        <v>38</v>
      </c>
      <c r="IZ23" s="160" t="s">
        <v>39</v>
      </c>
      <c r="JA23" s="160" t="s">
        <v>39</v>
      </c>
      <c r="JB23" s="160" t="s">
        <v>38</v>
      </c>
      <c r="JC23" s="160" t="s">
        <v>40</v>
      </c>
      <c r="JD23" s="160" t="s">
        <v>40</v>
      </c>
      <c r="JE23" s="175" t="s">
        <v>8</v>
      </c>
      <c r="JF23" s="175" t="s">
        <v>8</v>
      </c>
      <c r="JG23" s="160" t="s">
        <v>41</v>
      </c>
      <c r="JH23" s="176" t="s">
        <v>41</v>
      </c>
      <c r="JI23" s="160" t="s">
        <v>41</v>
      </c>
      <c r="JJ23" s="175" t="s">
        <v>8</v>
      </c>
      <c r="JK23" s="160" t="s">
        <v>41</v>
      </c>
      <c r="JL23" s="177" t="s">
        <v>54</v>
      </c>
      <c r="JM23" s="175" t="s">
        <v>8</v>
      </c>
      <c r="JN23" s="175" t="s">
        <v>8</v>
      </c>
      <c r="JO23" s="160" t="s">
        <v>42</v>
      </c>
      <c r="JP23" s="160" t="s">
        <v>42</v>
      </c>
      <c r="JQ23" s="160" t="s">
        <v>43</v>
      </c>
      <c r="JR23" s="160" t="s">
        <v>43</v>
      </c>
      <c r="JS23" s="175" t="s">
        <v>290</v>
      </c>
      <c r="JT23" s="176" t="s">
        <v>43</v>
      </c>
      <c r="JU23" s="160" t="s">
        <v>43</v>
      </c>
      <c r="JV23" s="160" t="s">
        <v>42</v>
      </c>
      <c r="JW23" s="160" t="s">
        <v>286</v>
      </c>
      <c r="JX23" s="160" t="s">
        <v>43</v>
      </c>
      <c r="JY23" s="175" t="s">
        <v>8</v>
      </c>
      <c r="JZ23" s="175" t="s">
        <v>8</v>
      </c>
      <c r="KA23" s="160" t="s">
        <v>44</v>
      </c>
      <c r="KB23" s="176" t="s">
        <v>54</v>
      </c>
      <c r="KC23" s="160" t="s">
        <v>291</v>
      </c>
      <c r="KD23" s="175" t="s">
        <v>8</v>
      </c>
      <c r="KE23" s="176" t="s">
        <v>44</v>
      </c>
      <c r="KF23" s="175" t="s">
        <v>8</v>
      </c>
      <c r="KG23" s="160" t="s">
        <v>287</v>
      </c>
      <c r="KH23" s="177" t="s">
        <v>54</v>
      </c>
      <c r="KI23" s="160" t="s">
        <v>12</v>
      </c>
      <c r="KJ23" s="175" t="s">
        <v>8</v>
      </c>
      <c r="KK23" s="160" t="s">
        <v>45</v>
      </c>
      <c r="KL23" s="160" t="s">
        <v>47</v>
      </c>
      <c r="KM23" s="176" t="s">
        <v>54</v>
      </c>
      <c r="KN23" s="175" t="s">
        <v>8</v>
      </c>
      <c r="KO23" s="176" t="s">
        <v>54</v>
      </c>
    </row>
    <row r="24" spans="1:406" s="178" customFormat="1">
      <c r="A24" s="155" t="s">
        <v>358</v>
      </c>
      <c r="B24" s="140"/>
      <c r="C24" s="142"/>
      <c r="D24" s="141"/>
      <c r="E24" s="141"/>
      <c r="F24" s="141"/>
      <c r="G24" s="140"/>
      <c r="H24" s="142"/>
      <c r="I24" s="141"/>
      <c r="J24" s="143"/>
      <c r="K24" s="141"/>
      <c r="L24" s="140"/>
      <c r="M24" s="141"/>
      <c r="N24" s="142"/>
      <c r="O24" s="141"/>
      <c r="P24" s="142"/>
      <c r="Q24" s="140"/>
      <c r="R24" s="142"/>
      <c r="S24" s="143"/>
      <c r="T24" s="141"/>
      <c r="U24" s="141"/>
      <c r="V24" s="140"/>
      <c r="W24" s="141"/>
      <c r="X24" s="141"/>
      <c r="Y24" s="141"/>
      <c r="Z24" s="142"/>
      <c r="AA24" s="144"/>
      <c r="AB24" s="142"/>
      <c r="AC24" s="141"/>
      <c r="AD24" s="141"/>
      <c r="AE24" s="141"/>
      <c r="AF24" s="140"/>
      <c r="AG24" s="142"/>
      <c r="AH24" s="137"/>
      <c r="AI24" s="137"/>
      <c r="AJ24" s="137"/>
      <c r="AK24" s="144"/>
      <c r="AL24" s="141"/>
      <c r="AM24" s="142"/>
      <c r="AN24" s="137"/>
      <c r="AO24" s="141"/>
      <c r="AP24" s="160"/>
      <c r="AQ24" s="143"/>
      <c r="AR24" s="160"/>
      <c r="AS24" s="160"/>
      <c r="AT24" s="160"/>
      <c r="AU24" s="140"/>
      <c r="AV24" s="143"/>
      <c r="AW24" s="141"/>
      <c r="AX24" s="142"/>
      <c r="AY24" s="141"/>
      <c r="AZ24" s="140"/>
      <c r="BA24" s="141"/>
      <c r="BB24" s="141"/>
      <c r="BC24" s="142"/>
      <c r="BD24" s="142"/>
      <c r="BE24" s="144"/>
      <c r="BF24" s="142"/>
      <c r="BG24" s="143"/>
      <c r="BH24" s="141"/>
      <c r="BI24" s="141"/>
      <c r="BJ24" s="140"/>
      <c r="BK24" s="141"/>
      <c r="BL24" s="141"/>
      <c r="BM24" s="142"/>
      <c r="BN24" s="142"/>
      <c r="BO24" s="140"/>
      <c r="BP24" s="143"/>
      <c r="BQ24" s="141"/>
      <c r="BR24" s="141"/>
      <c r="BS24" s="141"/>
      <c r="BT24" s="145"/>
      <c r="BU24" s="142"/>
      <c r="BV24" s="142"/>
      <c r="BW24" s="141"/>
      <c r="BX24" s="141"/>
      <c r="BY24" s="140"/>
      <c r="BZ24" s="141"/>
      <c r="CA24" s="142"/>
      <c r="CB24" s="143"/>
      <c r="CC24" s="141"/>
      <c r="CD24" s="140"/>
      <c r="CE24" s="141"/>
      <c r="CF24" s="141"/>
      <c r="CG24" s="142"/>
      <c r="CH24" s="142"/>
      <c r="CI24" s="140"/>
      <c r="CJ24" s="143"/>
      <c r="CK24" s="141"/>
      <c r="CL24" s="142"/>
      <c r="CM24" s="143"/>
      <c r="CN24" s="140"/>
      <c r="CO24" s="141"/>
      <c r="CP24" s="137"/>
      <c r="CQ24" s="141"/>
      <c r="CR24" s="142"/>
      <c r="CS24" s="140"/>
      <c r="CT24" s="141"/>
      <c r="CU24" s="143"/>
      <c r="CV24" s="142"/>
      <c r="CW24" s="143"/>
      <c r="CX24" s="140"/>
      <c r="CY24" s="142"/>
      <c r="CZ24" s="141"/>
      <c r="DA24" s="141"/>
      <c r="DB24" s="141"/>
      <c r="DC24" s="140"/>
      <c r="DD24" s="142"/>
      <c r="DE24" s="141"/>
      <c r="DF24" s="143"/>
      <c r="DG24" s="141"/>
      <c r="DH24" s="140"/>
      <c r="DI24" s="141"/>
      <c r="DJ24" s="142"/>
      <c r="DK24" s="141"/>
      <c r="DL24" s="142"/>
      <c r="DM24" s="140"/>
      <c r="DN24" s="142"/>
      <c r="DO24" s="143"/>
      <c r="DP24" s="141"/>
      <c r="DQ24" s="141"/>
      <c r="DR24" s="140"/>
      <c r="DS24" s="141"/>
      <c r="DT24" s="141"/>
      <c r="DU24" s="141"/>
      <c r="DV24" s="142"/>
      <c r="DW24" s="144"/>
      <c r="DX24" s="142"/>
      <c r="DY24" s="141"/>
      <c r="DZ24" s="141"/>
      <c r="EA24" s="141"/>
      <c r="EB24" s="140"/>
      <c r="EC24" s="142"/>
      <c r="ED24" s="137"/>
      <c r="EE24" s="137"/>
      <c r="EF24" s="137"/>
      <c r="EG24" s="144"/>
      <c r="EH24" s="141"/>
      <c r="EI24" s="142"/>
      <c r="EJ24" s="137"/>
      <c r="EK24" s="141"/>
      <c r="EL24" s="140"/>
      <c r="EM24" s="142"/>
      <c r="EN24" s="141"/>
      <c r="EO24" s="141"/>
      <c r="EP24" s="141"/>
      <c r="EQ24" s="140"/>
      <c r="ER24" s="143"/>
      <c r="ES24" s="141"/>
      <c r="ET24" s="142"/>
      <c r="EU24" s="141"/>
      <c r="EV24" s="140"/>
      <c r="EW24" s="141"/>
      <c r="EX24" s="141"/>
      <c r="EY24" s="142"/>
      <c r="EZ24" s="142"/>
      <c r="FA24" s="144"/>
      <c r="FB24" s="142"/>
      <c r="FC24" s="143"/>
      <c r="FD24" s="141"/>
      <c r="FE24" s="141"/>
      <c r="FF24" s="140"/>
      <c r="FG24" s="141"/>
      <c r="FH24" s="141"/>
      <c r="FI24" s="142"/>
      <c r="FJ24" s="142"/>
      <c r="FK24" s="140"/>
      <c r="FL24" s="143"/>
      <c r="FM24" s="141"/>
      <c r="FN24" s="141"/>
      <c r="FO24" s="141"/>
      <c r="FP24" s="145"/>
      <c r="FQ24" s="142"/>
      <c r="FR24" s="142"/>
      <c r="FS24" s="141"/>
      <c r="FT24" s="141"/>
      <c r="FU24" s="140"/>
      <c r="FV24" s="141"/>
      <c r="FW24" s="142"/>
      <c r="FX24" s="143"/>
      <c r="FY24" s="141"/>
      <c r="FZ24" s="140"/>
      <c r="GA24" s="141"/>
      <c r="GB24" s="141"/>
      <c r="GC24" s="142"/>
      <c r="GD24" s="142"/>
      <c r="GE24" s="140"/>
      <c r="GF24" s="143"/>
      <c r="GG24" s="141"/>
      <c r="GH24" s="142"/>
      <c r="GI24" s="143"/>
      <c r="GJ24" s="140"/>
      <c r="GK24" s="141"/>
      <c r="GL24" s="137"/>
      <c r="GM24" s="141"/>
      <c r="GN24" s="142"/>
      <c r="GO24" s="140"/>
      <c r="GP24" s="141"/>
      <c r="GQ24" s="143"/>
      <c r="GR24" s="142"/>
      <c r="GS24" s="143"/>
      <c r="GT24" s="146"/>
      <c r="GU24" s="142"/>
      <c r="GV24" s="141"/>
      <c r="GW24" s="141"/>
      <c r="GX24" s="141"/>
      <c r="GY24" s="147"/>
      <c r="GZ24" s="142"/>
      <c r="HA24" s="141"/>
      <c r="HB24" s="143"/>
      <c r="HC24" s="141"/>
      <c r="HD24" s="141"/>
      <c r="HE24" s="141"/>
      <c r="HF24" s="142"/>
      <c r="HG24" s="141"/>
      <c r="HH24" s="142"/>
      <c r="HI24" s="141"/>
      <c r="HJ24" s="142"/>
      <c r="HK24" s="143"/>
      <c r="HL24" s="141"/>
      <c r="HM24" s="141"/>
      <c r="HN24" s="142"/>
      <c r="HO24" s="141"/>
      <c r="HP24" s="141"/>
      <c r="HQ24" s="141"/>
      <c r="HR24" s="142"/>
      <c r="HS24" s="143"/>
      <c r="HT24" s="142"/>
      <c r="HU24" s="141"/>
      <c r="HV24" s="141"/>
      <c r="HW24" s="141"/>
      <c r="HX24" s="142"/>
      <c r="HY24" s="142"/>
      <c r="HZ24" s="137"/>
      <c r="IA24" s="137"/>
      <c r="IB24" s="137"/>
      <c r="IC24" s="143"/>
      <c r="ID24" s="141"/>
      <c r="IE24" s="142"/>
      <c r="IF24" s="137"/>
      <c r="IG24" s="141"/>
      <c r="IH24" s="142"/>
      <c r="II24" s="142"/>
      <c r="IJ24" s="141"/>
      <c r="IK24" s="141"/>
      <c r="IL24" s="141"/>
      <c r="IM24" s="141"/>
      <c r="IN24" s="143"/>
      <c r="IO24" s="141"/>
      <c r="IP24" s="142"/>
      <c r="IQ24" s="141"/>
      <c r="IR24" s="141"/>
      <c r="IS24" s="141"/>
      <c r="IT24" s="141"/>
      <c r="IU24" s="142"/>
      <c r="IV24" s="142"/>
      <c r="IW24" s="143"/>
      <c r="IX24" s="142"/>
      <c r="IY24" s="143"/>
      <c r="IZ24" s="141"/>
      <c r="JA24" s="141"/>
      <c r="JB24" s="141"/>
      <c r="JC24" s="141"/>
      <c r="JD24" s="141"/>
      <c r="JE24" s="142"/>
      <c r="JF24" s="142"/>
      <c r="JG24" s="141"/>
      <c r="JH24" s="143"/>
      <c r="JI24" s="141"/>
      <c r="JJ24" s="141"/>
      <c r="JK24" s="141"/>
      <c r="JL24" s="137"/>
      <c r="JM24" s="142"/>
      <c r="JN24" s="142"/>
      <c r="JO24" s="141"/>
      <c r="JP24" s="141"/>
      <c r="JQ24" s="141"/>
      <c r="JR24" s="141"/>
      <c r="JS24" s="142"/>
      <c r="JT24" s="143"/>
      <c r="JU24" s="141"/>
      <c r="JV24" s="141"/>
      <c r="JW24" s="141"/>
      <c r="JX24" s="141"/>
      <c r="JY24" s="142"/>
      <c r="JZ24" s="142"/>
      <c r="KA24" s="141"/>
      <c r="KB24" s="143"/>
      <c r="KC24" s="141"/>
      <c r="KD24" s="142"/>
      <c r="KE24" s="143"/>
      <c r="KF24" s="142"/>
      <c r="KG24" s="141"/>
      <c r="KH24" s="137"/>
      <c r="KI24" s="141"/>
      <c r="KJ24" s="142"/>
      <c r="KK24" s="157"/>
      <c r="KL24" s="157"/>
      <c r="KM24" s="158"/>
      <c r="KN24" s="159"/>
      <c r="KO24" s="158"/>
    </row>
    <row r="25" spans="1:406" s="178" customFormat="1">
      <c r="A25" s="155" t="s">
        <v>359</v>
      </c>
      <c r="B25" s="160" t="str">
        <f>'Agent sur le planning au 011019'!$B$129</f>
        <v>JFR-33</v>
      </c>
      <c r="C25" s="160" t="str">
        <f>'Agent sur le planning au 011019'!$C$129</f>
        <v>JFR-33</v>
      </c>
      <c r="D25" s="160" t="str">
        <f>'Agent sur le planning au 011019'!$D$129</f>
        <v>RA</v>
      </c>
      <c r="E25" s="160" t="str">
        <f>'Agent sur le planning au 011019'!$E$129</f>
        <v>JFR-33</v>
      </c>
      <c r="F25" s="160" t="str">
        <f>'Agent sur le planning au 011019'!$F$129</f>
        <v>RA</v>
      </c>
      <c r="G25" s="160" t="str">
        <f>'Agent sur le planning au 011019'!$B$130</f>
        <v>JFR-37</v>
      </c>
      <c r="H25" s="175" t="str">
        <f>'Agent sur le planning au 011019'!$C$130</f>
        <v>RA</v>
      </c>
      <c r="I25" s="176" t="str">
        <f>'Agent sur le planning au 011019'!$D$130</f>
        <v>JFR-37</v>
      </c>
      <c r="J25" s="160" t="str">
        <f>'Agent sur le planning au 011019'!$E$130</f>
        <v>JFR-37</v>
      </c>
      <c r="K25" s="160" t="str">
        <f>'Agent sur le planning au 011019'!$F$130</f>
        <v>JFR-37</v>
      </c>
      <c r="L25" s="175" t="str">
        <f>'Agent sur le planning au 011019'!$B$131</f>
        <v>RA</v>
      </c>
      <c r="M25" s="160" t="str">
        <f>'Agent sur le planning au 011019'!$C$131</f>
        <v>JFR-32</v>
      </c>
      <c r="N25" s="160" t="str">
        <f>'Agent sur le planning au 011019'!$D$131</f>
        <v>Soir Gyn</v>
      </c>
      <c r="O25" s="160" t="str">
        <f>'Agent sur le planning au 011019'!$E$131</f>
        <v>10H-20H</v>
      </c>
      <c r="P25" s="175" t="str">
        <f>'Agent sur le planning au 011019'!$F$131</f>
        <v>RA</v>
      </c>
      <c r="Q25" s="176" t="str">
        <f>'Agent sur le planning au 011019'!$B$132</f>
        <v>7H30-18H</v>
      </c>
      <c r="R25" s="175" t="str">
        <f>'Agent sur le planning au 011019'!$C$132</f>
        <v>RA</v>
      </c>
      <c r="S25" s="160" t="str">
        <f>'Agent sur le planning au 011019'!$D$132</f>
        <v>JFR-34</v>
      </c>
      <c r="T25" s="160" t="str">
        <f>'Agent sur le planning au 011019'!$E$132</f>
        <v>JBC-21</v>
      </c>
      <c r="U25" s="160" t="str">
        <f>'Agent sur le planning au 011019'!$F$132</f>
        <v>JBC-21</v>
      </c>
      <c r="V25" s="175" t="str">
        <f>'Agent sur le planning au 011019'!$B$133</f>
        <v>RA</v>
      </c>
      <c r="W25" s="175" t="str">
        <f>'Agent sur le planning au 011019'!$C$133</f>
        <v>RA</v>
      </c>
      <c r="X25" s="177" t="str">
        <f>'Agent sur le planning au 011019'!$D$133</f>
        <v>7H30-18H</v>
      </c>
      <c r="Y25" s="177" t="str">
        <f>'Agent sur le planning au 011019'!$E$133</f>
        <v>7H30-18H</v>
      </c>
      <c r="Z25" s="177" t="str">
        <f>'Agent sur le planning au 011019'!$F$133</f>
        <v>7H30-18H</v>
      </c>
      <c r="AA25" s="176" t="str">
        <f>'Agent sur le planning au 011019'!$B$134</f>
        <v>JBC-23</v>
      </c>
      <c r="AB25" s="160" t="str">
        <f>'Agent sur le planning au 011019'!$C$134</f>
        <v>JBC-23</v>
      </c>
      <c r="AC25" s="175" t="s">
        <v>289</v>
      </c>
      <c r="AD25" s="177" t="str">
        <f>'Agent sur le planning au 011019'!$E$10</f>
        <v>7H30-18H</v>
      </c>
      <c r="AE25" s="160" t="str">
        <f>'Agent sur le planning au 011019'!$F$10</f>
        <v>10H-20H</v>
      </c>
      <c r="AF25" s="175" t="str">
        <f>'Agent sur le planning au 011019'!$B$11</f>
        <v>RA</v>
      </c>
      <c r="AG25" s="175" t="str">
        <f>'Agent sur le planning au 011019'!$C$11</f>
        <v>RA</v>
      </c>
      <c r="AH25" s="160" t="str">
        <f>'Agent sur le planning au 011019'!$D$11</f>
        <v>JBC-23</v>
      </c>
      <c r="AI25" s="160" t="str">
        <f>'Agent sur le planning au 011019'!$E$11</f>
        <v>JBC-23</v>
      </c>
      <c r="AJ25" s="160" t="str">
        <f>'Agent sur le planning au 011019'!$F$11</f>
        <v>JBC-23</v>
      </c>
      <c r="AK25" s="160" t="str">
        <f>'Agent sur le planning au 011019'!$B$12</f>
        <v>JBC-21</v>
      </c>
      <c r="AL25" s="176" t="str">
        <f>'Agent sur le planning au 011019'!$C$12</f>
        <v>7H30-18H</v>
      </c>
      <c r="AM25" s="160" t="str">
        <f>'Agent sur le planning au 011019'!$D$12</f>
        <v>JBC-21</v>
      </c>
      <c r="AN25" s="175" t="str">
        <f>'Agent sur le planning au 011019'!$E$12</f>
        <v>RA</v>
      </c>
      <c r="AO25" s="160" t="str">
        <f>'Agent sur le planning au 011019'!$F$12</f>
        <v>Soir Gyn</v>
      </c>
      <c r="AP25" s="160" t="str">
        <f>'Agent sur le planning au 011019'!$B$13</f>
        <v>Soir JFR</v>
      </c>
      <c r="AQ25" s="160" t="str">
        <f>'Agent sur le planning au 011019'!$C$13</f>
        <v>Soir Gyn</v>
      </c>
      <c r="AR25" s="160" t="str">
        <f>'Agent sur le planning au 011019'!$D$13</f>
        <v>10H-20H</v>
      </c>
      <c r="AS25" s="175" t="str">
        <f>'Agent sur le planning au 011019'!$E$13</f>
        <v>RA</v>
      </c>
      <c r="AT25" s="175" t="str">
        <f>'Agent sur le planning au 011019'!$F$13</f>
        <v>RA</v>
      </c>
      <c r="AU25" s="176" t="str">
        <f>'Agent sur le planning au 011019'!$B$14</f>
        <v>7H30-18H</v>
      </c>
      <c r="AV25" s="175" t="str">
        <f>'Agent sur le planning au 011019'!$C$14</f>
        <v>RA</v>
      </c>
      <c r="AW25" s="176" t="str">
        <f>'Agent sur le planning au 011019'!$D$14</f>
        <v>JBC-25</v>
      </c>
      <c r="AX25" s="160" t="str">
        <f>'Agent sur le planning au 011019'!$E$14</f>
        <v>JBC-26</v>
      </c>
      <c r="AY25" s="160" t="str">
        <f>'Agent sur le planning au 011019'!$F$14</f>
        <v>JBC-26</v>
      </c>
      <c r="AZ25" s="160" t="str">
        <f>'Agent sur le planning au 011019'!$B$15</f>
        <v>JBC-25</v>
      </c>
      <c r="BA25" s="160" t="str">
        <f>'Agent sur le planning au 011019'!$C$15</f>
        <v>JBA-1</v>
      </c>
      <c r="BB25" s="160" t="str">
        <f>'Agent sur le planning au 011019'!$D$15</f>
        <v>JBA-1</v>
      </c>
      <c r="BC25" s="175" t="str">
        <f>'Agent sur le planning au 011019'!$E$15</f>
        <v>RA</v>
      </c>
      <c r="BD25" s="175" t="str">
        <f>'Agent sur le planning au 011019'!$F$15</f>
        <v>RA</v>
      </c>
      <c r="BE25" s="160" t="str">
        <f>'Agent sur le planning au 011019'!$B$16</f>
        <v>JBU-15</v>
      </c>
      <c r="BF25" s="176" t="str">
        <f>'Agent sur le planning au 011019'!$C$16</f>
        <v>JBU-15</v>
      </c>
      <c r="BG25" s="160" t="str">
        <f>'Agent sur le planning au 011019'!$D$16</f>
        <v>JBU-15</v>
      </c>
      <c r="BH25" s="175" t="str">
        <f>'Agent sur le planning au 011019'!$E$16</f>
        <v>RA</v>
      </c>
      <c r="BI25" s="160" t="str">
        <f>'Agent sur le planning au 011019'!$F$16</f>
        <v>JBU-15</v>
      </c>
      <c r="BJ25" s="177" t="str">
        <f>'Agent sur le planning au 011019'!$B$17</f>
        <v>7H30-18H</v>
      </c>
      <c r="BK25" s="175" t="str">
        <f>'Agent sur le planning au 011019'!$C$17</f>
        <v>RA</v>
      </c>
      <c r="BL25" s="175" t="str">
        <f>'Agent sur le planning au 011019'!$D$17</f>
        <v>RA</v>
      </c>
      <c r="BM25" s="160" t="str">
        <f>'Agent sur le planning au 011019'!$E$17</f>
        <v>JBU-12</v>
      </c>
      <c r="BN25" s="160" t="str">
        <f>'Agent sur le planning au 011019'!$F$17</f>
        <v>JBU-12</v>
      </c>
      <c r="BO25" s="160" t="str">
        <f>'Agent sur le planning au 011019'!$B$18</f>
        <v>JBU-16</v>
      </c>
      <c r="BP25" s="160" t="str">
        <f>'Agent sur le planning au 011019'!$C$18</f>
        <v>JBU-16</v>
      </c>
      <c r="BQ25" s="175" t="s">
        <v>290</v>
      </c>
      <c r="BR25" s="176" t="str">
        <f>'Agent sur le planning au 011019'!$E$18</f>
        <v>JBU-16</v>
      </c>
      <c r="BS25" s="160" t="str">
        <f>'Agent sur le planning au 011019'!$F$18</f>
        <v>JBU-16</v>
      </c>
      <c r="BT25" s="160" t="str">
        <f>'Agent sur le planning au 011019'!$B$19</f>
        <v>JBU-12</v>
      </c>
      <c r="BU25" s="160" t="s">
        <v>286</v>
      </c>
      <c r="BV25" s="160" t="str">
        <f>'Agent sur le planning au 011019'!$D$19</f>
        <v>JBU-16</v>
      </c>
      <c r="BW25" s="175" t="str">
        <f>'Agent sur le planning au 011019'!$E$19</f>
        <v>RA</v>
      </c>
      <c r="BX25" s="175" t="str">
        <f>'Agent sur le planning au 011019'!$F$19</f>
        <v>RA</v>
      </c>
      <c r="BY25" s="160" t="str">
        <f>'Agent sur le planning au 011019'!$B$20</f>
        <v>CCV-46</v>
      </c>
      <c r="BZ25" s="176" t="str">
        <f>'Agent sur le planning au 011019'!$C$20</f>
        <v>RA</v>
      </c>
      <c r="CA25" s="160" t="s">
        <v>291</v>
      </c>
      <c r="CB25" s="175" t="str">
        <f>'Agent sur le planning au 011019'!$E$20</f>
        <v>RA</v>
      </c>
      <c r="CC25" s="176" t="str">
        <f>'Agent sur le planning au 011019'!$F$20</f>
        <v>CCV-46</v>
      </c>
      <c r="CD25" s="175" t="str">
        <f>'Agent sur le planning au 011019'!$B$21</f>
        <v>RA</v>
      </c>
      <c r="CE25" s="160" t="s">
        <v>287</v>
      </c>
      <c r="CF25" s="177" t="str">
        <f>'Agent sur le planning au 011019'!$D$21</f>
        <v>7H30-18H</v>
      </c>
      <c r="CG25" s="160" t="str">
        <f>'Agent sur le planning au 011019'!$E$21</f>
        <v>Soir Gyn</v>
      </c>
      <c r="CH25" s="175" t="str">
        <f>'Agent sur le planning au 011019'!$F$21</f>
        <v>RA</v>
      </c>
      <c r="CI25" s="160" t="str">
        <f>'Agent sur le planning au 011019'!$B$22</f>
        <v>CCV-43</v>
      </c>
      <c r="CJ25" s="160" t="str">
        <f>'Agent sur le planning au 011019'!$C$22</f>
        <v>CCV-42</v>
      </c>
      <c r="CK25" s="176" t="str">
        <f>'Agent sur le planning au 011019'!$D$22</f>
        <v>7H30-18H</v>
      </c>
      <c r="CL25" s="175" t="str">
        <f>'Agent sur le planning au 011019'!$E$22</f>
        <v>RA</v>
      </c>
      <c r="CM25" s="176" t="str">
        <f>'Agent sur le planning au 011019'!$F$22</f>
        <v>7H30-18H</v>
      </c>
      <c r="CN25" s="175" t="str">
        <f>'Agent sur le planning au 011019'!$B$23</f>
        <v>RA</v>
      </c>
      <c r="CO25" s="175" t="str">
        <f>'Agent sur le planning au 011019'!$C$23</f>
        <v>RA</v>
      </c>
      <c r="CP25" s="160" t="str">
        <f>'Agent sur le planning au 011019'!$D$23</f>
        <v>JBU-12</v>
      </c>
      <c r="CQ25" s="160" t="str">
        <f>'Agent sur le planning au 011019'!$E$23</f>
        <v>7H30-18H</v>
      </c>
      <c r="CR25" s="160" t="str">
        <f>'Agent sur le planning au 011019'!$F$23</f>
        <v>7H30-18H</v>
      </c>
      <c r="CS25" s="160" t="str">
        <f>'Agent sur le planning au 011019'!$B$4</f>
        <v>JFR-32</v>
      </c>
      <c r="CT25" s="175" t="str">
        <f>'Agent sur le planning au 011019'!$C$4</f>
        <v>RA</v>
      </c>
      <c r="CU25" s="160" t="str">
        <f>'Agent sur le planning au 011019'!$D$4</f>
        <v>JFR-32</v>
      </c>
      <c r="CV25" s="176" t="str">
        <f>'Agent sur le planning au 011019'!$E$4</f>
        <v>JFR-32</v>
      </c>
      <c r="CW25" s="160" t="str">
        <f>'Agent sur le planning au 011019'!$F$4</f>
        <v>JFR-32</v>
      </c>
      <c r="CX25" s="160" t="s">
        <v>10</v>
      </c>
      <c r="CY25" s="160" t="s">
        <v>10</v>
      </c>
      <c r="CZ25" s="175" t="s">
        <v>8</v>
      </c>
      <c r="DA25" s="160" t="s">
        <v>10</v>
      </c>
      <c r="DB25" s="175" t="s">
        <v>8</v>
      </c>
      <c r="DC25" s="160" t="s">
        <v>11</v>
      </c>
      <c r="DD25" s="175" t="s">
        <v>8</v>
      </c>
      <c r="DE25" s="176" t="s">
        <v>11</v>
      </c>
      <c r="DF25" s="160" t="s">
        <v>11</v>
      </c>
      <c r="DG25" s="160" t="s">
        <v>11</v>
      </c>
      <c r="DH25" s="175" t="s">
        <v>8</v>
      </c>
      <c r="DI25" s="160" t="s">
        <v>285</v>
      </c>
      <c r="DJ25" s="160" t="s">
        <v>12</v>
      </c>
      <c r="DK25" s="160" t="s">
        <v>46</v>
      </c>
      <c r="DL25" s="175" t="s">
        <v>8</v>
      </c>
      <c r="DM25" s="176" t="s">
        <v>54</v>
      </c>
      <c r="DN25" s="175" t="s">
        <v>8</v>
      </c>
      <c r="DO25" s="160" t="s">
        <v>288</v>
      </c>
      <c r="DP25" s="160" t="s">
        <v>15</v>
      </c>
      <c r="DQ25" s="160" t="s">
        <v>15</v>
      </c>
      <c r="DR25" s="175" t="s">
        <v>8</v>
      </c>
      <c r="DS25" s="175" t="s">
        <v>8</v>
      </c>
      <c r="DT25" s="177" t="s">
        <v>54</v>
      </c>
      <c r="DU25" s="177" t="s">
        <v>54</v>
      </c>
      <c r="DV25" s="177" t="s">
        <v>54</v>
      </c>
      <c r="DW25" s="176" t="s">
        <v>16</v>
      </c>
      <c r="DX25" s="160" t="s">
        <v>16</v>
      </c>
      <c r="DY25" s="175" t="s">
        <v>289</v>
      </c>
      <c r="DZ25" s="177" t="s">
        <v>54</v>
      </c>
      <c r="EA25" s="160" t="s">
        <v>46</v>
      </c>
      <c r="EB25" s="175" t="s">
        <v>8</v>
      </c>
      <c r="EC25" s="175" t="s">
        <v>8</v>
      </c>
      <c r="ED25" s="160" t="s">
        <v>16</v>
      </c>
      <c r="EE25" s="160" t="s">
        <v>16</v>
      </c>
      <c r="EF25" s="160" t="s">
        <v>16</v>
      </c>
      <c r="EG25" s="160" t="s">
        <v>15</v>
      </c>
      <c r="EH25" s="176" t="s">
        <v>15</v>
      </c>
      <c r="EI25" s="160" t="s">
        <v>15</v>
      </c>
      <c r="EJ25" s="175" t="s">
        <v>8</v>
      </c>
      <c r="EK25" s="160" t="s">
        <v>12</v>
      </c>
      <c r="EL25" s="160" t="s">
        <v>37</v>
      </c>
      <c r="EM25" s="160" t="s">
        <v>12</v>
      </c>
      <c r="EN25" s="160" t="s">
        <v>46</v>
      </c>
      <c r="EO25" s="175" t="s">
        <v>8</v>
      </c>
      <c r="EP25" s="175" t="s">
        <v>8</v>
      </c>
      <c r="EQ25" s="176" t="s">
        <v>54</v>
      </c>
      <c r="ER25" s="175" t="s">
        <v>8</v>
      </c>
      <c r="ES25" s="176" t="s">
        <v>38</v>
      </c>
      <c r="ET25" s="160" t="s">
        <v>39</v>
      </c>
      <c r="EU25" s="160" t="s">
        <v>39</v>
      </c>
      <c r="EV25" s="160" t="s">
        <v>38</v>
      </c>
      <c r="EW25" s="160" t="s">
        <v>40</v>
      </c>
      <c r="EX25" s="160" t="s">
        <v>40</v>
      </c>
      <c r="EY25" s="175" t="s">
        <v>8</v>
      </c>
      <c r="EZ25" s="175" t="s">
        <v>8</v>
      </c>
      <c r="FA25" s="160" t="s">
        <v>41</v>
      </c>
      <c r="FB25" s="176" t="s">
        <v>41</v>
      </c>
      <c r="FC25" s="160" t="s">
        <v>41</v>
      </c>
      <c r="FD25" s="175" t="s">
        <v>8</v>
      </c>
      <c r="FE25" s="160" t="s">
        <v>41</v>
      </c>
      <c r="FF25" s="177" t="s">
        <v>54</v>
      </c>
      <c r="FG25" s="175" t="s">
        <v>8</v>
      </c>
      <c r="FH25" s="175" t="s">
        <v>8</v>
      </c>
      <c r="FI25" s="160" t="s">
        <v>42</v>
      </c>
      <c r="FJ25" s="160" t="s">
        <v>42</v>
      </c>
      <c r="FK25" s="160" t="s">
        <v>43</v>
      </c>
      <c r="FL25" s="160" t="s">
        <v>43</v>
      </c>
      <c r="FM25" s="175" t="s">
        <v>290</v>
      </c>
      <c r="FN25" s="176" t="s">
        <v>43</v>
      </c>
      <c r="FO25" s="160" t="s">
        <v>43</v>
      </c>
      <c r="FP25" s="160" t="s">
        <v>42</v>
      </c>
      <c r="FQ25" s="160" t="s">
        <v>286</v>
      </c>
      <c r="FR25" s="160" t="s">
        <v>43</v>
      </c>
      <c r="FS25" s="175" t="s">
        <v>8</v>
      </c>
      <c r="FT25" s="175" t="s">
        <v>8</v>
      </c>
      <c r="FU25" s="160" t="s">
        <v>44</v>
      </c>
      <c r="FV25" s="176" t="s">
        <v>54</v>
      </c>
      <c r="FW25" s="160" t="s">
        <v>291</v>
      </c>
      <c r="FX25" s="175" t="s">
        <v>8</v>
      </c>
      <c r="FY25" s="176" t="s">
        <v>44</v>
      </c>
      <c r="FZ25" s="175" t="s">
        <v>8</v>
      </c>
      <c r="GA25" s="160" t="s">
        <v>287</v>
      </c>
      <c r="GB25" s="177" t="s">
        <v>54</v>
      </c>
      <c r="GC25" s="160" t="s">
        <v>12</v>
      </c>
      <c r="GD25" s="175" t="s">
        <v>8</v>
      </c>
      <c r="GE25" s="160" t="s">
        <v>45</v>
      </c>
      <c r="GF25" s="160" t="s">
        <v>47</v>
      </c>
      <c r="GG25" s="176" t="s">
        <v>54</v>
      </c>
      <c r="GH25" s="175" t="s">
        <v>8</v>
      </c>
      <c r="GI25" s="176" t="s">
        <v>54</v>
      </c>
      <c r="GJ25" s="175" t="s">
        <v>8</v>
      </c>
      <c r="GK25" s="175" t="s">
        <v>8</v>
      </c>
      <c r="GL25" s="160" t="s">
        <v>42</v>
      </c>
      <c r="GM25" s="160" t="s">
        <v>54</v>
      </c>
      <c r="GN25" s="160" t="s">
        <v>54</v>
      </c>
      <c r="GO25" s="160" t="s">
        <v>9</v>
      </c>
      <c r="GP25" s="175" t="s">
        <v>8</v>
      </c>
      <c r="GQ25" s="160" t="s">
        <v>9</v>
      </c>
      <c r="GR25" s="176" t="s">
        <v>9</v>
      </c>
      <c r="GS25" s="160" t="s">
        <v>9</v>
      </c>
      <c r="GT25" s="160" t="s">
        <v>10</v>
      </c>
      <c r="GU25" s="160" t="s">
        <v>10</v>
      </c>
      <c r="GV25" s="175" t="s">
        <v>8</v>
      </c>
      <c r="GW25" s="160" t="s">
        <v>10</v>
      </c>
      <c r="GX25" s="175" t="s">
        <v>8</v>
      </c>
      <c r="GY25" s="160" t="s">
        <v>11</v>
      </c>
      <c r="GZ25" s="175" t="s">
        <v>8</v>
      </c>
      <c r="HA25" s="176" t="s">
        <v>11</v>
      </c>
      <c r="HB25" s="160" t="s">
        <v>11</v>
      </c>
      <c r="HC25" s="160" t="s">
        <v>11</v>
      </c>
      <c r="HD25" s="175" t="s">
        <v>8</v>
      </c>
      <c r="HE25" s="160" t="s">
        <v>285</v>
      </c>
      <c r="HF25" s="160" t="s">
        <v>12</v>
      </c>
      <c r="HG25" s="160" t="s">
        <v>46</v>
      </c>
      <c r="HH25" s="175" t="s">
        <v>8</v>
      </c>
      <c r="HI25" s="176" t="s">
        <v>54</v>
      </c>
      <c r="HJ25" s="175" t="s">
        <v>8</v>
      </c>
      <c r="HK25" s="160" t="s">
        <v>288</v>
      </c>
      <c r="HL25" s="160" t="s">
        <v>15</v>
      </c>
      <c r="HM25" s="160" t="s">
        <v>15</v>
      </c>
      <c r="HN25" s="175" t="s">
        <v>8</v>
      </c>
      <c r="HO25" s="175" t="s">
        <v>8</v>
      </c>
      <c r="HP25" s="177" t="s">
        <v>54</v>
      </c>
      <c r="HQ25" s="177" t="s">
        <v>54</v>
      </c>
      <c r="HR25" s="177" t="s">
        <v>54</v>
      </c>
      <c r="HS25" s="176" t="s">
        <v>16</v>
      </c>
      <c r="HT25" s="160" t="s">
        <v>16</v>
      </c>
      <c r="HU25" s="175" t="s">
        <v>289</v>
      </c>
      <c r="HV25" s="177" t="s">
        <v>54</v>
      </c>
      <c r="HW25" s="160" t="s">
        <v>46</v>
      </c>
      <c r="HX25" s="175" t="s">
        <v>8</v>
      </c>
      <c r="HY25" s="175" t="s">
        <v>8</v>
      </c>
      <c r="HZ25" s="160" t="s">
        <v>16</v>
      </c>
      <c r="IA25" s="160" t="s">
        <v>16</v>
      </c>
      <c r="IB25" s="160" t="s">
        <v>16</v>
      </c>
      <c r="IC25" s="160" t="s">
        <v>15</v>
      </c>
      <c r="ID25" s="176" t="s">
        <v>15</v>
      </c>
      <c r="IE25" s="160" t="s">
        <v>15</v>
      </c>
      <c r="IF25" s="175" t="s">
        <v>8</v>
      </c>
      <c r="IG25" s="160" t="s">
        <v>12</v>
      </c>
      <c r="IH25" s="160" t="s">
        <v>37</v>
      </c>
      <c r="II25" s="160" t="s">
        <v>12</v>
      </c>
      <c r="IJ25" s="160" t="s">
        <v>46</v>
      </c>
      <c r="IK25" s="175" t="s">
        <v>8</v>
      </c>
      <c r="IL25" s="175" t="s">
        <v>8</v>
      </c>
      <c r="IM25" s="176" t="s">
        <v>54</v>
      </c>
      <c r="IN25" s="175" t="s">
        <v>8</v>
      </c>
      <c r="IO25" s="176" t="s">
        <v>38</v>
      </c>
      <c r="IP25" s="160" t="s">
        <v>39</v>
      </c>
      <c r="IQ25" s="160" t="s">
        <v>39</v>
      </c>
      <c r="IR25" s="160" t="s">
        <v>38</v>
      </c>
      <c r="IS25" s="160" t="s">
        <v>40</v>
      </c>
      <c r="IT25" s="160" t="s">
        <v>40</v>
      </c>
      <c r="IU25" s="175" t="s">
        <v>8</v>
      </c>
      <c r="IV25" s="175" t="s">
        <v>8</v>
      </c>
      <c r="IW25" s="160" t="s">
        <v>41</v>
      </c>
      <c r="IX25" s="176" t="s">
        <v>41</v>
      </c>
      <c r="IY25" s="160" t="s">
        <v>41</v>
      </c>
      <c r="IZ25" s="175" t="s">
        <v>8</v>
      </c>
      <c r="JA25" s="160" t="s">
        <v>41</v>
      </c>
      <c r="JB25" s="177" t="s">
        <v>54</v>
      </c>
      <c r="JC25" s="175" t="s">
        <v>8</v>
      </c>
      <c r="JD25" s="175" t="s">
        <v>8</v>
      </c>
      <c r="JE25" s="160" t="s">
        <v>42</v>
      </c>
      <c r="JF25" s="160" t="s">
        <v>42</v>
      </c>
      <c r="JG25" s="160" t="s">
        <v>43</v>
      </c>
      <c r="JH25" s="160" t="s">
        <v>43</v>
      </c>
      <c r="JI25" s="175" t="s">
        <v>290</v>
      </c>
      <c r="JJ25" s="176" t="s">
        <v>43</v>
      </c>
      <c r="JK25" s="160" t="s">
        <v>43</v>
      </c>
      <c r="JL25" s="160" t="s">
        <v>42</v>
      </c>
      <c r="JM25" s="160" t="s">
        <v>286</v>
      </c>
      <c r="JN25" s="160" t="s">
        <v>43</v>
      </c>
      <c r="JO25" s="175" t="s">
        <v>8</v>
      </c>
      <c r="JP25" s="175" t="s">
        <v>8</v>
      </c>
      <c r="JQ25" s="160" t="s">
        <v>44</v>
      </c>
      <c r="JR25" s="176" t="s">
        <v>54</v>
      </c>
      <c r="JS25" s="160" t="s">
        <v>291</v>
      </c>
      <c r="JT25" s="175" t="s">
        <v>8</v>
      </c>
      <c r="JU25" s="176" t="s">
        <v>44</v>
      </c>
      <c r="JV25" s="175" t="s">
        <v>8</v>
      </c>
      <c r="JW25" s="160" t="s">
        <v>287</v>
      </c>
      <c r="JX25" s="177" t="s">
        <v>54</v>
      </c>
      <c r="JY25" s="160" t="s">
        <v>12</v>
      </c>
      <c r="JZ25" s="175" t="s">
        <v>8</v>
      </c>
      <c r="KA25" s="160" t="s">
        <v>45</v>
      </c>
      <c r="KB25" s="160" t="s">
        <v>47</v>
      </c>
      <c r="KC25" s="176" t="s">
        <v>54</v>
      </c>
      <c r="KD25" s="175" t="s">
        <v>8</v>
      </c>
      <c r="KE25" s="176" t="s">
        <v>54</v>
      </c>
      <c r="KF25" s="175" t="s">
        <v>8</v>
      </c>
      <c r="KG25" s="175" t="s">
        <v>8</v>
      </c>
      <c r="KH25" s="160" t="s">
        <v>42</v>
      </c>
      <c r="KI25" s="160" t="s">
        <v>54</v>
      </c>
      <c r="KJ25" s="160" t="s">
        <v>54</v>
      </c>
      <c r="KK25" s="160" t="s">
        <v>9</v>
      </c>
      <c r="KL25" s="175" t="s">
        <v>8</v>
      </c>
      <c r="KM25" s="160" t="s">
        <v>9</v>
      </c>
      <c r="KN25" s="176" t="s">
        <v>9</v>
      </c>
      <c r="KO25" s="160" t="s">
        <v>9</v>
      </c>
    </row>
    <row r="26" spans="1:406" s="178" customFormat="1">
      <c r="A26" s="155" t="s">
        <v>360</v>
      </c>
      <c r="B26" s="160" t="str">
        <f>'Agent sur le planning au 011019'!$B$136</f>
        <v>JBC-21</v>
      </c>
      <c r="C26" s="176" t="str">
        <f>'Agent sur le planning au 011019'!$C$136</f>
        <v>JBC-21</v>
      </c>
      <c r="D26" s="160" t="str">
        <f>'Agent sur le planning au 011019'!$D$136</f>
        <v>JBC-21</v>
      </c>
      <c r="E26" s="175" t="str">
        <f>'Agent sur le planning au 011019'!$E$136</f>
        <v>RA</v>
      </c>
      <c r="F26" s="160" t="str">
        <f>'Agent sur le planning au 011019'!$F$136</f>
        <v>Soir Gyn</v>
      </c>
      <c r="G26" s="160" t="str">
        <f>'Agent sur le planning au 011019'!$B$137</f>
        <v>Soir JFR</v>
      </c>
      <c r="H26" s="160" t="str">
        <f>'Agent sur le planning au 011019'!$C$137</f>
        <v>Soir Gyn</v>
      </c>
      <c r="I26" s="160" t="str">
        <f>'Agent sur le planning au 011019'!$D$137</f>
        <v>10H-20H</v>
      </c>
      <c r="J26" s="175" t="str">
        <f>'Agent sur le planning au 011019'!$E$137</f>
        <v>RA</v>
      </c>
      <c r="K26" s="175" t="str">
        <f>'Agent sur le planning au 011019'!$F$137</f>
        <v>RA</v>
      </c>
      <c r="L26" s="176" t="str">
        <f>'Agent sur le planning au 011019'!$B$138</f>
        <v>7H30-18H</v>
      </c>
      <c r="M26" s="175" t="str">
        <f>'Agent sur le planning au 011019'!$C$138</f>
        <v>RA</v>
      </c>
      <c r="N26" s="176" t="str">
        <f>'Agent sur le planning au 011019'!$D$138</f>
        <v>JBC-25</v>
      </c>
      <c r="O26" s="160" t="str">
        <f>'Agent sur le planning au 011019'!$E$138</f>
        <v>JBC-26</v>
      </c>
      <c r="P26" s="160" t="str">
        <f>'Agent sur le planning au 011019'!$F$138</f>
        <v>JBC-26</v>
      </c>
      <c r="Q26" s="160" t="str">
        <f>'Agent sur le planning au 011019'!$B$139</f>
        <v>JBC-25</v>
      </c>
      <c r="R26" s="160" t="str">
        <f>'Agent sur le planning au 011019'!$C$139</f>
        <v>JBA-1</v>
      </c>
      <c r="S26" s="160" t="str">
        <f>'Agent sur le planning au 011019'!$D$139</f>
        <v>JBA-1</v>
      </c>
      <c r="T26" s="175" t="str">
        <f>'Agent sur le planning au 011019'!$E$139</f>
        <v>RA</v>
      </c>
      <c r="U26" s="175" t="str">
        <f>'Agent sur le planning au 011019'!$F$139</f>
        <v>RA</v>
      </c>
      <c r="V26" s="160" t="str">
        <f>'Agent sur le planning au 011019'!$B$140</f>
        <v>JBU-15</v>
      </c>
      <c r="W26" s="176" t="str">
        <f>'Agent sur le planning au 011019'!$C$140</f>
        <v>JBU-15</v>
      </c>
      <c r="X26" s="160" t="str">
        <f>'Agent sur le planning au 011019'!$D$140</f>
        <v>JBU-15</v>
      </c>
      <c r="Y26" s="175" t="str">
        <f>'Agent sur le planning au 011019'!$E$140</f>
        <v>RA</v>
      </c>
      <c r="Z26" s="160" t="str">
        <f>'Agent sur le planning au 011019'!$F$140</f>
        <v>JBU-15</v>
      </c>
      <c r="AA26" s="177" t="str">
        <f>'Agent sur le planning au 011019'!$B$141</f>
        <v>7H30-18H</v>
      </c>
      <c r="AB26" s="175" t="str">
        <f>'Agent sur le planning au 011019'!$C$141</f>
        <v>RA</v>
      </c>
      <c r="AC26" s="175" t="str">
        <f>'Agent sur le planning au 011019'!$D$17</f>
        <v>RA</v>
      </c>
      <c r="AD26" s="160" t="str">
        <f>'Agent sur le planning au 011019'!$E$17</f>
        <v>JBU-12</v>
      </c>
      <c r="AE26" s="160" t="str">
        <f>'Agent sur le planning au 011019'!$F$17</f>
        <v>JBU-12</v>
      </c>
      <c r="AF26" s="160" t="str">
        <f>'Agent sur le planning au 011019'!$B$18</f>
        <v>JBU-16</v>
      </c>
      <c r="AG26" s="160" t="str">
        <f>'Agent sur le planning au 011019'!$C$18</f>
        <v>JBU-16</v>
      </c>
      <c r="AH26" s="175" t="str">
        <f>'Agent sur le planning au 011019'!$D$18</f>
        <v>RA</v>
      </c>
      <c r="AI26" s="176" t="str">
        <f>'Agent sur le planning au 011019'!$E$18</f>
        <v>JBU-16</v>
      </c>
      <c r="AJ26" s="160" t="str">
        <f>'Agent sur le planning au 011019'!$F$18</f>
        <v>JBU-16</v>
      </c>
      <c r="AK26" s="160" t="str">
        <f>'Agent sur le planning au 011019'!$B$19</f>
        <v>JBU-12</v>
      </c>
      <c r="AL26" s="160" t="str">
        <f>'Agent sur le planning au 011019'!$C$19</f>
        <v>JBU-12</v>
      </c>
      <c r="AM26" s="160" t="str">
        <f>'Agent sur le planning au 011019'!$D$19</f>
        <v>JBU-16</v>
      </c>
      <c r="AN26" s="175" t="str">
        <f>'Agent sur le planning au 011019'!$E$19</f>
        <v>RA</v>
      </c>
      <c r="AO26" s="175" t="str">
        <f>'Agent sur le planning au 011019'!$F$19</f>
        <v>RA</v>
      </c>
      <c r="AP26" s="160" t="str">
        <f>'Agent sur le planning au 011019'!$B$20</f>
        <v>CCV-46</v>
      </c>
      <c r="AQ26" s="176" t="str">
        <f>'Agent sur le planning au 011019'!$C$20</f>
        <v>RA</v>
      </c>
      <c r="AR26" s="160" t="str">
        <f>'Agent sur le planning au 011019'!$D$20</f>
        <v>CCV-43</v>
      </c>
      <c r="AS26" s="175" t="str">
        <f>'Agent sur le planning au 011019'!$E$20</f>
        <v>RA</v>
      </c>
      <c r="AT26" s="176" t="str">
        <f>'Agent sur le planning au 011019'!$F$20</f>
        <v>CCV-46</v>
      </c>
      <c r="AU26" s="175" t="str">
        <f>'Agent sur le planning au 011019'!$B$21</f>
        <v>RA</v>
      </c>
      <c r="AV26" s="160" t="str">
        <f>'Agent sur le planning au 011019'!$C$21</f>
        <v>10H-20H</v>
      </c>
      <c r="AW26" s="177" t="str">
        <f>'Agent sur le planning au 011019'!$D$21</f>
        <v>7H30-18H</v>
      </c>
      <c r="AX26" s="160" t="str">
        <f>'Agent sur le planning au 011019'!$E$21</f>
        <v>Soir Gyn</v>
      </c>
      <c r="AY26" s="175" t="str">
        <f>'Agent sur le planning au 011019'!$F$21</f>
        <v>RA</v>
      </c>
      <c r="AZ26" s="160" t="str">
        <f>'Agent sur le planning au 011019'!$B$22</f>
        <v>CCV-43</v>
      </c>
      <c r="BA26" s="160" t="str">
        <f>'Agent sur le planning au 011019'!$C$22</f>
        <v>CCV-42</v>
      </c>
      <c r="BB26" s="176" t="str">
        <f>'Agent sur le planning au 011019'!$D$22</f>
        <v>7H30-18H</v>
      </c>
      <c r="BC26" s="175" t="str">
        <f>'Agent sur le planning au 011019'!$E$22</f>
        <v>RA</v>
      </c>
      <c r="BD26" s="176" t="str">
        <f>'Agent sur le planning au 011019'!$F$22</f>
        <v>7H30-18H</v>
      </c>
      <c r="BE26" s="175" t="str">
        <f>'Agent sur le planning au 011019'!$B$23</f>
        <v>RA</v>
      </c>
      <c r="BF26" s="175" t="str">
        <f>'Agent sur le planning au 011019'!$C$23</f>
        <v>RA</v>
      </c>
      <c r="BG26" s="160" t="str">
        <f>'Agent sur le planning au 011019'!$D$23</f>
        <v>JBU-12</v>
      </c>
      <c r="BH26" s="160" t="str">
        <f>'Agent sur le planning au 011019'!$E$23</f>
        <v>7H30-18H</v>
      </c>
      <c r="BI26" s="160" t="str">
        <f>'Agent sur le planning au 011019'!$F$23</f>
        <v>7H30-18H</v>
      </c>
      <c r="BJ26" s="160" t="str">
        <f>'Agent sur le planning au 011019'!$B$4</f>
        <v>JFR-32</v>
      </c>
      <c r="BK26" s="175" t="str">
        <f>'Agent sur le planning au 011019'!$C$4</f>
        <v>RA</v>
      </c>
      <c r="BL26" s="160" t="str">
        <f>'Agent sur le planning au 011019'!$D$4</f>
        <v>JFR-32</v>
      </c>
      <c r="BM26" s="176" t="str">
        <f>'Agent sur le planning au 011019'!$E$4</f>
        <v>JFR-32</v>
      </c>
      <c r="BN26" s="160" t="str">
        <f>'Agent sur le planning au 011019'!$F$4</f>
        <v>JFR-32</v>
      </c>
      <c r="BO26" s="160" t="str">
        <f>'Agent sur le planning au 011019'!$B$5</f>
        <v>JFR-33</v>
      </c>
      <c r="BP26" s="160" t="str">
        <f>'Agent sur le planning au 011019'!$C$5</f>
        <v>JFR-33</v>
      </c>
      <c r="BQ26" s="175" t="str">
        <f>'Agent sur le planning au 011019'!$D$5</f>
        <v>RA</v>
      </c>
      <c r="BR26" s="160" t="str">
        <f>'Agent sur le planning au 011019'!$E$5</f>
        <v>JFR-33</v>
      </c>
      <c r="BS26" s="175" t="str">
        <f>'Agent sur le planning au 011019'!$F$5</f>
        <v>RA</v>
      </c>
      <c r="BT26" s="160" t="str">
        <f>'Agent sur le planning au 011019'!$B$6</f>
        <v>JFR-37</v>
      </c>
      <c r="BU26" s="175" t="str">
        <f>'Agent sur le planning au 011019'!$C$6</f>
        <v>RA</v>
      </c>
      <c r="BV26" s="176" t="str">
        <f>'Agent sur le planning au 011019'!$D$6</f>
        <v>JFR-37</v>
      </c>
      <c r="BW26" s="160" t="str">
        <f>'Agent sur le planning au 011019'!$E$6</f>
        <v>JFR-37</v>
      </c>
      <c r="BX26" s="160" t="str">
        <f>'Agent sur le planning au 011019'!$F$6</f>
        <v>JFR-37</v>
      </c>
      <c r="BY26" s="175" t="str">
        <f>'Agent sur le planning au 011019'!$B$7</f>
        <v>RA</v>
      </c>
      <c r="BZ26" s="160" t="str">
        <f>'Agent sur le planning au 011019'!$C$7</f>
        <v>JFR-32</v>
      </c>
      <c r="CA26" s="160" t="str">
        <f>'Agent sur le planning au 011019'!$D$7</f>
        <v>Soir Gyn</v>
      </c>
      <c r="CB26" s="160" t="str">
        <f>'Agent sur le planning au 011019'!$E$7</f>
        <v>10H-20H</v>
      </c>
      <c r="CC26" s="175" t="str">
        <f>'Agent sur le planning au 011019'!$F$7</f>
        <v>RA</v>
      </c>
      <c r="CD26" s="176" t="str">
        <f>'Agent sur le planning au 011019'!$B$8</f>
        <v>7H30-18H</v>
      </c>
      <c r="CE26" s="175" t="str">
        <f>'Agent sur le planning au 011019'!$C$8</f>
        <v>RA</v>
      </c>
      <c r="CF26" s="160" t="str">
        <f>'Agent sur le planning au 011019'!$D$8</f>
        <v>JFR-34</v>
      </c>
      <c r="CG26" s="160" t="str">
        <f>'Agent sur le planning au 011019'!$E$8</f>
        <v>JBC-21</v>
      </c>
      <c r="CH26" s="160" t="str">
        <f>'Agent sur le planning au 011019'!$F$8</f>
        <v>JBC-21</v>
      </c>
      <c r="CI26" s="175" t="str">
        <f>'Agent sur le planning au 011019'!$B$9</f>
        <v>RA</v>
      </c>
      <c r="CJ26" s="175" t="str">
        <f>'Agent sur le planning au 011019'!$C$9</f>
        <v>RA</v>
      </c>
      <c r="CK26" s="177" t="str">
        <f>'Agent sur le planning au 011019'!$D$9</f>
        <v>7H30-18H</v>
      </c>
      <c r="CL26" s="177" t="str">
        <f>'Agent sur le planning au 011019'!$E$9</f>
        <v>7H30-18H</v>
      </c>
      <c r="CM26" s="177" t="str">
        <f>'Agent sur le planning au 011019'!$F$9</f>
        <v>7H30-18H</v>
      </c>
      <c r="CN26" s="176" t="str">
        <f>'Agent sur le planning au 011019'!$B$10</f>
        <v>JBC-23</v>
      </c>
      <c r="CO26" s="160" t="str">
        <f>'Agent sur le planning au 011019'!$C$10</f>
        <v>JBC-23</v>
      </c>
      <c r="CP26" s="175" t="str">
        <f>'Agent sur le planning au 011019'!$D$10</f>
        <v>RA</v>
      </c>
      <c r="CQ26" s="177" t="str">
        <f>'Agent sur le planning au 011019'!$E$10</f>
        <v>7H30-18H</v>
      </c>
      <c r="CR26" s="160" t="str">
        <f>'Agent sur le planning au 011019'!$F$10</f>
        <v>10H-20H</v>
      </c>
      <c r="CS26" s="175" t="str">
        <f>'Agent sur le planning au 011019'!$B$11</f>
        <v>RA</v>
      </c>
      <c r="CT26" s="175" t="str">
        <f>'Agent sur le planning au 011019'!$C$11</f>
        <v>RA</v>
      </c>
      <c r="CU26" s="160" t="str">
        <f>'Agent sur le planning au 011019'!$D$11</f>
        <v>JBC-23</v>
      </c>
      <c r="CV26" s="160" t="str">
        <f>'Agent sur le planning au 011019'!$E$11</f>
        <v>JBC-23</v>
      </c>
      <c r="CW26" s="160" t="str">
        <f>'Agent sur le planning au 011019'!$F$11</f>
        <v>JBC-23</v>
      </c>
      <c r="CX26" s="160" t="s">
        <v>15</v>
      </c>
      <c r="CY26" s="176" t="s">
        <v>15</v>
      </c>
      <c r="CZ26" s="160" t="s">
        <v>15</v>
      </c>
      <c r="DA26" s="175" t="s">
        <v>8</v>
      </c>
      <c r="DB26" s="160" t="s">
        <v>12</v>
      </c>
      <c r="DC26" s="160" t="s">
        <v>37</v>
      </c>
      <c r="DD26" s="160" t="s">
        <v>12</v>
      </c>
      <c r="DE26" s="160" t="s">
        <v>46</v>
      </c>
      <c r="DF26" s="175" t="s">
        <v>8</v>
      </c>
      <c r="DG26" s="175" t="s">
        <v>8</v>
      </c>
      <c r="DH26" s="176" t="s">
        <v>54</v>
      </c>
      <c r="DI26" s="175" t="s">
        <v>8</v>
      </c>
      <c r="DJ26" s="176" t="s">
        <v>38</v>
      </c>
      <c r="DK26" s="160" t="s">
        <v>39</v>
      </c>
      <c r="DL26" s="160" t="s">
        <v>39</v>
      </c>
      <c r="DM26" s="160" t="s">
        <v>38</v>
      </c>
      <c r="DN26" s="160" t="s">
        <v>40</v>
      </c>
      <c r="DO26" s="160" t="s">
        <v>40</v>
      </c>
      <c r="DP26" s="175" t="s">
        <v>8</v>
      </c>
      <c r="DQ26" s="175" t="s">
        <v>8</v>
      </c>
      <c r="DR26" s="160" t="s">
        <v>41</v>
      </c>
      <c r="DS26" s="176" t="s">
        <v>41</v>
      </c>
      <c r="DT26" s="160" t="s">
        <v>41</v>
      </c>
      <c r="DU26" s="175" t="s">
        <v>8</v>
      </c>
      <c r="DV26" s="160" t="s">
        <v>41</v>
      </c>
      <c r="DW26" s="177" t="s">
        <v>54</v>
      </c>
      <c r="DX26" s="175" t="s">
        <v>8</v>
      </c>
      <c r="DY26" s="175" t="s">
        <v>8</v>
      </c>
      <c r="DZ26" s="160" t="s">
        <v>42</v>
      </c>
      <c r="EA26" s="160" t="s">
        <v>42</v>
      </c>
      <c r="EB26" s="160" t="s">
        <v>43</v>
      </c>
      <c r="EC26" s="160" t="s">
        <v>43</v>
      </c>
      <c r="ED26" s="175" t="s">
        <v>290</v>
      </c>
      <c r="EE26" s="176" t="s">
        <v>43</v>
      </c>
      <c r="EF26" s="160" t="s">
        <v>43</v>
      </c>
      <c r="EG26" s="160" t="s">
        <v>42</v>
      </c>
      <c r="EH26" s="160" t="s">
        <v>286</v>
      </c>
      <c r="EI26" s="160" t="s">
        <v>43</v>
      </c>
      <c r="EJ26" s="175" t="s">
        <v>8</v>
      </c>
      <c r="EK26" s="175" t="s">
        <v>8</v>
      </c>
      <c r="EL26" s="160" t="s">
        <v>44</v>
      </c>
      <c r="EM26" s="176" t="s">
        <v>54</v>
      </c>
      <c r="EN26" s="160" t="s">
        <v>291</v>
      </c>
      <c r="EO26" s="175" t="s">
        <v>8</v>
      </c>
      <c r="EP26" s="176" t="s">
        <v>44</v>
      </c>
      <c r="EQ26" s="175" t="s">
        <v>8</v>
      </c>
      <c r="ER26" s="160" t="s">
        <v>287</v>
      </c>
      <c r="ES26" s="177" t="s">
        <v>54</v>
      </c>
      <c r="ET26" s="160" t="s">
        <v>12</v>
      </c>
      <c r="EU26" s="175" t="s">
        <v>8</v>
      </c>
      <c r="EV26" s="160" t="s">
        <v>45</v>
      </c>
      <c r="EW26" s="160" t="s">
        <v>47</v>
      </c>
      <c r="EX26" s="176" t="s">
        <v>54</v>
      </c>
      <c r="EY26" s="175" t="s">
        <v>8</v>
      </c>
      <c r="EZ26" s="176" t="s">
        <v>54</v>
      </c>
      <c r="FA26" s="175" t="s">
        <v>8</v>
      </c>
      <c r="FB26" s="175" t="s">
        <v>8</v>
      </c>
      <c r="FC26" s="160" t="s">
        <v>42</v>
      </c>
      <c r="FD26" s="160" t="s">
        <v>54</v>
      </c>
      <c r="FE26" s="160" t="s">
        <v>54</v>
      </c>
      <c r="FF26" s="160" t="s">
        <v>9</v>
      </c>
      <c r="FG26" s="175" t="s">
        <v>8</v>
      </c>
      <c r="FH26" s="160" t="s">
        <v>9</v>
      </c>
      <c r="FI26" s="176" t="s">
        <v>9</v>
      </c>
      <c r="FJ26" s="160" t="s">
        <v>9</v>
      </c>
      <c r="FK26" s="160" t="s">
        <v>10</v>
      </c>
      <c r="FL26" s="160" t="s">
        <v>10</v>
      </c>
      <c r="FM26" s="175" t="s">
        <v>8</v>
      </c>
      <c r="FN26" s="160" t="s">
        <v>10</v>
      </c>
      <c r="FO26" s="175" t="s">
        <v>8</v>
      </c>
      <c r="FP26" s="160" t="s">
        <v>11</v>
      </c>
      <c r="FQ26" s="175" t="s">
        <v>8</v>
      </c>
      <c r="FR26" s="176" t="s">
        <v>11</v>
      </c>
      <c r="FS26" s="160" t="s">
        <v>11</v>
      </c>
      <c r="FT26" s="160" t="s">
        <v>11</v>
      </c>
      <c r="FU26" s="175" t="s">
        <v>8</v>
      </c>
      <c r="FV26" s="160" t="s">
        <v>285</v>
      </c>
      <c r="FW26" s="160" t="s">
        <v>12</v>
      </c>
      <c r="FX26" s="160" t="s">
        <v>46</v>
      </c>
      <c r="FY26" s="175" t="s">
        <v>8</v>
      </c>
      <c r="FZ26" s="176" t="s">
        <v>54</v>
      </c>
      <c r="GA26" s="175" t="s">
        <v>8</v>
      </c>
      <c r="GB26" s="160" t="s">
        <v>288</v>
      </c>
      <c r="GC26" s="160" t="s">
        <v>15</v>
      </c>
      <c r="GD26" s="160" t="s">
        <v>15</v>
      </c>
      <c r="GE26" s="175" t="s">
        <v>8</v>
      </c>
      <c r="GF26" s="175" t="s">
        <v>8</v>
      </c>
      <c r="GG26" s="177" t="s">
        <v>54</v>
      </c>
      <c r="GH26" s="177" t="s">
        <v>54</v>
      </c>
      <c r="GI26" s="177" t="s">
        <v>54</v>
      </c>
      <c r="GJ26" s="176" t="s">
        <v>16</v>
      </c>
      <c r="GK26" s="160" t="s">
        <v>16</v>
      </c>
      <c r="GL26" s="175" t="s">
        <v>289</v>
      </c>
      <c r="GM26" s="177" t="s">
        <v>54</v>
      </c>
      <c r="GN26" s="160" t="s">
        <v>46</v>
      </c>
      <c r="GO26" s="175" t="s">
        <v>8</v>
      </c>
      <c r="GP26" s="175" t="s">
        <v>8</v>
      </c>
      <c r="GQ26" s="160" t="s">
        <v>16</v>
      </c>
      <c r="GR26" s="160" t="s">
        <v>16</v>
      </c>
      <c r="GS26" s="160" t="s">
        <v>16</v>
      </c>
      <c r="GT26" s="160" t="s">
        <v>15</v>
      </c>
      <c r="GU26" s="176" t="s">
        <v>15</v>
      </c>
      <c r="GV26" s="160" t="s">
        <v>15</v>
      </c>
      <c r="GW26" s="175" t="s">
        <v>8</v>
      </c>
      <c r="GX26" s="160" t="s">
        <v>12</v>
      </c>
      <c r="GY26" s="160" t="s">
        <v>37</v>
      </c>
      <c r="GZ26" s="160" t="s">
        <v>12</v>
      </c>
      <c r="HA26" s="160" t="s">
        <v>46</v>
      </c>
      <c r="HB26" s="175" t="s">
        <v>8</v>
      </c>
      <c r="HC26" s="175" t="s">
        <v>8</v>
      </c>
      <c r="HD26" s="176" t="s">
        <v>54</v>
      </c>
      <c r="HE26" s="175" t="s">
        <v>8</v>
      </c>
      <c r="HF26" s="176" t="s">
        <v>38</v>
      </c>
      <c r="HG26" s="160" t="s">
        <v>39</v>
      </c>
      <c r="HH26" s="160" t="s">
        <v>39</v>
      </c>
      <c r="HI26" s="160" t="s">
        <v>38</v>
      </c>
      <c r="HJ26" s="160" t="s">
        <v>40</v>
      </c>
      <c r="HK26" s="160" t="s">
        <v>40</v>
      </c>
      <c r="HL26" s="175" t="s">
        <v>8</v>
      </c>
      <c r="HM26" s="175" t="s">
        <v>8</v>
      </c>
      <c r="HN26" s="160" t="s">
        <v>41</v>
      </c>
      <c r="HO26" s="176" t="s">
        <v>41</v>
      </c>
      <c r="HP26" s="160" t="s">
        <v>41</v>
      </c>
      <c r="HQ26" s="175" t="s">
        <v>8</v>
      </c>
      <c r="HR26" s="160" t="s">
        <v>41</v>
      </c>
      <c r="HS26" s="177" t="s">
        <v>54</v>
      </c>
      <c r="HT26" s="175" t="s">
        <v>8</v>
      </c>
      <c r="HU26" s="175" t="s">
        <v>8</v>
      </c>
      <c r="HV26" s="160" t="s">
        <v>42</v>
      </c>
      <c r="HW26" s="160" t="s">
        <v>42</v>
      </c>
      <c r="HX26" s="160" t="s">
        <v>43</v>
      </c>
      <c r="HY26" s="160" t="s">
        <v>43</v>
      </c>
      <c r="HZ26" s="175" t="s">
        <v>290</v>
      </c>
      <c r="IA26" s="176" t="s">
        <v>43</v>
      </c>
      <c r="IB26" s="160" t="s">
        <v>43</v>
      </c>
      <c r="IC26" s="160" t="s">
        <v>42</v>
      </c>
      <c r="ID26" s="160" t="s">
        <v>286</v>
      </c>
      <c r="IE26" s="160" t="s">
        <v>43</v>
      </c>
      <c r="IF26" s="175" t="s">
        <v>8</v>
      </c>
      <c r="IG26" s="175" t="s">
        <v>8</v>
      </c>
      <c r="IH26" s="160" t="s">
        <v>44</v>
      </c>
      <c r="II26" s="176" t="s">
        <v>54</v>
      </c>
      <c r="IJ26" s="160" t="s">
        <v>291</v>
      </c>
      <c r="IK26" s="175" t="s">
        <v>8</v>
      </c>
      <c r="IL26" s="176" t="s">
        <v>44</v>
      </c>
      <c r="IM26" s="175" t="s">
        <v>8</v>
      </c>
      <c r="IN26" s="160" t="s">
        <v>287</v>
      </c>
      <c r="IO26" s="177" t="s">
        <v>54</v>
      </c>
      <c r="IP26" s="160" t="s">
        <v>12</v>
      </c>
      <c r="IQ26" s="175" t="s">
        <v>8</v>
      </c>
      <c r="IR26" s="160" t="s">
        <v>45</v>
      </c>
      <c r="IS26" s="160" t="s">
        <v>47</v>
      </c>
      <c r="IT26" s="176" t="s">
        <v>54</v>
      </c>
      <c r="IU26" s="175" t="s">
        <v>8</v>
      </c>
      <c r="IV26" s="176" t="s">
        <v>54</v>
      </c>
      <c r="IW26" s="175" t="s">
        <v>8</v>
      </c>
      <c r="IX26" s="175" t="s">
        <v>8</v>
      </c>
      <c r="IY26" s="160" t="s">
        <v>42</v>
      </c>
      <c r="IZ26" s="160" t="s">
        <v>54</v>
      </c>
      <c r="JA26" s="160" t="s">
        <v>54</v>
      </c>
      <c r="JB26" s="160" t="s">
        <v>9</v>
      </c>
      <c r="JC26" s="175" t="s">
        <v>8</v>
      </c>
      <c r="JD26" s="160" t="s">
        <v>9</v>
      </c>
      <c r="JE26" s="176" t="s">
        <v>9</v>
      </c>
      <c r="JF26" s="160" t="s">
        <v>9</v>
      </c>
      <c r="JG26" s="160" t="s">
        <v>10</v>
      </c>
      <c r="JH26" s="160" t="s">
        <v>10</v>
      </c>
      <c r="JI26" s="175" t="s">
        <v>8</v>
      </c>
      <c r="JJ26" s="160" t="s">
        <v>10</v>
      </c>
      <c r="JK26" s="175" t="s">
        <v>8</v>
      </c>
      <c r="JL26" s="160" t="s">
        <v>11</v>
      </c>
      <c r="JM26" s="175" t="s">
        <v>8</v>
      </c>
      <c r="JN26" s="176" t="s">
        <v>11</v>
      </c>
      <c r="JO26" s="160" t="s">
        <v>11</v>
      </c>
      <c r="JP26" s="160" t="s">
        <v>11</v>
      </c>
      <c r="JQ26" s="175" t="s">
        <v>8</v>
      </c>
      <c r="JR26" s="160" t="s">
        <v>285</v>
      </c>
      <c r="JS26" s="160" t="s">
        <v>12</v>
      </c>
      <c r="JT26" s="160" t="s">
        <v>46</v>
      </c>
      <c r="JU26" s="175" t="s">
        <v>8</v>
      </c>
      <c r="JV26" s="176" t="s">
        <v>54</v>
      </c>
      <c r="JW26" s="175" t="s">
        <v>8</v>
      </c>
      <c r="JX26" s="160" t="s">
        <v>288</v>
      </c>
      <c r="JY26" s="160" t="s">
        <v>15</v>
      </c>
      <c r="JZ26" s="160" t="s">
        <v>15</v>
      </c>
      <c r="KA26" s="175" t="s">
        <v>8</v>
      </c>
      <c r="KB26" s="175" t="s">
        <v>8</v>
      </c>
      <c r="KC26" s="177" t="s">
        <v>54</v>
      </c>
      <c r="KD26" s="177" t="s">
        <v>54</v>
      </c>
      <c r="KE26" s="177" t="s">
        <v>54</v>
      </c>
      <c r="KF26" s="176" t="s">
        <v>16</v>
      </c>
      <c r="KG26" s="160" t="s">
        <v>16</v>
      </c>
      <c r="KH26" s="175" t="s">
        <v>289</v>
      </c>
      <c r="KI26" s="177" t="s">
        <v>54</v>
      </c>
      <c r="KJ26" s="160" t="s">
        <v>46</v>
      </c>
      <c r="KK26" s="175" t="s">
        <v>8</v>
      </c>
      <c r="KL26" s="175" t="s">
        <v>8</v>
      </c>
      <c r="KM26" s="160" t="s">
        <v>16</v>
      </c>
      <c r="KN26" s="160" t="s">
        <v>16</v>
      </c>
      <c r="KO26" s="160" t="s">
        <v>16</v>
      </c>
    </row>
    <row r="27" spans="1:406" s="178" customFormat="1">
      <c r="A27" s="155" t="s">
        <v>361</v>
      </c>
      <c r="B27" s="160" t="str">
        <f>'Agent sur le planning au 011019'!$B$143</f>
        <v>JBU-12</v>
      </c>
      <c r="C27" s="160" t="str">
        <f>'Agent sur le planning au 011019'!$C$143</f>
        <v>JBU-12</v>
      </c>
      <c r="D27" s="160" t="str">
        <f>'Agent sur le planning au 011019'!$D$143</f>
        <v>JBU-16</v>
      </c>
      <c r="E27" s="175" t="str">
        <f>'Agent sur le planning au 011019'!$E$143</f>
        <v>RA</v>
      </c>
      <c r="F27" s="175" t="str">
        <f>'Agent sur le planning au 011019'!$F$143</f>
        <v>RA</v>
      </c>
      <c r="G27" s="160" t="str">
        <f>'Agent sur le planning au 011019'!$B$144</f>
        <v>CCV-46</v>
      </c>
      <c r="H27" s="176" t="str">
        <f>'Agent sur le planning au 011019'!$C$144</f>
        <v>7H30-18H</v>
      </c>
      <c r="I27" s="160" t="str">
        <f>'Agent sur le planning au 011019'!$D$144</f>
        <v>CCV-43</v>
      </c>
      <c r="J27" s="175" t="str">
        <f>'Agent sur le planning au 011019'!$E$144</f>
        <v>RA</v>
      </c>
      <c r="K27" s="176" t="str">
        <f>'Agent sur le planning au 011019'!$F$144</f>
        <v>CCV-46</v>
      </c>
      <c r="L27" s="175" t="str">
        <f>'Agent sur le planning au 011019'!$B$145</f>
        <v>RA</v>
      </c>
      <c r="M27" s="160" t="str">
        <f>'Agent sur le planning au 011019'!$C$145</f>
        <v>10H-20H</v>
      </c>
      <c r="N27" s="177" t="str">
        <f>'Agent sur le planning au 011019'!$D$145</f>
        <v>7H30-18H</v>
      </c>
      <c r="O27" s="160" t="str">
        <f>'Agent sur le planning au 011019'!$E$145</f>
        <v>Soir Gyn</v>
      </c>
      <c r="P27" s="175" t="str">
        <f>'Agent sur le planning au 011019'!$F$145</f>
        <v>RA</v>
      </c>
      <c r="Q27" s="160" t="str">
        <f>'Agent sur le planning au 011019'!$B$146</f>
        <v>CCV-43</v>
      </c>
      <c r="R27" s="160" t="str">
        <f>'Agent sur le planning au 011019'!$C$146</f>
        <v>CCV-42</v>
      </c>
      <c r="S27" s="176" t="str">
        <f>'Agent sur le planning au 011019'!$D$146</f>
        <v>7H30-18H</v>
      </c>
      <c r="T27" s="175" t="str">
        <f>'Agent sur le planning au 011019'!$E$146</f>
        <v>RA</v>
      </c>
      <c r="U27" s="176" t="str">
        <f>'Agent sur le planning au 011019'!$F$146</f>
        <v>7H30-18H</v>
      </c>
      <c r="V27" s="175" t="str">
        <f>'Agent sur le planning au 011019'!$B$147</f>
        <v>RA</v>
      </c>
      <c r="W27" s="175" t="str">
        <f>'Agent sur le planning au 011019'!$C$147</f>
        <v>RA</v>
      </c>
      <c r="X27" s="160" t="str">
        <f>'Agent sur le planning au 011019'!$D$147</f>
        <v>JBU-12</v>
      </c>
      <c r="Y27" s="160" t="str">
        <f>'Agent sur le planning au 011019'!$E$147</f>
        <v>7H30-18H</v>
      </c>
      <c r="Z27" s="160" t="str">
        <f>'Agent sur le planning au 011019'!$F$47</f>
        <v>JBU-15</v>
      </c>
      <c r="AA27" s="160" t="str">
        <f>'Agent sur le planning au 011019'!$B$128</f>
        <v>JFR-32</v>
      </c>
      <c r="AB27" s="175" t="str">
        <f>'Agent sur le planning au 011019'!$C$128</f>
        <v>RA</v>
      </c>
      <c r="AC27" s="160" t="str">
        <f>'Agent sur le planning au 011019'!$D$4</f>
        <v>JFR-32</v>
      </c>
      <c r="AD27" s="176" t="str">
        <f>'Agent sur le planning au 011019'!$E$4</f>
        <v>JFR-32</v>
      </c>
      <c r="AE27" s="160" t="str">
        <f>'Agent sur le planning au 011019'!$F$4</f>
        <v>JFR-32</v>
      </c>
      <c r="AF27" s="160" t="str">
        <f>'Agent sur le planning au 011019'!$B$5</f>
        <v>JFR-33</v>
      </c>
      <c r="AG27" s="160" t="str">
        <f>'Agent sur le planning au 011019'!$C$5</f>
        <v>JFR-33</v>
      </c>
      <c r="AH27" s="175" t="str">
        <f>'Agent sur le planning au 011019'!$D$5</f>
        <v>RA</v>
      </c>
      <c r="AI27" s="160" t="str">
        <f>'Agent sur le planning au 011019'!$E$5</f>
        <v>JFR-33</v>
      </c>
      <c r="AJ27" s="175" t="str">
        <f>'Agent sur le planning au 011019'!$F$5</f>
        <v>RA</v>
      </c>
      <c r="AK27" s="160" t="str">
        <f>'Agent sur le planning au 011019'!$B$6</f>
        <v>JFR-37</v>
      </c>
      <c r="AL27" s="175" t="str">
        <f>'Agent sur le planning au 011019'!$C$6</f>
        <v>RA</v>
      </c>
      <c r="AM27" s="176" t="str">
        <f>'Agent sur le planning au 011019'!$D$6</f>
        <v>JFR-37</v>
      </c>
      <c r="AN27" s="160" t="str">
        <f>'Agent sur le planning au 011019'!$E$6</f>
        <v>JFR-37</v>
      </c>
      <c r="AO27" s="160" t="str">
        <f>'Agent sur le planning au 011019'!$F$6</f>
        <v>JFR-37</v>
      </c>
      <c r="AP27" s="175" t="str">
        <f>'Agent sur le planning au 011019'!$B$7</f>
        <v>RA</v>
      </c>
      <c r="AQ27" s="160" t="str">
        <f>'Agent sur le planning au 011019'!$C$7</f>
        <v>JFR-32</v>
      </c>
      <c r="AR27" s="160" t="str">
        <f>'Agent sur le planning au 011019'!$D$7</f>
        <v>Soir Gyn</v>
      </c>
      <c r="AS27" s="160" t="str">
        <f>'Agent sur le planning au 011019'!$E$7</f>
        <v>10H-20H</v>
      </c>
      <c r="AT27" s="175" t="str">
        <f>'Agent sur le planning au 011019'!$F$7</f>
        <v>RA</v>
      </c>
      <c r="AU27" s="176" t="str">
        <f>'Agent sur le planning au 011019'!$B$8</f>
        <v>7H30-18H</v>
      </c>
      <c r="AV27" s="175" t="str">
        <f>'Agent sur le planning au 011019'!$C$8</f>
        <v>RA</v>
      </c>
      <c r="AW27" s="160" t="str">
        <f>'Agent sur le planning au 011019'!$D$8</f>
        <v>JFR-34</v>
      </c>
      <c r="AX27" s="160" t="str">
        <f>'Agent sur le planning au 011019'!$E$8</f>
        <v>JBC-21</v>
      </c>
      <c r="AY27" s="160" t="str">
        <f>'Agent sur le planning au 011019'!$F$8</f>
        <v>JBC-21</v>
      </c>
      <c r="AZ27" s="175" t="str">
        <f>'Agent sur le planning au 011019'!$B$9</f>
        <v>RA</v>
      </c>
      <c r="BA27" s="175" t="str">
        <f>'Agent sur le planning au 011019'!$C$9</f>
        <v>RA</v>
      </c>
      <c r="BB27" s="177" t="str">
        <f>'Agent sur le planning au 011019'!$D$9</f>
        <v>7H30-18H</v>
      </c>
      <c r="BC27" s="177" t="str">
        <f>'Agent sur le planning au 011019'!$E$9</f>
        <v>7H30-18H</v>
      </c>
      <c r="BD27" s="177" t="str">
        <f>'Agent sur le planning au 011019'!$F$9</f>
        <v>7H30-18H</v>
      </c>
      <c r="BE27" s="176" t="str">
        <f>'Agent sur le planning au 011019'!$B$10</f>
        <v>JBC-23</v>
      </c>
      <c r="BF27" s="160" t="str">
        <f>'Agent sur le planning au 011019'!$C$10</f>
        <v>JBC-23</v>
      </c>
      <c r="BG27" s="175" t="str">
        <f>'Agent sur le planning au 011019'!$D$10</f>
        <v>RA</v>
      </c>
      <c r="BH27" s="177" t="str">
        <f>'Agent sur le planning au 011019'!$E$10</f>
        <v>7H30-18H</v>
      </c>
      <c r="BI27" s="160" t="str">
        <f>'Agent sur le planning au 011019'!$F$10</f>
        <v>10H-20H</v>
      </c>
      <c r="BJ27" s="175" t="str">
        <f>'Agent sur le planning au 011019'!$B$11</f>
        <v>RA</v>
      </c>
      <c r="BK27" s="175" t="str">
        <f>'Agent sur le planning au 011019'!$C$11</f>
        <v>RA</v>
      </c>
      <c r="BL27" s="160" t="str">
        <f>'Agent sur le planning au 011019'!$D$11</f>
        <v>JBC-23</v>
      </c>
      <c r="BM27" s="160" t="str">
        <f>'Agent sur le planning au 011019'!$E$11</f>
        <v>JBC-23</v>
      </c>
      <c r="BN27" s="160" t="str">
        <f>'Agent sur le planning au 011019'!$F$11</f>
        <v>JBC-23</v>
      </c>
      <c r="BO27" s="160" t="str">
        <f>'Agent sur le planning au 011019'!$B$12</f>
        <v>JBC-21</v>
      </c>
      <c r="BP27" s="176" t="str">
        <f>'Agent sur le planning au 011019'!$C$12</f>
        <v>7H30-18H</v>
      </c>
      <c r="BQ27" s="160" t="str">
        <f>'Agent sur le planning au 011019'!$D$12</f>
        <v>JBC-21</v>
      </c>
      <c r="BR27" s="175" t="str">
        <f>'Agent sur le planning au 011019'!$E$12</f>
        <v>RA</v>
      </c>
      <c r="BS27" s="160" t="str">
        <f>'Agent sur le planning au 011019'!$F$12</f>
        <v>Soir Gyn</v>
      </c>
      <c r="BT27" s="160" t="str">
        <f>'Agent sur le planning au 011019'!$B$13</f>
        <v>Soir JFR</v>
      </c>
      <c r="BU27" s="160" t="str">
        <f>'Agent sur le planning au 011019'!$C$13</f>
        <v>Soir Gyn</v>
      </c>
      <c r="BV27" s="160" t="str">
        <f>'Agent sur le planning au 011019'!$D$13</f>
        <v>10H-20H</v>
      </c>
      <c r="BW27" s="175" t="str">
        <f>'Agent sur le planning au 011019'!$E$13</f>
        <v>RA</v>
      </c>
      <c r="BX27" s="175" t="str">
        <f>'Agent sur le planning au 011019'!$F$13</f>
        <v>RA</v>
      </c>
      <c r="BY27" s="176" t="str">
        <f>'Agent sur le planning au 011019'!$B$14</f>
        <v>7H30-18H</v>
      </c>
      <c r="BZ27" s="175" t="str">
        <f>'Agent sur le planning au 011019'!$C$14</f>
        <v>RA</v>
      </c>
      <c r="CA27" s="176" t="str">
        <f>'Agent sur le planning au 011019'!$D$14</f>
        <v>JBC-25</v>
      </c>
      <c r="CB27" s="160" t="str">
        <f>'Agent sur le planning au 011019'!$E$14</f>
        <v>JBC-26</v>
      </c>
      <c r="CC27" s="160" t="str">
        <f>'Agent sur le planning au 011019'!$F$14</f>
        <v>JBC-26</v>
      </c>
      <c r="CD27" s="160" t="str">
        <f>'Agent sur le planning au 011019'!$B$15</f>
        <v>JBC-25</v>
      </c>
      <c r="CE27" s="160" t="str">
        <f>'Agent sur le planning au 011019'!$C$15</f>
        <v>JBA-1</v>
      </c>
      <c r="CF27" s="160" t="str">
        <f>'Agent sur le planning au 011019'!$D$15</f>
        <v>JBA-1</v>
      </c>
      <c r="CG27" s="175" t="str">
        <f>'Agent sur le planning au 011019'!$E$15</f>
        <v>RA</v>
      </c>
      <c r="CH27" s="175" t="str">
        <f>'Agent sur le planning au 011019'!$F$15</f>
        <v>RA</v>
      </c>
      <c r="CI27" s="160" t="str">
        <f>'Agent sur le planning au 011019'!$B$16</f>
        <v>JBU-15</v>
      </c>
      <c r="CJ27" s="176" t="str">
        <f>'Agent sur le planning au 011019'!$C$16</f>
        <v>JBU-15</v>
      </c>
      <c r="CK27" s="160" t="str">
        <f>'Agent sur le planning au 011019'!$D$16</f>
        <v>JBU-15</v>
      </c>
      <c r="CL27" s="175" t="str">
        <f>'Agent sur le planning au 011019'!$E$16</f>
        <v>RA</v>
      </c>
      <c r="CM27" s="160" t="str">
        <f>'Agent sur le planning au 011019'!$F$16</f>
        <v>JBU-15</v>
      </c>
      <c r="CN27" s="177" t="str">
        <f>'Agent sur le planning au 011019'!$B$17</f>
        <v>7H30-18H</v>
      </c>
      <c r="CO27" s="175" t="str">
        <f>'Agent sur le planning au 011019'!$C$17</f>
        <v>RA</v>
      </c>
      <c r="CP27" s="175" t="str">
        <f>'Agent sur le planning au 011019'!$D$17</f>
        <v>RA</v>
      </c>
      <c r="CQ27" s="160" t="str">
        <f>'Agent sur le planning au 011019'!$E$17</f>
        <v>JBU-12</v>
      </c>
      <c r="CR27" s="160" t="str">
        <f>'Agent sur le planning au 011019'!$F$17</f>
        <v>JBU-12</v>
      </c>
      <c r="CS27" s="160" t="str">
        <f>'Agent sur le planning au 011019'!$B$18</f>
        <v>JBU-16</v>
      </c>
      <c r="CT27" s="160" t="str">
        <f>'Agent sur le planning au 011019'!$C$18</f>
        <v>JBU-16</v>
      </c>
      <c r="CU27" s="175" t="str">
        <f>'Agent sur le planning au 011019'!$D$18</f>
        <v>RA</v>
      </c>
      <c r="CV27" s="176" t="str">
        <f>'Agent sur le planning au 011019'!$E$18</f>
        <v>JBU-16</v>
      </c>
      <c r="CW27" s="160" t="str">
        <f>'Agent sur le planning au 011019'!$F$18</f>
        <v>JBU-16</v>
      </c>
      <c r="CX27" s="160" t="s">
        <v>42</v>
      </c>
      <c r="CY27" s="160" t="s">
        <v>286</v>
      </c>
      <c r="CZ27" s="160" t="s">
        <v>43</v>
      </c>
      <c r="DA27" s="175" t="s">
        <v>8</v>
      </c>
      <c r="DB27" s="175" t="s">
        <v>8</v>
      </c>
      <c r="DC27" s="160" t="s">
        <v>44</v>
      </c>
      <c r="DD27" s="176" t="s">
        <v>54</v>
      </c>
      <c r="DE27" s="160" t="s">
        <v>291</v>
      </c>
      <c r="DF27" s="175" t="s">
        <v>8</v>
      </c>
      <c r="DG27" s="176" t="s">
        <v>44</v>
      </c>
      <c r="DH27" s="175" t="s">
        <v>8</v>
      </c>
      <c r="DI27" s="160" t="s">
        <v>287</v>
      </c>
      <c r="DJ27" s="177" t="s">
        <v>54</v>
      </c>
      <c r="DK27" s="160" t="s">
        <v>12</v>
      </c>
      <c r="DL27" s="175" t="s">
        <v>8</v>
      </c>
      <c r="DM27" s="160" t="s">
        <v>45</v>
      </c>
      <c r="DN27" s="160" t="s">
        <v>47</v>
      </c>
      <c r="DO27" s="176" t="s">
        <v>54</v>
      </c>
      <c r="DP27" s="175" t="s">
        <v>8</v>
      </c>
      <c r="DQ27" s="176" t="s">
        <v>54</v>
      </c>
      <c r="DR27" s="175" t="s">
        <v>8</v>
      </c>
      <c r="DS27" s="175" t="s">
        <v>8</v>
      </c>
      <c r="DT27" s="160" t="s">
        <v>42</v>
      </c>
      <c r="DU27" s="160" t="s">
        <v>54</v>
      </c>
      <c r="DV27" s="160" t="s">
        <v>54</v>
      </c>
      <c r="DW27" s="160" t="s">
        <v>9</v>
      </c>
      <c r="DX27" s="175" t="s">
        <v>8</v>
      </c>
      <c r="DY27" s="160" t="s">
        <v>9</v>
      </c>
      <c r="DZ27" s="176" t="s">
        <v>9</v>
      </c>
      <c r="EA27" s="160" t="s">
        <v>9</v>
      </c>
      <c r="EB27" s="160" t="s">
        <v>10</v>
      </c>
      <c r="EC27" s="160" t="s">
        <v>10</v>
      </c>
      <c r="ED27" s="175" t="s">
        <v>8</v>
      </c>
      <c r="EE27" s="160" t="s">
        <v>10</v>
      </c>
      <c r="EF27" s="175" t="s">
        <v>8</v>
      </c>
      <c r="EG27" s="160" t="s">
        <v>11</v>
      </c>
      <c r="EH27" s="175" t="s">
        <v>8</v>
      </c>
      <c r="EI27" s="176" t="s">
        <v>11</v>
      </c>
      <c r="EJ27" s="160" t="s">
        <v>11</v>
      </c>
      <c r="EK27" s="160" t="s">
        <v>11</v>
      </c>
      <c r="EL27" s="175" t="s">
        <v>8</v>
      </c>
      <c r="EM27" s="160" t="str">
        <f>'Agent sur le planning au 011019'!$C$7</f>
        <v>JFR-32</v>
      </c>
      <c r="EN27" s="160" t="s">
        <v>12</v>
      </c>
      <c r="EO27" s="160" t="s">
        <v>46</v>
      </c>
      <c r="EP27" s="175" t="s">
        <v>8</v>
      </c>
      <c r="EQ27" s="176" t="s">
        <v>54</v>
      </c>
      <c r="ER27" s="175" t="s">
        <v>8</v>
      </c>
      <c r="ES27" s="160" t="s">
        <v>288</v>
      </c>
      <c r="ET27" s="160" t="s">
        <v>15</v>
      </c>
      <c r="EU27" s="160" t="s">
        <v>15</v>
      </c>
      <c r="EV27" s="175" t="s">
        <v>8</v>
      </c>
      <c r="EW27" s="175" t="s">
        <v>8</v>
      </c>
      <c r="EX27" s="177" t="s">
        <v>54</v>
      </c>
      <c r="EY27" s="177" t="s">
        <v>54</v>
      </c>
      <c r="EZ27" s="177" t="s">
        <v>54</v>
      </c>
      <c r="FA27" s="176" t="s">
        <v>16</v>
      </c>
      <c r="FB27" s="160" t="s">
        <v>16</v>
      </c>
      <c r="FC27" s="175" t="s">
        <v>289</v>
      </c>
      <c r="FD27" s="177" t="s">
        <v>54</v>
      </c>
      <c r="FE27" s="160" t="s">
        <v>46</v>
      </c>
      <c r="FF27" s="175" t="s">
        <v>8</v>
      </c>
      <c r="FG27" s="175" t="s">
        <v>8</v>
      </c>
      <c r="FH27" s="160" t="s">
        <v>16</v>
      </c>
      <c r="FI27" s="160" t="s">
        <v>16</v>
      </c>
      <c r="FJ27" s="160" t="s">
        <v>16</v>
      </c>
      <c r="FK27" s="160" t="s">
        <v>15</v>
      </c>
      <c r="FL27" s="176" t="s">
        <v>15</v>
      </c>
      <c r="FM27" s="160" t="s">
        <v>15</v>
      </c>
      <c r="FN27" s="175" t="s">
        <v>8</v>
      </c>
      <c r="FO27" s="160" t="s">
        <v>12</v>
      </c>
      <c r="FP27" s="160" t="s">
        <v>37</v>
      </c>
      <c r="FQ27" s="160" t="s">
        <v>12</v>
      </c>
      <c r="FR27" s="160" t="s">
        <v>46</v>
      </c>
      <c r="FS27" s="175" t="s">
        <v>8</v>
      </c>
      <c r="FT27" s="175" t="s">
        <v>8</v>
      </c>
      <c r="FU27" s="176" t="s">
        <v>54</v>
      </c>
      <c r="FV27" s="175" t="s">
        <v>8</v>
      </c>
      <c r="FW27" s="176" t="s">
        <v>38</v>
      </c>
      <c r="FX27" s="160" t="s">
        <v>39</v>
      </c>
      <c r="FY27" s="160" t="s">
        <v>39</v>
      </c>
      <c r="FZ27" s="160" t="s">
        <v>38</v>
      </c>
      <c r="GA27" s="160" t="s">
        <v>40</v>
      </c>
      <c r="GB27" s="160" t="s">
        <v>40</v>
      </c>
      <c r="GC27" s="175" t="s">
        <v>8</v>
      </c>
      <c r="GD27" s="175" t="s">
        <v>8</v>
      </c>
      <c r="GE27" s="160" t="s">
        <v>41</v>
      </c>
      <c r="GF27" s="176" t="s">
        <v>41</v>
      </c>
      <c r="GG27" s="160" t="s">
        <v>41</v>
      </c>
      <c r="GH27" s="175" t="s">
        <v>8</v>
      </c>
      <c r="GI27" s="160" t="s">
        <v>41</v>
      </c>
      <c r="GJ27" s="177" t="s">
        <v>54</v>
      </c>
      <c r="GK27" s="175" t="s">
        <v>8</v>
      </c>
      <c r="GL27" s="175" t="s">
        <v>8</v>
      </c>
      <c r="GM27" s="160" t="s">
        <v>42</v>
      </c>
      <c r="GN27" s="160" t="s">
        <v>42</v>
      </c>
      <c r="GO27" s="160" t="s">
        <v>43</v>
      </c>
      <c r="GP27" s="160" t="s">
        <v>43</v>
      </c>
      <c r="GQ27" s="175" t="s">
        <v>290</v>
      </c>
      <c r="GR27" s="176" t="s">
        <v>43</v>
      </c>
      <c r="GS27" s="160" t="s">
        <v>43</v>
      </c>
      <c r="GT27" s="160" t="s">
        <v>42</v>
      </c>
      <c r="GU27" s="160" t="s">
        <v>286</v>
      </c>
      <c r="GV27" s="160" t="s">
        <v>43</v>
      </c>
      <c r="GW27" s="175" t="s">
        <v>8</v>
      </c>
      <c r="GX27" s="175" t="s">
        <v>8</v>
      </c>
      <c r="GY27" s="160" t="s">
        <v>44</v>
      </c>
      <c r="GZ27" s="176" t="s">
        <v>54</v>
      </c>
      <c r="HA27" s="160" t="s">
        <v>291</v>
      </c>
      <c r="HB27" s="175" t="s">
        <v>8</v>
      </c>
      <c r="HC27" s="176" t="s">
        <v>44</v>
      </c>
      <c r="HD27" s="175" t="s">
        <v>8</v>
      </c>
      <c r="HE27" s="160" t="s">
        <v>287</v>
      </c>
      <c r="HF27" s="177" t="s">
        <v>54</v>
      </c>
      <c r="HG27" s="160" t="s">
        <v>12</v>
      </c>
      <c r="HH27" s="175" t="s">
        <v>8</v>
      </c>
      <c r="HI27" s="160" t="s">
        <v>45</v>
      </c>
      <c r="HJ27" s="160" t="s">
        <v>47</v>
      </c>
      <c r="HK27" s="176" t="s">
        <v>54</v>
      </c>
      <c r="HL27" s="175" t="s">
        <v>8</v>
      </c>
      <c r="HM27" s="176" t="s">
        <v>54</v>
      </c>
      <c r="HN27" s="175" t="s">
        <v>8</v>
      </c>
      <c r="HO27" s="175" t="s">
        <v>8</v>
      </c>
      <c r="HP27" s="160" t="s">
        <v>42</v>
      </c>
      <c r="HQ27" s="160" t="s">
        <v>54</v>
      </c>
      <c r="HR27" s="160" t="s">
        <v>54</v>
      </c>
      <c r="HS27" s="160" t="s">
        <v>9</v>
      </c>
      <c r="HT27" s="175" t="s">
        <v>8</v>
      </c>
      <c r="HU27" s="160" t="s">
        <v>9</v>
      </c>
      <c r="HV27" s="176" t="s">
        <v>9</v>
      </c>
      <c r="HW27" s="160" t="s">
        <v>9</v>
      </c>
      <c r="HX27" s="160" t="s">
        <v>10</v>
      </c>
      <c r="HY27" s="160" t="s">
        <v>10</v>
      </c>
      <c r="HZ27" s="175" t="s">
        <v>8</v>
      </c>
      <c r="IA27" s="160" t="s">
        <v>10</v>
      </c>
      <c r="IB27" s="175" t="s">
        <v>8</v>
      </c>
      <c r="IC27" s="160" t="s">
        <v>11</v>
      </c>
      <c r="ID27" s="175" t="s">
        <v>8</v>
      </c>
      <c r="IE27" s="176" t="s">
        <v>11</v>
      </c>
      <c r="IF27" s="160" t="s">
        <v>11</v>
      </c>
      <c r="IG27" s="160" t="s">
        <v>11</v>
      </c>
      <c r="IH27" s="175" t="s">
        <v>8</v>
      </c>
      <c r="II27" s="160" t="s">
        <v>285</v>
      </c>
      <c r="IJ27" s="160" t="s">
        <v>12</v>
      </c>
      <c r="IK27" s="160" t="s">
        <v>46</v>
      </c>
      <c r="IL27" s="175" t="s">
        <v>8</v>
      </c>
      <c r="IM27" s="176" t="s">
        <v>54</v>
      </c>
      <c r="IN27" s="175" t="s">
        <v>8</v>
      </c>
      <c r="IO27" s="160" t="s">
        <v>288</v>
      </c>
      <c r="IP27" s="160" t="s">
        <v>15</v>
      </c>
      <c r="IQ27" s="160" t="s">
        <v>15</v>
      </c>
      <c r="IR27" s="175" t="s">
        <v>8</v>
      </c>
      <c r="IS27" s="175" t="s">
        <v>8</v>
      </c>
      <c r="IT27" s="177" t="s">
        <v>54</v>
      </c>
      <c r="IU27" s="177" t="s">
        <v>54</v>
      </c>
      <c r="IV27" s="177" t="s">
        <v>54</v>
      </c>
      <c r="IW27" s="176" t="s">
        <v>16</v>
      </c>
      <c r="IX27" s="160" t="s">
        <v>16</v>
      </c>
      <c r="IY27" s="175" t="s">
        <v>289</v>
      </c>
      <c r="IZ27" s="177" t="s">
        <v>54</v>
      </c>
      <c r="JA27" s="160" t="s">
        <v>46</v>
      </c>
      <c r="JB27" s="175" t="s">
        <v>8</v>
      </c>
      <c r="JC27" s="175" t="s">
        <v>8</v>
      </c>
      <c r="JD27" s="160" t="s">
        <v>16</v>
      </c>
      <c r="JE27" s="160" t="s">
        <v>16</v>
      </c>
      <c r="JF27" s="160" t="s">
        <v>16</v>
      </c>
      <c r="JG27" s="160" t="s">
        <v>15</v>
      </c>
      <c r="JH27" s="176" t="s">
        <v>15</v>
      </c>
      <c r="JI27" s="160" t="s">
        <v>15</v>
      </c>
      <c r="JJ27" s="175" t="s">
        <v>8</v>
      </c>
      <c r="JK27" s="160" t="s">
        <v>12</v>
      </c>
      <c r="JL27" s="160" t="s">
        <v>37</v>
      </c>
      <c r="JM27" s="160" t="s">
        <v>12</v>
      </c>
      <c r="JN27" s="160" t="s">
        <v>46</v>
      </c>
      <c r="JO27" s="175" t="s">
        <v>8</v>
      </c>
      <c r="JP27" s="175" t="s">
        <v>8</v>
      </c>
      <c r="JQ27" s="176" t="s">
        <v>54</v>
      </c>
      <c r="JR27" s="175" t="s">
        <v>8</v>
      </c>
      <c r="JS27" s="176" t="s">
        <v>38</v>
      </c>
      <c r="JT27" s="160" t="s">
        <v>39</v>
      </c>
      <c r="JU27" s="160" t="s">
        <v>39</v>
      </c>
      <c r="JV27" s="160" t="s">
        <v>38</v>
      </c>
      <c r="JW27" s="160" t="s">
        <v>40</v>
      </c>
      <c r="JX27" s="160" t="s">
        <v>40</v>
      </c>
      <c r="JY27" s="175" t="s">
        <v>8</v>
      </c>
      <c r="JZ27" s="175" t="s">
        <v>8</v>
      </c>
      <c r="KA27" s="160" t="s">
        <v>41</v>
      </c>
      <c r="KB27" s="176" t="s">
        <v>41</v>
      </c>
      <c r="KC27" s="160" t="s">
        <v>41</v>
      </c>
      <c r="KD27" s="175" t="s">
        <v>8</v>
      </c>
      <c r="KE27" s="160" t="s">
        <v>41</v>
      </c>
      <c r="KF27" s="177" t="s">
        <v>54</v>
      </c>
      <c r="KG27" s="175" t="s">
        <v>8</v>
      </c>
      <c r="KH27" s="175" t="s">
        <v>8</v>
      </c>
      <c r="KI27" s="160" t="s">
        <v>42</v>
      </c>
      <c r="KJ27" s="160" t="s">
        <v>42</v>
      </c>
      <c r="KK27" s="160" t="s">
        <v>43</v>
      </c>
      <c r="KL27" s="160" t="s">
        <v>43</v>
      </c>
      <c r="KM27" s="175" t="s">
        <v>290</v>
      </c>
      <c r="KN27" s="176" t="s">
        <v>43</v>
      </c>
      <c r="KO27" s="160" t="s">
        <v>43</v>
      </c>
    </row>
    <row r="28" spans="1:406" s="178" customFormat="1">
      <c r="A28" s="155" t="s">
        <v>362</v>
      </c>
      <c r="B28" s="175" t="str">
        <f>'Agent sur le planning au 011019'!$B$145</f>
        <v>RA</v>
      </c>
      <c r="C28" s="160" t="str">
        <f>'Agent sur le planning au 011019'!$C$145</f>
        <v>10H-20H</v>
      </c>
      <c r="D28" s="177" t="str">
        <f>'Agent sur le planning au 011019'!$D$145</f>
        <v>7H30-18H</v>
      </c>
      <c r="E28" s="160" t="str">
        <f>'Agent sur le planning au 011019'!$E$145</f>
        <v>Soir Gyn</v>
      </c>
      <c r="F28" s="175" t="str">
        <f>'Agent sur le planning au 011019'!$F$145</f>
        <v>RA</v>
      </c>
      <c r="G28" s="160" t="str">
        <f>'Agent sur le planning au 011019'!$B$146</f>
        <v>CCV-43</v>
      </c>
      <c r="H28" s="160" t="str">
        <f>'Agent sur le planning au 011019'!$C$146</f>
        <v>CCV-42</v>
      </c>
      <c r="I28" s="176" t="str">
        <f>'Agent sur le planning au 011019'!$D$46</f>
        <v>JBC-26</v>
      </c>
      <c r="J28" s="175" t="str">
        <f>'Agent sur le planning au 011019'!$E$142</f>
        <v>JBU-16</v>
      </c>
      <c r="K28" s="176" t="str">
        <f>'Agent sur le planning au 011019'!$F$146</f>
        <v>7H30-18H</v>
      </c>
      <c r="L28" s="175" t="str">
        <f>'Agent sur le planning au 011019'!$B$147</f>
        <v>RA</v>
      </c>
      <c r="M28" s="175" t="str">
        <f>'Agent sur le planning au 011019'!$C$147</f>
        <v>RA</v>
      </c>
      <c r="N28" s="160" t="str">
        <f>'Agent sur le planning au 011019'!$D$147</f>
        <v>JBU-12</v>
      </c>
      <c r="O28" s="160" t="str">
        <f>'Agent sur le planning au 011019'!$E$147</f>
        <v>7H30-18H</v>
      </c>
      <c r="P28" s="160" t="str">
        <f>'Agent sur le planning au 011019'!$F$147</f>
        <v>7H30-18H</v>
      </c>
      <c r="Q28" s="160" t="str">
        <f>'Agent sur le planning au 011019'!$B$128</f>
        <v>JFR-32</v>
      </c>
      <c r="R28" s="175" t="str">
        <f>'Agent sur le planning au 011019'!$C$128</f>
        <v>RA</v>
      </c>
      <c r="S28" s="160" t="str">
        <f>'Agent sur le planning au 011019'!$D$128</f>
        <v>JFR-32</v>
      </c>
      <c r="T28" s="176" t="str">
        <f>'Agent sur le planning au 011019'!$E$128</f>
        <v>JFR-32</v>
      </c>
      <c r="U28" s="160" t="str">
        <f>'Agent sur le planning au 011019'!$F$128</f>
        <v>JFR-32</v>
      </c>
      <c r="V28" s="160" t="str">
        <f>'Agent sur le planning au 011019'!$B$129</f>
        <v>JFR-33</v>
      </c>
      <c r="W28" s="160" t="str">
        <f>'Agent sur le planning au 011019'!$C$129</f>
        <v>JFR-33</v>
      </c>
      <c r="X28" s="175" t="str">
        <f>'Agent sur le planning au 011019'!$D$129</f>
        <v>RA</v>
      </c>
      <c r="Y28" s="160" t="str">
        <f>'Agent sur le planning au 011019'!$E$129</f>
        <v>JFR-33</v>
      </c>
      <c r="Z28" s="175" t="str">
        <f>'Agent sur le planning au 011019'!$F$129</f>
        <v>RA</v>
      </c>
      <c r="AA28" s="160" t="str">
        <f>'Agent sur le planning au 011019'!$B$130</f>
        <v>JFR-37</v>
      </c>
      <c r="AB28" s="175" t="str">
        <f>'Agent sur le planning au 011019'!$C$130</f>
        <v>RA</v>
      </c>
      <c r="AC28" s="176" t="str">
        <f>'Agent sur le planning au 011019'!$D$6</f>
        <v>JFR-37</v>
      </c>
      <c r="AD28" s="160" t="str">
        <f>'Agent sur le planning au 011019'!$E$6</f>
        <v>JFR-37</v>
      </c>
      <c r="AE28" s="160" t="str">
        <f>'Agent sur le planning au 011019'!$F$6</f>
        <v>JFR-37</v>
      </c>
      <c r="AF28" s="175" t="str">
        <f>'Agent sur le planning au 011019'!$B$7</f>
        <v>RA</v>
      </c>
      <c r="AG28" s="160" t="str">
        <f>'Agent sur le planning au 011019'!$C$7</f>
        <v>JFR-32</v>
      </c>
      <c r="AH28" s="160" t="str">
        <f>'Agent sur le planning au 011019'!$D$7</f>
        <v>Soir Gyn</v>
      </c>
      <c r="AI28" s="160" t="str">
        <f>'Agent sur le planning au 011019'!$E$7</f>
        <v>10H-20H</v>
      </c>
      <c r="AJ28" s="175" t="str">
        <f>'Agent sur le planning au 011019'!$F$7</f>
        <v>RA</v>
      </c>
      <c r="AK28" s="176" t="str">
        <f>'Agent sur le planning au 011019'!$B$8</f>
        <v>7H30-18H</v>
      </c>
      <c r="AL28" s="175" t="str">
        <f>'Agent sur le planning au 011019'!$C$8</f>
        <v>RA</v>
      </c>
      <c r="AM28" s="160" t="str">
        <f>'Agent sur le planning au 011019'!$D$8</f>
        <v>JFR-34</v>
      </c>
      <c r="AN28" s="160" t="str">
        <f>'Agent sur le planning au 011019'!$E$8</f>
        <v>JBC-21</v>
      </c>
      <c r="AO28" s="160" t="str">
        <f>'Agent sur le planning au 011019'!$F$8</f>
        <v>JBC-21</v>
      </c>
      <c r="AP28" s="175" t="str">
        <f>'Agent sur le planning au 011019'!$B$9</f>
        <v>RA</v>
      </c>
      <c r="AQ28" s="175" t="str">
        <f>'Agent sur le planning au 011019'!$C$9</f>
        <v>RA</v>
      </c>
      <c r="AR28" s="177" t="str">
        <f>'Agent sur le planning au 011019'!$D$9</f>
        <v>7H30-18H</v>
      </c>
      <c r="AS28" s="177" t="str">
        <f>'Agent sur le planning au 011019'!$E$9</f>
        <v>7H30-18H</v>
      </c>
      <c r="AT28" s="177" t="str">
        <f>'Agent sur le planning au 011019'!$F$9</f>
        <v>7H30-18H</v>
      </c>
      <c r="AU28" s="176" t="str">
        <f>'Agent sur le planning au 011019'!$B$10</f>
        <v>JBC-23</v>
      </c>
      <c r="AV28" s="160" t="str">
        <f>'Agent sur le planning au 011019'!$C$10</f>
        <v>JBC-23</v>
      </c>
      <c r="AW28" s="175" t="str">
        <f>'Agent sur le planning au 011019'!$D$10</f>
        <v>RA</v>
      </c>
      <c r="AX28" s="177" t="str">
        <f>'Agent sur le planning au 011019'!$E$10</f>
        <v>7H30-18H</v>
      </c>
      <c r="AY28" s="160" t="str">
        <f>'Agent sur le planning au 011019'!$F$10</f>
        <v>10H-20H</v>
      </c>
      <c r="AZ28" s="175" t="str">
        <f>'Agent sur le planning au 011019'!$B$11</f>
        <v>RA</v>
      </c>
      <c r="BA28" s="175" t="str">
        <f>'Agent sur le planning au 011019'!$C$11</f>
        <v>RA</v>
      </c>
      <c r="BB28" s="160" t="str">
        <f>'Agent sur le planning au 011019'!$D$11</f>
        <v>JBC-23</v>
      </c>
      <c r="BC28" s="160" t="str">
        <f>'Agent sur le planning au 011019'!$E$11</f>
        <v>JBC-23</v>
      </c>
      <c r="BD28" s="160" t="str">
        <f>'Agent sur le planning au 011019'!$F$11</f>
        <v>JBC-23</v>
      </c>
      <c r="BE28" s="160" t="str">
        <f>'Agent sur le planning au 011019'!$B$12</f>
        <v>JBC-21</v>
      </c>
      <c r="BF28" s="176" t="str">
        <f>'Agent sur le planning au 011019'!$C$12</f>
        <v>7H30-18H</v>
      </c>
      <c r="BG28" s="160" t="str">
        <f>'Agent sur le planning au 011019'!$D$12</f>
        <v>JBC-21</v>
      </c>
      <c r="BH28" s="175" t="str">
        <f>'Agent sur le planning au 011019'!$E$12</f>
        <v>RA</v>
      </c>
      <c r="BI28" s="160" t="str">
        <f>'Agent sur le planning au 011019'!$F$12</f>
        <v>Soir Gyn</v>
      </c>
      <c r="BJ28" s="160" t="str">
        <f>'Agent sur le planning au 011019'!$B$13</f>
        <v>Soir JFR</v>
      </c>
      <c r="BK28" s="160" t="str">
        <f>'Agent sur le planning au 011019'!$C$13</f>
        <v>Soir Gyn</v>
      </c>
      <c r="BL28" s="160" t="str">
        <f>'Agent sur le planning au 011019'!$D$13</f>
        <v>10H-20H</v>
      </c>
      <c r="BM28" s="175" t="str">
        <f>'Agent sur le planning au 011019'!$E$13</f>
        <v>RA</v>
      </c>
      <c r="BN28" s="175" t="str">
        <f>'Agent sur le planning au 011019'!$F$13</f>
        <v>RA</v>
      </c>
      <c r="BO28" s="176" t="str">
        <f>'Agent sur le planning au 011019'!$B$14</f>
        <v>7H30-18H</v>
      </c>
      <c r="BP28" s="175" t="str">
        <f>'Agent sur le planning au 011019'!$C$14</f>
        <v>RA</v>
      </c>
      <c r="BQ28" s="176" t="str">
        <f>'Agent sur le planning au 011019'!$D$14</f>
        <v>JBC-25</v>
      </c>
      <c r="BR28" s="160" t="str">
        <f>'Agent sur le planning au 011019'!$E$14</f>
        <v>JBC-26</v>
      </c>
      <c r="BS28" s="160" t="str">
        <f>'Agent sur le planning au 011019'!$F$14</f>
        <v>JBC-26</v>
      </c>
      <c r="BT28" s="160" t="str">
        <f>'Agent sur le planning au 011019'!$B$15</f>
        <v>JBC-25</v>
      </c>
      <c r="BU28" s="160" t="str">
        <f>'Agent sur le planning au 011019'!$C$15</f>
        <v>JBA-1</v>
      </c>
      <c r="BV28" s="160" t="str">
        <f>'Agent sur le planning au 011019'!$D$15</f>
        <v>JBA-1</v>
      </c>
      <c r="BW28" s="175" t="str">
        <f>'Agent sur le planning au 011019'!$E$15</f>
        <v>RA</v>
      </c>
      <c r="BX28" s="175" t="str">
        <f>'Agent sur le planning au 011019'!$F$15</f>
        <v>RA</v>
      </c>
      <c r="BY28" s="160" t="str">
        <f>'Agent sur le planning au 011019'!$B$16</f>
        <v>JBU-15</v>
      </c>
      <c r="BZ28" s="176" t="str">
        <f>'Agent sur le planning au 011019'!$C$16</f>
        <v>JBU-15</v>
      </c>
      <c r="CA28" s="160" t="str">
        <f>'Agent sur le planning au 011019'!$D$16</f>
        <v>JBU-15</v>
      </c>
      <c r="CB28" s="175" t="str">
        <f>'Agent sur le planning au 011019'!$E$16</f>
        <v>RA</v>
      </c>
      <c r="CC28" s="160" t="str">
        <f>'Agent sur le planning au 011019'!$F$16</f>
        <v>JBU-15</v>
      </c>
      <c r="CD28" s="177" t="str">
        <f>'Agent sur le planning au 011019'!$B$17</f>
        <v>7H30-18H</v>
      </c>
      <c r="CE28" s="175" t="str">
        <f>'Agent sur le planning au 011019'!$C$17</f>
        <v>RA</v>
      </c>
      <c r="CF28" s="175" t="str">
        <f>'Agent sur le planning au 011019'!$D$17</f>
        <v>RA</v>
      </c>
      <c r="CG28" s="160" t="str">
        <f>'Agent sur le planning au 011019'!$E$17</f>
        <v>JBU-12</v>
      </c>
      <c r="CH28" s="160" t="str">
        <f>'Agent sur le planning au 011019'!$F$17</f>
        <v>JBU-12</v>
      </c>
      <c r="CI28" s="160" t="str">
        <f>'Agent sur le planning au 011019'!$B$18</f>
        <v>JBU-16</v>
      </c>
      <c r="CJ28" s="160" t="str">
        <f>'Agent sur le planning au 011019'!$C$18</f>
        <v>JBU-16</v>
      </c>
      <c r="CK28" s="175" t="str">
        <f>'Agent sur le planning au 011019'!$D$18</f>
        <v>RA</v>
      </c>
      <c r="CL28" s="176" t="str">
        <f>'Agent sur le planning au 011019'!$E$18</f>
        <v>JBU-16</v>
      </c>
      <c r="CM28" s="160" t="str">
        <f>'Agent sur le planning au 011019'!$F$18</f>
        <v>JBU-16</v>
      </c>
      <c r="CN28" s="160" t="str">
        <f>'Agent sur le planning au 011019'!$B$19</f>
        <v>JBU-12</v>
      </c>
      <c r="CO28" s="160" t="str">
        <f>'Agent sur le planning au 011019'!$C$19</f>
        <v>JBU-12</v>
      </c>
      <c r="CP28" s="160" t="str">
        <f>'Agent sur le planning au 011019'!$D$19</f>
        <v>JBU-16</v>
      </c>
      <c r="CQ28" s="175" t="str">
        <f>'Agent sur le planning au 011019'!$E$19</f>
        <v>RA</v>
      </c>
      <c r="CR28" s="175" t="str">
        <f>'Agent sur le planning au 011019'!$F$19</f>
        <v>RA</v>
      </c>
      <c r="CS28" s="160" t="str">
        <f>'Agent sur le planning au 011019'!$B$20</f>
        <v>CCV-46</v>
      </c>
      <c r="CT28" s="176" t="str">
        <f>'Agent sur le planning au 011019'!$C$20</f>
        <v>RA</v>
      </c>
      <c r="CU28" s="160" t="str">
        <f>'Agent sur le planning au 011019'!$D$20</f>
        <v>CCV-43</v>
      </c>
      <c r="CV28" s="175" t="str">
        <f>'Agent sur le planning au 011019'!$E$20</f>
        <v>RA</v>
      </c>
      <c r="CW28" s="176" t="str">
        <f>'Agent sur le planning au 011019'!$F$20</f>
        <v>CCV-46</v>
      </c>
      <c r="CX28" s="175" t="s">
        <v>8</v>
      </c>
      <c r="CY28" s="160" t="s">
        <v>287</v>
      </c>
      <c r="CZ28" s="177" t="s">
        <v>54</v>
      </c>
      <c r="DA28" s="160" t="s">
        <v>12</v>
      </c>
      <c r="DB28" s="175" t="s">
        <v>8</v>
      </c>
      <c r="DC28" s="160" t="s">
        <v>45</v>
      </c>
      <c r="DD28" s="160" t="s">
        <v>47</v>
      </c>
      <c r="DE28" s="176" t="s">
        <v>54</v>
      </c>
      <c r="DF28" s="175" t="s">
        <v>8</v>
      </c>
      <c r="DG28" s="176" t="s">
        <v>54</v>
      </c>
      <c r="DH28" s="175" t="s">
        <v>8</v>
      </c>
      <c r="DI28" s="175" t="s">
        <v>8</v>
      </c>
      <c r="DJ28" s="160" t="s">
        <v>42</v>
      </c>
      <c r="DK28" s="160" t="s">
        <v>54</v>
      </c>
      <c r="DL28" s="160" t="s">
        <v>54</v>
      </c>
      <c r="DM28" s="160" t="s">
        <v>9</v>
      </c>
      <c r="DN28" s="175" t="s">
        <v>8</v>
      </c>
      <c r="DO28" s="160" t="s">
        <v>9</v>
      </c>
      <c r="DP28" s="176" t="s">
        <v>9</v>
      </c>
      <c r="DQ28" s="160" t="s">
        <v>9</v>
      </c>
      <c r="DR28" s="160" t="s">
        <v>10</v>
      </c>
      <c r="DS28" s="160" t="s">
        <v>10</v>
      </c>
      <c r="DT28" s="175" t="s">
        <v>8</v>
      </c>
      <c r="DU28" s="160" t="s">
        <v>10</v>
      </c>
      <c r="DV28" s="175" t="s">
        <v>8</v>
      </c>
      <c r="DW28" s="160" t="s">
        <v>11</v>
      </c>
      <c r="DX28" s="175" t="s">
        <v>8</v>
      </c>
      <c r="DY28" s="176" t="s">
        <v>11</v>
      </c>
      <c r="DZ28" s="160" t="s">
        <v>11</v>
      </c>
      <c r="EA28" s="160" t="s">
        <v>11</v>
      </c>
      <c r="EB28" s="175" t="s">
        <v>8</v>
      </c>
      <c r="EC28" s="160" t="str">
        <f>'Agent sur le planning au 011019'!$C$7</f>
        <v>JFR-32</v>
      </c>
      <c r="ED28" s="160" t="s">
        <v>12</v>
      </c>
      <c r="EE28" s="160" t="s">
        <v>46</v>
      </c>
      <c r="EF28" s="175" t="s">
        <v>8</v>
      </c>
      <c r="EG28" s="176" t="s">
        <v>54</v>
      </c>
      <c r="EH28" s="175" t="s">
        <v>8</v>
      </c>
      <c r="EI28" s="160" t="s">
        <v>288</v>
      </c>
      <c r="EJ28" s="160" t="s">
        <v>15</v>
      </c>
      <c r="EK28" s="160" t="s">
        <v>15</v>
      </c>
      <c r="EL28" s="175" t="s">
        <v>8</v>
      </c>
      <c r="EM28" s="175" t="s">
        <v>8</v>
      </c>
      <c r="EN28" s="177" t="s">
        <v>54</v>
      </c>
      <c r="EO28" s="177" t="s">
        <v>54</v>
      </c>
      <c r="EP28" s="177" t="s">
        <v>54</v>
      </c>
      <c r="EQ28" s="176" t="s">
        <v>16</v>
      </c>
      <c r="ER28" s="160" t="s">
        <v>16</v>
      </c>
      <c r="ES28" s="175" t="s">
        <v>289</v>
      </c>
      <c r="ET28" s="177" t="s">
        <v>54</v>
      </c>
      <c r="EU28" s="160" t="s">
        <v>46</v>
      </c>
      <c r="EV28" s="175" t="s">
        <v>8</v>
      </c>
      <c r="EW28" s="175" t="s">
        <v>8</v>
      </c>
      <c r="EX28" s="160" t="s">
        <v>16</v>
      </c>
      <c r="EY28" s="160" t="s">
        <v>16</v>
      </c>
      <c r="EZ28" s="160" t="s">
        <v>16</v>
      </c>
      <c r="FA28" s="160" t="s">
        <v>15</v>
      </c>
      <c r="FB28" s="176" t="s">
        <v>15</v>
      </c>
      <c r="FC28" s="160" t="s">
        <v>15</v>
      </c>
      <c r="FD28" s="175" t="s">
        <v>8</v>
      </c>
      <c r="FE28" s="160" t="s">
        <v>12</v>
      </c>
      <c r="FF28" s="160" t="s">
        <v>37</v>
      </c>
      <c r="FG28" s="160" t="s">
        <v>12</v>
      </c>
      <c r="FH28" s="160" t="s">
        <v>46</v>
      </c>
      <c r="FI28" s="175" t="s">
        <v>8</v>
      </c>
      <c r="FJ28" s="175" t="s">
        <v>8</v>
      </c>
      <c r="FK28" s="176" t="s">
        <v>54</v>
      </c>
      <c r="FL28" s="175" t="s">
        <v>8</v>
      </c>
      <c r="FM28" s="176" t="s">
        <v>38</v>
      </c>
      <c r="FN28" s="160" t="s">
        <v>39</v>
      </c>
      <c r="FO28" s="160" t="s">
        <v>39</v>
      </c>
      <c r="FP28" s="160" t="s">
        <v>38</v>
      </c>
      <c r="FQ28" s="160" t="s">
        <v>40</v>
      </c>
      <c r="FR28" s="160" t="s">
        <v>40</v>
      </c>
      <c r="FS28" s="175" t="s">
        <v>8</v>
      </c>
      <c r="FT28" s="175" t="s">
        <v>8</v>
      </c>
      <c r="FU28" s="160" t="s">
        <v>41</v>
      </c>
      <c r="FV28" s="176" t="s">
        <v>41</v>
      </c>
      <c r="FW28" s="160" t="s">
        <v>41</v>
      </c>
      <c r="FX28" s="175" t="s">
        <v>8</v>
      </c>
      <c r="FY28" s="160" t="s">
        <v>41</v>
      </c>
      <c r="FZ28" s="177" t="s">
        <v>54</v>
      </c>
      <c r="GA28" s="175" t="s">
        <v>8</v>
      </c>
      <c r="GB28" s="175" t="s">
        <v>8</v>
      </c>
      <c r="GC28" s="160" t="s">
        <v>42</v>
      </c>
      <c r="GD28" s="160" t="s">
        <v>42</v>
      </c>
      <c r="GE28" s="160" t="s">
        <v>43</v>
      </c>
      <c r="GF28" s="160" t="s">
        <v>43</v>
      </c>
      <c r="GG28" s="175" t="s">
        <v>290</v>
      </c>
      <c r="GH28" s="176" t="s">
        <v>43</v>
      </c>
      <c r="GI28" s="160" t="s">
        <v>43</v>
      </c>
      <c r="GJ28" s="160" t="s">
        <v>42</v>
      </c>
      <c r="GK28" s="160" t="s">
        <v>286</v>
      </c>
      <c r="GL28" s="160" t="s">
        <v>43</v>
      </c>
      <c r="GM28" s="175" t="s">
        <v>8</v>
      </c>
      <c r="GN28" s="175" t="s">
        <v>8</v>
      </c>
      <c r="GO28" s="160" t="s">
        <v>44</v>
      </c>
      <c r="GP28" s="176" t="s">
        <v>54</v>
      </c>
      <c r="GQ28" s="160" t="s">
        <v>291</v>
      </c>
      <c r="GR28" s="175" t="s">
        <v>8</v>
      </c>
      <c r="GS28" s="176" t="s">
        <v>44</v>
      </c>
      <c r="GT28" s="175" t="s">
        <v>8</v>
      </c>
      <c r="GU28" s="160" t="s">
        <v>287</v>
      </c>
      <c r="GV28" s="177" t="s">
        <v>54</v>
      </c>
      <c r="GW28" s="160" t="s">
        <v>12</v>
      </c>
      <c r="GX28" s="175" t="s">
        <v>8</v>
      </c>
      <c r="GY28" s="160" t="s">
        <v>45</v>
      </c>
      <c r="GZ28" s="160" t="s">
        <v>47</v>
      </c>
      <c r="HA28" s="176" t="s">
        <v>54</v>
      </c>
      <c r="HB28" s="175" t="s">
        <v>8</v>
      </c>
      <c r="HC28" s="176" t="s">
        <v>54</v>
      </c>
      <c r="HD28" s="175" t="s">
        <v>8</v>
      </c>
      <c r="HE28" s="175" t="s">
        <v>8</v>
      </c>
      <c r="HF28" s="160" t="s">
        <v>42</v>
      </c>
      <c r="HG28" s="160" t="s">
        <v>54</v>
      </c>
      <c r="HH28" s="160" t="s">
        <v>54</v>
      </c>
      <c r="HI28" s="160" t="s">
        <v>9</v>
      </c>
      <c r="HJ28" s="175" t="s">
        <v>8</v>
      </c>
      <c r="HK28" s="160" t="s">
        <v>9</v>
      </c>
      <c r="HL28" s="176" t="s">
        <v>9</v>
      </c>
      <c r="HM28" s="160" t="s">
        <v>9</v>
      </c>
      <c r="HN28" s="160" t="s">
        <v>10</v>
      </c>
      <c r="HO28" s="160" t="s">
        <v>10</v>
      </c>
      <c r="HP28" s="175" t="s">
        <v>8</v>
      </c>
      <c r="HQ28" s="160" t="s">
        <v>10</v>
      </c>
      <c r="HR28" s="175" t="s">
        <v>8</v>
      </c>
      <c r="HS28" s="160" t="s">
        <v>11</v>
      </c>
      <c r="HT28" s="175" t="s">
        <v>8</v>
      </c>
      <c r="HU28" s="176" t="s">
        <v>11</v>
      </c>
      <c r="HV28" s="160" t="s">
        <v>11</v>
      </c>
      <c r="HW28" s="160" t="s">
        <v>11</v>
      </c>
      <c r="HX28" s="175" t="s">
        <v>8</v>
      </c>
      <c r="HY28" s="160" t="s">
        <v>285</v>
      </c>
      <c r="HZ28" s="160" t="s">
        <v>12</v>
      </c>
      <c r="IA28" s="160" t="s">
        <v>46</v>
      </c>
      <c r="IB28" s="175" t="s">
        <v>8</v>
      </c>
      <c r="IC28" s="176" t="s">
        <v>54</v>
      </c>
      <c r="ID28" s="175" t="s">
        <v>8</v>
      </c>
      <c r="IE28" s="160" t="s">
        <v>288</v>
      </c>
      <c r="IF28" s="160" t="s">
        <v>15</v>
      </c>
      <c r="IG28" s="160" t="s">
        <v>15</v>
      </c>
      <c r="IH28" s="175" t="s">
        <v>8</v>
      </c>
      <c r="II28" s="175" t="s">
        <v>8</v>
      </c>
      <c r="IJ28" s="177" t="s">
        <v>54</v>
      </c>
      <c r="IK28" s="177" t="s">
        <v>54</v>
      </c>
      <c r="IL28" s="177" t="s">
        <v>54</v>
      </c>
      <c r="IM28" s="176" t="s">
        <v>16</v>
      </c>
      <c r="IN28" s="160" t="s">
        <v>16</v>
      </c>
      <c r="IO28" s="175" t="s">
        <v>289</v>
      </c>
      <c r="IP28" s="177" t="s">
        <v>54</v>
      </c>
      <c r="IQ28" s="160" t="s">
        <v>46</v>
      </c>
      <c r="IR28" s="175" t="s">
        <v>8</v>
      </c>
      <c r="IS28" s="175" t="s">
        <v>8</v>
      </c>
      <c r="IT28" s="160" t="s">
        <v>16</v>
      </c>
      <c r="IU28" s="160" t="s">
        <v>16</v>
      </c>
      <c r="IV28" s="160" t="s">
        <v>16</v>
      </c>
      <c r="IW28" s="160" t="s">
        <v>15</v>
      </c>
      <c r="IX28" s="176" t="s">
        <v>15</v>
      </c>
      <c r="IY28" s="160" t="s">
        <v>15</v>
      </c>
      <c r="IZ28" s="175" t="s">
        <v>8</v>
      </c>
      <c r="JA28" s="160" t="s">
        <v>12</v>
      </c>
      <c r="JB28" s="160" t="s">
        <v>37</v>
      </c>
      <c r="JC28" s="160" t="s">
        <v>12</v>
      </c>
      <c r="JD28" s="160" t="s">
        <v>46</v>
      </c>
      <c r="JE28" s="175" t="s">
        <v>8</v>
      </c>
      <c r="JF28" s="175" t="s">
        <v>8</v>
      </c>
      <c r="JG28" s="176" t="s">
        <v>54</v>
      </c>
      <c r="JH28" s="175" t="s">
        <v>8</v>
      </c>
      <c r="JI28" s="176" t="s">
        <v>38</v>
      </c>
      <c r="JJ28" s="160" t="s">
        <v>39</v>
      </c>
      <c r="JK28" s="160" t="s">
        <v>39</v>
      </c>
      <c r="JL28" s="160" t="s">
        <v>38</v>
      </c>
      <c r="JM28" s="160" t="s">
        <v>40</v>
      </c>
      <c r="JN28" s="160" t="s">
        <v>40</v>
      </c>
      <c r="JO28" s="175" t="s">
        <v>8</v>
      </c>
      <c r="JP28" s="175" t="s">
        <v>8</v>
      </c>
      <c r="JQ28" s="160" t="s">
        <v>41</v>
      </c>
      <c r="JR28" s="176" t="s">
        <v>41</v>
      </c>
      <c r="JS28" s="160" t="s">
        <v>41</v>
      </c>
      <c r="JT28" s="175" t="s">
        <v>8</v>
      </c>
      <c r="JU28" s="160" t="s">
        <v>41</v>
      </c>
      <c r="JV28" s="177" t="s">
        <v>54</v>
      </c>
      <c r="JW28" s="175" t="s">
        <v>8</v>
      </c>
      <c r="JX28" s="175" t="s">
        <v>8</v>
      </c>
      <c r="JY28" s="160" t="s">
        <v>42</v>
      </c>
      <c r="JZ28" s="160" t="s">
        <v>42</v>
      </c>
      <c r="KA28" s="160" t="s">
        <v>43</v>
      </c>
      <c r="KB28" s="160" t="s">
        <v>43</v>
      </c>
      <c r="KC28" s="175" t="s">
        <v>290</v>
      </c>
      <c r="KD28" s="176" t="s">
        <v>43</v>
      </c>
      <c r="KE28" s="160" t="s">
        <v>43</v>
      </c>
      <c r="KF28" s="160" t="s">
        <v>42</v>
      </c>
      <c r="KG28" s="160" t="s">
        <v>286</v>
      </c>
      <c r="KH28" s="160" t="s">
        <v>43</v>
      </c>
      <c r="KI28" s="175" t="s">
        <v>8</v>
      </c>
      <c r="KJ28" s="175" t="s">
        <v>8</v>
      </c>
      <c r="KK28" s="160" t="s">
        <v>44</v>
      </c>
      <c r="KL28" s="176" t="s">
        <v>54</v>
      </c>
      <c r="KM28" s="160" t="s">
        <v>291</v>
      </c>
      <c r="KN28" s="175" t="s">
        <v>8</v>
      </c>
      <c r="KO28" s="176" t="s">
        <v>44</v>
      </c>
    </row>
    <row r="29" spans="1:406" s="178" customFormat="1" ht="15" thickBot="1">
      <c r="A29" s="155" t="s">
        <v>363</v>
      </c>
      <c r="B29" s="163"/>
      <c r="C29" s="164"/>
      <c r="D29" s="165"/>
      <c r="E29" s="164"/>
      <c r="F29" s="166"/>
      <c r="G29" s="167"/>
      <c r="H29" s="141"/>
      <c r="I29" s="143"/>
      <c r="J29" s="142"/>
      <c r="K29" s="143"/>
      <c r="L29" s="167"/>
      <c r="M29" s="142"/>
      <c r="N29" s="141"/>
      <c r="O29" s="141"/>
      <c r="P29" s="141"/>
      <c r="Q29" s="167"/>
      <c r="R29" s="142"/>
      <c r="S29" s="141"/>
      <c r="T29" s="143"/>
      <c r="U29" s="141"/>
      <c r="V29" s="167"/>
      <c r="W29" s="141"/>
      <c r="X29" s="142"/>
      <c r="Y29" s="141"/>
      <c r="Z29" s="142"/>
      <c r="AA29" s="167"/>
      <c r="AB29" s="142"/>
      <c r="AC29" s="143"/>
      <c r="AD29" s="141"/>
      <c r="AE29" s="141"/>
      <c r="AF29" s="167"/>
      <c r="AG29" s="141"/>
      <c r="AH29" s="141"/>
      <c r="AI29" s="141"/>
      <c r="AJ29" s="142"/>
      <c r="AK29" s="149"/>
      <c r="AL29" s="142"/>
      <c r="AM29" s="141"/>
      <c r="AN29" s="141"/>
      <c r="AO29" s="141"/>
      <c r="AP29" s="167"/>
      <c r="AQ29" s="142"/>
      <c r="AR29" s="137"/>
      <c r="AS29" s="137"/>
      <c r="AT29" s="137"/>
      <c r="AU29" s="149"/>
      <c r="AV29" s="141"/>
      <c r="AW29" s="142"/>
      <c r="AX29" s="137"/>
      <c r="AY29" s="141"/>
      <c r="AZ29" s="167"/>
      <c r="BA29" s="142"/>
      <c r="BB29" s="141"/>
      <c r="BC29" s="141"/>
      <c r="BD29" s="141"/>
      <c r="BE29" s="167"/>
      <c r="BF29" s="143"/>
      <c r="BG29" s="141"/>
      <c r="BH29" s="142"/>
      <c r="BI29" s="141"/>
      <c r="BJ29" s="167"/>
      <c r="BK29" s="141"/>
      <c r="BL29" s="141"/>
      <c r="BM29" s="142"/>
      <c r="BN29" s="142"/>
      <c r="BO29" s="149"/>
      <c r="BP29" s="142"/>
      <c r="BQ29" s="143"/>
      <c r="BR29" s="141"/>
      <c r="BS29" s="141"/>
      <c r="BT29" s="167"/>
      <c r="BU29" s="141"/>
      <c r="BV29" s="141"/>
      <c r="BW29" s="142"/>
      <c r="BX29" s="142"/>
      <c r="BY29" s="167"/>
      <c r="BZ29" s="143"/>
      <c r="CA29" s="141"/>
      <c r="CB29" s="141"/>
      <c r="CC29" s="141"/>
      <c r="CD29" s="151"/>
      <c r="CE29" s="142"/>
      <c r="CF29" s="142"/>
      <c r="CG29" s="141"/>
      <c r="CH29" s="141"/>
      <c r="CI29" s="167"/>
      <c r="CJ29" s="141"/>
      <c r="CK29" s="142"/>
      <c r="CL29" s="143"/>
      <c r="CM29" s="141"/>
      <c r="CN29" s="167"/>
      <c r="CO29" s="141"/>
      <c r="CP29" s="141"/>
      <c r="CQ29" s="142"/>
      <c r="CR29" s="142"/>
      <c r="CS29" s="167"/>
      <c r="CT29" s="143"/>
      <c r="CU29" s="141"/>
      <c r="CV29" s="142"/>
      <c r="CW29" s="143"/>
      <c r="CX29" s="167"/>
      <c r="CY29" s="141"/>
      <c r="CZ29" s="137"/>
      <c r="DA29" s="141"/>
      <c r="DB29" s="142"/>
      <c r="DC29" s="167"/>
      <c r="DD29" s="141"/>
      <c r="DE29" s="143"/>
      <c r="DF29" s="142"/>
      <c r="DG29" s="143"/>
      <c r="DH29" s="167"/>
      <c r="DI29" s="142"/>
      <c r="DJ29" s="141"/>
      <c r="DK29" s="141"/>
      <c r="DL29" s="141"/>
      <c r="DM29" s="167"/>
      <c r="DN29" s="142"/>
      <c r="DO29" s="141"/>
      <c r="DP29" s="143"/>
      <c r="DQ29" s="141"/>
      <c r="DR29" s="167"/>
      <c r="DS29" s="141"/>
      <c r="DT29" s="142"/>
      <c r="DU29" s="141"/>
      <c r="DV29" s="142"/>
      <c r="DW29" s="167"/>
      <c r="DX29" s="142"/>
      <c r="DY29" s="143"/>
      <c r="DZ29" s="141"/>
      <c r="EA29" s="141"/>
      <c r="EB29" s="163"/>
      <c r="EC29" s="161"/>
      <c r="ED29" s="161"/>
      <c r="EE29" s="161"/>
      <c r="EF29" s="162"/>
      <c r="EG29" s="168"/>
      <c r="EH29" s="169"/>
      <c r="EI29" s="170"/>
      <c r="EJ29" s="170"/>
      <c r="EK29" s="141"/>
      <c r="EL29" s="167"/>
      <c r="EM29" s="142"/>
      <c r="EN29" s="137"/>
      <c r="EO29" s="137"/>
      <c r="EP29" s="137"/>
      <c r="EQ29" s="149"/>
      <c r="ER29" s="141"/>
      <c r="ES29" s="142"/>
      <c r="ET29" s="137"/>
      <c r="EU29" s="141"/>
      <c r="EV29" s="167"/>
      <c r="EW29" s="142"/>
      <c r="EX29" s="141"/>
      <c r="EY29" s="141"/>
      <c r="EZ29" s="141"/>
      <c r="FA29" s="167"/>
      <c r="FB29" s="143"/>
      <c r="FC29" s="141"/>
      <c r="FD29" s="142"/>
      <c r="FE29" s="141"/>
      <c r="FF29" s="167"/>
      <c r="FG29" s="141"/>
      <c r="FH29" s="141"/>
      <c r="FI29" s="142"/>
      <c r="FJ29" s="142"/>
      <c r="FK29" s="149"/>
      <c r="FL29" s="142"/>
      <c r="FM29" s="143"/>
      <c r="FN29" s="141"/>
      <c r="FO29" s="141"/>
      <c r="FP29" s="167"/>
      <c r="FQ29" s="141"/>
      <c r="FR29" s="141"/>
      <c r="FS29" s="142"/>
      <c r="FT29" s="142"/>
      <c r="FU29" s="167"/>
      <c r="FV29" s="143"/>
      <c r="FW29" s="141"/>
      <c r="FX29" s="141"/>
      <c r="FY29" s="141"/>
      <c r="FZ29" s="151"/>
      <c r="GA29" s="142"/>
      <c r="GB29" s="142"/>
      <c r="GC29" s="141"/>
      <c r="GD29" s="141"/>
      <c r="GE29" s="167"/>
      <c r="GF29" s="141"/>
      <c r="GG29" s="142"/>
      <c r="GH29" s="143"/>
      <c r="GI29" s="141"/>
      <c r="GJ29" s="167"/>
      <c r="GK29" s="141"/>
      <c r="GL29" s="141"/>
      <c r="GM29" s="142"/>
      <c r="GN29" s="142"/>
      <c r="GO29" s="167"/>
      <c r="GP29" s="143"/>
      <c r="GQ29" s="141"/>
      <c r="GR29" s="142"/>
      <c r="GS29" s="143"/>
      <c r="GT29" s="167"/>
      <c r="GU29" s="141"/>
      <c r="GV29" s="137"/>
      <c r="GW29" s="141"/>
      <c r="GX29" s="142"/>
      <c r="GY29" s="167"/>
      <c r="GZ29" s="141"/>
      <c r="HA29" s="143"/>
      <c r="HB29" s="142"/>
      <c r="HC29" s="143"/>
      <c r="HD29" s="167"/>
      <c r="HE29" s="142"/>
      <c r="HF29" s="141"/>
      <c r="HG29" s="141"/>
      <c r="HH29" s="141"/>
      <c r="HI29" s="167"/>
      <c r="HJ29" s="142"/>
      <c r="HK29" s="141"/>
      <c r="HL29" s="143"/>
      <c r="HM29" s="141"/>
      <c r="HN29" s="167"/>
      <c r="HO29" s="141"/>
      <c r="HP29" s="142"/>
      <c r="HQ29" s="141"/>
      <c r="HR29" s="142"/>
      <c r="HS29" s="167"/>
      <c r="HT29" s="142"/>
      <c r="HU29" s="143"/>
      <c r="HV29" s="141"/>
      <c r="HW29" s="141"/>
      <c r="HX29" s="167"/>
      <c r="HY29" s="141"/>
      <c r="HZ29" s="141"/>
      <c r="IA29" s="141"/>
      <c r="IB29" s="142"/>
      <c r="IC29" s="149"/>
      <c r="ID29" s="142"/>
      <c r="IE29" s="141"/>
      <c r="IF29" s="141"/>
      <c r="IG29" s="141"/>
      <c r="IH29" s="167"/>
      <c r="II29" s="142"/>
      <c r="IJ29" s="137"/>
      <c r="IK29" s="137"/>
      <c r="IL29" s="137"/>
      <c r="IM29" s="149"/>
      <c r="IN29" s="141"/>
      <c r="IO29" s="142"/>
      <c r="IP29" s="137"/>
      <c r="IQ29" s="141"/>
      <c r="IR29" s="167"/>
      <c r="IS29" s="142"/>
      <c r="IT29" s="141"/>
      <c r="IU29" s="141"/>
      <c r="IV29" s="141"/>
      <c r="IW29" s="167"/>
      <c r="IX29" s="143"/>
      <c r="IY29" s="141"/>
      <c r="IZ29" s="142"/>
      <c r="JA29" s="141"/>
      <c r="JB29" s="167"/>
      <c r="JC29" s="141"/>
      <c r="JD29" s="141"/>
      <c r="JE29" s="142"/>
      <c r="JF29" s="142"/>
      <c r="JG29" s="171"/>
      <c r="JH29" s="162"/>
      <c r="JI29" s="172"/>
      <c r="JJ29" s="161"/>
      <c r="JK29" s="161"/>
      <c r="JL29" s="140"/>
      <c r="JM29" s="157"/>
      <c r="JN29" s="157"/>
      <c r="JO29" s="159"/>
      <c r="JP29" s="159"/>
      <c r="JQ29" s="173"/>
      <c r="JR29" s="158"/>
      <c r="JS29" s="157"/>
      <c r="JT29" s="157"/>
      <c r="JU29" s="157"/>
      <c r="JV29" s="174"/>
      <c r="JW29" s="159"/>
      <c r="JX29" s="159"/>
      <c r="JY29" s="157"/>
      <c r="JZ29" s="157"/>
      <c r="KA29" s="173"/>
      <c r="KB29" s="157"/>
      <c r="KC29" s="159"/>
      <c r="KD29" s="158"/>
      <c r="KE29" s="157"/>
      <c r="KF29" s="173"/>
      <c r="KG29" s="157"/>
      <c r="KH29" s="157"/>
      <c r="KI29" s="159"/>
      <c r="KJ29" s="159"/>
      <c r="KK29" s="173"/>
      <c r="KL29" s="158"/>
      <c r="KM29" s="157"/>
      <c r="KN29" s="159"/>
      <c r="KO29" s="158"/>
    </row>
    <row r="30" spans="1:406" ht="15" thickBot="1">
      <c r="A30" s="155" t="s">
        <v>364</v>
      </c>
      <c r="B30" s="179" t="str">
        <f>'Agent sur le planning au 011019'!$B$31</f>
        <v>JBA-3</v>
      </c>
      <c r="C30" s="179" t="str">
        <f>'Agent sur le planning au 011019'!$C$31</f>
        <v>JBA-3</v>
      </c>
      <c r="D30" s="179" t="str">
        <f>'Agent sur le planning au 011019'!$D$31</f>
        <v>JBA-3</v>
      </c>
      <c r="E30" s="179" t="str">
        <f>'Agent sur le planning au 011019'!$E$31</f>
        <v>JBA-3</v>
      </c>
      <c r="F30" s="180" t="str">
        <f>'Agent sur le planning au 011019'!$F$31</f>
        <v>JBA-3</v>
      </c>
      <c r="G30" s="181" t="str">
        <f>'Agent sur le planning au 011019'!$B$32</f>
        <v>JBA-2</v>
      </c>
      <c r="H30" s="182" t="str">
        <f>'Agent sur le planning au 011019'!$C$32</f>
        <v>JBA-2</v>
      </c>
      <c r="I30" s="182" t="str">
        <f>'Agent sur le planning au 011019'!$D$32</f>
        <v>Soir JBC</v>
      </c>
      <c r="J30" s="182" t="str">
        <f>'Agent sur le planning au 011019'!$E$32</f>
        <v>JBA-2</v>
      </c>
      <c r="K30" s="182" t="str">
        <f>'Agent sur le planning au 011019'!$F$32</f>
        <v>JBA-2</v>
      </c>
      <c r="L30" s="182" t="str">
        <f>'Agent sur le planning au 011019'!$B$33</f>
        <v>JBA-1</v>
      </c>
      <c r="M30" s="182" t="str">
        <f>'Agent sur le planning au 011019'!$C$33</f>
        <v>12H-20H</v>
      </c>
      <c r="N30" s="181" t="str">
        <f>'Agent sur le planning au 011019'!$D$33</f>
        <v>JBA-2</v>
      </c>
      <c r="O30" s="182" t="str">
        <f>'Agent sur le planning au 011019'!$E$33</f>
        <v>JBA-1</v>
      </c>
      <c r="P30" s="182" t="str">
        <f>'Agent sur le planning au 011019'!$F$33</f>
        <v>JBA-1</v>
      </c>
      <c r="Q30" s="183" t="str">
        <f>'Agent sur le planning au 011019'!$B$34</f>
        <v>7H30-15H30</v>
      </c>
      <c r="R30" s="181" t="str">
        <f>'Agent sur le planning au 011019'!$C$34</f>
        <v>CCV-43</v>
      </c>
      <c r="S30" s="182" t="str">
        <f>'Agent sur le planning au 011019'!$D$34</f>
        <v>Soir JFR</v>
      </c>
      <c r="T30" s="182" t="str">
        <f>'Agent sur le planning au 011019'!$E$34</f>
        <v>CCV-43</v>
      </c>
      <c r="U30" s="182" t="str">
        <f>'Agent sur le planning au 011019'!$F$34</f>
        <v>CCV-43</v>
      </c>
      <c r="V30" s="183" t="str">
        <f>'Agent sur le planning au 011019'!$B$35</f>
        <v>7H30-15H30</v>
      </c>
      <c r="W30" s="182" t="str">
        <f>'Agent sur le planning au 011019'!$C$35</f>
        <v>CCV-46</v>
      </c>
      <c r="X30" s="182" t="str">
        <f>'Agent sur le planning au 011019'!$D$35</f>
        <v>CCV-46</v>
      </c>
      <c r="Y30" s="181" t="str">
        <f>'Agent sur le planning au 011019'!$E$35</f>
        <v>CCV-46</v>
      </c>
      <c r="Z30" s="182" t="str">
        <f>'Agent sur le planning au 011019'!$F$35</f>
        <v>Soir JBC</v>
      </c>
      <c r="AA30" s="182" t="str">
        <f>'Agent sur le planning au 011019'!$B$36</f>
        <v>JFR-34</v>
      </c>
      <c r="AB30" s="181" t="str">
        <f>'Agent sur le planning au 011019'!$C$36</f>
        <v>JFR-34</v>
      </c>
      <c r="AC30" s="184" t="str">
        <f>'Agent sur le planning au 011019'!$D$36</f>
        <v>RA</v>
      </c>
      <c r="AD30" s="182" t="str">
        <f>'Agent sur le planning au 011019'!$E$36</f>
        <v>JFR-34</v>
      </c>
      <c r="AE30" s="182" t="str">
        <f>'Agent sur le planning au 011019'!$F$36</f>
        <v>JFR-34</v>
      </c>
      <c r="AF30" s="182" t="str">
        <f>'Agent sur le planning au 011019'!$B$37</f>
        <v>Soir gyn</v>
      </c>
      <c r="AG30" s="183" t="str">
        <f>'Agent sur le planning au 011019'!$C$37</f>
        <v>7H30-18H</v>
      </c>
      <c r="AH30" s="182" t="str">
        <f>'Agent sur le planning au 011019'!$D$37</f>
        <v>7H30-18H</v>
      </c>
      <c r="AI30" s="184" t="str">
        <f>'Agent sur le planning au 011019'!$E$37</f>
        <v>RA</v>
      </c>
      <c r="AJ30" s="184" t="str">
        <f>'Agent sur le planning au 011019'!$F$37</f>
        <v>RA</v>
      </c>
      <c r="AK30" s="182" t="str">
        <f>'Agent sur le planning au 011019'!$B$38</f>
        <v>JFR-36</v>
      </c>
      <c r="AL30" s="181" t="str">
        <f>'Agent sur le planning au 011019'!$C$38</f>
        <v>JFR-36</v>
      </c>
      <c r="AM30" s="182" t="str">
        <f>'Agent sur le planning au 011019'!$D$38</f>
        <v>JFR-36</v>
      </c>
      <c r="AN30" s="182" t="str">
        <f>'Agent sur le planning au 011019'!$E$38</f>
        <v>JFR-36</v>
      </c>
      <c r="AO30" s="182" t="str">
        <f>'Agent sur le planning au 011019'!$F$38</f>
        <v>Soir JFR</v>
      </c>
      <c r="AP30" s="181" t="str">
        <f>'Agent sur le planning au 011019'!$B$39</f>
        <v>JFR-35</v>
      </c>
      <c r="AQ30" s="182" t="str">
        <f>'Agent sur le planning au 011019'!$C$39</f>
        <v>Soir JFR</v>
      </c>
      <c r="AR30" s="182" t="str">
        <f>'Agent sur le planning au 011019'!$D$39</f>
        <v>JFR-35</v>
      </c>
      <c r="AS30" s="182" t="str">
        <f>'Agent sur le planning au 011019'!$E$39</f>
        <v>JFR-35</v>
      </c>
      <c r="AT30" s="182" t="str">
        <f>'Agent sur le planning au 011019'!$F$39</f>
        <v>JFR-35</v>
      </c>
      <c r="AU30" s="183" t="str">
        <f>'Agent sur le planning au 011019'!$B$40</f>
        <v>7H30-15H30</v>
      </c>
      <c r="AV30" s="183" t="str">
        <f>'Agent sur le planning au 011019'!$C$40</f>
        <v>7H30-15H30</v>
      </c>
      <c r="AW30" s="182" t="str">
        <f>'Agent sur le planning au 011019'!$D$40</f>
        <v>7H30-15H30</v>
      </c>
      <c r="AX30" s="182" t="str">
        <f>'Agent sur le planning au 011019'!$E$40</f>
        <v>12H-20H</v>
      </c>
      <c r="AY30" s="181" t="str">
        <f>'Agent sur le planning au 011019'!$F$40</f>
        <v>JFR-36</v>
      </c>
      <c r="AZ30" s="182" t="str">
        <f>'Agent sur le planning au 011019'!$B$41</f>
        <v>Soir JBU</v>
      </c>
      <c r="BA30" s="182" t="str">
        <f>'Agent sur le planning au 011019'!$C$41</f>
        <v>JBU-14</v>
      </c>
      <c r="BB30" s="181" t="str">
        <f>'Agent sur le planning au 011019'!$D$41</f>
        <v>JBU-14</v>
      </c>
      <c r="BC30" s="182" t="str">
        <f>'Agent sur le planning au 011019'!$E$41</f>
        <v>JBU-14</v>
      </c>
      <c r="BD30" s="182" t="str">
        <f>'Agent sur le planning au 011019'!$F$41</f>
        <v>JBU-14</v>
      </c>
      <c r="BE30" s="182" t="str">
        <f>'Agent sur le planning au 011019'!$B$42</f>
        <v>JBU-14</v>
      </c>
      <c r="BF30" s="182" t="str">
        <f>'Agent sur le planning au 011019'!$C$42</f>
        <v>Soir JBU</v>
      </c>
      <c r="BG30" s="182" t="str">
        <f>'Agent sur le planning au 011019'!$D$42</f>
        <v>JBU-11</v>
      </c>
      <c r="BH30" s="181" t="str">
        <f>'Agent sur le planning au 011019'!$E$42</f>
        <v>7H30-15H30</v>
      </c>
      <c r="BI30" s="182" t="str">
        <f>'Agent sur le planning au 011019'!$F$42</f>
        <v>RADIO</v>
      </c>
      <c r="BJ30" s="182" t="str">
        <f>'Agent sur le planning au 011019'!$B$43</f>
        <v>JBU-11</v>
      </c>
      <c r="BK30" s="181" t="str">
        <f>'Agent sur le planning au 011019'!$C$43</f>
        <v>JBU-11</v>
      </c>
      <c r="BL30" s="182" t="str">
        <f>'Agent sur le planning au 011019'!$D$43</f>
        <v>Soir JBU</v>
      </c>
      <c r="BM30" s="182" t="str">
        <f>'Agent sur le planning au 011019'!$E$43</f>
        <v>JBU-11</v>
      </c>
      <c r="BN30" s="182" t="str">
        <f>'Agent sur le planning au 011019'!$F$43</f>
        <v>JBU-11</v>
      </c>
      <c r="BO30" s="182" t="str">
        <f>'Agent sur le planning au 011019'!$B$44</f>
        <v>7H30-18H</v>
      </c>
      <c r="BP30" s="183" t="str">
        <f>'Agent sur le planning au 011019'!$C$44</f>
        <v>7H30-18H</v>
      </c>
      <c r="BQ30" s="182" t="str">
        <f>'Agent sur le planning au 011019'!$D$44</f>
        <v>7H30-18H</v>
      </c>
      <c r="BR30" s="184" t="str">
        <f>'Agent sur le planning au 011019'!$E$44</f>
        <v>RA</v>
      </c>
      <c r="BS30" s="181" t="str">
        <f>'Agent sur le planning au 011019'!$F$44</f>
        <v>7H30-18H</v>
      </c>
      <c r="BT30" s="182" t="str">
        <f>'Agent sur le planning au 011019'!$B$45</f>
        <v>10H-20H</v>
      </c>
      <c r="BU30" s="183" t="str">
        <f>'Agent sur le planning au 011019'!$C$45</f>
        <v>7H30-18H</v>
      </c>
      <c r="BV30" s="184" t="str">
        <f>'Agent sur le planning au 011019'!$D$45</f>
        <v>RA</v>
      </c>
      <c r="BW30" s="182" t="str">
        <f>'Agent sur le planning au 011019'!$E$45</f>
        <v>JBU-15</v>
      </c>
      <c r="BX30" s="184" t="str">
        <f>'Agent sur le planning au 011019'!$F$45</f>
        <v>RA</v>
      </c>
      <c r="BY30" s="181" t="str">
        <f>'Agent sur le planning au 011019'!$B$46</f>
        <v>JBC-26</v>
      </c>
      <c r="BZ30" s="182" t="str">
        <f>'Agent sur le planning au 011019'!$C$46</f>
        <v>JBC-26</v>
      </c>
      <c r="CA30" s="182" t="str">
        <f>'Agent sur le planning au 011019'!$D$46</f>
        <v>JBC-26</v>
      </c>
      <c r="CB30" s="182" t="str">
        <f>'Agent sur le planning au 011019'!$E$46</f>
        <v>Soir JBC</v>
      </c>
      <c r="CC30" s="183" t="str">
        <f>'Agent sur le planning au 011019'!$F$46</f>
        <v>7H30-15H30</v>
      </c>
      <c r="CD30" s="182" t="str">
        <f>'Agent sur le planning au 011019'!$B$47</f>
        <v>7H30-15H30</v>
      </c>
      <c r="CE30" s="181" t="str">
        <f>'Agent sur le planning au 011019'!$C$47</f>
        <v>7H30-15H30</v>
      </c>
      <c r="CF30" s="183" t="str">
        <f>'Agent sur le planning au 011019'!$D$47</f>
        <v>7H30-15H30</v>
      </c>
      <c r="CG30" s="183" t="str">
        <f>'Agent sur le planning au 011019'!$E$47</f>
        <v>7H30-15H30</v>
      </c>
      <c r="CH30" s="182" t="str">
        <f>'Agent sur le planning au 011019'!$F$47</f>
        <v>JBU-15</v>
      </c>
      <c r="CI30" s="182" t="str">
        <f>'Agent sur le planning au 011019'!$B$48</f>
        <v>Soir JBC</v>
      </c>
      <c r="CJ30" s="182" t="str">
        <f>'Agent sur le planning au 011019'!$C$48</f>
        <v>JFR-35</v>
      </c>
      <c r="CK30" s="181" t="str">
        <f>'Agent sur le planning au 011019'!$D$48</f>
        <v>JBC-24</v>
      </c>
      <c r="CL30" s="182" t="str">
        <f>'Agent sur le planning au 011019'!$E$48</f>
        <v>JBC-25</v>
      </c>
      <c r="CM30" s="182" t="str">
        <f>'Agent sur le planning au 011019'!$F$48</f>
        <v>JBC-25</v>
      </c>
      <c r="CN30" s="182" t="str">
        <f>'Agent sur le planning au 011019'!$B$49</f>
        <v>JBC-24</v>
      </c>
      <c r="CO30" s="182" t="str">
        <f>'Agent sur le planning au 011019'!$C$49</f>
        <v>JBC-24</v>
      </c>
      <c r="CP30" s="182" t="str">
        <f>'Agent sur le planning au 011019'!$D$49</f>
        <v>12H-20H</v>
      </c>
      <c r="CQ30" s="182" t="str">
        <f>'Agent sur le planning au 011019'!$E$49</f>
        <v>JBC-24</v>
      </c>
      <c r="CR30" s="181" t="str">
        <f>'Agent sur le planning au 011019'!$F$49</f>
        <v>JBC-24</v>
      </c>
      <c r="CS30" s="182" t="str">
        <f>'Agent sur le planning au 011019'!$B$50</f>
        <v>JBC-22</v>
      </c>
      <c r="CT30" s="182" t="str">
        <f>'Agent sur le planning au 011019'!$C$50</f>
        <v>Soir JBC</v>
      </c>
      <c r="CU30" s="182" t="str">
        <f>'Agent sur le planning au 011019'!$D$50</f>
        <v>JBC-22</v>
      </c>
      <c r="CV30" s="181" t="s">
        <v>293</v>
      </c>
      <c r="CW30" s="182" t="str">
        <f>'Agent sur le planning au 011019'!$F$50</f>
        <v>JBC-22</v>
      </c>
      <c r="CX30" s="182" t="str">
        <f>'Agent sur le planning au 011019'!$B$51</f>
        <v>7H30-18H</v>
      </c>
      <c r="CY30" s="184" t="str">
        <f>'Agent sur le planning au 011019'!$C$51</f>
        <v>RA</v>
      </c>
      <c r="CZ30" s="182" t="str">
        <f>'Agent sur le planning au 011019'!$D$51</f>
        <v>JFR-33</v>
      </c>
      <c r="DA30" s="181" t="str">
        <f>'Agent sur le planning au 011019'!$E$51</f>
        <v>7h30-18h</v>
      </c>
      <c r="DB30" s="181" t="str">
        <f>'Agent sur le planning au 011019'!$F$51</f>
        <v>JFR-33</v>
      </c>
      <c r="DC30" s="184" t="str">
        <f>'Agent sur le planning au 011019'!$B$52</f>
        <v>RA</v>
      </c>
      <c r="DD30" s="182" t="str">
        <f>'Agent sur le planning au 011019'!$C$52</f>
        <v>JBC-25</v>
      </c>
      <c r="DE30" s="182" t="str">
        <f>'Agent sur le planning au 011019'!$D$52</f>
        <v>JFR-35</v>
      </c>
      <c r="DF30" s="182" t="str">
        <f>'Agent sur le planning au 011019'!$E$52</f>
        <v>7H30-18H</v>
      </c>
      <c r="DG30" s="184" t="str">
        <f>'Agent sur le planning au 011019'!$F$52</f>
        <v>RA</v>
      </c>
      <c r="DH30" s="182" t="str">
        <f>'Agent sur le planning au 011019'!$B$53</f>
        <v>7H30-15H30</v>
      </c>
      <c r="DI30" s="183" t="str">
        <f>'Agent sur le planning au 011019'!$C$53</f>
        <v>7H30-15H30</v>
      </c>
      <c r="DJ30" s="181" t="str">
        <f>'Agent sur le planning au 011019'!$D$53</f>
        <v>7H30-15H30</v>
      </c>
      <c r="DK30" s="182" t="str">
        <f>'Agent sur le planning au 011019'!$E$53</f>
        <v>Soir JFR</v>
      </c>
      <c r="DL30" s="183" t="str">
        <f>'Agent sur le planning au 011019'!$F$53</f>
        <v>7H30-15H30</v>
      </c>
      <c r="DM30" s="182" t="str">
        <f>'Agent sur le planning au 011019'!$B$54</f>
        <v>12H-20H</v>
      </c>
      <c r="DN30" s="183" t="str">
        <f>'Agent sur le planning au 011019'!$C$54</f>
        <v>7H30-15H30</v>
      </c>
      <c r="DO30" s="183" t="str">
        <f>'Agent sur le planning au 011019'!$D$54</f>
        <v>7H30-15H30</v>
      </c>
      <c r="DP30" s="181" t="str">
        <f>'Agent sur le planning au 011019'!$E$54</f>
        <v>7H30-15H30</v>
      </c>
      <c r="DQ30" s="183" t="str">
        <f>'Agent sur le planning au 011019'!$F$54</f>
        <v>7H30-15H30</v>
      </c>
      <c r="DR30" s="181" t="str">
        <f>'Agent sur le planning au 011019'!$B$55</f>
        <v>7H30-15H30</v>
      </c>
      <c r="DS30" s="183" t="str">
        <f>'Agent sur le planning au 011019'!$C$55</f>
        <v>7H30-15H30</v>
      </c>
      <c r="DT30" s="183" t="s">
        <v>292</v>
      </c>
      <c r="DU30" s="183" t="s">
        <v>294</v>
      </c>
      <c r="DV30" s="183" t="str">
        <f>'Agent sur le planning au 011019'!$F$55</f>
        <v>7H30-15H30</v>
      </c>
      <c r="DW30" s="182" t="str">
        <f>'Agent sur le planning au 011019'!$B$56</f>
        <v>CETI</v>
      </c>
      <c r="DX30" s="181" t="str">
        <f>'Agent sur le planning au 011019'!$C$56</f>
        <v>CETI</v>
      </c>
      <c r="DY30" s="183" t="str">
        <f>'Agent sur le planning au 011019'!$D$56</f>
        <v>7H30-15H30</v>
      </c>
      <c r="DZ30" s="182" t="str">
        <f>'Agent sur le planning au 011019'!$E$56</f>
        <v>Soir JBU</v>
      </c>
      <c r="EA30" s="182" t="str">
        <f>'Agent sur le planning au 011019'!$F$56</f>
        <v>CETI</v>
      </c>
      <c r="EB30" s="182" t="str">
        <f>'Agent sur le planning au 011019'!$B$57</f>
        <v>RADIO</v>
      </c>
      <c r="EC30" s="182" t="str">
        <f>'Agent sur le planning au 011019'!$C$57</f>
        <v>CURI</v>
      </c>
      <c r="ED30" s="181" t="str">
        <f>'Agent sur le planning au 011019'!$D$57</f>
        <v>Radio</v>
      </c>
      <c r="EE30" s="182" t="str">
        <f>'Agent sur le planning au 011019'!$E$57</f>
        <v>SCANN</v>
      </c>
      <c r="EF30" s="182" t="str">
        <f>'Agent sur le planning au 011019'!$F$57</f>
        <v>12H-20H</v>
      </c>
      <c r="EG30" s="179" t="str">
        <f>'Agent sur le planning au 011019'!$B$31</f>
        <v>JBA-3</v>
      </c>
      <c r="EH30" s="179" t="str">
        <f>'Agent sur le planning au 011019'!$C$31</f>
        <v>JBA-3</v>
      </c>
      <c r="EI30" s="179" t="str">
        <f>'Agent sur le planning au 011019'!$D$31</f>
        <v>JBA-3</v>
      </c>
      <c r="EJ30" s="179" t="str">
        <f>'Agent sur le planning au 011019'!$E$31</f>
        <v>JBA-3</v>
      </c>
      <c r="EK30" s="180" t="str">
        <f>'Agent sur le planning au 011019'!$F$31</f>
        <v>JBA-3</v>
      </c>
      <c r="EL30" s="181" t="str">
        <f>'Agent sur le planning au 011019'!$B$32</f>
        <v>JBA-2</v>
      </c>
      <c r="EM30" s="182" t="str">
        <f>'Agent sur le planning au 011019'!$C$32</f>
        <v>JBA-2</v>
      </c>
      <c r="EN30" s="182" t="str">
        <f>'Agent sur le planning au 011019'!$D$32</f>
        <v>Soir JBC</v>
      </c>
      <c r="EO30" s="182" t="str">
        <f>'Agent sur le planning au 011019'!$E$32</f>
        <v>JBA-2</v>
      </c>
      <c r="EP30" s="182" t="str">
        <f>'Agent sur le planning au 011019'!$F$32</f>
        <v>JBA-2</v>
      </c>
      <c r="EQ30" s="182" t="str">
        <f>'Agent sur le planning au 011019'!$B$33</f>
        <v>JBA-1</v>
      </c>
      <c r="ER30" s="182" t="str">
        <f>'Agent sur le planning au 011019'!$C$33</f>
        <v>12H-20H</v>
      </c>
      <c r="ES30" s="181" t="str">
        <f>'Agent sur le planning au 011019'!$D$33</f>
        <v>JBA-2</v>
      </c>
      <c r="ET30" s="182" t="str">
        <f>'Agent sur le planning au 011019'!$E$33</f>
        <v>JBA-1</v>
      </c>
      <c r="EU30" s="182" t="str">
        <f>'Agent sur le planning au 011019'!$F$33</f>
        <v>JBA-1</v>
      </c>
      <c r="EV30" s="183" t="str">
        <f>'Agent sur le planning au 011019'!$B$34</f>
        <v>7H30-15H30</v>
      </c>
      <c r="EW30" s="181" t="str">
        <f>'Agent sur le planning au 011019'!$C$34</f>
        <v>CCV-43</v>
      </c>
      <c r="EX30" s="182" t="str">
        <f>'Agent sur le planning au 011019'!$D$34</f>
        <v>Soir JFR</v>
      </c>
      <c r="EY30" s="182" t="str">
        <f>'Agent sur le planning au 011019'!$E$34</f>
        <v>CCV-43</v>
      </c>
      <c r="EZ30" s="182" t="str">
        <f>'Agent sur le planning au 011019'!$F$34</f>
        <v>CCV-43</v>
      </c>
      <c r="FA30" s="183" t="str">
        <f>'Agent sur le planning au 011019'!$B$35</f>
        <v>7H30-15H30</v>
      </c>
      <c r="FB30" s="182" t="str">
        <f>'Agent sur le planning au 011019'!$C$35</f>
        <v>CCV-46</v>
      </c>
      <c r="FC30" s="182" t="str">
        <f>'Agent sur le planning au 011019'!$D$35</f>
        <v>CCV-46</v>
      </c>
      <c r="FD30" s="181" t="str">
        <f>'Agent sur le planning au 011019'!$E$35</f>
        <v>CCV-46</v>
      </c>
      <c r="FE30" s="182" t="str">
        <f>'Agent sur le planning au 011019'!$F$35</f>
        <v>Soir JBC</v>
      </c>
      <c r="FF30" s="182" t="str">
        <f>'Agent sur le planning au 011019'!$B$36</f>
        <v>JFR-34</v>
      </c>
      <c r="FG30" s="181" t="str">
        <f>'Agent sur le planning au 011019'!$C$36</f>
        <v>JFR-34</v>
      </c>
      <c r="FH30" s="184" t="str">
        <f>'Agent sur le planning au 011019'!$D$36</f>
        <v>RA</v>
      </c>
      <c r="FI30" s="182" t="str">
        <f>'Agent sur le planning au 011019'!$E$36</f>
        <v>JFR-34</v>
      </c>
      <c r="FJ30" s="182" t="str">
        <f>'Agent sur le planning au 011019'!$F$36</f>
        <v>JFR-34</v>
      </c>
      <c r="FK30" s="182" t="str">
        <f>'Agent sur le planning au 011019'!$B$37</f>
        <v>Soir gyn</v>
      </c>
      <c r="FL30" s="183" t="str">
        <f>'Agent sur le planning au 011019'!$C$37</f>
        <v>7H30-18H</v>
      </c>
      <c r="FM30" s="182" t="str">
        <f>'Agent sur le planning au 011019'!$D$37</f>
        <v>7H30-18H</v>
      </c>
      <c r="FN30" s="184" t="str">
        <f>'Agent sur le planning au 011019'!$E$37</f>
        <v>RA</v>
      </c>
      <c r="FO30" s="184" t="str">
        <f>'Agent sur le planning au 011019'!$F$37</f>
        <v>RA</v>
      </c>
      <c r="FP30" s="182" t="str">
        <f>'Agent sur le planning au 011019'!$B$38</f>
        <v>JFR-36</v>
      </c>
      <c r="FQ30" s="181" t="str">
        <f>'Agent sur le planning au 011019'!$C$38</f>
        <v>JFR-36</v>
      </c>
      <c r="FR30" s="182" t="str">
        <f>'Agent sur le planning au 011019'!$D$38</f>
        <v>JFR-36</v>
      </c>
      <c r="FS30" s="182" t="str">
        <f>'Agent sur le planning au 011019'!$E$38</f>
        <v>JFR-36</v>
      </c>
      <c r="FT30" s="182" t="str">
        <f>'Agent sur le planning au 011019'!$F$38</f>
        <v>Soir JFR</v>
      </c>
      <c r="FU30" s="181" t="str">
        <f>'Agent sur le planning au 011019'!$B$39</f>
        <v>JFR-35</v>
      </c>
      <c r="FV30" s="182" t="str">
        <f>'Agent sur le planning au 011019'!$C$39</f>
        <v>Soir JFR</v>
      </c>
      <c r="FW30" s="182" t="str">
        <f>'Agent sur le planning au 011019'!$D$39</f>
        <v>JFR-35</v>
      </c>
      <c r="FX30" s="182" t="str">
        <f>'Agent sur le planning au 011019'!$E$39</f>
        <v>JFR-35</v>
      </c>
      <c r="FY30" s="182" t="str">
        <f>'Agent sur le planning au 011019'!$F$39</f>
        <v>JFR-35</v>
      </c>
      <c r="FZ30" s="183" t="str">
        <f>'Agent sur le planning au 011019'!$B$40</f>
        <v>7H30-15H30</v>
      </c>
      <c r="GA30" s="183" t="str">
        <f>'Agent sur le planning au 011019'!$C$40</f>
        <v>7H30-15H30</v>
      </c>
      <c r="GB30" s="182" t="str">
        <f>'Agent sur le planning au 011019'!$D$40</f>
        <v>7H30-15H30</v>
      </c>
      <c r="GC30" s="182" t="str">
        <f>'Agent sur le planning au 011019'!$E$40</f>
        <v>12H-20H</v>
      </c>
      <c r="GD30" s="181" t="str">
        <f>'Agent sur le planning au 011019'!$F$40</f>
        <v>JFR-36</v>
      </c>
      <c r="GE30" s="182" t="str">
        <f>'Agent sur le planning au 011019'!$B$41</f>
        <v>Soir JBU</v>
      </c>
      <c r="GF30" s="182" t="str">
        <f>'Agent sur le planning au 011019'!$C$41</f>
        <v>JBU-14</v>
      </c>
      <c r="GG30" s="181" t="str">
        <f>'Agent sur le planning au 011019'!$D$41</f>
        <v>JBU-14</v>
      </c>
      <c r="GH30" s="182" t="str">
        <f>'Agent sur le planning au 011019'!$E$41</f>
        <v>JBU-14</v>
      </c>
      <c r="GI30" s="182" t="str">
        <f>'Agent sur le planning au 011019'!$F$41</f>
        <v>JBU-14</v>
      </c>
      <c r="GJ30" s="182" t="str">
        <f>'Agent sur le planning au 011019'!$B$42</f>
        <v>JBU-14</v>
      </c>
      <c r="GK30" s="182" t="str">
        <f>'Agent sur le planning au 011019'!$C$42</f>
        <v>Soir JBU</v>
      </c>
      <c r="GL30" s="182" t="str">
        <f>'Agent sur le planning au 011019'!$D$42</f>
        <v>JBU-11</v>
      </c>
      <c r="GM30" s="181" t="str">
        <f>'Agent sur le planning au 011019'!$E$42</f>
        <v>7H30-15H30</v>
      </c>
      <c r="GN30" s="182" t="str">
        <f>'Agent sur le planning au 011019'!$F$42</f>
        <v>RADIO</v>
      </c>
      <c r="GO30" s="182" t="str">
        <f>'Agent sur le planning au 011019'!$B$43</f>
        <v>JBU-11</v>
      </c>
      <c r="GP30" s="181" t="str">
        <f>'Agent sur le planning au 011019'!$C$43</f>
        <v>JBU-11</v>
      </c>
      <c r="GQ30" s="182" t="str">
        <f>'Agent sur le planning au 011019'!$D$43</f>
        <v>Soir JBU</v>
      </c>
      <c r="GR30" s="182" t="str">
        <f>'Agent sur le planning au 011019'!$E$43</f>
        <v>JBU-11</v>
      </c>
      <c r="GS30" s="182" t="str">
        <f>'Agent sur le planning au 011019'!$F$43</f>
        <v>JBU-11</v>
      </c>
      <c r="GT30" s="182" t="str">
        <f>'Agent sur le planning au 011019'!$B$44</f>
        <v>7H30-18H</v>
      </c>
      <c r="GU30" s="183" t="str">
        <f>'Agent sur le planning au 011019'!$C$44</f>
        <v>7H30-18H</v>
      </c>
      <c r="GV30" s="182" t="str">
        <f>'Agent sur le planning au 011019'!$D$44</f>
        <v>7H30-18H</v>
      </c>
      <c r="GW30" s="184" t="str">
        <f>'Agent sur le planning au 011019'!$E$44</f>
        <v>RA</v>
      </c>
      <c r="GX30" s="181" t="str">
        <f>'Agent sur le planning au 011019'!$F$44</f>
        <v>7H30-18H</v>
      </c>
      <c r="GY30" s="182" t="str">
        <f>'Agent sur le planning au 011019'!$B$45</f>
        <v>10H-20H</v>
      </c>
      <c r="GZ30" s="183" t="str">
        <f>'Agent sur le planning au 011019'!$C$45</f>
        <v>7H30-18H</v>
      </c>
      <c r="HA30" s="184" t="str">
        <f>'Agent sur le planning au 011019'!$D$45</f>
        <v>RA</v>
      </c>
      <c r="HB30" s="182" t="str">
        <f>'Agent sur le planning au 011019'!$E$45</f>
        <v>JBU-15</v>
      </c>
      <c r="HC30" s="184" t="str">
        <f>'Agent sur le planning au 011019'!$F$45</f>
        <v>RA</v>
      </c>
      <c r="HD30" s="181" t="str">
        <f>'Agent sur le planning au 011019'!$B$46</f>
        <v>JBC-26</v>
      </c>
      <c r="HE30" s="182" t="str">
        <f>'Agent sur le planning au 011019'!$C$46</f>
        <v>JBC-26</v>
      </c>
      <c r="HF30" s="182" t="str">
        <f>'Agent sur le planning au 011019'!$D$46</f>
        <v>JBC-26</v>
      </c>
      <c r="HG30" s="182" t="str">
        <f>'Agent sur le planning au 011019'!$E$46</f>
        <v>Soir JBC</v>
      </c>
      <c r="HH30" s="183" t="str">
        <f>'Agent sur le planning au 011019'!$F$46</f>
        <v>7H30-15H30</v>
      </c>
      <c r="HI30" s="182" t="str">
        <f>'Agent sur le planning au 011019'!$B$47</f>
        <v>7H30-15H30</v>
      </c>
      <c r="HJ30" s="181" t="str">
        <f>'Agent sur le planning au 011019'!$C$47</f>
        <v>7H30-15H30</v>
      </c>
      <c r="HK30" s="183" t="str">
        <f>'Agent sur le planning au 011019'!$D$47</f>
        <v>7H30-15H30</v>
      </c>
      <c r="HL30" s="183" t="str">
        <f>'Agent sur le planning au 011019'!$E$47</f>
        <v>7H30-15H30</v>
      </c>
      <c r="HM30" s="182" t="str">
        <f>'Agent sur le planning au 011019'!$F$47</f>
        <v>JBU-15</v>
      </c>
      <c r="HN30" s="182" t="str">
        <f>'Agent sur le planning au 011019'!$B$48</f>
        <v>Soir JBC</v>
      </c>
      <c r="HO30" s="182" t="str">
        <f>'Agent sur le planning au 011019'!$C$48</f>
        <v>JFR-35</v>
      </c>
      <c r="HP30" s="181" t="str">
        <f>'Agent sur le planning au 011019'!$D$48</f>
        <v>JBC-24</v>
      </c>
      <c r="HQ30" s="182" t="str">
        <f>'Agent sur le planning au 011019'!$E$48</f>
        <v>JBC-25</v>
      </c>
      <c r="HR30" s="182" t="str">
        <f>'Agent sur le planning au 011019'!$F$48</f>
        <v>JBC-25</v>
      </c>
      <c r="HS30" s="182" t="str">
        <f>'Agent sur le planning au 011019'!$B$49</f>
        <v>JBC-24</v>
      </c>
      <c r="HT30" s="182" t="str">
        <f>'Agent sur le planning au 011019'!$C$49</f>
        <v>JBC-24</v>
      </c>
      <c r="HU30" s="182" t="str">
        <f>'Agent sur le planning au 011019'!$D$49</f>
        <v>12H-20H</v>
      </c>
      <c r="HV30" s="182" t="str">
        <f>'Agent sur le planning au 011019'!$E$49</f>
        <v>JBC-24</v>
      </c>
      <c r="HW30" s="181" t="str">
        <f>'Agent sur le planning au 011019'!$F$49</f>
        <v>JBC-24</v>
      </c>
      <c r="HX30" s="182" t="str">
        <f>'Agent sur le planning au 011019'!$B$50</f>
        <v>JBC-22</v>
      </c>
      <c r="HY30" s="182" t="str">
        <f>'Agent sur le planning au 011019'!$C$50</f>
        <v>Soir JBC</v>
      </c>
      <c r="HZ30" s="182" t="str">
        <f>'Agent sur le planning au 011019'!$D$50</f>
        <v>JBC-22</v>
      </c>
      <c r="IA30" s="181" t="s">
        <v>293</v>
      </c>
      <c r="IB30" s="182" t="str">
        <f>'Agent sur le planning au 011019'!$F$50</f>
        <v>JBC-22</v>
      </c>
      <c r="IC30" s="182" t="str">
        <f>'Agent sur le planning au 011019'!$B$51</f>
        <v>7H30-18H</v>
      </c>
      <c r="ID30" s="184" t="str">
        <f>'Agent sur le planning au 011019'!$C$51</f>
        <v>RA</v>
      </c>
      <c r="IE30" s="182" t="str">
        <f>'Agent sur le planning au 011019'!$D$51</f>
        <v>JFR-33</v>
      </c>
      <c r="IF30" s="181" t="str">
        <f>'Agent sur le planning au 011019'!$E$51</f>
        <v>7h30-18h</v>
      </c>
      <c r="IG30" s="181" t="str">
        <f>'Agent sur le planning au 011019'!$F$51</f>
        <v>JFR-33</v>
      </c>
      <c r="IH30" s="184" t="str">
        <f>'Agent sur le planning au 011019'!$B$52</f>
        <v>RA</v>
      </c>
      <c r="II30" s="182" t="str">
        <f>'Agent sur le planning au 011019'!$C$52</f>
        <v>JBC-25</v>
      </c>
      <c r="IJ30" s="182" t="str">
        <f>'Agent sur le planning au 011019'!$D$52</f>
        <v>JFR-35</v>
      </c>
      <c r="IK30" s="182" t="str">
        <f>'Agent sur le planning au 011019'!$E$52</f>
        <v>7H30-18H</v>
      </c>
      <c r="IL30" s="184" t="str">
        <f>'Agent sur le planning au 011019'!$F$52</f>
        <v>RA</v>
      </c>
      <c r="IM30" s="182" t="str">
        <f>'Agent sur le planning au 011019'!$B$53</f>
        <v>7H30-15H30</v>
      </c>
      <c r="IN30" s="183" t="str">
        <f>'Agent sur le planning au 011019'!$C$53</f>
        <v>7H30-15H30</v>
      </c>
      <c r="IO30" s="181" t="str">
        <f>'Agent sur le planning au 011019'!$D$53</f>
        <v>7H30-15H30</v>
      </c>
      <c r="IP30" s="182" t="str">
        <f>'Agent sur le planning au 011019'!$E$53</f>
        <v>Soir JFR</v>
      </c>
      <c r="IQ30" s="183" t="str">
        <f>'Agent sur le planning au 011019'!$F$53</f>
        <v>7H30-15H30</v>
      </c>
      <c r="IR30" s="182" t="str">
        <f>'Agent sur le planning au 011019'!$B$54</f>
        <v>12H-20H</v>
      </c>
      <c r="IS30" s="183" t="str">
        <f>'Agent sur le planning au 011019'!$C$54</f>
        <v>7H30-15H30</v>
      </c>
      <c r="IT30" s="183" t="str">
        <f>'Agent sur le planning au 011019'!$D$54</f>
        <v>7H30-15H30</v>
      </c>
      <c r="IU30" s="181" t="str">
        <f>'Agent sur le planning au 011019'!$E$54</f>
        <v>7H30-15H30</v>
      </c>
      <c r="IV30" s="183" t="str">
        <f>'Agent sur le planning au 011019'!$F$54</f>
        <v>7H30-15H30</v>
      </c>
      <c r="IW30" s="181" t="str">
        <f>'Agent sur le planning au 011019'!$B$55</f>
        <v>7H30-15H30</v>
      </c>
      <c r="IX30" s="183" t="str">
        <f>'Agent sur le planning au 011019'!$C$55</f>
        <v>7H30-15H30</v>
      </c>
      <c r="IY30" s="183" t="s">
        <v>292</v>
      </c>
      <c r="IZ30" s="183" t="s">
        <v>294</v>
      </c>
      <c r="JA30" s="183" t="str">
        <f>'Agent sur le planning au 011019'!$F$55</f>
        <v>7H30-15H30</v>
      </c>
      <c r="JB30" s="182" t="str">
        <f>'Agent sur le planning au 011019'!$B$56</f>
        <v>CETI</v>
      </c>
      <c r="JC30" s="181" t="str">
        <f>'Agent sur le planning au 011019'!$C$56</f>
        <v>CETI</v>
      </c>
      <c r="JD30" s="183" t="str">
        <f>'Agent sur le planning au 011019'!$D$56</f>
        <v>7H30-15H30</v>
      </c>
      <c r="JE30" s="182" t="str">
        <f>'Agent sur le planning au 011019'!$E$56</f>
        <v>Soir JBU</v>
      </c>
      <c r="JF30" s="182" t="str">
        <f>'Agent sur le planning au 011019'!$F$56</f>
        <v>CETI</v>
      </c>
      <c r="JG30" s="182" t="str">
        <f>'Agent sur le planning au 011019'!$B$57</f>
        <v>RADIO</v>
      </c>
      <c r="JH30" s="182" t="str">
        <f>'Agent sur le planning au 011019'!$C$57</f>
        <v>CURI</v>
      </c>
      <c r="JI30" s="181" t="str">
        <f>'Agent sur le planning au 011019'!$D$57</f>
        <v>Radio</v>
      </c>
      <c r="JJ30" s="182" t="str">
        <f>'Agent sur le planning au 011019'!$E$57</f>
        <v>SCANN</v>
      </c>
      <c r="JK30" s="182" t="str">
        <f>'Agent sur le planning au 011019'!$F$57</f>
        <v>12H-20H</v>
      </c>
      <c r="JL30" s="179" t="str">
        <f>'Agent sur le planning au 011019'!$B$31</f>
        <v>JBA-3</v>
      </c>
      <c r="JM30" s="179" t="str">
        <f>'Agent sur le planning au 011019'!$C$31</f>
        <v>JBA-3</v>
      </c>
      <c r="JN30" s="179" t="str">
        <f>'Agent sur le planning au 011019'!$D$31</f>
        <v>JBA-3</v>
      </c>
      <c r="JO30" s="179" t="str">
        <f>'Agent sur le planning au 011019'!$E$31</f>
        <v>JBA-3</v>
      </c>
      <c r="JP30" s="180" t="str">
        <f>'Agent sur le planning au 011019'!$F$31</f>
        <v>JBA-3</v>
      </c>
      <c r="JQ30" s="181" t="str">
        <f>'Agent sur le planning au 011019'!$B$32</f>
        <v>JBA-2</v>
      </c>
      <c r="JR30" s="182" t="str">
        <f>'Agent sur le planning au 011019'!$C$32</f>
        <v>JBA-2</v>
      </c>
      <c r="JS30" s="182" t="str">
        <f>'Agent sur le planning au 011019'!$D$32</f>
        <v>Soir JBC</v>
      </c>
      <c r="JT30" s="182" t="str">
        <f>'Agent sur le planning au 011019'!$E$32</f>
        <v>JBA-2</v>
      </c>
      <c r="JU30" s="182" t="str">
        <f>'Agent sur le planning au 011019'!$F$32</f>
        <v>JBA-2</v>
      </c>
      <c r="JV30" s="182" t="str">
        <f>'Agent sur le planning au 011019'!$B$33</f>
        <v>JBA-1</v>
      </c>
      <c r="JW30" s="182" t="str">
        <f>'Agent sur le planning au 011019'!$C$33</f>
        <v>12H-20H</v>
      </c>
      <c r="JX30" s="181" t="str">
        <f>'Agent sur le planning au 011019'!$D$33</f>
        <v>JBA-2</v>
      </c>
      <c r="JY30" s="182" t="str">
        <f>'Agent sur le planning au 011019'!$E$33</f>
        <v>JBA-1</v>
      </c>
      <c r="JZ30" s="182" t="str">
        <f>'Agent sur le planning au 011019'!$F$33</f>
        <v>JBA-1</v>
      </c>
      <c r="KA30" s="183" t="str">
        <f>'Agent sur le planning au 011019'!$B$34</f>
        <v>7H30-15H30</v>
      </c>
      <c r="KB30" s="181" t="str">
        <f>'Agent sur le planning au 011019'!$C$34</f>
        <v>CCV-43</v>
      </c>
      <c r="KC30" s="182" t="str">
        <f>'Agent sur le planning au 011019'!$D$34</f>
        <v>Soir JFR</v>
      </c>
      <c r="KD30" s="182" t="str">
        <f>'Agent sur le planning au 011019'!$E$34</f>
        <v>CCV-43</v>
      </c>
      <c r="KE30" s="182" t="str">
        <f>'Agent sur le planning au 011019'!$F$34</f>
        <v>CCV-43</v>
      </c>
      <c r="KF30" s="183" t="str">
        <f>'Agent sur le planning au 011019'!$B$35</f>
        <v>7H30-15H30</v>
      </c>
      <c r="KG30" s="182" t="str">
        <f>'Agent sur le planning au 011019'!$C$35</f>
        <v>CCV-46</v>
      </c>
      <c r="KH30" s="182" t="str">
        <f>'Agent sur le planning au 011019'!$D$35</f>
        <v>CCV-46</v>
      </c>
      <c r="KI30" s="181" t="str">
        <f>'Agent sur le planning au 011019'!$E$35</f>
        <v>CCV-46</v>
      </c>
      <c r="KJ30" s="182" t="str">
        <f>'Agent sur le planning au 011019'!$F$35</f>
        <v>Soir JBC</v>
      </c>
      <c r="KK30" s="182" t="str">
        <f>'Agent sur le planning au 011019'!$B$36</f>
        <v>JFR-34</v>
      </c>
      <c r="KL30" s="181" t="str">
        <f>'Agent sur le planning au 011019'!$C$36</f>
        <v>JFR-34</v>
      </c>
      <c r="KM30" s="184" t="str">
        <f>'Agent sur le planning au 011019'!$D$36</f>
        <v>RA</v>
      </c>
      <c r="KN30" s="182" t="str">
        <f>'Agent sur le planning au 011019'!$E$36</f>
        <v>JFR-34</v>
      </c>
      <c r="KO30" s="182" t="str">
        <f>'Agent sur le planning au 011019'!$F$36</f>
        <v>JFR-34</v>
      </c>
      <c r="KP30" s="182" t="str">
        <f>'Agent sur le planning au 011019'!$B$37</f>
        <v>Soir gyn</v>
      </c>
      <c r="KQ30" s="183" t="str">
        <f>'Agent sur le planning au 011019'!$C$37</f>
        <v>7H30-18H</v>
      </c>
      <c r="KR30" s="182" t="str">
        <f>'Agent sur le planning au 011019'!$D$37</f>
        <v>7H30-18H</v>
      </c>
      <c r="KS30" s="184" t="str">
        <f>'Agent sur le planning au 011019'!$E$37</f>
        <v>RA</v>
      </c>
      <c r="KT30" s="184" t="str">
        <f>'Agent sur le planning au 011019'!$F$37</f>
        <v>RA</v>
      </c>
      <c r="KU30" s="182" t="str">
        <f>'Agent sur le planning au 011019'!$B$38</f>
        <v>JFR-36</v>
      </c>
      <c r="KV30" s="181" t="str">
        <f>'Agent sur le planning au 011019'!$C$38</f>
        <v>JFR-36</v>
      </c>
      <c r="KW30" s="182" t="str">
        <f>'Agent sur le planning au 011019'!$D$38</f>
        <v>JFR-36</v>
      </c>
      <c r="KX30" s="182" t="str">
        <f>'Agent sur le planning au 011019'!$E$38</f>
        <v>JFR-36</v>
      </c>
      <c r="KY30" s="182" t="str">
        <f>'Agent sur le planning au 011019'!$F$38</f>
        <v>Soir JFR</v>
      </c>
      <c r="KZ30" s="181" t="str">
        <f>'Agent sur le planning au 011019'!$B$39</f>
        <v>JFR-35</v>
      </c>
      <c r="LA30" s="182" t="str">
        <f>'Agent sur le planning au 011019'!$C$39</f>
        <v>Soir JFR</v>
      </c>
      <c r="LB30" s="182" t="str">
        <f>'Agent sur le planning au 011019'!$D$39</f>
        <v>JFR-35</v>
      </c>
      <c r="LC30" s="182" t="str">
        <f>'Agent sur le planning au 011019'!$E$39</f>
        <v>JFR-35</v>
      </c>
      <c r="LD30" s="182" t="str">
        <f>'Agent sur le planning au 011019'!$F$39</f>
        <v>JFR-35</v>
      </c>
      <c r="LE30" s="183" t="str">
        <f>'Agent sur le planning au 011019'!$B$40</f>
        <v>7H30-15H30</v>
      </c>
      <c r="LF30" s="183" t="str">
        <f>'Agent sur le planning au 011019'!$C$40</f>
        <v>7H30-15H30</v>
      </c>
      <c r="LG30" s="182" t="str">
        <f>'Agent sur le planning au 011019'!$D$40</f>
        <v>7H30-15H30</v>
      </c>
      <c r="LH30" s="182" t="str">
        <f>'Agent sur le planning au 011019'!$E$40</f>
        <v>12H-20H</v>
      </c>
      <c r="LI30" s="181" t="str">
        <f>'Agent sur le planning au 011019'!$F$40</f>
        <v>JFR-36</v>
      </c>
      <c r="LJ30" s="182" t="str">
        <f>'Agent sur le planning au 011019'!$B$41</f>
        <v>Soir JBU</v>
      </c>
      <c r="LK30" s="182" t="str">
        <f>'Agent sur le planning au 011019'!$C$41</f>
        <v>JBU-14</v>
      </c>
      <c r="LL30" s="181" t="str">
        <f>'Agent sur le planning au 011019'!$D$41</f>
        <v>JBU-14</v>
      </c>
      <c r="LM30" s="182" t="str">
        <f>'Agent sur le planning au 011019'!$E$41</f>
        <v>JBU-14</v>
      </c>
      <c r="LN30" s="182" t="str">
        <f>'Agent sur le planning au 011019'!$F$41</f>
        <v>JBU-14</v>
      </c>
      <c r="LO30" s="182" t="str">
        <f>'Agent sur le planning au 011019'!$B$42</f>
        <v>JBU-14</v>
      </c>
      <c r="LP30" s="182" t="str">
        <f>'Agent sur le planning au 011019'!$C$42</f>
        <v>Soir JBU</v>
      </c>
      <c r="LQ30" s="182" t="str">
        <f>'Agent sur le planning au 011019'!$D$42</f>
        <v>JBU-11</v>
      </c>
      <c r="LR30" s="181" t="str">
        <f>'Agent sur le planning au 011019'!$E$42</f>
        <v>7H30-15H30</v>
      </c>
      <c r="LS30" s="182" t="str">
        <f>'Agent sur le planning au 011019'!$F$42</f>
        <v>RADIO</v>
      </c>
      <c r="LT30" s="182" t="str">
        <f>'Agent sur le planning au 011019'!$B$43</f>
        <v>JBU-11</v>
      </c>
      <c r="LU30" s="181" t="str">
        <f>'Agent sur le planning au 011019'!$C$43</f>
        <v>JBU-11</v>
      </c>
      <c r="LV30" s="182" t="str">
        <f>'Agent sur le planning au 011019'!$D$43</f>
        <v>Soir JBU</v>
      </c>
      <c r="LW30" s="182" t="str">
        <f>'Agent sur le planning au 011019'!$E$43</f>
        <v>JBU-11</v>
      </c>
      <c r="LX30" s="182" t="str">
        <f>'Agent sur le planning au 011019'!$F$43</f>
        <v>JBU-11</v>
      </c>
      <c r="LY30" s="182" t="str">
        <f>'Agent sur le planning au 011019'!$B$44</f>
        <v>7H30-18H</v>
      </c>
      <c r="LZ30" s="183" t="str">
        <f>'Agent sur le planning au 011019'!$C$44</f>
        <v>7H30-18H</v>
      </c>
      <c r="MA30" s="182" t="str">
        <f>'Agent sur le planning au 011019'!$D$44</f>
        <v>7H30-18H</v>
      </c>
      <c r="MB30" s="184" t="str">
        <f>'Agent sur le planning au 011019'!$E$44</f>
        <v>RA</v>
      </c>
      <c r="MC30" s="181" t="str">
        <f>'Agent sur le planning au 011019'!$F$44</f>
        <v>7H30-18H</v>
      </c>
      <c r="MD30" s="182" t="str">
        <f>'Agent sur le planning au 011019'!$B$45</f>
        <v>10H-20H</v>
      </c>
      <c r="ME30" s="183" t="str">
        <f>'Agent sur le planning au 011019'!$C$45</f>
        <v>7H30-18H</v>
      </c>
      <c r="MF30" s="184" t="str">
        <f>'Agent sur le planning au 011019'!$D$45</f>
        <v>RA</v>
      </c>
      <c r="MG30" s="182" t="str">
        <f>'Agent sur le planning au 011019'!$E$45</f>
        <v>JBU-15</v>
      </c>
      <c r="MH30" s="184" t="str">
        <f>'Agent sur le planning au 011019'!$F$45</f>
        <v>RA</v>
      </c>
      <c r="MI30" s="181" t="str">
        <f>'Agent sur le planning au 011019'!$B$46</f>
        <v>JBC-26</v>
      </c>
      <c r="MJ30" s="182" t="str">
        <f>'Agent sur le planning au 011019'!$C$46</f>
        <v>JBC-26</v>
      </c>
      <c r="MK30" s="182" t="str">
        <f>'Agent sur le planning au 011019'!$D$46</f>
        <v>JBC-26</v>
      </c>
      <c r="ML30" s="182" t="str">
        <f>'Agent sur le planning au 011019'!$E$46</f>
        <v>Soir JBC</v>
      </c>
      <c r="MM30" s="183" t="str">
        <f>'Agent sur le planning au 011019'!$F$46</f>
        <v>7H30-15H30</v>
      </c>
      <c r="MN30" s="182" t="str">
        <f>'Agent sur le planning au 011019'!$B$47</f>
        <v>7H30-15H30</v>
      </c>
      <c r="MO30" s="181" t="str">
        <f>'Agent sur le planning au 011019'!$C$47</f>
        <v>7H30-15H30</v>
      </c>
      <c r="MP30" s="183" t="str">
        <f>'Agent sur le planning au 011019'!$D$47</f>
        <v>7H30-15H30</v>
      </c>
      <c r="MQ30" s="183" t="str">
        <f>'Agent sur le planning au 011019'!$E$47</f>
        <v>7H30-15H30</v>
      </c>
      <c r="MR30" s="182" t="str">
        <f>'Agent sur le planning au 011019'!$F$47</f>
        <v>JBU-15</v>
      </c>
      <c r="MS30" s="182" t="str">
        <f>'Agent sur le planning au 011019'!$B$48</f>
        <v>Soir JBC</v>
      </c>
      <c r="MT30" s="182" t="str">
        <f>'Agent sur le planning au 011019'!$C$48</f>
        <v>JFR-35</v>
      </c>
      <c r="MU30" s="181" t="str">
        <f>'Agent sur le planning au 011019'!$D$48</f>
        <v>JBC-24</v>
      </c>
      <c r="MV30" s="182" t="str">
        <f>'Agent sur le planning au 011019'!$E$48</f>
        <v>JBC-25</v>
      </c>
      <c r="MW30" s="182" t="str">
        <f>'Agent sur le planning au 011019'!$F$48</f>
        <v>JBC-25</v>
      </c>
      <c r="MX30" s="182" t="str">
        <f>'Agent sur le planning au 011019'!$B$49</f>
        <v>JBC-24</v>
      </c>
      <c r="MY30" s="182" t="str">
        <f>'Agent sur le planning au 011019'!$C$49</f>
        <v>JBC-24</v>
      </c>
      <c r="MZ30" s="182" t="str">
        <f>'Agent sur le planning au 011019'!$D$49</f>
        <v>12H-20H</v>
      </c>
      <c r="NA30" s="182" t="str">
        <f>'Agent sur le planning au 011019'!$E$49</f>
        <v>JBC-24</v>
      </c>
      <c r="NB30" s="181" t="str">
        <f>'Agent sur le planning au 011019'!$F$49</f>
        <v>JBC-24</v>
      </c>
      <c r="NC30" s="182" t="str">
        <f>'Agent sur le planning au 011019'!$B$50</f>
        <v>JBC-22</v>
      </c>
      <c r="ND30" s="182" t="str">
        <f>'Agent sur le planning au 011019'!$C$50</f>
        <v>Soir JBC</v>
      </c>
      <c r="NE30" s="182" t="str">
        <f>'Agent sur le planning au 011019'!$D$50</f>
        <v>JBC-22</v>
      </c>
      <c r="NF30" s="181" t="s">
        <v>293</v>
      </c>
      <c r="NG30" s="182" t="str">
        <f>'Agent sur le planning au 011019'!$F$50</f>
        <v>JBC-22</v>
      </c>
      <c r="NH30" s="182" t="str">
        <f>'Agent sur le planning au 011019'!$B$51</f>
        <v>7H30-18H</v>
      </c>
      <c r="NI30" s="184" t="str">
        <f>'Agent sur le planning au 011019'!$C$51</f>
        <v>RA</v>
      </c>
      <c r="NJ30" s="182" t="str">
        <f>'Agent sur le planning au 011019'!$D$51</f>
        <v>JFR-33</v>
      </c>
      <c r="NK30" s="181" t="str">
        <f>'Agent sur le planning au 011019'!$E$51</f>
        <v>7h30-18h</v>
      </c>
      <c r="NL30" s="181" t="str">
        <f>'Agent sur le planning au 011019'!$F$51</f>
        <v>JFR-33</v>
      </c>
      <c r="NM30" s="184" t="str">
        <f>'Agent sur le planning au 011019'!$B$52</f>
        <v>RA</v>
      </c>
      <c r="NN30" s="182" t="str">
        <f>'Agent sur le planning au 011019'!$C$52</f>
        <v>JBC-25</v>
      </c>
      <c r="NO30" s="182" t="str">
        <f>'Agent sur le planning au 011019'!$D$52</f>
        <v>JFR-35</v>
      </c>
      <c r="NP30" s="182" t="str">
        <f>'Agent sur le planning au 011019'!$E$52</f>
        <v>7H30-18H</v>
      </c>
      <c r="NQ30" s="184" t="str">
        <f>'Agent sur le planning au 011019'!$F$52</f>
        <v>RA</v>
      </c>
      <c r="NR30" s="182" t="str">
        <f>'Agent sur le planning au 011019'!$B$53</f>
        <v>7H30-15H30</v>
      </c>
      <c r="NS30" s="183" t="str">
        <f>'Agent sur le planning au 011019'!$C$53</f>
        <v>7H30-15H30</v>
      </c>
      <c r="NT30" s="181" t="str">
        <f>'Agent sur le planning au 011019'!$D$53</f>
        <v>7H30-15H30</v>
      </c>
      <c r="NU30" s="182" t="str">
        <f>'Agent sur le planning au 011019'!$E$53</f>
        <v>Soir JFR</v>
      </c>
      <c r="NV30" s="183" t="str">
        <f>'Agent sur le planning au 011019'!$F$53</f>
        <v>7H30-15H30</v>
      </c>
      <c r="NW30" s="182" t="str">
        <f>'Agent sur le planning au 011019'!$B$54</f>
        <v>12H-20H</v>
      </c>
      <c r="NX30" s="183" t="str">
        <f>'Agent sur le planning au 011019'!$C$54</f>
        <v>7H30-15H30</v>
      </c>
      <c r="NY30" s="183" t="str">
        <f>'Agent sur le planning au 011019'!$D$54</f>
        <v>7H30-15H30</v>
      </c>
      <c r="NZ30" s="181" t="str">
        <f>'Agent sur le planning au 011019'!$E$54</f>
        <v>7H30-15H30</v>
      </c>
      <c r="OA30" s="183" t="str">
        <f>'Agent sur le planning au 011019'!$F$54</f>
        <v>7H30-15H30</v>
      </c>
      <c r="OB30" s="181" t="str">
        <f>'Agent sur le planning au 011019'!$B$55</f>
        <v>7H30-15H30</v>
      </c>
      <c r="OC30" s="183" t="str">
        <f>'Agent sur le planning au 011019'!$C$55</f>
        <v>7H30-15H30</v>
      </c>
      <c r="OD30" s="183" t="s">
        <v>292</v>
      </c>
      <c r="OE30" s="183" t="s">
        <v>294</v>
      </c>
      <c r="OF30" s="183" t="str">
        <f>'Agent sur le planning au 011019'!$F$55</f>
        <v>7H30-15H30</v>
      </c>
      <c r="OG30" s="182" t="str">
        <f>'Agent sur le planning au 011019'!$B$56</f>
        <v>CETI</v>
      </c>
      <c r="OH30" s="181" t="str">
        <f>'Agent sur le planning au 011019'!$C$56</f>
        <v>CETI</v>
      </c>
      <c r="OI30" s="183" t="str">
        <f>'Agent sur le planning au 011019'!$D$56</f>
        <v>7H30-15H30</v>
      </c>
      <c r="OJ30" s="182" t="str">
        <f>'Agent sur le planning au 011019'!$E$56</f>
        <v>Soir JBU</v>
      </c>
      <c r="OK30" s="182" t="str">
        <f>'Agent sur le planning au 011019'!$F$56</f>
        <v>CETI</v>
      </c>
      <c r="OL30" s="182" t="str">
        <f>'Agent sur le planning au 011019'!$B$57</f>
        <v>RADIO</v>
      </c>
      <c r="OM30" s="182" t="str">
        <f>'Agent sur le planning au 011019'!$C$57</f>
        <v>CURI</v>
      </c>
      <c r="ON30" s="181" t="str">
        <f>'Agent sur le planning au 011019'!$D$57</f>
        <v>Radio</v>
      </c>
      <c r="OO30" s="182" t="str">
        <f>'Agent sur le planning au 011019'!$E$57</f>
        <v>SCANN</v>
      </c>
      <c r="OP30" s="182" t="str">
        <f>'Agent sur le planning au 011019'!$F$57</f>
        <v>12H-20H</v>
      </c>
    </row>
    <row r="31" spans="1:406" ht="15" thickBot="1">
      <c r="A31" s="155" t="s">
        <v>365</v>
      </c>
      <c r="B31" s="181" t="str">
        <f>'Agent sur le planning au 011019'!$B$32</f>
        <v>JBA-2</v>
      </c>
      <c r="C31" s="182" t="str">
        <f>'Agent sur le planning au 011019'!$C$32</f>
        <v>JBA-2</v>
      </c>
      <c r="D31" s="182" t="str">
        <f>'Agent sur le planning au 011019'!$D$32</f>
        <v>Soir JBC</v>
      </c>
      <c r="E31" s="182" t="str">
        <f>'Agent sur le planning au 011019'!$E$32</f>
        <v>JBA-2</v>
      </c>
      <c r="F31" s="182" t="str">
        <f>'Agent sur le planning au 011019'!$F$32</f>
        <v>JBA-2</v>
      </c>
      <c r="G31" s="182" t="str">
        <f>'Agent sur le planning au 011019'!$B$33</f>
        <v>JBA-1</v>
      </c>
      <c r="H31" s="182" t="str">
        <f>'Agent sur le planning au 011019'!$C$33</f>
        <v>12H-20H</v>
      </c>
      <c r="I31" s="181" t="str">
        <f>'Agent sur le planning au 011019'!$D$33</f>
        <v>JBA-2</v>
      </c>
      <c r="J31" s="182" t="str">
        <f>'Agent sur le planning au 011019'!$E$33</f>
        <v>JBA-1</v>
      </c>
      <c r="K31" s="182" t="str">
        <f>'Agent sur le planning au 011019'!$F$33</f>
        <v>JBA-1</v>
      </c>
      <c r="L31" s="183" t="str">
        <f>'Agent sur le planning au 011019'!$B$34</f>
        <v>7H30-15H30</v>
      </c>
      <c r="M31" s="181" t="str">
        <f>'Agent sur le planning au 011019'!$C$34</f>
        <v>CCV-43</v>
      </c>
      <c r="N31" s="182" t="str">
        <f>'Agent sur le planning au 011019'!$D$34</f>
        <v>Soir JFR</v>
      </c>
      <c r="O31" s="182" t="str">
        <f>'Agent sur le planning au 011019'!$E$34</f>
        <v>CCV-43</v>
      </c>
      <c r="P31" s="182" t="str">
        <f>'Agent sur le planning au 011019'!$F$34</f>
        <v>CCV-43</v>
      </c>
      <c r="Q31" s="183" t="str">
        <f>'Agent sur le planning au 011019'!$B$35</f>
        <v>7H30-15H30</v>
      </c>
      <c r="R31" s="182" t="str">
        <f>'Agent sur le planning au 011019'!$C$35</f>
        <v>CCV-46</v>
      </c>
      <c r="S31" s="182" t="str">
        <f>'Agent sur le planning au 011019'!$D$35</f>
        <v>CCV-46</v>
      </c>
      <c r="T31" s="181" t="str">
        <f>'Agent sur le planning au 011019'!$E$35</f>
        <v>CCV-46</v>
      </c>
      <c r="U31" s="182" t="str">
        <f>'Agent sur le planning au 011019'!$F$35</f>
        <v>Soir JBC</v>
      </c>
      <c r="V31" s="182" t="str">
        <f>'Agent sur le planning au 011019'!$B$36</f>
        <v>JFR-34</v>
      </c>
      <c r="W31" s="181" t="str">
        <f>'Agent sur le planning au 011019'!$C$36</f>
        <v>JFR-34</v>
      </c>
      <c r="X31" s="184" t="str">
        <f>'Agent sur le planning au 011019'!$D$36</f>
        <v>RA</v>
      </c>
      <c r="Y31" s="182" t="str">
        <f>'Agent sur le planning au 011019'!$E$36</f>
        <v>JFR-34</v>
      </c>
      <c r="Z31" s="182" t="str">
        <f>'Agent sur le planning au 011019'!$F$36</f>
        <v>JFR-34</v>
      </c>
      <c r="AA31" s="182" t="str">
        <f>'Agent sur le planning au 011019'!$B$37</f>
        <v>Soir gyn</v>
      </c>
      <c r="AB31" s="183" t="str">
        <f>'Agent sur le planning au 011019'!$C$37</f>
        <v>7H30-18H</v>
      </c>
      <c r="AC31" s="182" t="str">
        <f>'Agent sur le planning au 011019'!$D$37</f>
        <v>7H30-18H</v>
      </c>
      <c r="AD31" s="184" t="str">
        <f>'Agent sur le planning au 011019'!$E$37</f>
        <v>RA</v>
      </c>
      <c r="AE31" s="184" t="str">
        <f>'Agent sur le planning au 011019'!$F$37</f>
        <v>RA</v>
      </c>
      <c r="AF31" s="182" t="str">
        <f>'Agent sur le planning au 011019'!$B$38</f>
        <v>JFR-36</v>
      </c>
      <c r="AG31" s="181" t="str">
        <f>'Agent sur le planning au 011019'!$C$38</f>
        <v>JFR-36</v>
      </c>
      <c r="AH31" s="182" t="str">
        <f>'Agent sur le planning au 011019'!$D$38</f>
        <v>JFR-36</v>
      </c>
      <c r="AI31" s="182" t="str">
        <f>'Agent sur le planning au 011019'!$E$38</f>
        <v>JFR-36</v>
      </c>
      <c r="AJ31" s="182" t="str">
        <f>'Agent sur le planning au 011019'!$F$38</f>
        <v>Soir JFR</v>
      </c>
      <c r="AK31" s="181" t="str">
        <f>'Agent sur le planning au 011019'!$B$39</f>
        <v>JFR-35</v>
      </c>
      <c r="AL31" s="182" t="str">
        <f>'Agent sur le planning au 011019'!$C$39</f>
        <v>Soir JFR</v>
      </c>
      <c r="AM31" s="182" t="str">
        <f>'Agent sur le planning au 011019'!$D$39</f>
        <v>JFR-35</v>
      </c>
      <c r="AN31" s="182" t="str">
        <f>'Agent sur le planning au 011019'!$E$39</f>
        <v>JFR-35</v>
      </c>
      <c r="AO31" s="182" t="str">
        <f>'Agent sur le planning au 011019'!$F$39</f>
        <v>JFR-35</v>
      </c>
      <c r="AP31" s="183" t="str">
        <f>'Agent sur le planning au 011019'!$B$40</f>
        <v>7H30-15H30</v>
      </c>
      <c r="AQ31" s="183" t="str">
        <f>'Agent sur le planning au 011019'!$C$40</f>
        <v>7H30-15H30</v>
      </c>
      <c r="AR31" s="182" t="str">
        <f>'Agent sur le planning au 011019'!$D$40</f>
        <v>7H30-15H30</v>
      </c>
      <c r="AS31" s="182" t="str">
        <f>'Agent sur le planning au 011019'!$E$40</f>
        <v>12H-20H</v>
      </c>
      <c r="AT31" s="181" t="str">
        <f>'Agent sur le planning au 011019'!$F$40</f>
        <v>JFR-36</v>
      </c>
      <c r="AU31" s="182" t="str">
        <f>'Agent sur le planning au 011019'!$B$41</f>
        <v>Soir JBU</v>
      </c>
      <c r="AV31" s="182" t="str">
        <f>'Agent sur le planning au 011019'!$C$41</f>
        <v>JBU-14</v>
      </c>
      <c r="AW31" s="181" t="str">
        <f>'Agent sur le planning au 011019'!$D$41</f>
        <v>JBU-14</v>
      </c>
      <c r="AX31" s="182" t="str">
        <f>'Agent sur le planning au 011019'!$E$41</f>
        <v>JBU-14</v>
      </c>
      <c r="AY31" s="182" t="str">
        <f>'Agent sur le planning au 011019'!$F$41</f>
        <v>JBU-14</v>
      </c>
      <c r="AZ31" s="182" t="str">
        <f>'Agent sur le planning au 011019'!$B$42</f>
        <v>JBU-14</v>
      </c>
      <c r="BA31" s="182" t="str">
        <f>'Agent sur le planning au 011019'!$C$42</f>
        <v>Soir JBU</v>
      </c>
      <c r="BB31" s="182" t="str">
        <f>'Agent sur le planning au 011019'!$D$42</f>
        <v>JBU-11</v>
      </c>
      <c r="BC31" s="181" t="str">
        <f>'Agent sur le planning au 011019'!$E$42</f>
        <v>7H30-15H30</v>
      </c>
      <c r="BD31" s="182" t="str">
        <f>'Agent sur le planning au 011019'!$F$42</f>
        <v>RADIO</v>
      </c>
      <c r="BE31" s="182" t="str">
        <f>'Agent sur le planning au 011019'!$B$43</f>
        <v>JBU-11</v>
      </c>
      <c r="BF31" s="181" t="str">
        <f>'Agent sur le planning au 011019'!$C$43</f>
        <v>JBU-11</v>
      </c>
      <c r="BG31" s="182" t="str">
        <f>'Agent sur le planning au 011019'!$D$43</f>
        <v>Soir JBU</v>
      </c>
      <c r="BH31" s="182" t="str">
        <f>'Agent sur le planning au 011019'!$E$43</f>
        <v>JBU-11</v>
      </c>
      <c r="BI31" s="182" t="str">
        <f>'Agent sur le planning au 011019'!$F$43</f>
        <v>JBU-11</v>
      </c>
      <c r="BJ31" s="182" t="str">
        <f>'Agent sur le planning au 011019'!$B$44</f>
        <v>7H30-18H</v>
      </c>
      <c r="BK31" s="183" t="str">
        <f>'Agent sur le planning au 011019'!$C$44</f>
        <v>7H30-18H</v>
      </c>
      <c r="BL31" s="182" t="str">
        <f>'Agent sur le planning au 011019'!$D$44</f>
        <v>7H30-18H</v>
      </c>
      <c r="BM31" s="184" t="str">
        <f>'Agent sur le planning au 011019'!$E$44</f>
        <v>RA</v>
      </c>
      <c r="BN31" s="181" t="str">
        <f>'Agent sur le planning au 011019'!$F$44</f>
        <v>7H30-18H</v>
      </c>
      <c r="BO31" s="182" t="str">
        <f>'Agent sur le planning au 011019'!$B$45</f>
        <v>10H-20H</v>
      </c>
      <c r="BP31" s="183" t="str">
        <f>'Agent sur le planning au 011019'!$C$45</f>
        <v>7H30-18H</v>
      </c>
      <c r="BQ31" s="184" t="str">
        <f>'Agent sur le planning au 011019'!$D$45</f>
        <v>RA</v>
      </c>
      <c r="BR31" s="182" t="str">
        <f>'Agent sur le planning au 011019'!$E$45</f>
        <v>JBU-15</v>
      </c>
      <c r="BS31" s="184" t="str">
        <f>'Agent sur le planning au 011019'!$F$45</f>
        <v>RA</v>
      </c>
      <c r="BT31" s="181" t="str">
        <f>'Agent sur le planning au 011019'!$B$46</f>
        <v>JBC-26</v>
      </c>
      <c r="BU31" s="182" t="str">
        <f>'Agent sur le planning au 011019'!$C$46</f>
        <v>JBC-26</v>
      </c>
      <c r="BV31" s="182" t="str">
        <f>'Agent sur le planning au 011019'!$D$46</f>
        <v>JBC-26</v>
      </c>
      <c r="BW31" s="182" t="str">
        <f>'Agent sur le planning au 011019'!$E$46</f>
        <v>Soir JBC</v>
      </c>
      <c r="BX31" s="183" t="str">
        <f>'Agent sur le planning au 011019'!$F$46</f>
        <v>7H30-15H30</v>
      </c>
      <c r="BY31" s="182" t="str">
        <f>'Agent sur le planning au 011019'!$B$47</f>
        <v>7H30-15H30</v>
      </c>
      <c r="BZ31" s="181" t="str">
        <f>'Agent sur le planning au 011019'!$C$47</f>
        <v>7H30-15H30</v>
      </c>
      <c r="CA31" s="183" t="str">
        <f>'Agent sur le planning au 011019'!$D$47</f>
        <v>7H30-15H30</v>
      </c>
      <c r="CB31" s="183" t="str">
        <f>'Agent sur le planning au 011019'!$E$47</f>
        <v>7H30-15H30</v>
      </c>
      <c r="CC31" s="182" t="str">
        <f>'Agent sur le planning au 011019'!$F$47</f>
        <v>JBU-15</v>
      </c>
      <c r="CD31" s="182" t="str">
        <f>'Agent sur le planning au 011019'!$B$48</f>
        <v>Soir JBC</v>
      </c>
      <c r="CE31" s="182" t="str">
        <f>'Agent sur le planning au 011019'!$C$48</f>
        <v>JFR-35</v>
      </c>
      <c r="CF31" s="181" t="str">
        <f>'Agent sur le planning au 011019'!$D$48</f>
        <v>JBC-24</v>
      </c>
      <c r="CG31" s="182" t="str">
        <f>'Agent sur le planning au 011019'!$E$48</f>
        <v>JBC-25</v>
      </c>
      <c r="CH31" s="182" t="str">
        <f>'Agent sur le planning au 011019'!$F$48</f>
        <v>JBC-25</v>
      </c>
      <c r="CI31" s="182" t="str">
        <f>'Agent sur le planning au 011019'!$B$49</f>
        <v>JBC-24</v>
      </c>
      <c r="CJ31" s="182" t="str">
        <f>'Agent sur le planning au 011019'!$C$49</f>
        <v>JBC-24</v>
      </c>
      <c r="CK31" s="182" t="str">
        <f>'Agent sur le planning au 011019'!$D$49</f>
        <v>12H-20H</v>
      </c>
      <c r="CL31" s="182" t="str">
        <f>'Agent sur le planning au 011019'!$E$49</f>
        <v>JBC-24</v>
      </c>
      <c r="CM31" s="181" t="str">
        <f>'Agent sur le planning au 011019'!$F$49</f>
        <v>JBC-24</v>
      </c>
      <c r="CN31" s="182" t="str">
        <f>'Agent sur le planning au 011019'!$B$50</f>
        <v>JBC-22</v>
      </c>
      <c r="CO31" s="182" t="str">
        <f>'Agent sur le planning au 011019'!$C$50</f>
        <v>Soir JBC</v>
      </c>
      <c r="CP31" s="182" t="str">
        <f>'Agent sur le planning au 011019'!$D$50</f>
        <v>JBC-22</v>
      </c>
      <c r="CQ31" s="181" t="s">
        <v>293</v>
      </c>
      <c r="CR31" s="182" t="str">
        <f>'Agent sur le planning au 011019'!$F$50</f>
        <v>JBC-22</v>
      </c>
      <c r="CS31" s="182" t="str">
        <f>'Agent sur le planning au 011019'!$B$51</f>
        <v>7H30-18H</v>
      </c>
      <c r="CT31" s="184" t="str">
        <f>'Agent sur le planning au 011019'!$C$51</f>
        <v>RA</v>
      </c>
      <c r="CU31" s="182" t="str">
        <f>'Agent sur le planning au 011019'!$D$51</f>
        <v>JFR-33</v>
      </c>
      <c r="CV31" s="181" t="str">
        <f>'Agent sur le planning au 011019'!$E$51</f>
        <v>7h30-18h</v>
      </c>
      <c r="CW31" s="181" t="str">
        <f>'Agent sur le planning au 011019'!$F$51</f>
        <v>JFR-33</v>
      </c>
      <c r="CX31" s="184" t="str">
        <f>'Agent sur le planning au 011019'!$B$52</f>
        <v>RA</v>
      </c>
      <c r="CY31" s="182" t="str">
        <f>'Agent sur le planning au 011019'!$C$52</f>
        <v>JBC-25</v>
      </c>
      <c r="CZ31" s="182" t="str">
        <f>'Agent sur le planning au 011019'!$D$52</f>
        <v>JFR-35</v>
      </c>
      <c r="DA31" s="182" t="str">
        <f>'Agent sur le planning au 011019'!$E$52</f>
        <v>7H30-18H</v>
      </c>
      <c r="DB31" s="184" t="str">
        <f>'Agent sur le planning au 011019'!$F$52</f>
        <v>RA</v>
      </c>
      <c r="DC31" s="182" t="str">
        <f>'Agent sur le planning au 011019'!$B$53</f>
        <v>7H30-15H30</v>
      </c>
      <c r="DD31" s="183" t="str">
        <f>'Agent sur le planning au 011019'!$C$53</f>
        <v>7H30-15H30</v>
      </c>
      <c r="DE31" s="181" t="str">
        <f>'Agent sur le planning au 011019'!$D$53</f>
        <v>7H30-15H30</v>
      </c>
      <c r="DF31" s="182" t="str">
        <f>'Agent sur le planning au 011019'!$E$53</f>
        <v>Soir JFR</v>
      </c>
      <c r="DG31" s="183" t="str">
        <f>'Agent sur le planning au 011019'!$F$53</f>
        <v>7H30-15H30</v>
      </c>
      <c r="DH31" s="182" t="str">
        <f>'Agent sur le planning au 011019'!$B$54</f>
        <v>12H-20H</v>
      </c>
      <c r="DI31" s="183" t="str">
        <f>'Agent sur le planning au 011019'!$C$54</f>
        <v>7H30-15H30</v>
      </c>
      <c r="DJ31" s="183" t="str">
        <f>'Agent sur le planning au 011019'!$D$54</f>
        <v>7H30-15H30</v>
      </c>
      <c r="DK31" s="181" t="str">
        <f>'Agent sur le planning au 011019'!$E$54</f>
        <v>7H30-15H30</v>
      </c>
      <c r="DL31" s="183" t="str">
        <f>'Agent sur le planning au 011019'!$F$54</f>
        <v>7H30-15H30</v>
      </c>
      <c r="DM31" s="181" t="str">
        <f>'Agent sur le planning au 011019'!$B$55</f>
        <v>7H30-15H30</v>
      </c>
      <c r="DN31" s="183" t="str">
        <f>'Agent sur le planning au 011019'!$C$55</f>
        <v>7H30-15H30</v>
      </c>
      <c r="DO31" s="183" t="s">
        <v>292</v>
      </c>
      <c r="DP31" s="183" t="s">
        <v>294</v>
      </c>
      <c r="DQ31" s="183" t="str">
        <f>'Agent sur le planning au 011019'!$F$55</f>
        <v>7H30-15H30</v>
      </c>
      <c r="DR31" s="182" t="str">
        <f>'Agent sur le planning au 011019'!$B$56</f>
        <v>CETI</v>
      </c>
      <c r="DS31" s="181" t="str">
        <f>'Agent sur le planning au 011019'!$C$56</f>
        <v>CETI</v>
      </c>
      <c r="DT31" s="183" t="str">
        <f>'Agent sur le planning au 011019'!$D$56</f>
        <v>7H30-15H30</v>
      </c>
      <c r="DU31" s="182" t="str">
        <f>'Agent sur le planning au 011019'!$E$56</f>
        <v>Soir JBU</v>
      </c>
      <c r="DV31" s="182" t="str">
        <f>'Agent sur le planning au 011019'!$F$56</f>
        <v>CETI</v>
      </c>
      <c r="DW31" s="182" t="str">
        <f>'Agent sur le planning au 011019'!$B$57</f>
        <v>RADIO</v>
      </c>
      <c r="DX31" s="182" t="str">
        <f>'Agent sur le planning au 011019'!$C$57</f>
        <v>CURI</v>
      </c>
      <c r="DY31" s="181" t="str">
        <f>'Agent sur le planning au 011019'!$D$57</f>
        <v>Radio</v>
      </c>
      <c r="DZ31" s="182" t="str">
        <f>'Agent sur le planning au 011019'!$E$57</f>
        <v>SCANN</v>
      </c>
      <c r="EA31" s="182" t="str">
        <f>'Agent sur le planning au 011019'!$F$57</f>
        <v>12H-20H</v>
      </c>
      <c r="EB31" s="179" t="str">
        <f>'Agent sur le planning au 011019'!$B$31</f>
        <v>JBA-3</v>
      </c>
      <c r="EC31" s="179" t="str">
        <f>'Agent sur le planning au 011019'!$C$31</f>
        <v>JBA-3</v>
      </c>
      <c r="ED31" s="179" t="str">
        <f>'Agent sur le planning au 011019'!$D$31</f>
        <v>JBA-3</v>
      </c>
      <c r="EE31" s="179" t="str">
        <f>'Agent sur le planning au 011019'!$E$31</f>
        <v>JBA-3</v>
      </c>
      <c r="EF31" s="180" t="str">
        <f>'Agent sur le planning au 011019'!$F$31</f>
        <v>JBA-3</v>
      </c>
      <c r="EG31" s="181" t="str">
        <f>'Agent sur le planning au 011019'!$B$32</f>
        <v>JBA-2</v>
      </c>
      <c r="EH31" s="182" t="str">
        <f>'Agent sur le planning au 011019'!$C$32</f>
        <v>JBA-2</v>
      </c>
      <c r="EI31" s="182" t="str">
        <f>'Agent sur le planning au 011019'!$D$32</f>
        <v>Soir JBC</v>
      </c>
      <c r="EJ31" s="182" t="str">
        <f>'Agent sur le planning au 011019'!$E$32</f>
        <v>JBA-2</v>
      </c>
      <c r="EK31" s="182" t="str">
        <f>'Agent sur le planning au 011019'!$F$32</f>
        <v>JBA-2</v>
      </c>
      <c r="EL31" s="182" t="str">
        <f>'Agent sur le planning au 011019'!$B$33</f>
        <v>JBA-1</v>
      </c>
      <c r="EM31" s="182" t="str">
        <f>'Agent sur le planning au 011019'!$C$33</f>
        <v>12H-20H</v>
      </c>
      <c r="EN31" s="181" t="str">
        <f>'Agent sur le planning au 011019'!$D$33</f>
        <v>JBA-2</v>
      </c>
      <c r="EO31" s="182" t="str">
        <f>'Agent sur le planning au 011019'!$E$33</f>
        <v>JBA-1</v>
      </c>
      <c r="EP31" s="182" t="str">
        <f>'Agent sur le planning au 011019'!$F$33</f>
        <v>JBA-1</v>
      </c>
      <c r="EQ31" s="183" t="str">
        <f>'Agent sur le planning au 011019'!$B$34</f>
        <v>7H30-15H30</v>
      </c>
      <c r="ER31" s="181" t="str">
        <f>'Agent sur le planning au 011019'!$C$34</f>
        <v>CCV-43</v>
      </c>
      <c r="ES31" s="182" t="str">
        <f>'Agent sur le planning au 011019'!$D$34</f>
        <v>Soir JFR</v>
      </c>
      <c r="ET31" s="182" t="str">
        <f>'Agent sur le planning au 011019'!$E$34</f>
        <v>CCV-43</v>
      </c>
      <c r="EU31" s="182" t="str">
        <f>'Agent sur le planning au 011019'!$F$34</f>
        <v>CCV-43</v>
      </c>
      <c r="EV31" s="183" t="str">
        <f>'Agent sur le planning au 011019'!$B$35</f>
        <v>7H30-15H30</v>
      </c>
      <c r="EW31" s="182" t="str">
        <f>'Agent sur le planning au 011019'!$C$35</f>
        <v>CCV-46</v>
      </c>
      <c r="EX31" s="182" t="str">
        <f>'Agent sur le planning au 011019'!$D$35</f>
        <v>CCV-46</v>
      </c>
      <c r="EY31" s="181" t="str">
        <f>'Agent sur le planning au 011019'!$E$35</f>
        <v>CCV-46</v>
      </c>
      <c r="EZ31" s="182" t="str">
        <f>'Agent sur le planning au 011019'!$F$35</f>
        <v>Soir JBC</v>
      </c>
      <c r="FA31" s="182" t="str">
        <f>'Agent sur le planning au 011019'!$B$36</f>
        <v>JFR-34</v>
      </c>
      <c r="FB31" s="181" t="str">
        <f>'Agent sur le planning au 011019'!$C$36</f>
        <v>JFR-34</v>
      </c>
      <c r="FC31" s="184" t="str">
        <f>'Agent sur le planning au 011019'!$D$36</f>
        <v>RA</v>
      </c>
      <c r="FD31" s="182" t="str">
        <f>'Agent sur le planning au 011019'!$E$36</f>
        <v>JFR-34</v>
      </c>
      <c r="FE31" s="182" t="str">
        <f>'Agent sur le planning au 011019'!$F$36</f>
        <v>JFR-34</v>
      </c>
      <c r="FF31" s="182" t="str">
        <f>'Agent sur le planning au 011019'!$B$37</f>
        <v>Soir gyn</v>
      </c>
      <c r="FG31" s="183" t="str">
        <f>'Agent sur le planning au 011019'!$C$37</f>
        <v>7H30-18H</v>
      </c>
      <c r="FH31" s="182" t="str">
        <f>'Agent sur le planning au 011019'!$D$37</f>
        <v>7H30-18H</v>
      </c>
      <c r="FI31" s="184" t="str">
        <f>'Agent sur le planning au 011019'!$E$37</f>
        <v>RA</v>
      </c>
      <c r="FJ31" s="184" t="str">
        <f>'Agent sur le planning au 011019'!$F$37</f>
        <v>RA</v>
      </c>
      <c r="FK31" s="182" t="str">
        <f>'Agent sur le planning au 011019'!$B$38</f>
        <v>JFR-36</v>
      </c>
      <c r="FL31" s="181" t="str">
        <f>'Agent sur le planning au 011019'!$C$38</f>
        <v>JFR-36</v>
      </c>
      <c r="FM31" s="182" t="str">
        <f>'Agent sur le planning au 011019'!$D$38</f>
        <v>JFR-36</v>
      </c>
      <c r="FN31" s="182" t="str">
        <f>'Agent sur le planning au 011019'!$E$38</f>
        <v>JFR-36</v>
      </c>
      <c r="FO31" s="182" t="str">
        <f>'Agent sur le planning au 011019'!$F$38</f>
        <v>Soir JFR</v>
      </c>
      <c r="FP31" s="181" t="str">
        <f>'Agent sur le planning au 011019'!$B$39</f>
        <v>JFR-35</v>
      </c>
      <c r="FQ31" s="182" t="str">
        <f>'Agent sur le planning au 011019'!$C$39</f>
        <v>Soir JFR</v>
      </c>
      <c r="FR31" s="182" t="str">
        <f>'Agent sur le planning au 011019'!$D$39</f>
        <v>JFR-35</v>
      </c>
      <c r="FS31" s="182" t="str">
        <f>'Agent sur le planning au 011019'!$E$39</f>
        <v>JFR-35</v>
      </c>
      <c r="FT31" s="182" t="str">
        <f>'Agent sur le planning au 011019'!$F$39</f>
        <v>JFR-35</v>
      </c>
      <c r="FU31" s="183" t="str">
        <f>'Agent sur le planning au 011019'!$B$40</f>
        <v>7H30-15H30</v>
      </c>
      <c r="FV31" s="183" t="str">
        <f>'Agent sur le planning au 011019'!$C$40</f>
        <v>7H30-15H30</v>
      </c>
      <c r="FW31" s="182" t="str">
        <f>'Agent sur le planning au 011019'!$D$40</f>
        <v>7H30-15H30</v>
      </c>
      <c r="FX31" s="182" t="str">
        <f>'Agent sur le planning au 011019'!$E$40</f>
        <v>12H-20H</v>
      </c>
      <c r="FY31" s="181" t="str">
        <f>'Agent sur le planning au 011019'!$F$40</f>
        <v>JFR-36</v>
      </c>
      <c r="FZ31" s="182" t="str">
        <f>'Agent sur le planning au 011019'!$B$41</f>
        <v>Soir JBU</v>
      </c>
      <c r="GA31" s="182" t="str">
        <f>'Agent sur le planning au 011019'!$C$41</f>
        <v>JBU-14</v>
      </c>
      <c r="GB31" s="181" t="str">
        <f>'Agent sur le planning au 011019'!$D$41</f>
        <v>JBU-14</v>
      </c>
      <c r="GC31" s="182" t="str">
        <f>'Agent sur le planning au 011019'!$E$41</f>
        <v>JBU-14</v>
      </c>
      <c r="GD31" s="182" t="str">
        <f>'Agent sur le planning au 011019'!$F$41</f>
        <v>JBU-14</v>
      </c>
      <c r="GE31" s="182" t="str">
        <f>'Agent sur le planning au 011019'!$B$42</f>
        <v>JBU-14</v>
      </c>
      <c r="GF31" s="182" t="str">
        <f>'Agent sur le planning au 011019'!$C$42</f>
        <v>Soir JBU</v>
      </c>
      <c r="GG31" s="182" t="str">
        <f>'Agent sur le planning au 011019'!$D$42</f>
        <v>JBU-11</v>
      </c>
      <c r="GH31" s="181" t="str">
        <f>'Agent sur le planning au 011019'!$E$42</f>
        <v>7H30-15H30</v>
      </c>
      <c r="GI31" s="182" t="str">
        <f>'Agent sur le planning au 011019'!$F$42</f>
        <v>RADIO</v>
      </c>
      <c r="GJ31" s="182" t="str">
        <f>'Agent sur le planning au 011019'!$B$43</f>
        <v>JBU-11</v>
      </c>
      <c r="GK31" s="181" t="str">
        <f>'Agent sur le planning au 011019'!$C$43</f>
        <v>JBU-11</v>
      </c>
      <c r="GL31" s="182" t="str">
        <f>'Agent sur le planning au 011019'!$D$43</f>
        <v>Soir JBU</v>
      </c>
      <c r="GM31" s="182" t="str">
        <f>'Agent sur le planning au 011019'!$E$43</f>
        <v>JBU-11</v>
      </c>
      <c r="GN31" s="182" t="str">
        <f>'Agent sur le planning au 011019'!$F$43</f>
        <v>JBU-11</v>
      </c>
      <c r="GO31" s="182" t="str">
        <f>'Agent sur le planning au 011019'!$B$44</f>
        <v>7H30-18H</v>
      </c>
      <c r="GP31" s="183" t="str">
        <f>'Agent sur le planning au 011019'!$C$44</f>
        <v>7H30-18H</v>
      </c>
      <c r="GQ31" s="182" t="str">
        <f>'Agent sur le planning au 011019'!$D$44</f>
        <v>7H30-18H</v>
      </c>
      <c r="GR31" s="184" t="str">
        <f>'Agent sur le planning au 011019'!$E$44</f>
        <v>RA</v>
      </c>
      <c r="GS31" s="181" t="str">
        <f>'Agent sur le planning au 011019'!$F$44</f>
        <v>7H30-18H</v>
      </c>
      <c r="GT31" s="182" t="str">
        <f>'Agent sur le planning au 011019'!$B$45</f>
        <v>10H-20H</v>
      </c>
      <c r="GU31" s="183" t="str">
        <f>'Agent sur le planning au 011019'!$C$45</f>
        <v>7H30-18H</v>
      </c>
      <c r="GV31" s="184" t="str">
        <f>'Agent sur le planning au 011019'!$D$45</f>
        <v>RA</v>
      </c>
      <c r="GW31" s="182" t="str">
        <f>'Agent sur le planning au 011019'!$E$45</f>
        <v>JBU-15</v>
      </c>
      <c r="GX31" s="184" t="str">
        <f>'Agent sur le planning au 011019'!$F$45</f>
        <v>RA</v>
      </c>
      <c r="GY31" s="181" t="str">
        <f>'Agent sur le planning au 011019'!$B$46</f>
        <v>JBC-26</v>
      </c>
      <c r="GZ31" s="182" t="str">
        <f>'Agent sur le planning au 011019'!$C$46</f>
        <v>JBC-26</v>
      </c>
      <c r="HA31" s="182" t="str">
        <f>'Agent sur le planning au 011019'!$D$46</f>
        <v>JBC-26</v>
      </c>
      <c r="HB31" s="182" t="str">
        <f>'Agent sur le planning au 011019'!$E$46</f>
        <v>Soir JBC</v>
      </c>
      <c r="HC31" s="183" t="str">
        <f>'Agent sur le planning au 011019'!$F$46</f>
        <v>7H30-15H30</v>
      </c>
      <c r="HD31" s="182" t="str">
        <f>'Agent sur le planning au 011019'!$B$47</f>
        <v>7H30-15H30</v>
      </c>
      <c r="HE31" s="181" t="str">
        <f>'Agent sur le planning au 011019'!$C$47</f>
        <v>7H30-15H30</v>
      </c>
      <c r="HF31" s="183" t="str">
        <f>'Agent sur le planning au 011019'!$D$47</f>
        <v>7H30-15H30</v>
      </c>
      <c r="HG31" s="183" t="str">
        <f>'Agent sur le planning au 011019'!$E$47</f>
        <v>7H30-15H30</v>
      </c>
      <c r="HH31" s="182" t="str">
        <f>'Agent sur le planning au 011019'!$F$47</f>
        <v>JBU-15</v>
      </c>
      <c r="HI31" s="182" t="str">
        <f>'Agent sur le planning au 011019'!$B$48</f>
        <v>Soir JBC</v>
      </c>
      <c r="HJ31" s="182" t="str">
        <f>'Agent sur le planning au 011019'!$C$48</f>
        <v>JFR-35</v>
      </c>
      <c r="HK31" s="181" t="str">
        <f>'Agent sur le planning au 011019'!$D$48</f>
        <v>JBC-24</v>
      </c>
      <c r="HL31" s="182" t="str">
        <f>'Agent sur le planning au 011019'!$E$48</f>
        <v>JBC-25</v>
      </c>
      <c r="HM31" s="182" t="str">
        <f>'Agent sur le planning au 011019'!$F$48</f>
        <v>JBC-25</v>
      </c>
      <c r="HN31" s="182" t="str">
        <f>'Agent sur le planning au 011019'!$B$49</f>
        <v>JBC-24</v>
      </c>
      <c r="HO31" s="182" t="str">
        <f>'Agent sur le planning au 011019'!$C$49</f>
        <v>JBC-24</v>
      </c>
      <c r="HP31" s="182" t="str">
        <f>'Agent sur le planning au 011019'!$D$49</f>
        <v>12H-20H</v>
      </c>
      <c r="HQ31" s="182" t="str">
        <f>'Agent sur le planning au 011019'!$E$49</f>
        <v>JBC-24</v>
      </c>
      <c r="HR31" s="181" t="str">
        <f>'Agent sur le planning au 011019'!$F$49</f>
        <v>JBC-24</v>
      </c>
      <c r="HS31" s="182" t="str">
        <f>'Agent sur le planning au 011019'!$B$50</f>
        <v>JBC-22</v>
      </c>
      <c r="HT31" s="182" t="str">
        <f>'Agent sur le planning au 011019'!$C$50</f>
        <v>Soir JBC</v>
      </c>
      <c r="HU31" s="182" t="str">
        <f>'Agent sur le planning au 011019'!$D$50</f>
        <v>JBC-22</v>
      </c>
      <c r="HV31" s="181" t="s">
        <v>293</v>
      </c>
      <c r="HW31" s="182" t="str">
        <f>'Agent sur le planning au 011019'!$F$50</f>
        <v>JBC-22</v>
      </c>
      <c r="HX31" s="182" t="str">
        <f>'Agent sur le planning au 011019'!$B$51</f>
        <v>7H30-18H</v>
      </c>
      <c r="HY31" s="184" t="str">
        <f>'Agent sur le planning au 011019'!$C$51</f>
        <v>RA</v>
      </c>
      <c r="HZ31" s="182" t="str">
        <f>'Agent sur le planning au 011019'!$D$51</f>
        <v>JFR-33</v>
      </c>
      <c r="IA31" s="181" t="str">
        <f>'Agent sur le planning au 011019'!$E$51</f>
        <v>7h30-18h</v>
      </c>
      <c r="IB31" s="181" t="str">
        <f>'Agent sur le planning au 011019'!$F$51</f>
        <v>JFR-33</v>
      </c>
      <c r="IC31" s="184" t="str">
        <f>'Agent sur le planning au 011019'!$B$52</f>
        <v>RA</v>
      </c>
      <c r="ID31" s="182" t="str">
        <f>'Agent sur le planning au 011019'!$C$52</f>
        <v>JBC-25</v>
      </c>
      <c r="IE31" s="182" t="str">
        <f>'Agent sur le planning au 011019'!$D$52</f>
        <v>JFR-35</v>
      </c>
      <c r="IF31" s="182" t="str">
        <f>'Agent sur le planning au 011019'!$E$52</f>
        <v>7H30-18H</v>
      </c>
      <c r="IG31" s="184" t="str">
        <f>'Agent sur le planning au 011019'!$F$52</f>
        <v>RA</v>
      </c>
      <c r="IH31" s="182" t="str">
        <f>'Agent sur le planning au 011019'!$B$53</f>
        <v>7H30-15H30</v>
      </c>
      <c r="II31" s="183" t="str">
        <f>'Agent sur le planning au 011019'!$C$53</f>
        <v>7H30-15H30</v>
      </c>
      <c r="IJ31" s="181" t="str">
        <f>'Agent sur le planning au 011019'!$D$53</f>
        <v>7H30-15H30</v>
      </c>
      <c r="IK31" s="182" t="str">
        <f>'Agent sur le planning au 011019'!$E$53</f>
        <v>Soir JFR</v>
      </c>
      <c r="IL31" s="183" t="str">
        <f>'Agent sur le planning au 011019'!$F$53</f>
        <v>7H30-15H30</v>
      </c>
      <c r="IM31" s="182" t="str">
        <f>'Agent sur le planning au 011019'!$B$54</f>
        <v>12H-20H</v>
      </c>
      <c r="IN31" s="183" t="str">
        <f>'Agent sur le planning au 011019'!$C$54</f>
        <v>7H30-15H30</v>
      </c>
      <c r="IO31" s="183" t="str">
        <f>'Agent sur le planning au 011019'!$D$54</f>
        <v>7H30-15H30</v>
      </c>
      <c r="IP31" s="181" t="str">
        <f>'Agent sur le planning au 011019'!$E$54</f>
        <v>7H30-15H30</v>
      </c>
      <c r="IQ31" s="183" t="str">
        <f>'Agent sur le planning au 011019'!$F$54</f>
        <v>7H30-15H30</v>
      </c>
      <c r="IR31" s="181" t="str">
        <f>'Agent sur le planning au 011019'!$B$55</f>
        <v>7H30-15H30</v>
      </c>
      <c r="IS31" s="183" t="str">
        <f>'Agent sur le planning au 011019'!$C$55</f>
        <v>7H30-15H30</v>
      </c>
      <c r="IT31" s="183" t="s">
        <v>292</v>
      </c>
      <c r="IU31" s="183" t="s">
        <v>294</v>
      </c>
      <c r="IV31" s="183" t="str">
        <f>'Agent sur le planning au 011019'!$F$55</f>
        <v>7H30-15H30</v>
      </c>
      <c r="IW31" s="182" t="str">
        <f>'Agent sur le planning au 011019'!$B$56</f>
        <v>CETI</v>
      </c>
      <c r="IX31" s="181" t="str">
        <f>'Agent sur le planning au 011019'!$C$56</f>
        <v>CETI</v>
      </c>
      <c r="IY31" s="183" t="str">
        <f>'Agent sur le planning au 011019'!$D$56</f>
        <v>7H30-15H30</v>
      </c>
      <c r="IZ31" s="182" t="str">
        <f>'Agent sur le planning au 011019'!$E$56</f>
        <v>Soir JBU</v>
      </c>
      <c r="JA31" s="182" t="str">
        <f>'Agent sur le planning au 011019'!$F$56</f>
        <v>CETI</v>
      </c>
      <c r="JB31" s="182" t="str">
        <f>'Agent sur le planning au 011019'!$B$57</f>
        <v>RADIO</v>
      </c>
      <c r="JC31" s="182" t="str">
        <f>'Agent sur le planning au 011019'!$C$57</f>
        <v>CURI</v>
      </c>
      <c r="JD31" s="181" t="str">
        <f>'Agent sur le planning au 011019'!$D$57</f>
        <v>Radio</v>
      </c>
      <c r="JE31" s="182" t="str">
        <f>'Agent sur le planning au 011019'!$E$57</f>
        <v>SCANN</v>
      </c>
      <c r="JF31" s="182" t="str">
        <f>'Agent sur le planning au 011019'!$F$57</f>
        <v>12H-20H</v>
      </c>
      <c r="JG31" s="179" t="str">
        <f>'Agent sur le planning au 011019'!$B$31</f>
        <v>JBA-3</v>
      </c>
      <c r="JH31" s="179" t="str">
        <f>'Agent sur le planning au 011019'!$C$31</f>
        <v>JBA-3</v>
      </c>
      <c r="JI31" s="179" t="str">
        <f>'Agent sur le planning au 011019'!$D$31</f>
        <v>JBA-3</v>
      </c>
      <c r="JJ31" s="179" t="str">
        <f>'Agent sur le planning au 011019'!$E$31</f>
        <v>JBA-3</v>
      </c>
      <c r="JK31" s="180" t="str">
        <f>'Agent sur le planning au 011019'!$F$31</f>
        <v>JBA-3</v>
      </c>
      <c r="JL31" s="181" t="str">
        <f>'Agent sur le planning au 011019'!$B$32</f>
        <v>JBA-2</v>
      </c>
      <c r="JM31" s="182" t="str">
        <f>'Agent sur le planning au 011019'!$C$32</f>
        <v>JBA-2</v>
      </c>
      <c r="JN31" s="182" t="str">
        <f>'Agent sur le planning au 011019'!$D$32</f>
        <v>Soir JBC</v>
      </c>
      <c r="JO31" s="182" t="str">
        <f>'Agent sur le planning au 011019'!$E$32</f>
        <v>JBA-2</v>
      </c>
      <c r="JP31" s="182" t="str">
        <f>'Agent sur le planning au 011019'!$F$32</f>
        <v>JBA-2</v>
      </c>
      <c r="JQ31" s="182" t="str">
        <f>'Agent sur le planning au 011019'!$B$33</f>
        <v>JBA-1</v>
      </c>
      <c r="JR31" s="182" t="str">
        <f>'Agent sur le planning au 011019'!$C$33</f>
        <v>12H-20H</v>
      </c>
      <c r="JS31" s="181" t="str">
        <f>'Agent sur le planning au 011019'!$D$33</f>
        <v>JBA-2</v>
      </c>
      <c r="JT31" s="182" t="str">
        <f>'Agent sur le planning au 011019'!$E$33</f>
        <v>JBA-1</v>
      </c>
      <c r="JU31" s="182" t="str">
        <f>'Agent sur le planning au 011019'!$F$33</f>
        <v>JBA-1</v>
      </c>
      <c r="JV31" s="183" t="str">
        <f>'Agent sur le planning au 011019'!$B$34</f>
        <v>7H30-15H30</v>
      </c>
      <c r="JW31" s="181" t="str">
        <f>'Agent sur le planning au 011019'!$C$34</f>
        <v>CCV-43</v>
      </c>
      <c r="JX31" s="182" t="str">
        <f>'Agent sur le planning au 011019'!$D$34</f>
        <v>Soir JFR</v>
      </c>
      <c r="JY31" s="182" t="str">
        <f>'Agent sur le planning au 011019'!$E$34</f>
        <v>CCV-43</v>
      </c>
      <c r="JZ31" s="182" t="str">
        <f>'Agent sur le planning au 011019'!$F$34</f>
        <v>CCV-43</v>
      </c>
      <c r="KA31" s="183" t="str">
        <f>'Agent sur le planning au 011019'!$B$35</f>
        <v>7H30-15H30</v>
      </c>
      <c r="KB31" s="182" t="str">
        <f>'Agent sur le planning au 011019'!$C$35</f>
        <v>CCV-46</v>
      </c>
      <c r="KC31" s="182" t="str">
        <f>'Agent sur le planning au 011019'!$D$35</f>
        <v>CCV-46</v>
      </c>
      <c r="KD31" s="181" t="str">
        <f>'Agent sur le planning au 011019'!$E$35</f>
        <v>CCV-46</v>
      </c>
      <c r="KE31" s="182" t="str">
        <f>'Agent sur le planning au 011019'!$F$35</f>
        <v>Soir JBC</v>
      </c>
      <c r="KF31" s="182" t="str">
        <f>'Agent sur le planning au 011019'!$B$36</f>
        <v>JFR-34</v>
      </c>
      <c r="KG31" s="181" t="str">
        <f>'Agent sur le planning au 011019'!$C$36</f>
        <v>JFR-34</v>
      </c>
      <c r="KH31" s="184" t="str">
        <f>'Agent sur le planning au 011019'!$D$36</f>
        <v>RA</v>
      </c>
      <c r="KI31" s="182" t="str">
        <f>'Agent sur le planning au 011019'!$E$36</f>
        <v>JFR-34</v>
      </c>
      <c r="KJ31" s="182" t="str">
        <f>'Agent sur le planning au 011019'!$F$36</f>
        <v>JFR-34</v>
      </c>
      <c r="KK31" s="182" t="str">
        <f>'Agent sur le planning au 011019'!$B$37</f>
        <v>Soir gyn</v>
      </c>
      <c r="KL31" s="183" t="str">
        <f>'Agent sur le planning au 011019'!$C$37</f>
        <v>7H30-18H</v>
      </c>
      <c r="KM31" s="182" t="str">
        <f>'Agent sur le planning au 011019'!$D$37</f>
        <v>7H30-18H</v>
      </c>
      <c r="KN31" s="184" t="str">
        <f>'Agent sur le planning au 011019'!$E$37</f>
        <v>RA</v>
      </c>
      <c r="KO31" s="184" t="str">
        <f>'Agent sur le planning au 011019'!$F$37</f>
        <v>RA</v>
      </c>
      <c r="KP31" s="182" t="str">
        <f>'Agent sur le planning au 011019'!$B$38</f>
        <v>JFR-36</v>
      </c>
      <c r="KQ31" s="181" t="str">
        <f>'Agent sur le planning au 011019'!$C$38</f>
        <v>JFR-36</v>
      </c>
      <c r="KR31" s="182" t="str">
        <f>'Agent sur le planning au 011019'!$D$38</f>
        <v>JFR-36</v>
      </c>
      <c r="KS31" s="182" t="str">
        <f>'Agent sur le planning au 011019'!$E$38</f>
        <v>JFR-36</v>
      </c>
      <c r="KT31" s="182" t="str">
        <f>'Agent sur le planning au 011019'!$F$38</f>
        <v>Soir JFR</v>
      </c>
      <c r="KU31" s="181" t="str">
        <f>'Agent sur le planning au 011019'!$B$39</f>
        <v>JFR-35</v>
      </c>
      <c r="KV31" s="182" t="str">
        <f>'Agent sur le planning au 011019'!$C$39</f>
        <v>Soir JFR</v>
      </c>
      <c r="KW31" s="182" t="str">
        <f>'Agent sur le planning au 011019'!$D$39</f>
        <v>JFR-35</v>
      </c>
      <c r="KX31" s="182" t="str">
        <f>'Agent sur le planning au 011019'!$E$39</f>
        <v>JFR-35</v>
      </c>
      <c r="KY31" s="182" t="str">
        <f>'Agent sur le planning au 011019'!$F$39</f>
        <v>JFR-35</v>
      </c>
      <c r="KZ31" s="183" t="str">
        <f>'Agent sur le planning au 011019'!$B$40</f>
        <v>7H30-15H30</v>
      </c>
      <c r="LA31" s="183" t="str">
        <f>'Agent sur le planning au 011019'!$C$40</f>
        <v>7H30-15H30</v>
      </c>
      <c r="LB31" s="182" t="str">
        <f>'Agent sur le planning au 011019'!$D$40</f>
        <v>7H30-15H30</v>
      </c>
      <c r="LC31" s="182" t="str">
        <f>'Agent sur le planning au 011019'!$E$40</f>
        <v>12H-20H</v>
      </c>
      <c r="LD31" s="181" t="str">
        <f>'Agent sur le planning au 011019'!$F$40</f>
        <v>JFR-36</v>
      </c>
      <c r="LE31" s="182" t="str">
        <f>'Agent sur le planning au 011019'!$B$41</f>
        <v>Soir JBU</v>
      </c>
      <c r="LF31" s="182" t="str">
        <f>'Agent sur le planning au 011019'!$C$41</f>
        <v>JBU-14</v>
      </c>
      <c r="LG31" s="181" t="str">
        <f>'Agent sur le planning au 011019'!$D$41</f>
        <v>JBU-14</v>
      </c>
      <c r="LH31" s="182" t="str">
        <f>'Agent sur le planning au 011019'!$E$41</f>
        <v>JBU-14</v>
      </c>
      <c r="LI31" s="182" t="str">
        <f>'Agent sur le planning au 011019'!$F$41</f>
        <v>JBU-14</v>
      </c>
      <c r="LJ31" s="182" t="str">
        <f>'Agent sur le planning au 011019'!$B$42</f>
        <v>JBU-14</v>
      </c>
      <c r="LK31" s="182" t="str">
        <f>'Agent sur le planning au 011019'!$C$42</f>
        <v>Soir JBU</v>
      </c>
      <c r="LL31" s="182" t="str">
        <f>'Agent sur le planning au 011019'!$D$42</f>
        <v>JBU-11</v>
      </c>
      <c r="LM31" s="181" t="str">
        <f>'Agent sur le planning au 011019'!$E$42</f>
        <v>7H30-15H30</v>
      </c>
      <c r="LN31" s="182" t="str">
        <f>'Agent sur le planning au 011019'!$F$42</f>
        <v>RADIO</v>
      </c>
      <c r="LO31" s="182" t="str">
        <f>'Agent sur le planning au 011019'!$B$43</f>
        <v>JBU-11</v>
      </c>
      <c r="LP31" s="181" t="str">
        <f>'Agent sur le planning au 011019'!$C$43</f>
        <v>JBU-11</v>
      </c>
      <c r="LQ31" s="182" t="str">
        <f>'Agent sur le planning au 011019'!$D$43</f>
        <v>Soir JBU</v>
      </c>
      <c r="LR31" s="182" t="str">
        <f>'Agent sur le planning au 011019'!$E$43</f>
        <v>JBU-11</v>
      </c>
      <c r="LS31" s="182" t="str">
        <f>'Agent sur le planning au 011019'!$F$43</f>
        <v>JBU-11</v>
      </c>
      <c r="LT31" s="182" t="str">
        <f>'Agent sur le planning au 011019'!$B$44</f>
        <v>7H30-18H</v>
      </c>
      <c r="LU31" s="183" t="str">
        <f>'Agent sur le planning au 011019'!$C$44</f>
        <v>7H30-18H</v>
      </c>
      <c r="LV31" s="182" t="str">
        <f>'Agent sur le planning au 011019'!$D$44</f>
        <v>7H30-18H</v>
      </c>
      <c r="LW31" s="184" t="str">
        <f>'Agent sur le planning au 011019'!$E$44</f>
        <v>RA</v>
      </c>
      <c r="LX31" s="181" t="str">
        <f>'Agent sur le planning au 011019'!$F$44</f>
        <v>7H30-18H</v>
      </c>
      <c r="LY31" s="182" t="str">
        <f>'Agent sur le planning au 011019'!$B$45</f>
        <v>10H-20H</v>
      </c>
      <c r="LZ31" s="183" t="str">
        <f>'Agent sur le planning au 011019'!$C$45</f>
        <v>7H30-18H</v>
      </c>
      <c r="MA31" s="184" t="str">
        <f>'Agent sur le planning au 011019'!$D$45</f>
        <v>RA</v>
      </c>
      <c r="MB31" s="182" t="str">
        <f>'Agent sur le planning au 011019'!$E$45</f>
        <v>JBU-15</v>
      </c>
      <c r="MC31" s="184" t="str">
        <f>'Agent sur le planning au 011019'!$F$45</f>
        <v>RA</v>
      </c>
      <c r="MD31" s="181" t="str">
        <f>'Agent sur le planning au 011019'!$B$46</f>
        <v>JBC-26</v>
      </c>
      <c r="ME31" s="182" t="str">
        <f>'Agent sur le planning au 011019'!$C$46</f>
        <v>JBC-26</v>
      </c>
      <c r="MF31" s="182" t="str">
        <f>'Agent sur le planning au 011019'!$D$46</f>
        <v>JBC-26</v>
      </c>
      <c r="MG31" s="182" t="str">
        <f>'Agent sur le planning au 011019'!$E$46</f>
        <v>Soir JBC</v>
      </c>
      <c r="MH31" s="183" t="str">
        <f>'Agent sur le planning au 011019'!$F$46</f>
        <v>7H30-15H30</v>
      </c>
      <c r="MI31" s="182" t="str">
        <f>'Agent sur le planning au 011019'!$B$47</f>
        <v>7H30-15H30</v>
      </c>
      <c r="MJ31" s="181" t="str">
        <f>'Agent sur le planning au 011019'!$C$47</f>
        <v>7H30-15H30</v>
      </c>
      <c r="MK31" s="183" t="str">
        <f>'Agent sur le planning au 011019'!$D$47</f>
        <v>7H30-15H30</v>
      </c>
      <c r="ML31" s="183" t="str">
        <f>'Agent sur le planning au 011019'!$E$47</f>
        <v>7H30-15H30</v>
      </c>
      <c r="MM31" s="182" t="str">
        <f>'Agent sur le planning au 011019'!$F$47</f>
        <v>JBU-15</v>
      </c>
      <c r="MN31" s="182" t="str">
        <f>'Agent sur le planning au 011019'!$B$48</f>
        <v>Soir JBC</v>
      </c>
      <c r="MO31" s="182" t="str">
        <f>'Agent sur le planning au 011019'!$C$48</f>
        <v>JFR-35</v>
      </c>
      <c r="MP31" s="181" t="str">
        <f>'Agent sur le planning au 011019'!$D$48</f>
        <v>JBC-24</v>
      </c>
      <c r="MQ31" s="182" t="str">
        <f>'Agent sur le planning au 011019'!$E$48</f>
        <v>JBC-25</v>
      </c>
      <c r="MR31" s="182" t="str">
        <f>'Agent sur le planning au 011019'!$F$48</f>
        <v>JBC-25</v>
      </c>
      <c r="MS31" s="182" t="str">
        <f>'Agent sur le planning au 011019'!$B$49</f>
        <v>JBC-24</v>
      </c>
      <c r="MT31" s="182" t="str">
        <f>'Agent sur le planning au 011019'!$C$49</f>
        <v>JBC-24</v>
      </c>
      <c r="MU31" s="182" t="str">
        <f>'Agent sur le planning au 011019'!$D$49</f>
        <v>12H-20H</v>
      </c>
      <c r="MV31" s="182" t="str">
        <f>'Agent sur le planning au 011019'!$E$49</f>
        <v>JBC-24</v>
      </c>
      <c r="MW31" s="181" t="str">
        <f>'Agent sur le planning au 011019'!$F$49</f>
        <v>JBC-24</v>
      </c>
      <c r="MX31" s="182" t="str">
        <f>'Agent sur le planning au 011019'!$B$50</f>
        <v>JBC-22</v>
      </c>
      <c r="MY31" s="182" t="str">
        <f>'Agent sur le planning au 011019'!$C$50</f>
        <v>Soir JBC</v>
      </c>
      <c r="MZ31" s="182" t="str">
        <f>'Agent sur le planning au 011019'!$D$50</f>
        <v>JBC-22</v>
      </c>
      <c r="NA31" s="181" t="s">
        <v>293</v>
      </c>
      <c r="NB31" s="182" t="str">
        <f>'Agent sur le planning au 011019'!$F$50</f>
        <v>JBC-22</v>
      </c>
      <c r="NC31" s="182" t="str">
        <f>'Agent sur le planning au 011019'!$B$51</f>
        <v>7H30-18H</v>
      </c>
      <c r="ND31" s="184" t="str">
        <f>'Agent sur le planning au 011019'!$C$51</f>
        <v>RA</v>
      </c>
      <c r="NE31" s="182" t="str">
        <f>'Agent sur le planning au 011019'!$D$51</f>
        <v>JFR-33</v>
      </c>
      <c r="NF31" s="181" t="str">
        <f>'Agent sur le planning au 011019'!$E$51</f>
        <v>7h30-18h</v>
      </c>
      <c r="NG31" s="181" t="str">
        <f>'Agent sur le planning au 011019'!$F$51</f>
        <v>JFR-33</v>
      </c>
      <c r="NH31" s="184" t="str">
        <f>'Agent sur le planning au 011019'!$B$52</f>
        <v>RA</v>
      </c>
      <c r="NI31" s="182" t="str">
        <f>'Agent sur le planning au 011019'!$C$52</f>
        <v>JBC-25</v>
      </c>
      <c r="NJ31" s="182" t="str">
        <f>'Agent sur le planning au 011019'!$D$52</f>
        <v>JFR-35</v>
      </c>
      <c r="NK31" s="182" t="str">
        <f>'Agent sur le planning au 011019'!$E$52</f>
        <v>7H30-18H</v>
      </c>
      <c r="NL31" s="184" t="str">
        <f>'Agent sur le planning au 011019'!$F$52</f>
        <v>RA</v>
      </c>
      <c r="NM31" s="182" t="str">
        <f>'Agent sur le planning au 011019'!$B$53</f>
        <v>7H30-15H30</v>
      </c>
      <c r="NN31" s="183" t="str">
        <f>'Agent sur le planning au 011019'!$C$53</f>
        <v>7H30-15H30</v>
      </c>
      <c r="NO31" s="181" t="str">
        <f>'Agent sur le planning au 011019'!$D$53</f>
        <v>7H30-15H30</v>
      </c>
      <c r="NP31" s="182" t="str">
        <f>'Agent sur le planning au 011019'!$E$53</f>
        <v>Soir JFR</v>
      </c>
      <c r="NQ31" s="183" t="str">
        <f>'Agent sur le planning au 011019'!$F$53</f>
        <v>7H30-15H30</v>
      </c>
      <c r="NR31" s="182" t="str">
        <f>'Agent sur le planning au 011019'!$B$54</f>
        <v>12H-20H</v>
      </c>
      <c r="NS31" s="183" t="str">
        <f>'Agent sur le planning au 011019'!$C$54</f>
        <v>7H30-15H30</v>
      </c>
      <c r="NT31" s="183" t="str">
        <f>'Agent sur le planning au 011019'!$D$54</f>
        <v>7H30-15H30</v>
      </c>
      <c r="NU31" s="181" t="str">
        <f>'Agent sur le planning au 011019'!$E$54</f>
        <v>7H30-15H30</v>
      </c>
      <c r="NV31" s="183" t="str">
        <f>'Agent sur le planning au 011019'!$F$54</f>
        <v>7H30-15H30</v>
      </c>
      <c r="NW31" s="181" t="str">
        <f>'Agent sur le planning au 011019'!$B$55</f>
        <v>7H30-15H30</v>
      </c>
      <c r="NX31" s="183" t="str">
        <f>'Agent sur le planning au 011019'!$C$55</f>
        <v>7H30-15H30</v>
      </c>
      <c r="NY31" s="183" t="s">
        <v>292</v>
      </c>
      <c r="NZ31" s="183" t="s">
        <v>294</v>
      </c>
      <c r="OA31" s="183" t="str">
        <f>'Agent sur le planning au 011019'!$F$55</f>
        <v>7H30-15H30</v>
      </c>
      <c r="OB31" s="182" t="str">
        <f>'Agent sur le planning au 011019'!$B$56</f>
        <v>CETI</v>
      </c>
      <c r="OC31" s="181" t="str">
        <f>'Agent sur le planning au 011019'!$C$56</f>
        <v>CETI</v>
      </c>
      <c r="OD31" s="183" t="str">
        <f>'Agent sur le planning au 011019'!$D$56</f>
        <v>7H30-15H30</v>
      </c>
      <c r="OE31" s="182" t="str">
        <f>'Agent sur le planning au 011019'!$E$56</f>
        <v>Soir JBU</v>
      </c>
      <c r="OF31" s="182" t="str">
        <f>'Agent sur le planning au 011019'!$F$56</f>
        <v>CETI</v>
      </c>
      <c r="OG31" s="182" t="str">
        <f>'Agent sur le planning au 011019'!$B$57</f>
        <v>RADIO</v>
      </c>
      <c r="OH31" s="182" t="str">
        <f>'Agent sur le planning au 011019'!$C$57</f>
        <v>CURI</v>
      </c>
      <c r="OI31" s="181" t="str">
        <f>'Agent sur le planning au 011019'!$D$57</f>
        <v>Radio</v>
      </c>
      <c r="OJ31" s="182" t="str">
        <f>'Agent sur le planning au 011019'!$E$57</f>
        <v>SCANN</v>
      </c>
      <c r="OK31" s="182" t="str">
        <f>'Agent sur le planning au 011019'!$F$57</f>
        <v>12H-20H</v>
      </c>
      <c r="OL31" s="179" t="str">
        <f>'Agent sur le planning au 011019'!$B$31</f>
        <v>JBA-3</v>
      </c>
      <c r="OM31" s="179" t="str">
        <f>'Agent sur le planning au 011019'!$C$31</f>
        <v>JBA-3</v>
      </c>
      <c r="ON31" s="179" t="str">
        <f>'Agent sur le planning au 011019'!$D$31</f>
        <v>JBA-3</v>
      </c>
      <c r="OO31" s="179" t="str">
        <f>'Agent sur le planning au 011019'!$E$31</f>
        <v>JBA-3</v>
      </c>
      <c r="OP31" s="180" t="str">
        <f>'Agent sur le planning au 011019'!$F$31</f>
        <v>JBA-3</v>
      </c>
    </row>
    <row r="32" spans="1:406" ht="15" thickBot="1">
      <c r="A32" s="155" t="s">
        <v>366</v>
      </c>
      <c r="B32" s="182" t="str">
        <f>'Agent sur le planning au 011019'!$B$33</f>
        <v>JBA-1</v>
      </c>
      <c r="C32" s="182" t="str">
        <f>'Agent sur le planning au 011019'!$C$33</f>
        <v>12H-20H</v>
      </c>
      <c r="D32" s="181" t="str">
        <f>'Agent sur le planning au 011019'!$D$33</f>
        <v>JBA-2</v>
      </c>
      <c r="E32" s="182" t="str">
        <f>'Agent sur le planning au 011019'!$E$33</f>
        <v>JBA-1</v>
      </c>
      <c r="F32" s="182" t="str">
        <f>'Agent sur le planning au 011019'!$F$33</f>
        <v>JBA-1</v>
      </c>
      <c r="G32" s="183" t="str">
        <f>'Agent sur le planning au 011019'!$B$34</f>
        <v>7H30-15H30</v>
      </c>
      <c r="H32" s="181" t="str">
        <f>'Agent sur le planning au 011019'!$C$34</f>
        <v>CCV-43</v>
      </c>
      <c r="I32" s="182" t="str">
        <f>'Agent sur le planning au 011019'!$D$34</f>
        <v>Soir JFR</v>
      </c>
      <c r="J32" s="182" t="str">
        <f>'Agent sur le planning au 011019'!$E$34</f>
        <v>CCV-43</v>
      </c>
      <c r="K32" s="182" t="str">
        <f>'Agent sur le planning au 011019'!$F$34</f>
        <v>CCV-43</v>
      </c>
      <c r="L32" s="183" t="str">
        <f>'Agent sur le planning au 011019'!$B$35</f>
        <v>7H30-15H30</v>
      </c>
      <c r="M32" s="182" t="str">
        <f>'Agent sur le planning au 011019'!$C$35</f>
        <v>CCV-46</v>
      </c>
      <c r="N32" s="182" t="str">
        <f>'Agent sur le planning au 011019'!$D$35</f>
        <v>CCV-46</v>
      </c>
      <c r="O32" s="181" t="str">
        <f>'Agent sur le planning au 011019'!$E$35</f>
        <v>CCV-46</v>
      </c>
      <c r="P32" s="182" t="str">
        <f>'Agent sur le planning au 011019'!$F$35</f>
        <v>Soir JBC</v>
      </c>
      <c r="Q32" s="182" t="str">
        <f>'Agent sur le planning au 011019'!$B$36</f>
        <v>JFR-34</v>
      </c>
      <c r="R32" s="181" t="str">
        <f>'Agent sur le planning au 011019'!$C$36</f>
        <v>JFR-34</v>
      </c>
      <c r="S32" s="184" t="str">
        <f>'Agent sur le planning au 011019'!$D$36</f>
        <v>RA</v>
      </c>
      <c r="T32" s="182" t="str">
        <f>'Agent sur le planning au 011019'!$E$36</f>
        <v>JFR-34</v>
      </c>
      <c r="U32" s="182" t="str">
        <f>'Agent sur le planning au 011019'!$F$36</f>
        <v>JFR-34</v>
      </c>
      <c r="V32" s="182" t="str">
        <f>'Agent sur le planning au 011019'!$B$37</f>
        <v>Soir gyn</v>
      </c>
      <c r="W32" s="183" t="str">
        <f>'Agent sur le planning au 011019'!$C$37</f>
        <v>7H30-18H</v>
      </c>
      <c r="X32" s="182" t="str">
        <f>'Agent sur le planning au 011019'!$D$37</f>
        <v>7H30-18H</v>
      </c>
      <c r="Y32" s="184" t="str">
        <f>'Agent sur le planning au 011019'!$E$37</f>
        <v>RA</v>
      </c>
      <c r="Z32" s="184" t="str">
        <f>'Agent sur le planning au 011019'!$F$37</f>
        <v>RA</v>
      </c>
      <c r="AA32" s="182" t="str">
        <f>'Agent sur le planning au 011019'!$B$38</f>
        <v>JFR-36</v>
      </c>
      <c r="AB32" s="181" t="str">
        <f>'Agent sur le planning au 011019'!$C$38</f>
        <v>JFR-36</v>
      </c>
      <c r="AC32" s="182" t="str">
        <f>'Agent sur le planning au 011019'!$D$38</f>
        <v>JFR-36</v>
      </c>
      <c r="AD32" s="182" t="str">
        <f>'Agent sur le planning au 011019'!$E$38</f>
        <v>JFR-36</v>
      </c>
      <c r="AE32" s="182" t="str">
        <f>'Agent sur le planning au 011019'!$F$38</f>
        <v>Soir JFR</v>
      </c>
      <c r="AF32" s="181" t="str">
        <f>'Agent sur le planning au 011019'!$B$39</f>
        <v>JFR-35</v>
      </c>
      <c r="AG32" s="182" t="str">
        <f>'Agent sur le planning au 011019'!$C$39</f>
        <v>Soir JFR</v>
      </c>
      <c r="AH32" s="182" t="str">
        <f>'Agent sur le planning au 011019'!$D$39</f>
        <v>JFR-35</v>
      </c>
      <c r="AI32" s="182" t="str">
        <f>'Agent sur le planning au 011019'!$E$39</f>
        <v>JFR-35</v>
      </c>
      <c r="AJ32" s="182" t="str">
        <f>'Agent sur le planning au 011019'!$F$39</f>
        <v>JFR-35</v>
      </c>
      <c r="AK32" s="183" t="str">
        <f>'Agent sur le planning au 011019'!$B$40</f>
        <v>7H30-15H30</v>
      </c>
      <c r="AL32" s="183" t="str">
        <f>'Agent sur le planning au 011019'!$C$40</f>
        <v>7H30-15H30</v>
      </c>
      <c r="AM32" s="182" t="str">
        <f>'Agent sur le planning au 011019'!$D$40</f>
        <v>7H30-15H30</v>
      </c>
      <c r="AN32" s="182" t="str">
        <f>'Agent sur le planning au 011019'!$E$40</f>
        <v>12H-20H</v>
      </c>
      <c r="AO32" s="181" t="str">
        <f>'Agent sur le planning au 011019'!$F$40</f>
        <v>JFR-36</v>
      </c>
      <c r="AP32" s="182" t="str">
        <f>'Agent sur le planning au 011019'!$B$41</f>
        <v>Soir JBU</v>
      </c>
      <c r="AQ32" s="182" t="str">
        <f>'Agent sur le planning au 011019'!$C$41</f>
        <v>JBU-14</v>
      </c>
      <c r="AR32" s="181" t="str">
        <f>'Agent sur le planning au 011019'!$D$41</f>
        <v>JBU-14</v>
      </c>
      <c r="AS32" s="182" t="str">
        <f>'Agent sur le planning au 011019'!$E$41</f>
        <v>JBU-14</v>
      </c>
      <c r="AT32" s="182" t="str">
        <f>'Agent sur le planning au 011019'!$F$41</f>
        <v>JBU-14</v>
      </c>
      <c r="AU32" s="182" t="str">
        <f>'Agent sur le planning au 011019'!$B$42</f>
        <v>JBU-14</v>
      </c>
      <c r="AV32" s="182" t="str">
        <f>'Agent sur le planning au 011019'!$C$42</f>
        <v>Soir JBU</v>
      </c>
      <c r="AW32" s="182" t="str">
        <f>'Agent sur le planning au 011019'!$D$42</f>
        <v>JBU-11</v>
      </c>
      <c r="AX32" s="181" t="str">
        <f>'Agent sur le planning au 011019'!$E$42</f>
        <v>7H30-15H30</v>
      </c>
      <c r="AY32" s="182" t="str">
        <f>'Agent sur le planning au 011019'!$F$42</f>
        <v>RADIO</v>
      </c>
      <c r="AZ32" s="182" t="str">
        <f>'Agent sur le planning au 011019'!$B$43</f>
        <v>JBU-11</v>
      </c>
      <c r="BA32" s="181" t="str">
        <f>'Agent sur le planning au 011019'!$C$43</f>
        <v>JBU-11</v>
      </c>
      <c r="BB32" s="182" t="str">
        <f>'Agent sur le planning au 011019'!$D$43</f>
        <v>Soir JBU</v>
      </c>
      <c r="BC32" s="182" t="str">
        <f>'Agent sur le planning au 011019'!$E$43</f>
        <v>JBU-11</v>
      </c>
      <c r="BD32" s="182" t="str">
        <f>'Agent sur le planning au 011019'!$F$43</f>
        <v>JBU-11</v>
      </c>
      <c r="BE32" s="182" t="str">
        <f>'Agent sur le planning au 011019'!$B$44</f>
        <v>7H30-18H</v>
      </c>
      <c r="BF32" s="183" t="str">
        <f>'Agent sur le planning au 011019'!$C$44</f>
        <v>7H30-18H</v>
      </c>
      <c r="BG32" s="182" t="str">
        <f>'Agent sur le planning au 011019'!$D$44</f>
        <v>7H30-18H</v>
      </c>
      <c r="BH32" s="184" t="str">
        <f>'Agent sur le planning au 011019'!$E$44</f>
        <v>RA</v>
      </c>
      <c r="BI32" s="181" t="str">
        <f>'Agent sur le planning au 011019'!$F$44</f>
        <v>7H30-18H</v>
      </c>
      <c r="BJ32" s="182" t="str">
        <f>'Agent sur le planning au 011019'!$B$45</f>
        <v>10H-20H</v>
      </c>
      <c r="BK32" s="183" t="str">
        <f>'Agent sur le planning au 011019'!$C$45</f>
        <v>7H30-18H</v>
      </c>
      <c r="BL32" s="184" t="str">
        <f>'Agent sur le planning au 011019'!$D$45</f>
        <v>RA</v>
      </c>
      <c r="BM32" s="182" t="str">
        <f>'Agent sur le planning au 011019'!$E$45</f>
        <v>JBU-15</v>
      </c>
      <c r="BN32" s="184" t="str">
        <f>'Agent sur le planning au 011019'!$F$45</f>
        <v>RA</v>
      </c>
      <c r="BO32" s="181" t="str">
        <f>'Agent sur le planning au 011019'!$B$46</f>
        <v>JBC-26</v>
      </c>
      <c r="BP32" s="182" t="str">
        <f>'Agent sur le planning au 011019'!$C$46</f>
        <v>JBC-26</v>
      </c>
      <c r="BQ32" s="182" t="str">
        <f>'Agent sur le planning au 011019'!$D$46</f>
        <v>JBC-26</v>
      </c>
      <c r="BR32" s="182" t="str">
        <f>'Agent sur le planning au 011019'!$E$46</f>
        <v>Soir JBC</v>
      </c>
      <c r="BS32" s="183" t="str">
        <f>'Agent sur le planning au 011019'!$F$46</f>
        <v>7H30-15H30</v>
      </c>
      <c r="BT32" s="182" t="str">
        <f>'Agent sur le planning au 011019'!$B$47</f>
        <v>7H30-15H30</v>
      </c>
      <c r="BU32" s="181" t="str">
        <f>'Agent sur le planning au 011019'!$C$47</f>
        <v>7H30-15H30</v>
      </c>
      <c r="BV32" s="183" t="str">
        <f>'Agent sur le planning au 011019'!$D$47</f>
        <v>7H30-15H30</v>
      </c>
      <c r="BW32" s="183" t="str">
        <f>'Agent sur le planning au 011019'!$E$47</f>
        <v>7H30-15H30</v>
      </c>
      <c r="BX32" s="182" t="str">
        <f>'Agent sur le planning au 011019'!$F$47</f>
        <v>JBU-15</v>
      </c>
      <c r="BY32" s="182" t="str">
        <f>'Agent sur le planning au 011019'!$B$48</f>
        <v>Soir JBC</v>
      </c>
      <c r="BZ32" s="182" t="str">
        <f>'Agent sur le planning au 011019'!$C$48</f>
        <v>JFR-35</v>
      </c>
      <c r="CA32" s="181" t="str">
        <f>'Agent sur le planning au 011019'!$D$48</f>
        <v>JBC-24</v>
      </c>
      <c r="CB32" s="182" t="str">
        <f>'Agent sur le planning au 011019'!$E$48</f>
        <v>JBC-25</v>
      </c>
      <c r="CC32" s="182" t="str">
        <f>'Agent sur le planning au 011019'!$F$48</f>
        <v>JBC-25</v>
      </c>
      <c r="CD32" s="182" t="str">
        <f>'Agent sur le planning au 011019'!$B$49</f>
        <v>JBC-24</v>
      </c>
      <c r="CE32" s="182" t="str">
        <f>'Agent sur le planning au 011019'!$C$49</f>
        <v>JBC-24</v>
      </c>
      <c r="CF32" s="182" t="str">
        <f>'Agent sur le planning au 011019'!$D$49</f>
        <v>12H-20H</v>
      </c>
      <c r="CG32" s="182" t="str">
        <f>'Agent sur le planning au 011019'!$E$49</f>
        <v>JBC-24</v>
      </c>
      <c r="CH32" s="181" t="str">
        <f>'Agent sur le planning au 011019'!$F$49</f>
        <v>JBC-24</v>
      </c>
      <c r="CI32" s="182" t="str">
        <f>'Agent sur le planning au 011019'!$B$50</f>
        <v>JBC-22</v>
      </c>
      <c r="CJ32" s="182" t="str">
        <f>'Agent sur le planning au 011019'!$C$50</f>
        <v>Soir JBC</v>
      </c>
      <c r="CK32" s="182" t="str">
        <f>'Agent sur le planning au 011019'!$D$50</f>
        <v>JBC-22</v>
      </c>
      <c r="CL32" s="181" t="s">
        <v>293</v>
      </c>
      <c r="CM32" s="182" t="str">
        <f>'Agent sur le planning au 011019'!$F$50</f>
        <v>JBC-22</v>
      </c>
      <c r="CN32" s="182" t="str">
        <f>'Agent sur le planning au 011019'!$B$51</f>
        <v>7H30-18H</v>
      </c>
      <c r="CO32" s="184" t="str">
        <f>'Agent sur le planning au 011019'!$C$51</f>
        <v>RA</v>
      </c>
      <c r="CP32" s="182" t="str">
        <f>'Agent sur le planning au 011019'!$D$51</f>
        <v>JFR-33</v>
      </c>
      <c r="CQ32" s="181" t="str">
        <f>'Agent sur le planning au 011019'!$E$51</f>
        <v>7h30-18h</v>
      </c>
      <c r="CR32" s="181" t="str">
        <f>'Agent sur le planning au 011019'!$F$51</f>
        <v>JFR-33</v>
      </c>
      <c r="CS32" s="184" t="str">
        <f>'Agent sur le planning au 011019'!$B$52</f>
        <v>RA</v>
      </c>
      <c r="CT32" s="182" t="str">
        <f>'Agent sur le planning au 011019'!$C$52</f>
        <v>JBC-25</v>
      </c>
      <c r="CU32" s="182" t="str">
        <f>'Agent sur le planning au 011019'!$D$52</f>
        <v>JFR-35</v>
      </c>
      <c r="CV32" s="182" t="str">
        <f>'Agent sur le planning au 011019'!$E$52</f>
        <v>7H30-18H</v>
      </c>
      <c r="CW32" s="184" t="str">
        <f>'Agent sur le planning au 011019'!$F$52</f>
        <v>RA</v>
      </c>
      <c r="CX32" s="182" t="str">
        <f>'Agent sur le planning au 011019'!$B$53</f>
        <v>7H30-15H30</v>
      </c>
      <c r="CY32" s="183" t="str">
        <f>'Agent sur le planning au 011019'!$C$53</f>
        <v>7H30-15H30</v>
      </c>
      <c r="CZ32" s="181" t="str">
        <f>'Agent sur le planning au 011019'!$D$53</f>
        <v>7H30-15H30</v>
      </c>
      <c r="DA32" s="182" t="str">
        <f>'Agent sur le planning au 011019'!$E$53</f>
        <v>Soir JFR</v>
      </c>
      <c r="DB32" s="183" t="str">
        <f>'Agent sur le planning au 011019'!$F$53</f>
        <v>7H30-15H30</v>
      </c>
      <c r="DC32" s="182" t="str">
        <f>'Agent sur le planning au 011019'!$B$54</f>
        <v>12H-20H</v>
      </c>
      <c r="DD32" s="183" t="str">
        <f>'Agent sur le planning au 011019'!$C$54</f>
        <v>7H30-15H30</v>
      </c>
      <c r="DE32" s="183" t="str">
        <f>'Agent sur le planning au 011019'!$D$54</f>
        <v>7H30-15H30</v>
      </c>
      <c r="DF32" s="181" t="str">
        <f>'Agent sur le planning au 011019'!$E$54</f>
        <v>7H30-15H30</v>
      </c>
      <c r="DG32" s="183" t="str">
        <f>'Agent sur le planning au 011019'!$F$54</f>
        <v>7H30-15H30</v>
      </c>
      <c r="DH32" s="181" t="str">
        <f>'Agent sur le planning au 011019'!$B$55</f>
        <v>7H30-15H30</v>
      </c>
      <c r="DI32" s="183" t="str">
        <f>'Agent sur le planning au 011019'!$C$55</f>
        <v>7H30-15H30</v>
      </c>
      <c r="DJ32" s="183" t="s">
        <v>292</v>
      </c>
      <c r="DK32" s="183" t="s">
        <v>294</v>
      </c>
      <c r="DL32" s="183" t="str">
        <f>'Agent sur le planning au 011019'!$F$55</f>
        <v>7H30-15H30</v>
      </c>
      <c r="DM32" s="182" t="str">
        <f>'Agent sur le planning au 011019'!$B$56</f>
        <v>CETI</v>
      </c>
      <c r="DN32" s="181" t="str">
        <f>'Agent sur le planning au 011019'!$C$56</f>
        <v>CETI</v>
      </c>
      <c r="DO32" s="183" t="str">
        <f>'Agent sur le planning au 011019'!$D$56</f>
        <v>7H30-15H30</v>
      </c>
      <c r="DP32" s="182" t="str">
        <f>'Agent sur le planning au 011019'!$E$56</f>
        <v>Soir JBU</v>
      </c>
      <c r="DQ32" s="182" t="str">
        <f>'Agent sur le planning au 011019'!$F$56</f>
        <v>CETI</v>
      </c>
      <c r="DR32" s="182" t="str">
        <f>'Agent sur le planning au 011019'!$B$57</f>
        <v>RADIO</v>
      </c>
      <c r="DS32" s="182" t="str">
        <f>'Agent sur le planning au 011019'!$C$57</f>
        <v>CURI</v>
      </c>
      <c r="DT32" s="181" t="str">
        <f>'Agent sur le planning au 011019'!$D$57</f>
        <v>Radio</v>
      </c>
      <c r="DU32" s="182" t="str">
        <f>'Agent sur le planning au 011019'!$E$57</f>
        <v>SCANN</v>
      </c>
      <c r="DV32" s="182" t="str">
        <f>'Agent sur le planning au 011019'!$F$57</f>
        <v>12H-20H</v>
      </c>
      <c r="DW32" s="179" t="str">
        <f>'Agent sur le planning au 011019'!$B$31</f>
        <v>JBA-3</v>
      </c>
      <c r="DX32" s="179" t="str">
        <f>'Agent sur le planning au 011019'!$C$31</f>
        <v>JBA-3</v>
      </c>
      <c r="DY32" s="179" t="str">
        <f>'Agent sur le planning au 011019'!$D$31</f>
        <v>JBA-3</v>
      </c>
      <c r="DZ32" s="179" t="str">
        <f>'Agent sur le planning au 011019'!$E$31</f>
        <v>JBA-3</v>
      </c>
      <c r="EA32" s="180" t="str">
        <f>'Agent sur le planning au 011019'!$F$31</f>
        <v>JBA-3</v>
      </c>
      <c r="EB32" s="181" t="str">
        <f>'Agent sur le planning au 011019'!$B$32</f>
        <v>JBA-2</v>
      </c>
      <c r="EC32" s="182" t="str">
        <f>'Agent sur le planning au 011019'!$C$32</f>
        <v>JBA-2</v>
      </c>
      <c r="ED32" s="182" t="str">
        <f>'Agent sur le planning au 011019'!$D$32</f>
        <v>Soir JBC</v>
      </c>
      <c r="EE32" s="182" t="str">
        <f>'Agent sur le planning au 011019'!$E$32</f>
        <v>JBA-2</v>
      </c>
      <c r="EF32" s="182" t="str">
        <f>'Agent sur le planning au 011019'!$F$32</f>
        <v>JBA-2</v>
      </c>
      <c r="EG32" s="182" t="str">
        <f>'Agent sur le planning au 011019'!$B$33</f>
        <v>JBA-1</v>
      </c>
      <c r="EH32" s="182" t="str">
        <f>'Agent sur le planning au 011019'!$C$33</f>
        <v>12H-20H</v>
      </c>
      <c r="EI32" s="181" t="str">
        <f>'Agent sur le planning au 011019'!$D$33</f>
        <v>JBA-2</v>
      </c>
      <c r="EJ32" s="182" t="str">
        <f>'Agent sur le planning au 011019'!$E$33</f>
        <v>JBA-1</v>
      </c>
      <c r="EK32" s="182" t="str">
        <f>'Agent sur le planning au 011019'!$F$33</f>
        <v>JBA-1</v>
      </c>
      <c r="EL32" s="183" t="str">
        <f>'Agent sur le planning au 011019'!$B$34</f>
        <v>7H30-15H30</v>
      </c>
      <c r="EM32" s="181" t="str">
        <f>'Agent sur le planning au 011019'!$C$34</f>
        <v>CCV-43</v>
      </c>
      <c r="EN32" s="182" t="str">
        <f>'Agent sur le planning au 011019'!$D$34</f>
        <v>Soir JFR</v>
      </c>
      <c r="EO32" s="182" t="str">
        <f>'Agent sur le planning au 011019'!$E$34</f>
        <v>CCV-43</v>
      </c>
      <c r="EP32" s="182" t="str">
        <f>'Agent sur le planning au 011019'!$F$34</f>
        <v>CCV-43</v>
      </c>
      <c r="EQ32" s="183" t="str">
        <f>'Agent sur le planning au 011019'!$B$35</f>
        <v>7H30-15H30</v>
      </c>
      <c r="ER32" s="182" t="str">
        <f>'Agent sur le planning au 011019'!$C$35</f>
        <v>CCV-46</v>
      </c>
      <c r="ES32" s="182" t="str">
        <f>'Agent sur le planning au 011019'!$D$35</f>
        <v>CCV-46</v>
      </c>
      <c r="ET32" s="181" t="str">
        <f>'Agent sur le planning au 011019'!$E$35</f>
        <v>CCV-46</v>
      </c>
      <c r="EU32" s="182" t="str">
        <f>'Agent sur le planning au 011019'!$F$35</f>
        <v>Soir JBC</v>
      </c>
      <c r="EV32" s="182" t="str">
        <f>'Agent sur le planning au 011019'!$B$36</f>
        <v>JFR-34</v>
      </c>
      <c r="EW32" s="181" t="str">
        <f>'Agent sur le planning au 011019'!$C$36</f>
        <v>JFR-34</v>
      </c>
      <c r="EX32" s="184" t="str">
        <f>'Agent sur le planning au 011019'!$D$36</f>
        <v>RA</v>
      </c>
      <c r="EY32" s="182" t="str">
        <f>'Agent sur le planning au 011019'!$E$36</f>
        <v>JFR-34</v>
      </c>
      <c r="EZ32" s="182" t="str">
        <f>'Agent sur le planning au 011019'!$F$36</f>
        <v>JFR-34</v>
      </c>
      <c r="FA32" s="182" t="str">
        <f>'Agent sur le planning au 011019'!$B$37</f>
        <v>Soir gyn</v>
      </c>
      <c r="FB32" s="183" t="str">
        <f>'Agent sur le planning au 011019'!$C$37</f>
        <v>7H30-18H</v>
      </c>
      <c r="FC32" s="182" t="str">
        <f>'Agent sur le planning au 011019'!$D$37</f>
        <v>7H30-18H</v>
      </c>
      <c r="FD32" s="184" t="str">
        <f>'Agent sur le planning au 011019'!$E$37</f>
        <v>RA</v>
      </c>
      <c r="FE32" s="184" t="str">
        <f>'Agent sur le planning au 011019'!$F$37</f>
        <v>RA</v>
      </c>
      <c r="FF32" s="182" t="str">
        <f>'Agent sur le planning au 011019'!$B$38</f>
        <v>JFR-36</v>
      </c>
      <c r="FG32" s="181" t="str">
        <f>'Agent sur le planning au 011019'!$C$38</f>
        <v>JFR-36</v>
      </c>
      <c r="FH32" s="182" t="str">
        <f>'Agent sur le planning au 011019'!$D$38</f>
        <v>JFR-36</v>
      </c>
      <c r="FI32" s="182" t="str">
        <f>'Agent sur le planning au 011019'!$E$38</f>
        <v>JFR-36</v>
      </c>
      <c r="FJ32" s="182" t="str">
        <f>'Agent sur le planning au 011019'!$F$38</f>
        <v>Soir JFR</v>
      </c>
      <c r="FK32" s="181" t="str">
        <f>'Agent sur le planning au 011019'!$B$39</f>
        <v>JFR-35</v>
      </c>
      <c r="FL32" s="182" t="str">
        <f>'Agent sur le planning au 011019'!$C$39</f>
        <v>Soir JFR</v>
      </c>
      <c r="FM32" s="182" t="str">
        <f>'Agent sur le planning au 011019'!$D$39</f>
        <v>JFR-35</v>
      </c>
      <c r="FN32" s="182" t="str">
        <f>'Agent sur le planning au 011019'!$E$39</f>
        <v>JFR-35</v>
      </c>
      <c r="FO32" s="182" t="str">
        <f>'Agent sur le planning au 011019'!$F$39</f>
        <v>JFR-35</v>
      </c>
      <c r="FP32" s="183" t="str">
        <f>'Agent sur le planning au 011019'!$B$40</f>
        <v>7H30-15H30</v>
      </c>
      <c r="FQ32" s="183" t="str">
        <f>'Agent sur le planning au 011019'!$C$40</f>
        <v>7H30-15H30</v>
      </c>
      <c r="FR32" s="182" t="str">
        <f>'Agent sur le planning au 011019'!$D$40</f>
        <v>7H30-15H30</v>
      </c>
      <c r="FS32" s="182" t="str">
        <f>'Agent sur le planning au 011019'!$E$40</f>
        <v>12H-20H</v>
      </c>
      <c r="FT32" s="181" t="str">
        <f>'Agent sur le planning au 011019'!$F$40</f>
        <v>JFR-36</v>
      </c>
      <c r="FU32" s="182" t="str">
        <f>'Agent sur le planning au 011019'!$B$41</f>
        <v>Soir JBU</v>
      </c>
      <c r="FV32" s="182" t="str">
        <f>'Agent sur le planning au 011019'!$C$41</f>
        <v>JBU-14</v>
      </c>
      <c r="FW32" s="181" t="str">
        <f>'Agent sur le planning au 011019'!$D$41</f>
        <v>JBU-14</v>
      </c>
      <c r="FX32" s="182" t="str">
        <f>'Agent sur le planning au 011019'!$E$41</f>
        <v>JBU-14</v>
      </c>
      <c r="FY32" s="182" t="str">
        <f>'Agent sur le planning au 011019'!$F$41</f>
        <v>JBU-14</v>
      </c>
      <c r="FZ32" s="182" t="str">
        <f>'Agent sur le planning au 011019'!$B$42</f>
        <v>JBU-14</v>
      </c>
      <c r="GA32" s="182" t="str">
        <f>'Agent sur le planning au 011019'!$C$42</f>
        <v>Soir JBU</v>
      </c>
      <c r="GB32" s="182" t="str">
        <f>'Agent sur le planning au 011019'!$D$42</f>
        <v>JBU-11</v>
      </c>
      <c r="GC32" s="181" t="str">
        <f>'Agent sur le planning au 011019'!$E$42</f>
        <v>7H30-15H30</v>
      </c>
      <c r="GD32" s="182" t="str">
        <f>'Agent sur le planning au 011019'!$F$42</f>
        <v>RADIO</v>
      </c>
      <c r="GE32" s="182" t="str">
        <f>'Agent sur le planning au 011019'!$B$43</f>
        <v>JBU-11</v>
      </c>
      <c r="GF32" s="181" t="str">
        <f>'Agent sur le planning au 011019'!$C$43</f>
        <v>JBU-11</v>
      </c>
      <c r="GG32" s="182" t="str">
        <f>'Agent sur le planning au 011019'!$D$43</f>
        <v>Soir JBU</v>
      </c>
      <c r="GH32" s="182" t="str">
        <f>'Agent sur le planning au 011019'!$E$43</f>
        <v>JBU-11</v>
      </c>
      <c r="GI32" s="182" t="str">
        <f>'Agent sur le planning au 011019'!$F$43</f>
        <v>JBU-11</v>
      </c>
      <c r="GJ32" s="182" t="str">
        <f>'Agent sur le planning au 011019'!$B$44</f>
        <v>7H30-18H</v>
      </c>
      <c r="GK32" s="183" t="str">
        <f>'Agent sur le planning au 011019'!$C$44</f>
        <v>7H30-18H</v>
      </c>
      <c r="GL32" s="182" t="str">
        <f>'Agent sur le planning au 011019'!$D$44</f>
        <v>7H30-18H</v>
      </c>
      <c r="GM32" s="184" t="str">
        <f>'Agent sur le planning au 011019'!$E$44</f>
        <v>RA</v>
      </c>
      <c r="GN32" s="181" t="str">
        <f>'Agent sur le planning au 011019'!$F$44</f>
        <v>7H30-18H</v>
      </c>
      <c r="GO32" s="182" t="str">
        <f>'Agent sur le planning au 011019'!$B$45</f>
        <v>10H-20H</v>
      </c>
      <c r="GP32" s="183" t="str">
        <f>'Agent sur le planning au 011019'!$C$45</f>
        <v>7H30-18H</v>
      </c>
      <c r="GQ32" s="184" t="str">
        <f>'Agent sur le planning au 011019'!$D$45</f>
        <v>RA</v>
      </c>
      <c r="GR32" s="182" t="str">
        <f>'Agent sur le planning au 011019'!$E$45</f>
        <v>JBU-15</v>
      </c>
      <c r="GS32" s="184" t="str">
        <f>'Agent sur le planning au 011019'!$F$45</f>
        <v>RA</v>
      </c>
      <c r="GT32" s="181" t="str">
        <f>'Agent sur le planning au 011019'!$B$46</f>
        <v>JBC-26</v>
      </c>
      <c r="GU32" s="182" t="str">
        <f>'Agent sur le planning au 011019'!$C$46</f>
        <v>JBC-26</v>
      </c>
      <c r="GV32" s="182" t="str">
        <f>'Agent sur le planning au 011019'!$D$46</f>
        <v>JBC-26</v>
      </c>
      <c r="GW32" s="182" t="str">
        <f>'Agent sur le planning au 011019'!$E$46</f>
        <v>Soir JBC</v>
      </c>
      <c r="GX32" s="183" t="str">
        <f>'Agent sur le planning au 011019'!$F$46</f>
        <v>7H30-15H30</v>
      </c>
      <c r="GY32" s="182" t="str">
        <f>'Agent sur le planning au 011019'!$B$47</f>
        <v>7H30-15H30</v>
      </c>
      <c r="GZ32" s="181" t="str">
        <f>'Agent sur le planning au 011019'!$C$47</f>
        <v>7H30-15H30</v>
      </c>
      <c r="HA32" s="183" t="str">
        <f>'Agent sur le planning au 011019'!$D$47</f>
        <v>7H30-15H30</v>
      </c>
      <c r="HB32" s="183" t="str">
        <f>'Agent sur le planning au 011019'!$E$47</f>
        <v>7H30-15H30</v>
      </c>
      <c r="HC32" s="182" t="str">
        <f>'Agent sur le planning au 011019'!$F$47</f>
        <v>JBU-15</v>
      </c>
      <c r="HD32" s="182" t="str">
        <f>'Agent sur le planning au 011019'!$B$48</f>
        <v>Soir JBC</v>
      </c>
      <c r="HE32" s="182" t="str">
        <f>'Agent sur le planning au 011019'!$C$48</f>
        <v>JFR-35</v>
      </c>
      <c r="HF32" s="181" t="str">
        <f>'Agent sur le planning au 011019'!$D$48</f>
        <v>JBC-24</v>
      </c>
      <c r="HG32" s="182" t="str">
        <f>'Agent sur le planning au 011019'!$E$48</f>
        <v>JBC-25</v>
      </c>
      <c r="HH32" s="182" t="str">
        <f>'Agent sur le planning au 011019'!$F$48</f>
        <v>JBC-25</v>
      </c>
      <c r="HI32" s="182" t="str">
        <f>'Agent sur le planning au 011019'!$B$49</f>
        <v>JBC-24</v>
      </c>
      <c r="HJ32" s="182" t="str">
        <f>'Agent sur le planning au 011019'!$C$49</f>
        <v>JBC-24</v>
      </c>
      <c r="HK32" s="182" t="str">
        <f>'Agent sur le planning au 011019'!$D$49</f>
        <v>12H-20H</v>
      </c>
      <c r="HL32" s="182" t="str">
        <f>'Agent sur le planning au 011019'!$E$49</f>
        <v>JBC-24</v>
      </c>
      <c r="HM32" s="181" t="str">
        <f>'Agent sur le planning au 011019'!$F$49</f>
        <v>JBC-24</v>
      </c>
      <c r="HN32" s="182" t="str">
        <f>'Agent sur le planning au 011019'!$B$50</f>
        <v>JBC-22</v>
      </c>
      <c r="HO32" s="182" t="str">
        <f>'Agent sur le planning au 011019'!$C$50</f>
        <v>Soir JBC</v>
      </c>
      <c r="HP32" s="182" t="str">
        <f>'Agent sur le planning au 011019'!$D$50</f>
        <v>JBC-22</v>
      </c>
      <c r="HQ32" s="181" t="s">
        <v>293</v>
      </c>
      <c r="HR32" s="182" t="str">
        <f>'Agent sur le planning au 011019'!$F$50</f>
        <v>JBC-22</v>
      </c>
      <c r="HS32" s="182" t="str">
        <f>'Agent sur le planning au 011019'!$B$51</f>
        <v>7H30-18H</v>
      </c>
      <c r="HT32" s="184" t="str">
        <f>'Agent sur le planning au 011019'!$C$51</f>
        <v>RA</v>
      </c>
      <c r="HU32" s="182" t="str">
        <f>'Agent sur le planning au 011019'!$D$51</f>
        <v>JFR-33</v>
      </c>
      <c r="HV32" s="181" t="str">
        <f>'Agent sur le planning au 011019'!$E$51</f>
        <v>7h30-18h</v>
      </c>
      <c r="HW32" s="181" t="str">
        <f>'Agent sur le planning au 011019'!$F$51</f>
        <v>JFR-33</v>
      </c>
      <c r="HX32" s="184" t="str">
        <f>'Agent sur le planning au 011019'!$B$52</f>
        <v>RA</v>
      </c>
      <c r="HY32" s="182" t="str">
        <f>'Agent sur le planning au 011019'!$C$52</f>
        <v>JBC-25</v>
      </c>
      <c r="HZ32" s="182" t="str">
        <f>'Agent sur le planning au 011019'!$D$52</f>
        <v>JFR-35</v>
      </c>
      <c r="IA32" s="182" t="str">
        <f>'Agent sur le planning au 011019'!$E$52</f>
        <v>7H30-18H</v>
      </c>
      <c r="IB32" s="184" t="str">
        <f>'Agent sur le planning au 011019'!$F$52</f>
        <v>RA</v>
      </c>
      <c r="IC32" s="182" t="str">
        <f>'Agent sur le planning au 011019'!$B$53</f>
        <v>7H30-15H30</v>
      </c>
      <c r="ID32" s="183" t="str">
        <f>'Agent sur le planning au 011019'!$C$53</f>
        <v>7H30-15H30</v>
      </c>
      <c r="IE32" s="181" t="str">
        <f>'Agent sur le planning au 011019'!$D$53</f>
        <v>7H30-15H30</v>
      </c>
      <c r="IF32" s="182" t="str">
        <f>'Agent sur le planning au 011019'!$E$53</f>
        <v>Soir JFR</v>
      </c>
      <c r="IG32" s="183" t="str">
        <f>'Agent sur le planning au 011019'!$F$53</f>
        <v>7H30-15H30</v>
      </c>
      <c r="IH32" s="182" t="str">
        <f>'Agent sur le planning au 011019'!$B$54</f>
        <v>12H-20H</v>
      </c>
      <c r="II32" s="183" t="str">
        <f>'Agent sur le planning au 011019'!$C$54</f>
        <v>7H30-15H30</v>
      </c>
      <c r="IJ32" s="183" t="str">
        <f>'Agent sur le planning au 011019'!$D$54</f>
        <v>7H30-15H30</v>
      </c>
      <c r="IK32" s="181" t="str">
        <f>'Agent sur le planning au 011019'!$E$54</f>
        <v>7H30-15H30</v>
      </c>
      <c r="IL32" s="183" t="str">
        <f>'Agent sur le planning au 011019'!$F$54</f>
        <v>7H30-15H30</v>
      </c>
      <c r="IM32" s="181" t="str">
        <f>'Agent sur le planning au 011019'!$B$55</f>
        <v>7H30-15H30</v>
      </c>
      <c r="IN32" s="183" t="str">
        <f>'Agent sur le planning au 011019'!$C$55</f>
        <v>7H30-15H30</v>
      </c>
      <c r="IO32" s="183" t="s">
        <v>292</v>
      </c>
      <c r="IP32" s="183" t="s">
        <v>294</v>
      </c>
      <c r="IQ32" s="183" t="str">
        <f>'Agent sur le planning au 011019'!$F$55</f>
        <v>7H30-15H30</v>
      </c>
      <c r="IR32" s="182" t="str">
        <f>'Agent sur le planning au 011019'!$B$56</f>
        <v>CETI</v>
      </c>
      <c r="IS32" s="181" t="str">
        <f>'Agent sur le planning au 011019'!$C$56</f>
        <v>CETI</v>
      </c>
      <c r="IT32" s="183" t="str">
        <f>'Agent sur le planning au 011019'!$D$56</f>
        <v>7H30-15H30</v>
      </c>
      <c r="IU32" s="182" t="str">
        <f>'Agent sur le planning au 011019'!$E$56</f>
        <v>Soir JBU</v>
      </c>
      <c r="IV32" s="182" t="str">
        <f>'Agent sur le planning au 011019'!$F$56</f>
        <v>CETI</v>
      </c>
      <c r="IW32" s="182" t="str">
        <f>'Agent sur le planning au 011019'!$B$57</f>
        <v>RADIO</v>
      </c>
      <c r="IX32" s="182" t="str">
        <f>'Agent sur le planning au 011019'!$C$57</f>
        <v>CURI</v>
      </c>
      <c r="IY32" s="181" t="str">
        <f>'Agent sur le planning au 011019'!$D$57</f>
        <v>Radio</v>
      </c>
      <c r="IZ32" s="182" t="str">
        <f>'Agent sur le planning au 011019'!$E$57</f>
        <v>SCANN</v>
      </c>
      <c r="JA32" s="182" t="str">
        <f>'Agent sur le planning au 011019'!$F$57</f>
        <v>12H-20H</v>
      </c>
      <c r="JB32" s="179" t="str">
        <f>'Agent sur le planning au 011019'!$B$31</f>
        <v>JBA-3</v>
      </c>
      <c r="JC32" s="179" t="str">
        <f>'Agent sur le planning au 011019'!$C$31</f>
        <v>JBA-3</v>
      </c>
      <c r="JD32" s="179" t="str">
        <f>'Agent sur le planning au 011019'!$D$31</f>
        <v>JBA-3</v>
      </c>
      <c r="JE32" s="179" t="str">
        <f>'Agent sur le planning au 011019'!$E$31</f>
        <v>JBA-3</v>
      </c>
      <c r="JF32" s="180" t="str">
        <f>'Agent sur le planning au 011019'!$F$31</f>
        <v>JBA-3</v>
      </c>
      <c r="JG32" s="181" t="str">
        <f>'Agent sur le planning au 011019'!$B$32</f>
        <v>JBA-2</v>
      </c>
      <c r="JH32" s="182" t="str">
        <f>'Agent sur le planning au 011019'!$C$32</f>
        <v>JBA-2</v>
      </c>
      <c r="JI32" s="182" t="str">
        <f>'Agent sur le planning au 011019'!$D$32</f>
        <v>Soir JBC</v>
      </c>
      <c r="JJ32" s="182" t="str">
        <f>'Agent sur le planning au 011019'!$E$32</f>
        <v>JBA-2</v>
      </c>
      <c r="JK32" s="182" t="str">
        <f>'Agent sur le planning au 011019'!$F$32</f>
        <v>JBA-2</v>
      </c>
      <c r="JL32" s="182" t="str">
        <f>'Agent sur le planning au 011019'!$B$33</f>
        <v>JBA-1</v>
      </c>
      <c r="JM32" s="182" t="str">
        <f>'Agent sur le planning au 011019'!$C$33</f>
        <v>12H-20H</v>
      </c>
      <c r="JN32" s="181" t="str">
        <f>'Agent sur le planning au 011019'!$D$33</f>
        <v>JBA-2</v>
      </c>
      <c r="JO32" s="182" t="str">
        <f>'Agent sur le planning au 011019'!$E$33</f>
        <v>JBA-1</v>
      </c>
      <c r="JP32" s="182" t="str">
        <f>'Agent sur le planning au 011019'!$F$33</f>
        <v>JBA-1</v>
      </c>
      <c r="JQ32" s="183" t="str">
        <f>'Agent sur le planning au 011019'!$B$34</f>
        <v>7H30-15H30</v>
      </c>
      <c r="JR32" s="181" t="str">
        <f>'Agent sur le planning au 011019'!$C$34</f>
        <v>CCV-43</v>
      </c>
      <c r="JS32" s="182" t="str">
        <f>'Agent sur le planning au 011019'!$D$34</f>
        <v>Soir JFR</v>
      </c>
      <c r="JT32" s="182" t="str">
        <f>'Agent sur le planning au 011019'!$E$34</f>
        <v>CCV-43</v>
      </c>
      <c r="JU32" s="182" t="str">
        <f>'Agent sur le planning au 011019'!$F$34</f>
        <v>CCV-43</v>
      </c>
      <c r="JV32" s="183" t="str">
        <f>'Agent sur le planning au 011019'!$B$35</f>
        <v>7H30-15H30</v>
      </c>
      <c r="JW32" s="182" t="str">
        <f>'Agent sur le planning au 011019'!$C$35</f>
        <v>CCV-46</v>
      </c>
      <c r="JX32" s="182" t="str">
        <f>'Agent sur le planning au 011019'!$D$35</f>
        <v>CCV-46</v>
      </c>
      <c r="JY32" s="181" t="str">
        <f>'Agent sur le planning au 011019'!$E$35</f>
        <v>CCV-46</v>
      </c>
      <c r="JZ32" s="182" t="str">
        <f>'Agent sur le planning au 011019'!$F$35</f>
        <v>Soir JBC</v>
      </c>
      <c r="KA32" s="182" t="str">
        <f>'Agent sur le planning au 011019'!$B$36</f>
        <v>JFR-34</v>
      </c>
      <c r="KB32" s="181" t="str">
        <f>'Agent sur le planning au 011019'!$C$36</f>
        <v>JFR-34</v>
      </c>
      <c r="KC32" s="184" t="str">
        <f>'Agent sur le planning au 011019'!$D$36</f>
        <v>RA</v>
      </c>
      <c r="KD32" s="182" t="str">
        <f>'Agent sur le planning au 011019'!$E$36</f>
        <v>JFR-34</v>
      </c>
      <c r="KE32" s="182" t="str">
        <f>'Agent sur le planning au 011019'!$F$36</f>
        <v>JFR-34</v>
      </c>
      <c r="KF32" s="182" t="str">
        <f>'Agent sur le planning au 011019'!$B$37</f>
        <v>Soir gyn</v>
      </c>
      <c r="KG32" s="183" t="str">
        <f>'Agent sur le planning au 011019'!$C$37</f>
        <v>7H30-18H</v>
      </c>
      <c r="KH32" s="182" t="str">
        <f>'Agent sur le planning au 011019'!$D$37</f>
        <v>7H30-18H</v>
      </c>
      <c r="KI32" s="184" t="str">
        <f>'Agent sur le planning au 011019'!$E$37</f>
        <v>RA</v>
      </c>
      <c r="KJ32" s="184" t="str">
        <f>'Agent sur le planning au 011019'!$F$37</f>
        <v>RA</v>
      </c>
      <c r="KK32" s="182" t="str">
        <f>'Agent sur le planning au 011019'!$B$38</f>
        <v>JFR-36</v>
      </c>
      <c r="KL32" s="181" t="str">
        <f>'Agent sur le planning au 011019'!$C$38</f>
        <v>JFR-36</v>
      </c>
      <c r="KM32" s="182" t="str">
        <f>'Agent sur le planning au 011019'!$D$38</f>
        <v>JFR-36</v>
      </c>
      <c r="KN32" s="182" t="str">
        <f>'Agent sur le planning au 011019'!$E$38</f>
        <v>JFR-36</v>
      </c>
      <c r="KO32" s="182" t="str">
        <f>'Agent sur le planning au 011019'!$F$38</f>
        <v>Soir JFR</v>
      </c>
      <c r="KP32" s="181" t="str">
        <f>'Agent sur le planning au 011019'!$B$39</f>
        <v>JFR-35</v>
      </c>
      <c r="KQ32" s="182" t="str">
        <f>'Agent sur le planning au 011019'!$C$39</f>
        <v>Soir JFR</v>
      </c>
      <c r="KR32" s="182" t="str">
        <f>'Agent sur le planning au 011019'!$D$39</f>
        <v>JFR-35</v>
      </c>
      <c r="KS32" s="182" t="str">
        <f>'Agent sur le planning au 011019'!$E$39</f>
        <v>JFR-35</v>
      </c>
      <c r="KT32" s="182" t="str">
        <f>'Agent sur le planning au 011019'!$F$39</f>
        <v>JFR-35</v>
      </c>
      <c r="KU32" s="183" t="str">
        <f>'Agent sur le planning au 011019'!$B$40</f>
        <v>7H30-15H30</v>
      </c>
      <c r="KV32" s="183" t="str">
        <f>'Agent sur le planning au 011019'!$C$40</f>
        <v>7H30-15H30</v>
      </c>
      <c r="KW32" s="182" t="str">
        <f>'Agent sur le planning au 011019'!$D$40</f>
        <v>7H30-15H30</v>
      </c>
      <c r="KX32" s="182" t="str">
        <f>'Agent sur le planning au 011019'!$E$40</f>
        <v>12H-20H</v>
      </c>
      <c r="KY32" s="181" t="str">
        <f>'Agent sur le planning au 011019'!$F$40</f>
        <v>JFR-36</v>
      </c>
      <c r="KZ32" s="182" t="str">
        <f>'Agent sur le planning au 011019'!$B$41</f>
        <v>Soir JBU</v>
      </c>
      <c r="LA32" s="182" t="str">
        <f>'Agent sur le planning au 011019'!$C$41</f>
        <v>JBU-14</v>
      </c>
      <c r="LB32" s="181" t="str">
        <f>'Agent sur le planning au 011019'!$D$41</f>
        <v>JBU-14</v>
      </c>
      <c r="LC32" s="182" t="str">
        <f>'Agent sur le planning au 011019'!$E$41</f>
        <v>JBU-14</v>
      </c>
      <c r="LD32" s="182" t="str">
        <f>'Agent sur le planning au 011019'!$F$41</f>
        <v>JBU-14</v>
      </c>
      <c r="LE32" s="182" t="str">
        <f>'Agent sur le planning au 011019'!$B$42</f>
        <v>JBU-14</v>
      </c>
      <c r="LF32" s="182" t="str">
        <f>'Agent sur le planning au 011019'!$C$42</f>
        <v>Soir JBU</v>
      </c>
      <c r="LG32" s="182" t="str">
        <f>'Agent sur le planning au 011019'!$D$42</f>
        <v>JBU-11</v>
      </c>
      <c r="LH32" s="181" t="str">
        <f>'Agent sur le planning au 011019'!$E$42</f>
        <v>7H30-15H30</v>
      </c>
      <c r="LI32" s="182" t="str">
        <f>'Agent sur le planning au 011019'!$F$42</f>
        <v>RADIO</v>
      </c>
      <c r="LJ32" s="182" t="str">
        <f>'Agent sur le planning au 011019'!$B$43</f>
        <v>JBU-11</v>
      </c>
      <c r="LK32" s="181" t="str">
        <f>'Agent sur le planning au 011019'!$C$43</f>
        <v>JBU-11</v>
      </c>
      <c r="LL32" s="182" t="str">
        <f>'Agent sur le planning au 011019'!$D$43</f>
        <v>Soir JBU</v>
      </c>
      <c r="LM32" s="182" t="str">
        <f>'Agent sur le planning au 011019'!$E$43</f>
        <v>JBU-11</v>
      </c>
      <c r="LN32" s="182" t="str">
        <f>'Agent sur le planning au 011019'!$F$43</f>
        <v>JBU-11</v>
      </c>
      <c r="LO32" s="182" t="str">
        <f>'Agent sur le planning au 011019'!$B$44</f>
        <v>7H30-18H</v>
      </c>
      <c r="LP32" s="183" t="str">
        <f>'Agent sur le planning au 011019'!$C$44</f>
        <v>7H30-18H</v>
      </c>
      <c r="LQ32" s="182" t="str">
        <f>'Agent sur le planning au 011019'!$D$44</f>
        <v>7H30-18H</v>
      </c>
      <c r="LR32" s="184" t="str">
        <f>'Agent sur le planning au 011019'!$E$44</f>
        <v>RA</v>
      </c>
      <c r="LS32" s="181" t="str">
        <f>'Agent sur le planning au 011019'!$F$44</f>
        <v>7H30-18H</v>
      </c>
      <c r="LT32" s="182" t="str">
        <f>'Agent sur le planning au 011019'!$B$45</f>
        <v>10H-20H</v>
      </c>
      <c r="LU32" s="183" t="str">
        <f>'Agent sur le planning au 011019'!$C$45</f>
        <v>7H30-18H</v>
      </c>
      <c r="LV32" s="184" t="str">
        <f>'Agent sur le planning au 011019'!$D$45</f>
        <v>RA</v>
      </c>
      <c r="LW32" s="182" t="str">
        <f>'Agent sur le planning au 011019'!$E$45</f>
        <v>JBU-15</v>
      </c>
      <c r="LX32" s="184" t="str">
        <f>'Agent sur le planning au 011019'!$F$45</f>
        <v>RA</v>
      </c>
      <c r="LY32" s="181" t="str">
        <f>'Agent sur le planning au 011019'!$B$46</f>
        <v>JBC-26</v>
      </c>
      <c r="LZ32" s="182" t="str">
        <f>'Agent sur le planning au 011019'!$C$46</f>
        <v>JBC-26</v>
      </c>
      <c r="MA32" s="182" t="str">
        <f>'Agent sur le planning au 011019'!$D$46</f>
        <v>JBC-26</v>
      </c>
      <c r="MB32" s="182" t="str">
        <f>'Agent sur le planning au 011019'!$E$46</f>
        <v>Soir JBC</v>
      </c>
      <c r="MC32" s="183" t="str">
        <f>'Agent sur le planning au 011019'!$F$46</f>
        <v>7H30-15H30</v>
      </c>
      <c r="MD32" s="182" t="str">
        <f>'Agent sur le planning au 011019'!$B$47</f>
        <v>7H30-15H30</v>
      </c>
      <c r="ME32" s="181" t="str">
        <f>'Agent sur le planning au 011019'!$C$47</f>
        <v>7H30-15H30</v>
      </c>
      <c r="MF32" s="183" t="str">
        <f>'Agent sur le planning au 011019'!$D$47</f>
        <v>7H30-15H30</v>
      </c>
      <c r="MG32" s="183" t="str">
        <f>'Agent sur le planning au 011019'!$E$47</f>
        <v>7H30-15H30</v>
      </c>
      <c r="MH32" s="182" t="str">
        <f>'Agent sur le planning au 011019'!$F$47</f>
        <v>JBU-15</v>
      </c>
      <c r="MI32" s="182" t="str">
        <f>'Agent sur le planning au 011019'!$B$48</f>
        <v>Soir JBC</v>
      </c>
      <c r="MJ32" s="182" t="str">
        <f>'Agent sur le planning au 011019'!$C$48</f>
        <v>JFR-35</v>
      </c>
      <c r="MK32" s="181" t="str">
        <f>'Agent sur le planning au 011019'!$D$48</f>
        <v>JBC-24</v>
      </c>
      <c r="ML32" s="182" t="str">
        <f>'Agent sur le planning au 011019'!$E$48</f>
        <v>JBC-25</v>
      </c>
      <c r="MM32" s="182" t="str">
        <f>'Agent sur le planning au 011019'!$F$48</f>
        <v>JBC-25</v>
      </c>
      <c r="MN32" s="182" t="str">
        <f>'Agent sur le planning au 011019'!$B$49</f>
        <v>JBC-24</v>
      </c>
      <c r="MO32" s="182" t="str">
        <f>'Agent sur le planning au 011019'!$C$49</f>
        <v>JBC-24</v>
      </c>
      <c r="MP32" s="182" t="str">
        <f>'Agent sur le planning au 011019'!$D$49</f>
        <v>12H-20H</v>
      </c>
      <c r="MQ32" s="182" t="str">
        <f>'Agent sur le planning au 011019'!$E$49</f>
        <v>JBC-24</v>
      </c>
      <c r="MR32" s="181" t="str">
        <f>'Agent sur le planning au 011019'!$F$49</f>
        <v>JBC-24</v>
      </c>
      <c r="MS32" s="182" t="str">
        <f>'Agent sur le planning au 011019'!$B$50</f>
        <v>JBC-22</v>
      </c>
      <c r="MT32" s="182" t="str">
        <f>'Agent sur le planning au 011019'!$C$50</f>
        <v>Soir JBC</v>
      </c>
      <c r="MU32" s="182" t="str">
        <f>'Agent sur le planning au 011019'!$D$50</f>
        <v>JBC-22</v>
      </c>
      <c r="MV32" s="181" t="s">
        <v>293</v>
      </c>
      <c r="MW32" s="182" t="str">
        <f>'Agent sur le planning au 011019'!$F$50</f>
        <v>JBC-22</v>
      </c>
      <c r="MX32" s="182" t="str">
        <f>'Agent sur le planning au 011019'!$B$51</f>
        <v>7H30-18H</v>
      </c>
      <c r="MY32" s="184" t="str">
        <f>'Agent sur le planning au 011019'!$C$51</f>
        <v>RA</v>
      </c>
      <c r="MZ32" s="182" t="str">
        <f>'Agent sur le planning au 011019'!$D$51</f>
        <v>JFR-33</v>
      </c>
      <c r="NA32" s="181" t="str">
        <f>'Agent sur le planning au 011019'!$E$51</f>
        <v>7h30-18h</v>
      </c>
      <c r="NB32" s="181" t="str">
        <f>'Agent sur le planning au 011019'!$F$51</f>
        <v>JFR-33</v>
      </c>
      <c r="NC32" s="184" t="str">
        <f>'Agent sur le planning au 011019'!$B$52</f>
        <v>RA</v>
      </c>
      <c r="ND32" s="182" t="str">
        <f>'Agent sur le planning au 011019'!$C$52</f>
        <v>JBC-25</v>
      </c>
      <c r="NE32" s="182" t="str">
        <f>'Agent sur le planning au 011019'!$D$52</f>
        <v>JFR-35</v>
      </c>
      <c r="NF32" s="182" t="str">
        <f>'Agent sur le planning au 011019'!$E$52</f>
        <v>7H30-18H</v>
      </c>
      <c r="NG32" s="184" t="str">
        <f>'Agent sur le planning au 011019'!$F$52</f>
        <v>RA</v>
      </c>
      <c r="NH32" s="182" t="str">
        <f>'Agent sur le planning au 011019'!$B$53</f>
        <v>7H30-15H30</v>
      </c>
      <c r="NI32" s="183" t="str">
        <f>'Agent sur le planning au 011019'!$C$53</f>
        <v>7H30-15H30</v>
      </c>
      <c r="NJ32" s="181" t="str">
        <f>'Agent sur le planning au 011019'!$D$53</f>
        <v>7H30-15H30</v>
      </c>
      <c r="NK32" s="182" t="str">
        <f>'Agent sur le planning au 011019'!$E$53</f>
        <v>Soir JFR</v>
      </c>
      <c r="NL32" s="183" t="str">
        <f>'Agent sur le planning au 011019'!$F$53</f>
        <v>7H30-15H30</v>
      </c>
      <c r="NM32" s="182" t="str">
        <f>'Agent sur le planning au 011019'!$B$54</f>
        <v>12H-20H</v>
      </c>
      <c r="NN32" s="183" t="str">
        <f>'Agent sur le planning au 011019'!$C$54</f>
        <v>7H30-15H30</v>
      </c>
      <c r="NO32" s="183" t="str">
        <f>'Agent sur le planning au 011019'!$D$54</f>
        <v>7H30-15H30</v>
      </c>
      <c r="NP32" s="181" t="str">
        <f>'Agent sur le planning au 011019'!$E$54</f>
        <v>7H30-15H30</v>
      </c>
      <c r="NQ32" s="183" t="str">
        <f>'Agent sur le planning au 011019'!$F$54</f>
        <v>7H30-15H30</v>
      </c>
      <c r="NR32" s="181" t="str">
        <f>'Agent sur le planning au 011019'!$B$55</f>
        <v>7H30-15H30</v>
      </c>
      <c r="NS32" s="183" t="str">
        <f>'Agent sur le planning au 011019'!$C$55</f>
        <v>7H30-15H30</v>
      </c>
      <c r="NT32" s="183" t="s">
        <v>292</v>
      </c>
      <c r="NU32" s="183" t="s">
        <v>294</v>
      </c>
      <c r="NV32" s="183" t="str">
        <f>'Agent sur le planning au 011019'!$F$55</f>
        <v>7H30-15H30</v>
      </c>
      <c r="NW32" s="182" t="str">
        <f>'Agent sur le planning au 011019'!$B$56</f>
        <v>CETI</v>
      </c>
      <c r="NX32" s="181" t="str">
        <f>'Agent sur le planning au 011019'!$C$56</f>
        <v>CETI</v>
      </c>
      <c r="NY32" s="183" t="str">
        <f>'Agent sur le planning au 011019'!$D$56</f>
        <v>7H30-15H30</v>
      </c>
      <c r="NZ32" s="182" t="str">
        <f>'Agent sur le planning au 011019'!$E$56</f>
        <v>Soir JBU</v>
      </c>
      <c r="OA32" s="182" t="str">
        <f>'Agent sur le planning au 011019'!$F$56</f>
        <v>CETI</v>
      </c>
      <c r="OB32" s="182" t="str">
        <f>'Agent sur le planning au 011019'!$B$57</f>
        <v>RADIO</v>
      </c>
      <c r="OC32" s="182" t="str">
        <f>'Agent sur le planning au 011019'!$C$57</f>
        <v>CURI</v>
      </c>
      <c r="OD32" s="181" t="str">
        <f>'Agent sur le planning au 011019'!$D$57</f>
        <v>Radio</v>
      </c>
      <c r="OE32" s="182" t="str">
        <f>'Agent sur le planning au 011019'!$E$57</f>
        <v>SCANN</v>
      </c>
      <c r="OF32" s="182" t="str">
        <f>'Agent sur le planning au 011019'!$F$57</f>
        <v>12H-20H</v>
      </c>
      <c r="OG32" s="179" t="str">
        <f>'Agent sur le planning au 011019'!$B$31</f>
        <v>JBA-3</v>
      </c>
      <c r="OH32" s="179" t="str">
        <f>'Agent sur le planning au 011019'!$C$31</f>
        <v>JBA-3</v>
      </c>
      <c r="OI32" s="179" t="str">
        <f>'Agent sur le planning au 011019'!$D$31</f>
        <v>JBA-3</v>
      </c>
      <c r="OJ32" s="179" t="str">
        <f>'Agent sur le planning au 011019'!$E$31</f>
        <v>JBA-3</v>
      </c>
      <c r="OK32" s="180" t="str">
        <f>'Agent sur le planning au 011019'!$F$31</f>
        <v>JBA-3</v>
      </c>
      <c r="OL32" s="181" t="str">
        <f>'Agent sur le planning au 011019'!$B$32</f>
        <v>JBA-2</v>
      </c>
      <c r="OM32" s="182" t="str">
        <f>'Agent sur le planning au 011019'!$C$32</f>
        <v>JBA-2</v>
      </c>
      <c r="ON32" s="182" t="str">
        <f>'Agent sur le planning au 011019'!$D$32</f>
        <v>Soir JBC</v>
      </c>
      <c r="OO32" s="182" t="str">
        <f>'Agent sur le planning au 011019'!$E$32</f>
        <v>JBA-2</v>
      </c>
      <c r="OP32" s="182" t="str">
        <f>'Agent sur le planning au 011019'!$F$32</f>
        <v>JBA-2</v>
      </c>
    </row>
    <row r="33" spans="1:406" ht="15" thickBot="1">
      <c r="A33" s="155" t="s">
        <v>367</v>
      </c>
      <c r="B33" s="183" t="str">
        <f>'Agent sur le planning au 011019'!$B$34</f>
        <v>7H30-15H30</v>
      </c>
      <c r="C33" s="181" t="str">
        <f>'Agent sur le planning au 011019'!$C$34</f>
        <v>CCV-43</v>
      </c>
      <c r="D33" s="182" t="str">
        <f>'Agent sur le planning au 011019'!$D$34</f>
        <v>Soir JFR</v>
      </c>
      <c r="E33" s="182" t="str">
        <f>'Agent sur le planning au 011019'!$E$34</f>
        <v>CCV-43</v>
      </c>
      <c r="F33" s="182" t="str">
        <f>'Agent sur le planning au 011019'!$F$34</f>
        <v>CCV-43</v>
      </c>
      <c r="G33" s="183" t="str">
        <f>'Agent sur le planning au 011019'!$B$35</f>
        <v>7H30-15H30</v>
      </c>
      <c r="H33" s="182" t="str">
        <f>'Agent sur le planning au 011019'!$C$35</f>
        <v>CCV-46</v>
      </c>
      <c r="I33" s="182" t="str">
        <f>'Agent sur le planning au 011019'!$D$35</f>
        <v>CCV-46</v>
      </c>
      <c r="J33" s="181" t="str">
        <f>'Agent sur le planning au 011019'!$E$35</f>
        <v>CCV-46</v>
      </c>
      <c r="K33" s="182" t="str">
        <f>'Agent sur le planning au 011019'!$F$35</f>
        <v>Soir JBC</v>
      </c>
      <c r="L33" s="182" t="str">
        <f>'Agent sur le planning au 011019'!$B$36</f>
        <v>JFR-34</v>
      </c>
      <c r="M33" s="181" t="str">
        <f>'Agent sur le planning au 011019'!$C$36</f>
        <v>JFR-34</v>
      </c>
      <c r="N33" s="184" t="str">
        <f>'Agent sur le planning au 011019'!$D$36</f>
        <v>RA</v>
      </c>
      <c r="O33" s="182" t="str">
        <f>'Agent sur le planning au 011019'!$E$36</f>
        <v>JFR-34</v>
      </c>
      <c r="P33" s="182" t="str">
        <f>'Agent sur le planning au 011019'!$F$36</f>
        <v>JFR-34</v>
      </c>
      <c r="Q33" s="182" t="str">
        <f>'Agent sur le planning au 011019'!$B$37</f>
        <v>Soir gyn</v>
      </c>
      <c r="R33" s="183" t="str">
        <f>'Agent sur le planning au 011019'!$C$37</f>
        <v>7H30-18H</v>
      </c>
      <c r="S33" s="182" t="str">
        <f>'Agent sur le planning au 011019'!$D$37</f>
        <v>7H30-18H</v>
      </c>
      <c r="T33" s="184" t="str">
        <f>'Agent sur le planning au 011019'!$E$37</f>
        <v>RA</v>
      </c>
      <c r="U33" s="184" t="str">
        <f>'Agent sur le planning au 011019'!$F$37</f>
        <v>RA</v>
      </c>
      <c r="V33" s="182" t="str">
        <f>'Agent sur le planning au 011019'!$B$38</f>
        <v>JFR-36</v>
      </c>
      <c r="W33" s="181" t="str">
        <f>'Agent sur le planning au 011019'!$C$38</f>
        <v>JFR-36</v>
      </c>
      <c r="X33" s="182" t="str">
        <f>'Agent sur le planning au 011019'!$D$38</f>
        <v>JFR-36</v>
      </c>
      <c r="Y33" s="182" t="str">
        <f>'Agent sur le planning au 011019'!$E$38</f>
        <v>JFR-36</v>
      </c>
      <c r="Z33" s="182" t="str">
        <f>'Agent sur le planning au 011019'!$F$38</f>
        <v>Soir JFR</v>
      </c>
      <c r="AA33" s="181" t="str">
        <f>'Agent sur le planning au 011019'!$B$39</f>
        <v>JFR-35</v>
      </c>
      <c r="AB33" s="182" t="str">
        <f>'Agent sur le planning au 011019'!$C$39</f>
        <v>Soir JFR</v>
      </c>
      <c r="AC33" s="182" t="str">
        <f>'Agent sur le planning au 011019'!$D$39</f>
        <v>JFR-35</v>
      </c>
      <c r="AD33" s="182" t="str">
        <f>'Agent sur le planning au 011019'!$E$39</f>
        <v>JFR-35</v>
      </c>
      <c r="AE33" s="182" t="str">
        <f>'Agent sur le planning au 011019'!$F$39</f>
        <v>JFR-35</v>
      </c>
      <c r="AF33" s="183" t="str">
        <f>'Agent sur le planning au 011019'!$B$40</f>
        <v>7H30-15H30</v>
      </c>
      <c r="AG33" s="183" t="str">
        <f>'Agent sur le planning au 011019'!$C$40</f>
        <v>7H30-15H30</v>
      </c>
      <c r="AH33" s="182" t="str">
        <f>'Agent sur le planning au 011019'!$D$40</f>
        <v>7H30-15H30</v>
      </c>
      <c r="AI33" s="182" t="str">
        <f>'Agent sur le planning au 011019'!$E$40</f>
        <v>12H-20H</v>
      </c>
      <c r="AJ33" s="181" t="str">
        <f>'Agent sur le planning au 011019'!$F$40</f>
        <v>JFR-36</v>
      </c>
      <c r="AK33" s="182" t="str">
        <f>'Agent sur le planning au 011019'!$B$41</f>
        <v>Soir JBU</v>
      </c>
      <c r="AL33" s="182" t="str">
        <f>'Agent sur le planning au 011019'!$C$41</f>
        <v>JBU-14</v>
      </c>
      <c r="AM33" s="181" t="str">
        <f>'Agent sur le planning au 011019'!$D$41</f>
        <v>JBU-14</v>
      </c>
      <c r="AN33" s="182" t="str">
        <f>'Agent sur le planning au 011019'!$E$41</f>
        <v>JBU-14</v>
      </c>
      <c r="AO33" s="182" t="str">
        <f>'Agent sur le planning au 011019'!$F$41</f>
        <v>JBU-14</v>
      </c>
      <c r="AP33" s="182" t="str">
        <f>'Agent sur le planning au 011019'!$B$42</f>
        <v>JBU-14</v>
      </c>
      <c r="AQ33" s="182" t="str">
        <f>'Agent sur le planning au 011019'!$C$42</f>
        <v>Soir JBU</v>
      </c>
      <c r="AR33" s="182" t="str">
        <f>'Agent sur le planning au 011019'!$D$42</f>
        <v>JBU-11</v>
      </c>
      <c r="AS33" s="181" t="str">
        <f>'Agent sur le planning au 011019'!$E$42</f>
        <v>7H30-15H30</v>
      </c>
      <c r="AT33" s="182" t="str">
        <f>'Agent sur le planning au 011019'!$F$42</f>
        <v>RADIO</v>
      </c>
      <c r="AU33" s="182" t="str">
        <f>'Agent sur le planning au 011019'!$B$43</f>
        <v>JBU-11</v>
      </c>
      <c r="AV33" s="181" t="str">
        <f>'Agent sur le planning au 011019'!$C$43</f>
        <v>JBU-11</v>
      </c>
      <c r="AW33" s="182" t="str">
        <f>'Agent sur le planning au 011019'!$D$43</f>
        <v>Soir JBU</v>
      </c>
      <c r="AX33" s="182" t="str">
        <f>'Agent sur le planning au 011019'!$E$43</f>
        <v>JBU-11</v>
      </c>
      <c r="AY33" s="182" t="str">
        <f>'Agent sur le planning au 011019'!$F$43</f>
        <v>JBU-11</v>
      </c>
      <c r="AZ33" s="182" t="str">
        <f>'Agent sur le planning au 011019'!$B$44</f>
        <v>7H30-18H</v>
      </c>
      <c r="BA33" s="183" t="str">
        <f>'Agent sur le planning au 011019'!$C$44</f>
        <v>7H30-18H</v>
      </c>
      <c r="BB33" s="182" t="str">
        <f>'Agent sur le planning au 011019'!$D$44</f>
        <v>7H30-18H</v>
      </c>
      <c r="BC33" s="184" t="str">
        <f>'Agent sur le planning au 011019'!$E$44</f>
        <v>RA</v>
      </c>
      <c r="BD33" s="181" t="str">
        <f>'Agent sur le planning au 011019'!$F$44</f>
        <v>7H30-18H</v>
      </c>
      <c r="BE33" s="182" t="str">
        <f>'Agent sur le planning au 011019'!$B$45</f>
        <v>10H-20H</v>
      </c>
      <c r="BF33" s="183" t="str">
        <f>'Agent sur le planning au 011019'!$C$45</f>
        <v>7H30-18H</v>
      </c>
      <c r="BG33" s="184" t="str">
        <f>'Agent sur le planning au 011019'!$D$45</f>
        <v>RA</v>
      </c>
      <c r="BH33" s="182" t="str">
        <f>'Agent sur le planning au 011019'!$E$45</f>
        <v>JBU-15</v>
      </c>
      <c r="BI33" s="184" t="str">
        <f>'Agent sur le planning au 011019'!$F$45</f>
        <v>RA</v>
      </c>
      <c r="BJ33" s="181" t="str">
        <f>'Agent sur le planning au 011019'!$B$46</f>
        <v>JBC-26</v>
      </c>
      <c r="BK33" s="182" t="str">
        <f>'Agent sur le planning au 011019'!$C$46</f>
        <v>JBC-26</v>
      </c>
      <c r="BL33" s="182" t="str">
        <f>'Agent sur le planning au 011019'!$D$46</f>
        <v>JBC-26</v>
      </c>
      <c r="BM33" s="182" t="str">
        <f>'Agent sur le planning au 011019'!$E$46</f>
        <v>Soir JBC</v>
      </c>
      <c r="BN33" s="183" t="str">
        <f>'Agent sur le planning au 011019'!$F$46</f>
        <v>7H30-15H30</v>
      </c>
      <c r="BO33" s="182" t="str">
        <f>'Agent sur le planning au 011019'!$B$47</f>
        <v>7H30-15H30</v>
      </c>
      <c r="BP33" s="181" t="str">
        <f>'Agent sur le planning au 011019'!$C$47</f>
        <v>7H30-15H30</v>
      </c>
      <c r="BQ33" s="183" t="str">
        <f>'Agent sur le planning au 011019'!$D$47</f>
        <v>7H30-15H30</v>
      </c>
      <c r="BR33" s="183" t="str">
        <f>'Agent sur le planning au 011019'!$E$47</f>
        <v>7H30-15H30</v>
      </c>
      <c r="BS33" s="182" t="str">
        <f>'Agent sur le planning au 011019'!$F$47</f>
        <v>JBU-15</v>
      </c>
      <c r="BT33" s="182" t="str">
        <f>'Agent sur le planning au 011019'!$B$48</f>
        <v>Soir JBC</v>
      </c>
      <c r="BU33" s="182" t="str">
        <f>'Agent sur le planning au 011019'!$C$48</f>
        <v>JFR-35</v>
      </c>
      <c r="BV33" s="181" t="str">
        <f>'Agent sur le planning au 011019'!$D$48</f>
        <v>JBC-24</v>
      </c>
      <c r="BW33" s="182" t="str">
        <f>'Agent sur le planning au 011019'!$E$48</f>
        <v>JBC-25</v>
      </c>
      <c r="BX33" s="182" t="str">
        <f>'Agent sur le planning au 011019'!$F$48</f>
        <v>JBC-25</v>
      </c>
      <c r="BY33" s="182" t="str">
        <f>'Agent sur le planning au 011019'!$B$49</f>
        <v>JBC-24</v>
      </c>
      <c r="BZ33" s="182" t="str">
        <f>'Agent sur le planning au 011019'!$C$49</f>
        <v>JBC-24</v>
      </c>
      <c r="CA33" s="182" t="str">
        <f>'Agent sur le planning au 011019'!$D$49</f>
        <v>12H-20H</v>
      </c>
      <c r="CB33" s="182" t="str">
        <f>'Agent sur le planning au 011019'!$E$49</f>
        <v>JBC-24</v>
      </c>
      <c r="CC33" s="181" t="str">
        <f>'Agent sur le planning au 011019'!$F$49</f>
        <v>JBC-24</v>
      </c>
      <c r="CD33" s="182" t="str">
        <f>'Agent sur le planning au 011019'!$B$50</f>
        <v>JBC-22</v>
      </c>
      <c r="CE33" s="182" t="str">
        <f>'Agent sur le planning au 011019'!$C$50</f>
        <v>Soir JBC</v>
      </c>
      <c r="CF33" s="182" t="str">
        <f>'Agent sur le planning au 011019'!$D$50</f>
        <v>JBC-22</v>
      </c>
      <c r="CG33" s="181" t="s">
        <v>293</v>
      </c>
      <c r="CH33" s="182" t="str">
        <f>'Agent sur le planning au 011019'!$F$50</f>
        <v>JBC-22</v>
      </c>
      <c r="CI33" s="182" t="str">
        <f>'Agent sur le planning au 011019'!$B$51</f>
        <v>7H30-18H</v>
      </c>
      <c r="CJ33" s="184" t="str">
        <f>'Agent sur le planning au 011019'!$C$51</f>
        <v>RA</v>
      </c>
      <c r="CK33" s="182" t="str">
        <f>'Agent sur le planning au 011019'!$D$51</f>
        <v>JFR-33</v>
      </c>
      <c r="CL33" s="181" t="str">
        <f>'Agent sur le planning au 011019'!$E$51</f>
        <v>7h30-18h</v>
      </c>
      <c r="CM33" s="181" t="str">
        <f>'Agent sur le planning au 011019'!$F$51</f>
        <v>JFR-33</v>
      </c>
      <c r="CN33" s="184" t="str">
        <f>'Agent sur le planning au 011019'!$B$52</f>
        <v>RA</v>
      </c>
      <c r="CO33" s="182" t="str">
        <f>'Agent sur le planning au 011019'!$C$52</f>
        <v>JBC-25</v>
      </c>
      <c r="CP33" s="182" t="str">
        <f>'Agent sur le planning au 011019'!$D$52</f>
        <v>JFR-35</v>
      </c>
      <c r="CQ33" s="182" t="str">
        <f>'Agent sur le planning au 011019'!$E$52</f>
        <v>7H30-18H</v>
      </c>
      <c r="CR33" s="184" t="str">
        <f>'Agent sur le planning au 011019'!$F$52</f>
        <v>RA</v>
      </c>
      <c r="CS33" s="182" t="str">
        <f>'Agent sur le planning au 011019'!$B$53</f>
        <v>7H30-15H30</v>
      </c>
      <c r="CT33" s="183" t="str">
        <f>'Agent sur le planning au 011019'!$C$53</f>
        <v>7H30-15H30</v>
      </c>
      <c r="CU33" s="181" t="str">
        <f>'Agent sur le planning au 011019'!$D$53</f>
        <v>7H30-15H30</v>
      </c>
      <c r="CV33" s="182" t="str">
        <f>'Agent sur le planning au 011019'!$E$53</f>
        <v>Soir JFR</v>
      </c>
      <c r="CW33" s="183" t="str">
        <f>'Agent sur le planning au 011019'!$F$53</f>
        <v>7H30-15H30</v>
      </c>
      <c r="CX33" s="182" t="str">
        <f>'Agent sur le planning au 011019'!$B$54</f>
        <v>12H-20H</v>
      </c>
      <c r="CY33" s="183" t="str">
        <f>'Agent sur le planning au 011019'!$C$54</f>
        <v>7H30-15H30</v>
      </c>
      <c r="CZ33" s="183" t="str">
        <f>'Agent sur le planning au 011019'!$D$54</f>
        <v>7H30-15H30</v>
      </c>
      <c r="DA33" s="181" t="str">
        <f>'Agent sur le planning au 011019'!$E$54</f>
        <v>7H30-15H30</v>
      </c>
      <c r="DB33" s="183" t="str">
        <f>'Agent sur le planning au 011019'!$F$54</f>
        <v>7H30-15H30</v>
      </c>
      <c r="DC33" s="181" t="str">
        <f>'Agent sur le planning au 011019'!$B$55</f>
        <v>7H30-15H30</v>
      </c>
      <c r="DD33" s="183" t="str">
        <f>'Agent sur le planning au 011019'!$C$55</f>
        <v>7H30-15H30</v>
      </c>
      <c r="DE33" s="183" t="s">
        <v>292</v>
      </c>
      <c r="DF33" s="183" t="s">
        <v>294</v>
      </c>
      <c r="DG33" s="183" t="str">
        <f>'Agent sur le planning au 011019'!$F$55</f>
        <v>7H30-15H30</v>
      </c>
      <c r="DH33" s="182" t="str">
        <f>'Agent sur le planning au 011019'!$B$56</f>
        <v>CETI</v>
      </c>
      <c r="DI33" s="181" t="str">
        <f>'Agent sur le planning au 011019'!$C$56</f>
        <v>CETI</v>
      </c>
      <c r="DJ33" s="183" t="str">
        <f>'Agent sur le planning au 011019'!$D$56</f>
        <v>7H30-15H30</v>
      </c>
      <c r="DK33" s="182" t="str">
        <f>'Agent sur le planning au 011019'!$E$56</f>
        <v>Soir JBU</v>
      </c>
      <c r="DL33" s="182" t="str">
        <f>'Agent sur le planning au 011019'!$F$56</f>
        <v>CETI</v>
      </c>
      <c r="DM33" s="182" t="str">
        <f>'Agent sur le planning au 011019'!$B$57</f>
        <v>RADIO</v>
      </c>
      <c r="DN33" s="182" t="str">
        <f>'Agent sur le planning au 011019'!$C$57</f>
        <v>CURI</v>
      </c>
      <c r="DO33" s="181" t="str">
        <f>'Agent sur le planning au 011019'!$D$57</f>
        <v>Radio</v>
      </c>
      <c r="DP33" s="182" t="str">
        <f>'Agent sur le planning au 011019'!$E$57</f>
        <v>SCANN</v>
      </c>
      <c r="DQ33" s="182" t="str">
        <f>'Agent sur le planning au 011019'!$F$57</f>
        <v>12H-20H</v>
      </c>
      <c r="DR33" s="179" t="str">
        <f>'Agent sur le planning au 011019'!$B$31</f>
        <v>JBA-3</v>
      </c>
      <c r="DS33" s="179" t="str">
        <f>'Agent sur le planning au 011019'!$C$31</f>
        <v>JBA-3</v>
      </c>
      <c r="DT33" s="179" t="str">
        <f>'Agent sur le planning au 011019'!$D$31</f>
        <v>JBA-3</v>
      </c>
      <c r="DU33" s="179" t="str">
        <f>'Agent sur le planning au 011019'!$E$31</f>
        <v>JBA-3</v>
      </c>
      <c r="DV33" s="180" t="str">
        <f>'Agent sur le planning au 011019'!$F$31</f>
        <v>JBA-3</v>
      </c>
      <c r="DW33" s="181" t="str">
        <f>'Agent sur le planning au 011019'!$B$32</f>
        <v>JBA-2</v>
      </c>
      <c r="DX33" s="182" t="str">
        <f>'Agent sur le planning au 011019'!$C$32</f>
        <v>JBA-2</v>
      </c>
      <c r="DY33" s="182" t="str">
        <f>'Agent sur le planning au 011019'!$D$32</f>
        <v>Soir JBC</v>
      </c>
      <c r="DZ33" s="182" t="str">
        <f>'Agent sur le planning au 011019'!$E$32</f>
        <v>JBA-2</v>
      </c>
      <c r="EA33" s="182" t="str">
        <f>'Agent sur le planning au 011019'!$F$32</f>
        <v>JBA-2</v>
      </c>
      <c r="EB33" s="182" t="str">
        <f>'Agent sur le planning au 011019'!$B$33</f>
        <v>JBA-1</v>
      </c>
      <c r="EC33" s="182" t="str">
        <f>'Agent sur le planning au 011019'!$C$33</f>
        <v>12H-20H</v>
      </c>
      <c r="ED33" s="181" t="str">
        <f>'Agent sur le planning au 011019'!$D$33</f>
        <v>JBA-2</v>
      </c>
      <c r="EE33" s="182" t="str">
        <f>'Agent sur le planning au 011019'!$E$33</f>
        <v>JBA-1</v>
      </c>
      <c r="EF33" s="182" t="str">
        <f>'Agent sur le planning au 011019'!$F$33</f>
        <v>JBA-1</v>
      </c>
      <c r="EG33" s="183" t="str">
        <f>'Agent sur le planning au 011019'!$B$34</f>
        <v>7H30-15H30</v>
      </c>
      <c r="EH33" s="181" t="str">
        <f>'Agent sur le planning au 011019'!$C$34</f>
        <v>CCV-43</v>
      </c>
      <c r="EI33" s="182" t="str">
        <f>'Agent sur le planning au 011019'!$D$34</f>
        <v>Soir JFR</v>
      </c>
      <c r="EJ33" s="182" t="str">
        <f>'Agent sur le planning au 011019'!$E$34</f>
        <v>CCV-43</v>
      </c>
      <c r="EK33" s="182" t="str">
        <f>'Agent sur le planning au 011019'!$F$34</f>
        <v>CCV-43</v>
      </c>
      <c r="EL33" s="183" t="str">
        <f>'Agent sur le planning au 011019'!$B$35</f>
        <v>7H30-15H30</v>
      </c>
      <c r="EM33" s="182" t="str">
        <f>'Agent sur le planning au 011019'!$C$35</f>
        <v>CCV-46</v>
      </c>
      <c r="EN33" s="182" t="str">
        <f>'Agent sur le planning au 011019'!$D$35</f>
        <v>CCV-46</v>
      </c>
      <c r="EO33" s="181" t="str">
        <f>'Agent sur le planning au 011019'!$E$35</f>
        <v>CCV-46</v>
      </c>
      <c r="EP33" s="182" t="str">
        <f>'Agent sur le planning au 011019'!$F$35</f>
        <v>Soir JBC</v>
      </c>
      <c r="EQ33" s="182" t="str">
        <f>'Agent sur le planning au 011019'!$B$36</f>
        <v>JFR-34</v>
      </c>
      <c r="ER33" s="181" t="str">
        <f>'Agent sur le planning au 011019'!$C$36</f>
        <v>JFR-34</v>
      </c>
      <c r="ES33" s="184" t="str">
        <f>'Agent sur le planning au 011019'!$D$36</f>
        <v>RA</v>
      </c>
      <c r="ET33" s="182" t="str">
        <f>'Agent sur le planning au 011019'!$E$36</f>
        <v>JFR-34</v>
      </c>
      <c r="EU33" s="182" t="str">
        <f>'Agent sur le planning au 011019'!$F$36</f>
        <v>JFR-34</v>
      </c>
      <c r="EV33" s="182" t="str">
        <f>'Agent sur le planning au 011019'!$B$37</f>
        <v>Soir gyn</v>
      </c>
      <c r="EW33" s="183" t="str">
        <f>'Agent sur le planning au 011019'!$C$37</f>
        <v>7H30-18H</v>
      </c>
      <c r="EX33" s="182" t="str">
        <f>'Agent sur le planning au 011019'!$D$37</f>
        <v>7H30-18H</v>
      </c>
      <c r="EY33" s="184" t="str">
        <f>'Agent sur le planning au 011019'!$E$37</f>
        <v>RA</v>
      </c>
      <c r="EZ33" s="184" t="str">
        <f>'Agent sur le planning au 011019'!$F$37</f>
        <v>RA</v>
      </c>
      <c r="FA33" s="182" t="str">
        <f>'Agent sur le planning au 011019'!$B$38</f>
        <v>JFR-36</v>
      </c>
      <c r="FB33" s="181" t="str">
        <f>'Agent sur le planning au 011019'!$C$38</f>
        <v>JFR-36</v>
      </c>
      <c r="FC33" s="182" t="str">
        <f>'Agent sur le planning au 011019'!$D$38</f>
        <v>JFR-36</v>
      </c>
      <c r="FD33" s="182" t="str">
        <f>'Agent sur le planning au 011019'!$E$38</f>
        <v>JFR-36</v>
      </c>
      <c r="FE33" s="182" t="str">
        <f>'Agent sur le planning au 011019'!$F$38</f>
        <v>Soir JFR</v>
      </c>
      <c r="FF33" s="181" t="str">
        <f>'Agent sur le planning au 011019'!$B$39</f>
        <v>JFR-35</v>
      </c>
      <c r="FG33" s="182" t="str">
        <f>'Agent sur le planning au 011019'!$C$39</f>
        <v>Soir JFR</v>
      </c>
      <c r="FH33" s="182" t="str">
        <f>'Agent sur le planning au 011019'!$D$39</f>
        <v>JFR-35</v>
      </c>
      <c r="FI33" s="182" t="str">
        <f>'Agent sur le planning au 011019'!$E$39</f>
        <v>JFR-35</v>
      </c>
      <c r="FJ33" s="182" t="str">
        <f>'Agent sur le planning au 011019'!$F$39</f>
        <v>JFR-35</v>
      </c>
      <c r="FK33" s="183" t="str">
        <f>'Agent sur le planning au 011019'!$B$40</f>
        <v>7H30-15H30</v>
      </c>
      <c r="FL33" s="183" t="str">
        <f>'Agent sur le planning au 011019'!$C$40</f>
        <v>7H30-15H30</v>
      </c>
      <c r="FM33" s="182" t="str">
        <f>'Agent sur le planning au 011019'!$D$40</f>
        <v>7H30-15H30</v>
      </c>
      <c r="FN33" s="182" t="str">
        <f>'Agent sur le planning au 011019'!$E$40</f>
        <v>12H-20H</v>
      </c>
      <c r="FO33" s="181" t="str">
        <f>'Agent sur le planning au 011019'!$F$40</f>
        <v>JFR-36</v>
      </c>
      <c r="FP33" s="182" t="str">
        <f>'Agent sur le planning au 011019'!$B$41</f>
        <v>Soir JBU</v>
      </c>
      <c r="FQ33" s="182" t="str">
        <f>'Agent sur le planning au 011019'!$C$41</f>
        <v>JBU-14</v>
      </c>
      <c r="FR33" s="181" t="str">
        <f>'Agent sur le planning au 011019'!$D$41</f>
        <v>JBU-14</v>
      </c>
      <c r="FS33" s="182" t="str">
        <f>'Agent sur le planning au 011019'!$E$41</f>
        <v>JBU-14</v>
      </c>
      <c r="FT33" s="182" t="str">
        <f>'Agent sur le planning au 011019'!$F$41</f>
        <v>JBU-14</v>
      </c>
      <c r="FU33" s="182" t="str">
        <f>'Agent sur le planning au 011019'!$B$42</f>
        <v>JBU-14</v>
      </c>
      <c r="FV33" s="182" t="str">
        <f>'Agent sur le planning au 011019'!$C$42</f>
        <v>Soir JBU</v>
      </c>
      <c r="FW33" s="182" t="str">
        <f>'Agent sur le planning au 011019'!$D$42</f>
        <v>JBU-11</v>
      </c>
      <c r="FX33" s="181" t="str">
        <f>'Agent sur le planning au 011019'!$E$42</f>
        <v>7H30-15H30</v>
      </c>
      <c r="FY33" s="182" t="str">
        <f>'Agent sur le planning au 011019'!$F$42</f>
        <v>RADIO</v>
      </c>
      <c r="FZ33" s="182" t="str">
        <f>'Agent sur le planning au 011019'!$B$43</f>
        <v>JBU-11</v>
      </c>
      <c r="GA33" s="181" t="str">
        <f>'Agent sur le planning au 011019'!$C$43</f>
        <v>JBU-11</v>
      </c>
      <c r="GB33" s="182" t="str">
        <f>'Agent sur le planning au 011019'!$D$43</f>
        <v>Soir JBU</v>
      </c>
      <c r="GC33" s="182" t="str">
        <f>'Agent sur le planning au 011019'!$E$43</f>
        <v>JBU-11</v>
      </c>
      <c r="GD33" s="182" t="str">
        <f>'Agent sur le planning au 011019'!$F$43</f>
        <v>JBU-11</v>
      </c>
      <c r="GE33" s="182" t="str">
        <f>'Agent sur le planning au 011019'!$B$44</f>
        <v>7H30-18H</v>
      </c>
      <c r="GF33" s="183" t="str">
        <f>'Agent sur le planning au 011019'!$C$44</f>
        <v>7H30-18H</v>
      </c>
      <c r="GG33" s="182" t="str">
        <f>'Agent sur le planning au 011019'!$D$44</f>
        <v>7H30-18H</v>
      </c>
      <c r="GH33" s="184" t="str">
        <f>'Agent sur le planning au 011019'!$E$44</f>
        <v>RA</v>
      </c>
      <c r="GI33" s="181" t="str">
        <f>'Agent sur le planning au 011019'!$F$44</f>
        <v>7H30-18H</v>
      </c>
      <c r="GJ33" s="182" t="str">
        <f>'Agent sur le planning au 011019'!$B$45</f>
        <v>10H-20H</v>
      </c>
      <c r="GK33" s="183" t="str">
        <f>'Agent sur le planning au 011019'!$C$45</f>
        <v>7H30-18H</v>
      </c>
      <c r="GL33" s="184" t="str">
        <f>'Agent sur le planning au 011019'!$D$45</f>
        <v>RA</v>
      </c>
      <c r="GM33" s="182" t="str">
        <f>'Agent sur le planning au 011019'!$E$45</f>
        <v>JBU-15</v>
      </c>
      <c r="GN33" s="184" t="str">
        <f>'Agent sur le planning au 011019'!$F$45</f>
        <v>RA</v>
      </c>
      <c r="GO33" s="181" t="str">
        <f>'Agent sur le planning au 011019'!$B$46</f>
        <v>JBC-26</v>
      </c>
      <c r="GP33" s="182" t="str">
        <f>'Agent sur le planning au 011019'!$C$46</f>
        <v>JBC-26</v>
      </c>
      <c r="GQ33" s="182" t="str">
        <f>'Agent sur le planning au 011019'!$D$46</f>
        <v>JBC-26</v>
      </c>
      <c r="GR33" s="182" t="str">
        <f>'Agent sur le planning au 011019'!$E$46</f>
        <v>Soir JBC</v>
      </c>
      <c r="GS33" s="183" t="str">
        <f>'Agent sur le planning au 011019'!$F$46</f>
        <v>7H30-15H30</v>
      </c>
      <c r="GT33" s="182" t="str">
        <f>'Agent sur le planning au 011019'!$B$47</f>
        <v>7H30-15H30</v>
      </c>
      <c r="GU33" s="181" t="str">
        <f>'Agent sur le planning au 011019'!$C$47</f>
        <v>7H30-15H30</v>
      </c>
      <c r="GV33" s="183" t="str">
        <f>'Agent sur le planning au 011019'!$D$47</f>
        <v>7H30-15H30</v>
      </c>
      <c r="GW33" s="183" t="str">
        <f>'Agent sur le planning au 011019'!$E$47</f>
        <v>7H30-15H30</v>
      </c>
      <c r="GX33" s="182" t="str">
        <f>'Agent sur le planning au 011019'!$F$47</f>
        <v>JBU-15</v>
      </c>
      <c r="GY33" s="182" t="str">
        <f>'Agent sur le planning au 011019'!$B$48</f>
        <v>Soir JBC</v>
      </c>
      <c r="GZ33" s="182" t="str">
        <f>'Agent sur le planning au 011019'!$C$48</f>
        <v>JFR-35</v>
      </c>
      <c r="HA33" s="181" t="str">
        <f>'Agent sur le planning au 011019'!$D$48</f>
        <v>JBC-24</v>
      </c>
      <c r="HB33" s="182" t="str">
        <f>'Agent sur le planning au 011019'!$E$48</f>
        <v>JBC-25</v>
      </c>
      <c r="HC33" s="182" t="str">
        <f>'Agent sur le planning au 011019'!$F$48</f>
        <v>JBC-25</v>
      </c>
      <c r="HD33" s="182" t="str">
        <f>'Agent sur le planning au 011019'!$B$49</f>
        <v>JBC-24</v>
      </c>
      <c r="HE33" s="182" t="str">
        <f>'Agent sur le planning au 011019'!$C$49</f>
        <v>JBC-24</v>
      </c>
      <c r="HF33" s="182" t="str">
        <f>'Agent sur le planning au 011019'!$D$49</f>
        <v>12H-20H</v>
      </c>
      <c r="HG33" s="182" t="str">
        <f>'Agent sur le planning au 011019'!$E$49</f>
        <v>JBC-24</v>
      </c>
      <c r="HH33" s="181" t="str">
        <f>'Agent sur le planning au 011019'!$F$49</f>
        <v>JBC-24</v>
      </c>
      <c r="HI33" s="182" t="str">
        <f>'Agent sur le planning au 011019'!$B$50</f>
        <v>JBC-22</v>
      </c>
      <c r="HJ33" s="182" t="str">
        <f>'Agent sur le planning au 011019'!$C$50</f>
        <v>Soir JBC</v>
      </c>
      <c r="HK33" s="182" t="str">
        <f>'Agent sur le planning au 011019'!$D$50</f>
        <v>JBC-22</v>
      </c>
      <c r="HL33" s="181" t="s">
        <v>293</v>
      </c>
      <c r="HM33" s="182" t="str">
        <f>'Agent sur le planning au 011019'!$F$50</f>
        <v>JBC-22</v>
      </c>
      <c r="HN33" s="182" t="str">
        <f>'Agent sur le planning au 011019'!$B$51</f>
        <v>7H30-18H</v>
      </c>
      <c r="HO33" s="184" t="str">
        <f>'Agent sur le planning au 011019'!$C$51</f>
        <v>RA</v>
      </c>
      <c r="HP33" s="182" t="str">
        <f>'Agent sur le planning au 011019'!$D$51</f>
        <v>JFR-33</v>
      </c>
      <c r="HQ33" s="181" t="str">
        <f>'Agent sur le planning au 011019'!$E$51</f>
        <v>7h30-18h</v>
      </c>
      <c r="HR33" s="181" t="str">
        <f>'Agent sur le planning au 011019'!$F$51</f>
        <v>JFR-33</v>
      </c>
      <c r="HS33" s="184" t="str">
        <f>'Agent sur le planning au 011019'!$B$52</f>
        <v>RA</v>
      </c>
      <c r="HT33" s="182" t="str">
        <f>'Agent sur le planning au 011019'!$C$52</f>
        <v>JBC-25</v>
      </c>
      <c r="HU33" s="182" t="str">
        <f>'Agent sur le planning au 011019'!$D$52</f>
        <v>JFR-35</v>
      </c>
      <c r="HV33" s="182" t="str">
        <f>'Agent sur le planning au 011019'!$E$52</f>
        <v>7H30-18H</v>
      </c>
      <c r="HW33" s="184" t="str">
        <f>'Agent sur le planning au 011019'!$F$52</f>
        <v>RA</v>
      </c>
      <c r="HX33" s="182" t="str">
        <f>'Agent sur le planning au 011019'!$B$53</f>
        <v>7H30-15H30</v>
      </c>
      <c r="HY33" s="183" t="str">
        <f>'Agent sur le planning au 011019'!$C$53</f>
        <v>7H30-15H30</v>
      </c>
      <c r="HZ33" s="181" t="str">
        <f>'Agent sur le planning au 011019'!$D$53</f>
        <v>7H30-15H30</v>
      </c>
      <c r="IA33" s="182" t="str">
        <f>'Agent sur le planning au 011019'!$E$53</f>
        <v>Soir JFR</v>
      </c>
      <c r="IB33" s="183" t="str">
        <f>'Agent sur le planning au 011019'!$F$53</f>
        <v>7H30-15H30</v>
      </c>
      <c r="IC33" s="182" t="str">
        <f>'Agent sur le planning au 011019'!$B$54</f>
        <v>12H-20H</v>
      </c>
      <c r="ID33" s="183" t="str">
        <f>'Agent sur le planning au 011019'!$C$54</f>
        <v>7H30-15H30</v>
      </c>
      <c r="IE33" s="183" t="str">
        <f>'Agent sur le planning au 011019'!$D$54</f>
        <v>7H30-15H30</v>
      </c>
      <c r="IF33" s="181" t="str">
        <f>'Agent sur le planning au 011019'!$E$54</f>
        <v>7H30-15H30</v>
      </c>
      <c r="IG33" s="183" t="str">
        <f>'Agent sur le planning au 011019'!$F$54</f>
        <v>7H30-15H30</v>
      </c>
      <c r="IH33" s="181" t="str">
        <f>'Agent sur le planning au 011019'!$B$55</f>
        <v>7H30-15H30</v>
      </c>
      <c r="II33" s="183" t="str">
        <f>'Agent sur le planning au 011019'!$C$55</f>
        <v>7H30-15H30</v>
      </c>
      <c r="IJ33" s="183" t="s">
        <v>292</v>
      </c>
      <c r="IK33" s="183" t="s">
        <v>294</v>
      </c>
      <c r="IL33" s="183" t="str">
        <f>'Agent sur le planning au 011019'!$F$55</f>
        <v>7H30-15H30</v>
      </c>
      <c r="IM33" s="182" t="str">
        <f>'Agent sur le planning au 011019'!$B$56</f>
        <v>CETI</v>
      </c>
      <c r="IN33" s="181" t="str">
        <f>'Agent sur le planning au 011019'!$C$56</f>
        <v>CETI</v>
      </c>
      <c r="IO33" s="183" t="str">
        <f>'Agent sur le planning au 011019'!$D$56</f>
        <v>7H30-15H30</v>
      </c>
      <c r="IP33" s="182" t="str">
        <f>'Agent sur le planning au 011019'!$E$56</f>
        <v>Soir JBU</v>
      </c>
      <c r="IQ33" s="182" t="str">
        <f>'Agent sur le planning au 011019'!$F$56</f>
        <v>CETI</v>
      </c>
      <c r="IR33" s="182" t="str">
        <f>'Agent sur le planning au 011019'!$B$57</f>
        <v>RADIO</v>
      </c>
      <c r="IS33" s="182" t="str">
        <f>'Agent sur le planning au 011019'!$C$57</f>
        <v>CURI</v>
      </c>
      <c r="IT33" s="181" t="str">
        <f>'Agent sur le planning au 011019'!$D$57</f>
        <v>Radio</v>
      </c>
      <c r="IU33" s="182" t="str">
        <f>'Agent sur le planning au 011019'!$E$57</f>
        <v>SCANN</v>
      </c>
      <c r="IV33" s="182" t="str">
        <f>'Agent sur le planning au 011019'!$F$57</f>
        <v>12H-20H</v>
      </c>
      <c r="IW33" s="179" t="str">
        <f>'Agent sur le planning au 011019'!$B$31</f>
        <v>JBA-3</v>
      </c>
      <c r="IX33" s="179" t="str">
        <f>'Agent sur le planning au 011019'!$C$31</f>
        <v>JBA-3</v>
      </c>
      <c r="IY33" s="179" t="str">
        <f>'Agent sur le planning au 011019'!$D$31</f>
        <v>JBA-3</v>
      </c>
      <c r="IZ33" s="179" t="str">
        <f>'Agent sur le planning au 011019'!$E$31</f>
        <v>JBA-3</v>
      </c>
      <c r="JA33" s="180" t="str">
        <f>'Agent sur le planning au 011019'!$F$31</f>
        <v>JBA-3</v>
      </c>
      <c r="JB33" s="181" t="str">
        <f>'Agent sur le planning au 011019'!$B$32</f>
        <v>JBA-2</v>
      </c>
      <c r="JC33" s="182" t="str">
        <f>'Agent sur le planning au 011019'!$C$32</f>
        <v>JBA-2</v>
      </c>
      <c r="JD33" s="182" t="str">
        <f>'Agent sur le planning au 011019'!$D$32</f>
        <v>Soir JBC</v>
      </c>
      <c r="JE33" s="182" t="str">
        <f>'Agent sur le planning au 011019'!$E$32</f>
        <v>JBA-2</v>
      </c>
      <c r="JF33" s="182" t="str">
        <f>'Agent sur le planning au 011019'!$F$32</f>
        <v>JBA-2</v>
      </c>
      <c r="JG33" s="182" t="str">
        <f>'Agent sur le planning au 011019'!$B$33</f>
        <v>JBA-1</v>
      </c>
      <c r="JH33" s="182" t="str">
        <f>'Agent sur le planning au 011019'!$C$33</f>
        <v>12H-20H</v>
      </c>
      <c r="JI33" s="181" t="str">
        <f>'Agent sur le planning au 011019'!$D$33</f>
        <v>JBA-2</v>
      </c>
      <c r="JJ33" s="182" t="str">
        <f>'Agent sur le planning au 011019'!$E$33</f>
        <v>JBA-1</v>
      </c>
      <c r="JK33" s="182" t="str">
        <f>'Agent sur le planning au 011019'!$F$33</f>
        <v>JBA-1</v>
      </c>
      <c r="JL33" s="183" t="str">
        <f>'Agent sur le planning au 011019'!$B$34</f>
        <v>7H30-15H30</v>
      </c>
      <c r="JM33" s="181" t="str">
        <f>'Agent sur le planning au 011019'!$C$34</f>
        <v>CCV-43</v>
      </c>
      <c r="JN33" s="182" t="str">
        <f>'Agent sur le planning au 011019'!$D$34</f>
        <v>Soir JFR</v>
      </c>
      <c r="JO33" s="182" t="str">
        <f>'Agent sur le planning au 011019'!$E$34</f>
        <v>CCV-43</v>
      </c>
      <c r="JP33" s="182" t="str">
        <f>'Agent sur le planning au 011019'!$F$34</f>
        <v>CCV-43</v>
      </c>
      <c r="JQ33" s="183" t="str">
        <f>'Agent sur le planning au 011019'!$B$35</f>
        <v>7H30-15H30</v>
      </c>
      <c r="JR33" s="182" t="str">
        <f>'Agent sur le planning au 011019'!$C$35</f>
        <v>CCV-46</v>
      </c>
      <c r="JS33" s="182" t="str">
        <f>'Agent sur le planning au 011019'!$D$35</f>
        <v>CCV-46</v>
      </c>
      <c r="JT33" s="181" t="str">
        <f>'Agent sur le planning au 011019'!$E$35</f>
        <v>CCV-46</v>
      </c>
      <c r="JU33" s="182" t="str">
        <f>'Agent sur le planning au 011019'!$F$35</f>
        <v>Soir JBC</v>
      </c>
      <c r="JV33" s="182" t="str">
        <f>'Agent sur le planning au 011019'!$B$36</f>
        <v>JFR-34</v>
      </c>
      <c r="JW33" s="181" t="str">
        <f>'Agent sur le planning au 011019'!$C$36</f>
        <v>JFR-34</v>
      </c>
      <c r="JX33" s="184" t="str">
        <f>'Agent sur le planning au 011019'!$D$36</f>
        <v>RA</v>
      </c>
      <c r="JY33" s="182" t="str">
        <f>'Agent sur le planning au 011019'!$E$36</f>
        <v>JFR-34</v>
      </c>
      <c r="JZ33" s="182" t="str">
        <f>'Agent sur le planning au 011019'!$F$36</f>
        <v>JFR-34</v>
      </c>
      <c r="KA33" s="182" t="str">
        <f>'Agent sur le planning au 011019'!$B$37</f>
        <v>Soir gyn</v>
      </c>
      <c r="KB33" s="183" t="str">
        <f>'Agent sur le planning au 011019'!$C$37</f>
        <v>7H30-18H</v>
      </c>
      <c r="KC33" s="182" t="str">
        <f>'Agent sur le planning au 011019'!$D$37</f>
        <v>7H30-18H</v>
      </c>
      <c r="KD33" s="184" t="str">
        <f>'Agent sur le planning au 011019'!$E$37</f>
        <v>RA</v>
      </c>
      <c r="KE33" s="184" t="str">
        <f>'Agent sur le planning au 011019'!$F$37</f>
        <v>RA</v>
      </c>
      <c r="KF33" s="182" t="str">
        <f>'Agent sur le planning au 011019'!$B$38</f>
        <v>JFR-36</v>
      </c>
      <c r="KG33" s="181" t="str">
        <f>'Agent sur le planning au 011019'!$C$38</f>
        <v>JFR-36</v>
      </c>
      <c r="KH33" s="182" t="str">
        <f>'Agent sur le planning au 011019'!$D$38</f>
        <v>JFR-36</v>
      </c>
      <c r="KI33" s="182" t="str">
        <f>'Agent sur le planning au 011019'!$E$38</f>
        <v>JFR-36</v>
      </c>
      <c r="KJ33" s="182" t="str">
        <f>'Agent sur le planning au 011019'!$F$38</f>
        <v>Soir JFR</v>
      </c>
      <c r="KK33" s="181" t="str">
        <f>'Agent sur le planning au 011019'!$B$39</f>
        <v>JFR-35</v>
      </c>
      <c r="KL33" s="182" t="str">
        <f>'Agent sur le planning au 011019'!$C$39</f>
        <v>Soir JFR</v>
      </c>
      <c r="KM33" s="182" t="str">
        <f>'Agent sur le planning au 011019'!$D$39</f>
        <v>JFR-35</v>
      </c>
      <c r="KN33" s="182" t="str">
        <f>'Agent sur le planning au 011019'!$E$39</f>
        <v>JFR-35</v>
      </c>
      <c r="KO33" s="182" t="str">
        <f>'Agent sur le planning au 011019'!$F$39</f>
        <v>JFR-35</v>
      </c>
      <c r="KP33" s="183" t="str">
        <f>'Agent sur le planning au 011019'!$B$40</f>
        <v>7H30-15H30</v>
      </c>
      <c r="KQ33" s="183" t="str">
        <f>'Agent sur le planning au 011019'!$C$40</f>
        <v>7H30-15H30</v>
      </c>
      <c r="KR33" s="182" t="str">
        <f>'Agent sur le planning au 011019'!$D$40</f>
        <v>7H30-15H30</v>
      </c>
      <c r="KS33" s="182" t="str">
        <f>'Agent sur le planning au 011019'!$E$40</f>
        <v>12H-20H</v>
      </c>
      <c r="KT33" s="181" t="str">
        <f>'Agent sur le planning au 011019'!$F$40</f>
        <v>JFR-36</v>
      </c>
      <c r="KU33" s="182" t="str">
        <f>'Agent sur le planning au 011019'!$B$41</f>
        <v>Soir JBU</v>
      </c>
      <c r="KV33" s="182" t="str">
        <f>'Agent sur le planning au 011019'!$C$41</f>
        <v>JBU-14</v>
      </c>
      <c r="KW33" s="181" t="str">
        <f>'Agent sur le planning au 011019'!$D$41</f>
        <v>JBU-14</v>
      </c>
      <c r="KX33" s="182" t="str">
        <f>'Agent sur le planning au 011019'!$E$41</f>
        <v>JBU-14</v>
      </c>
      <c r="KY33" s="182" t="str">
        <f>'Agent sur le planning au 011019'!$F$41</f>
        <v>JBU-14</v>
      </c>
      <c r="KZ33" s="182" t="str">
        <f>'Agent sur le planning au 011019'!$B$42</f>
        <v>JBU-14</v>
      </c>
      <c r="LA33" s="182" t="str">
        <f>'Agent sur le planning au 011019'!$C$42</f>
        <v>Soir JBU</v>
      </c>
      <c r="LB33" s="182" t="str">
        <f>'Agent sur le planning au 011019'!$D$42</f>
        <v>JBU-11</v>
      </c>
      <c r="LC33" s="181" t="str">
        <f>'Agent sur le planning au 011019'!$E$42</f>
        <v>7H30-15H30</v>
      </c>
      <c r="LD33" s="182" t="str">
        <f>'Agent sur le planning au 011019'!$F$42</f>
        <v>RADIO</v>
      </c>
      <c r="LE33" s="182" t="str">
        <f>'Agent sur le planning au 011019'!$B$43</f>
        <v>JBU-11</v>
      </c>
      <c r="LF33" s="181" t="str">
        <f>'Agent sur le planning au 011019'!$C$43</f>
        <v>JBU-11</v>
      </c>
      <c r="LG33" s="182" t="str">
        <f>'Agent sur le planning au 011019'!$D$43</f>
        <v>Soir JBU</v>
      </c>
      <c r="LH33" s="182" t="str">
        <f>'Agent sur le planning au 011019'!$E$43</f>
        <v>JBU-11</v>
      </c>
      <c r="LI33" s="182" t="str">
        <f>'Agent sur le planning au 011019'!$F$43</f>
        <v>JBU-11</v>
      </c>
      <c r="LJ33" s="182" t="str">
        <f>'Agent sur le planning au 011019'!$B$44</f>
        <v>7H30-18H</v>
      </c>
      <c r="LK33" s="183" t="str">
        <f>'Agent sur le planning au 011019'!$C$44</f>
        <v>7H30-18H</v>
      </c>
      <c r="LL33" s="182" t="str">
        <f>'Agent sur le planning au 011019'!$D$44</f>
        <v>7H30-18H</v>
      </c>
      <c r="LM33" s="184" t="str">
        <f>'Agent sur le planning au 011019'!$E$44</f>
        <v>RA</v>
      </c>
      <c r="LN33" s="181" t="str">
        <f>'Agent sur le planning au 011019'!$F$44</f>
        <v>7H30-18H</v>
      </c>
      <c r="LO33" s="182" t="str">
        <f>'Agent sur le planning au 011019'!$B$45</f>
        <v>10H-20H</v>
      </c>
      <c r="LP33" s="183" t="str">
        <f>'Agent sur le planning au 011019'!$C$45</f>
        <v>7H30-18H</v>
      </c>
      <c r="LQ33" s="184" t="str">
        <f>'Agent sur le planning au 011019'!$D$45</f>
        <v>RA</v>
      </c>
      <c r="LR33" s="182" t="str">
        <f>'Agent sur le planning au 011019'!$E$45</f>
        <v>JBU-15</v>
      </c>
      <c r="LS33" s="184" t="str">
        <f>'Agent sur le planning au 011019'!$F$45</f>
        <v>RA</v>
      </c>
      <c r="LT33" s="181" t="str">
        <f>'Agent sur le planning au 011019'!$B$46</f>
        <v>JBC-26</v>
      </c>
      <c r="LU33" s="182" t="str">
        <f>'Agent sur le planning au 011019'!$C$46</f>
        <v>JBC-26</v>
      </c>
      <c r="LV33" s="182" t="str">
        <f>'Agent sur le planning au 011019'!$D$46</f>
        <v>JBC-26</v>
      </c>
      <c r="LW33" s="182" t="str">
        <f>'Agent sur le planning au 011019'!$E$46</f>
        <v>Soir JBC</v>
      </c>
      <c r="LX33" s="183" t="str">
        <f>'Agent sur le planning au 011019'!$F$46</f>
        <v>7H30-15H30</v>
      </c>
      <c r="LY33" s="182" t="str">
        <f>'Agent sur le planning au 011019'!$B$47</f>
        <v>7H30-15H30</v>
      </c>
      <c r="LZ33" s="181" t="str">
        <f>'Agent sur le planning au 011019'!$C$47</f>
        <v>7H30-15H30</v>
      </c>
      <c r="MA33" s="183" t="str">
        <f>'Agent sur le planning au 011019'!$D$47</f>
        <v>7H30-15H30</v>
      </c>
      <c r="MB33" s="183" t="str">
        <f>'Agent sur le planning au 011019'!$E$47</f>
        <v>7H30-15H30</v>
      </c>
      <c r="MC33" s="182" t="str">
        <f>'Agent sur le planning au 011019'!$F$47</f>
        <v>JBU-15</v>
      </c>
      <c r="MD33" s="182" t="str">
        <f>'Agent sur le planning au 011019'!$B$48</f>
        <v>Soir JBC</v>
      </c>
      <c r="ME33" s="182" t="str">
        <f>'Agent sur le planning au 011019'!$C$48</f>
        <v>JFR-35</v>
      </c>
      <c r="MF33" s="181" t="str">
        <f>'Agent sur le planning au 011019'!$D$48</f>
        <v>JBC-24</v>
      </c>
      <c r="MG33" s="182" t="str">
        <f>'Agent sur le planning au 011019'!$E$48</f>
        <v>JBC-25</v>
      </c>
      <c r="MH33" s="182" t="str">
        <f>'Agent sur le planning au 011019'!$F$48</f>
        <v>JBC-25</v>
      </c>
      <c r="MI33" s="182" t="str">
        <f>'Agent sur le planning au 011019'!$B$49</f>
        <v>JBC-24</v>
      </c>
      <c r="MJ33" s="182" t="str">
        <f>'Agent sur le planning au 011019'!$C$49</f>
        <v>JBC-24</v>
      </c>
      <c r="MK33" s="182" t="str">
        <f>'Agent sur le planning au 011019'!$D$49</f>
        <v>12H-20H</v>
      </c>
      <c r="ML33" s="182" t="str">
        <f>'Agent sur le planning au 011019'!$E$49</f>
        <v>JBC-24</v>
      </c>
      <c r="MM33" s="181" t="str">
        <f>'Agent sur le planning au 011019'!$F$49</f>
        <v>JBC-24</v>
      </c>
      <c r="MN33" s="182" t="str">
        <f>'Agent sur le planning au 011019'!$B$50</f>
        <v>JBC-22</v>
      </c>
      <c r="MO33" s="182" t="str">
        <f>'Agent sur le planning au 011019'!$C$50</f>
        <v>Soir JBC</v>
      </c>
      <c r="MP33" s="182" t="str">
        <f>'Agent sur le planning au 011019'!$D$50</f>
        <v>JBC-22</v>
      </c>
      <c r="MQ33" s="181" t="s">
        <v>293</v>
      </c>
      <c r="MR33" s="182" t="str">
        <f>'Agent sur le planning au 011019'!$F$50</f>
        <v>JBC-22</v>
      </c>
      <c r="MS33" s="182" t="str">
        <f>'Agent sur le planning au 011019'!$B$51</f>
        <v>7H30-18H</v>
      </c>
      <c r="MT33" s="184" t="str">
        <f>'Agent sur le planning au 011019'!$C$51</f>
        <v>RA</v>
      </c>
      <c r="MU33" s="182" t="str">
        <f>'Agent sur le planning au 011019'!$D$51</f>
        <v>JFR-33</v>
      </c>
      <c r="MV33" s="181" t="str">
        <f>'Agent sur le planning au 011019'!$E$51</f>
        <v>7h30-18h</v>
      </c>
      <c r="MW33" s="181" t="str">
        <f>'Agent sur le planning au 011019'!$F$51</f>
        <v>JFR-33</v>
      </c>
      <c r="MX33" s="184" t="str">
        <f>'Agent sur le planning au 011019'!$B$52</f>
        <v>RA</v>
      </c>
      <c r="MY33" s="182" t="str">
        <f>'Agent sur le planning au 011019'!$C$52</f>
        <v>JBC-25</v>
      </c>
      <c r="MZ33" s="182" t="str">
        <f>'Agent sur le planning au 011019'!$D$52</f>
        <v>JFR-35</v>
      </c>
      <c r="NA33" s="182" t="str">
        <f>'Agent sur le planning au 011019'!$E$52</f>
        <v>7H30-18H</v>
      </c>
      <c r="NB33" s="184" t="str">
        <f>'Agent sur le planning au 011019'!$F$52</f>
        <v>RA</v>
      </c>
      <c r="NC33" s="182" t="str">
        <f>'Agent sur le planning au 011019'!$B$53</f>
        <v>7H30-15H30</v>
      </c>
      <c r="ND33" s="183" t="str">
        <f>'Agent sur le planning au 011019'!$C$53</f>
        <v>7H30-15H30</v>
      </c>
      <c r="NE33" s="181" t="str">
        <f>'Agent sur le planning au 011019'!$D$53</f>
        <v>7H30-15H30</v>
      </c>
      <c r="NF33" s="182" t="str">
        <f>'Agent sur le planning au 011019'!$E$53</f>
        <v>Soir JFR</v>
      </c>
      <c r="NG33" s="183" t="str">
        <f>'Agent sur le planning au 011019'!$F$53</f>
        <v>7H30-15H30</v>
      </c>
      <c r="NH33" s="182" t="str">
        <f>'Agent sur le planning au 011019'!$B$54</f>
        <v>12H-20H</v>
      </c>
      <c r="NI33" s="183" t="str">
        <f>'Agent sur le planning au 011019'!$C$54</f>
        <v>7H30-15H30</v>
      </c>
      <c r="NJ33" s="183" t="str">
        <f>'Agent sur le planning au 011019'!$D$54</f>
        <v>7H30-15H30</v>
      </c>
      <c r="NK33" s="181" t="str">
        <f>'Agent sur le planning au 011019'!$E$54</f>
        <v>7H30-15H30</v>
      </c>
      <c r="NL33" s="183" t="str">
        <f>'Agent sur le planning au 011019'!$F$54</f>
        <v>7H30-15H30</v>
      </c>
      <c r="NM33" s="181" t="str">
        <f>'Agent sur le planning au 011019'!$B$55</f>
        <v>7H30-15H30</v>
      </c>
      <c r="NN33" s="183" t="str">
        <f>'Agent sur le planning au 011019'!$C$55</f>
        <v>7H30-15H30</v>
      </c>
      <c r="NO33" s="183" t="s">
        <v>292</v>
      </c>
      <c r="NP33" s="183" t="s">
        <v>294</v>
      </c>
      <c r="NQ33" s="183" t="str">
        <f>'Agent sur le planning au 011019'!$F$55</f>
        <v>7H30-15H30</v>
      </c>
      <c r="NR33" s="182" t="str">
        <f>'Agent sur le planning au 011019'!$B$56</f>
        <v>CETI</v>
      </c>
      <c r="NS33" s="181" t="str">
        <f>'Agent sur le planning au 011019'!$C$56</f>
        <v>CETI</v>
      </c>
      <c r="NT33" s="183" t="str">
        <f>'Agent sur le planning au 011019'!$D$56</f>
        <v>7H30-15H30</v>
      </c>
      <c r="NU33" s="182" t="str">
        <f>'Agent sur le planning au 011019'!$E$56</f>
        <v>Soir JBU</v>
      </c>
      <c r="NV33" s="182" t="str">
        <f>'Agent sur le planning au 011019'!$F$56</f>
        <v>CETI</v>
      </c>
      <c r="NW33" s="182" t="str">
        <f>'Agent sur le planning au 011019'!$B$57</f>
        <v>RADIO</v>
      </c>
      <c r="NX33" s="182" t="str">
        <f>'Agent sur le planning au 011019'!$C$57</f>
        <v>CURI</v>
      </c>
      <c r="NY33" s="181" t="str">
        <f>'Agent sur le planning au 011019'!$D$57</f>
        <v>Radio</v>
      </c>
      <c r="NZ33" s="182" t="str">
        <f>'Agent sur le planning au 011019'!$E$57</f>
        <v>SCANN</v>
      </c>
      <c r="OA33" s="182" t="str">
        <f>'Agent sur le planning au 011019'!$F$57</f>
        <v>12H-20H</v>
      </c>
      <c r="OB33" s="179" t="str">
        <f>'Agent sur le planning au 011019'!$B$31</f>
        <v>JBA-3</v>
      </c>
      <c r="OC33" s="179" t="str">
        <f>'Agent sur le planning au 011019'!$C$31</f>
        <v>JBA-3</v>
      </c>
      <c r="OD33" s="179" t="str">
        <f>'Agent sur le planning au 011019'!$D$31</f>
        <v>JBA-3</v>
      </c>
      <c r="OE33" s="179" t="str">
        <f>'Agent sur le planning au 011019'!$E$31</f>
        <v>JBA-3</v>
      </c>
      <c r="OF33" s="180" t="str">
        <f>'Agent sur le planning au 011019'!$F$31</f>
        <v>JBA-3</v>
      </c>
      <c r="OG33" s="181" t="str">
        <f>'Agent sur le planning au 011019'!$B$32</f>
        <v>JBA-2</v>
      </c>
      <c r="OH33" s="182" t="str">
        <f>'Agent sur le planning au 011019'!$C$32</f>
        <v>JBA-2</v>
      </c>
      <c r="OI33" s="182" t="str">
        <f>'Agent sur le planning au 011019'!$D$32</f>
        <v>Soir JBC</v>
      </c>
      <c r="OJ33" s="182" t="str">
        <f>'Agent sur le planning au 011019'!$E$32</f>
        <v>JBA-2</v>
      </c>
      <c r="OK33" s="182" t="str">
        <f>'Agent sur le planning au 011019'!$F$32</f>
        <v>JBA-2</v>
      </c>
      <c r="OL33" s="182" t="str">
        <f>'Agent sur le planning au 011019'!$B$33</f>
        <v>JBA-1</v>
      </c>
      <c r="OM33" s="182" t="str">
        <f>'Agent sur le planning au 011019'!$C$33</f>
        <v>12H-20H</v>
      </c>
      <c r="ON33" s="181" t="str">
        <f>'Agent sur le planning au 011019'!$D$33</f>
        <v>JBA-2</v>
      </c>
      <c r="OO33" s="182" t="str">
        <f>'Agent sur le planning au 011019'!$E$33</f>
        <v>JBA-1</v>
      </c>
      <c r="OP33" s="182" t="str">
        <f>'Agent sur le planning au 011019'!$F$33</f>
        <v>JBA-1</v>
      </c>
    </row>
    <row r="34" spans="1:406" ht="15" thickBot="1">
      <c r="A34" s="155" t="s">
        <v>368</v>
      </c>
      <c r="B34" s="183" t="str">
        <f>'Agent sur le planning au 011019'!$B$35</f>
        <v>7H30-15H30</v>
      </c>
      <c r="C34" s="182" t="str">
        <f>'Agent sur le planning au 011019'!$C$35</f>
        <v>CCV-46</v>
      </c>
      <c r="D34" s="182" t="str">
        <f>'Agent sur le planning au 011019'!$D$35</f>
        <v>CCV-46</v>
      </c>
      <c r="E34" s="181" t="str">
        <f>'Agent sur le planning au 011019'!$E$35</f>
        <v>CCV-46</v>
      </c>
      <c r="F34" s="182" t="str">
        <f>'Agent sur le planning au 011019'!$F$35</f>
        <v>Soir JBC</v>
      </c>
      <c r="G34" s="182" t="str">
        <f>'Agent sur le planning au 011019'!$B$36</f>
        <v>JFR-34</v>
      </c>
      <c r="H34" s="181" t="str">
        <f>'Agent sur le planning au 011019'!$C$36</f>
        <v>JFR-34</v>
      </c>
      <c r="I34" s="184" t="str">
        <f>'Agent sur le planning au 011019'!$D$36</f>
        <v>RA</v>
      </c>
      <c r="J34" s="182" t="str">
        <f>'Agent sur le planning au 011019'!$E$36</f>
        <v>JFR-34</v>
      </c>
      <c r="K34" s="182" t="str">
        <f>'Agent sur le planning au 011019'!$F$36</f>
        <v>JFR-34</v>
      </c>
      <c r="L34" s="182" t="str">
        <f>'Agent sur le planning au 011019'!$B$37</f>
        <v>Soir gyn</v>
      </c>
      <c r="M34" s="183" t="str">
        <f>'Agent sur le planning au 011019'!$C$37</f>
        <v>7H30-18H</v>
      </c>
      <c r="N34" s="182" t="str">
        <f>'Agent sur le planning au 011019'!$D$37</f>
        <v>7H30-18H</v>
      </c>
      <c r="O34" s="184" t="str">
        <f>'Agent sur le planning au 011019'!$E$37</f>
        <v>RA</v>
      </c>
      <c r="P34" s="184" t="str">
        <f>'Agent sur le planning au 011019'!$F$37</f>
        <v>RA</v>
      </c>
      <c r="Q34" s="182" t="str">
        <f>'Agent sur le planning au 011019'!$B$38</f>
        <v>JFR-36</v>
      </c>
      <c r="R34" s="181" t="str">
        <f>'Agent sur le planning au 011019'!$C$38</f>
        <v>JFR-36</v>
      </c>
      <c r="S34" s="182" t="str">
        <f>'Agent sur le planning au 011019'!$D$38</f>
        <v>JFR-36</v>
      </c>
      <c r="T34" s="182" t="str">
        <f>'Agent sur le planning au 011019'!$E$38</f>
        <v>JFR-36</v>
      </c>
      <c r="U34" s="182" t="str">
        <f>'Agent sur le planning au 011019'!$F$38</f>
        <v>Soir JFR</v>
      </c>
      <c r="V34" s="181" t="str">
        <f>'Agent sur le planning au 011019'!$B$39</f>
        <v>JFR-35</v>
      </c>
      <c r="W34" s="182" t="str">
        <f>'Agent sur le planning au 011019'!$C$39</f>
        <v>Soir JFR</v>
      </c>
      <c r="X34" s="182" t="str">
        <f>'Agent sur le planning au 011019'!$D$39</f>
        <v>JFR-35</v>
      </c>
      <c r="Y34" s="182" t="str">
        <f>'Agent sur le planning au 011019'!$E$39</f>
        <v>JFR-35</v>
      </c>
      <c r="Z34" s="182" t="str">
        <f>'Agent sur le planning au 011019'!$F$39</f>
        <v>JFR-35</v>
      </c>
      <c r="AA34" s="183" t="str">
        <f>'Agent sur le planning au 011019'!$B$40</f>
        <v>7H30-15H30</v>
      </c>
      <c r="AB34" s="183" t="str">
        <f>'Agent sur le planning au 011019'!$C$40</f>
        <v>7H30-15H30</v>
      </c>
      <c r="AC34" s="182" t="str">
        <f>'Agent sur le planning au 011019'!$D$40</f>
        <v>7H30-15H30</v>
      </c>
      <c r="AD34" s="182" t="str">
        <f>'Agent sur le planning au 011019'!$E$40</f>
        <v>12H-20H</v>
      </c>
      <c r="AE34" s="181" t="str">
        <f>'Agent sur le planning au 011019'!$F$40</f>
        <v>JFR-36</v>
      </c>
      <c r="AF34" s="182" t="str">
        <f>'Agent sur le planning au 011019'!$B$41</f>
        <v>Soir JBU</v>
      </c>
      <c r="AG34" s="182" t="str">
        <f>'Agent sur le planning au 011019'!$C$41</f>
        <v>JBU-14</v>
      </c>
      <c r="AH34" s="181" t="str">
        <f>'Agent sur le planning au 011019'!$D$41</f>
        <v>JBU-14</v>
      </c>
      <c r="AI34" s="182" t="str">
        <f>'Agent sur le planning au 011019'!$E$41</f>
        <v>JBU-14</v>
      </c>
      <c r="AJ34" s="182" t="str">
        <f>'Agent sur le planning au 011019'!$F$41</f>
        <v>JBU-14</v>
      </c>
      <c r="AK34" s="182" t="str">
        <f>'Agent sur le planning au 011019'!$B$42</f>
        <v>JBU-14</v>
      </c>
      <c r="AL34" s="182" t="str">
        <f>'Agent sur le planning au 011019'!$C$42</f>
        <v>Soir JBU</v>
      </c>
      <c r="AM34" s="182" t="str">
        <f>'Agent sur le planning au 011019'!$D$42</f>
        <v>JBU-11</v>
      </c>
      <c r="AN34" s="181" t="str">
        <f>'Agent sur le planning au 011019'!$E$42</f>
        <v>7H30-15H30</v>
      </c>
      <c r="AO34" s="182" t="str">
        <f>'Agent sur le planning au 011019'!$F$42</f>
        <v>RADIO</v>
      </c>
      <c r="AP34" s="182" t="str">
        <f>'Agent sur le planning au 011019'!$B$43</f>
        <v>JBU-11</v>
      </c>
      <c r="AQ34" s="181" t="str">
        <f>'Agent sur le planning au 011019'!$C$43</f>
        <v>JBU-11</v>
      </c>
      <c r="AR34" s="182" t="str">
        <f>'Agent sur le planning au 011019'!$D$43</f>
        <v>Soir JBU</v>
      </c>
      <c r="AS34" s="182" t="str">
        <f>'Agent sur le planning au 011019'!$E$43</f>
        <v>JBU-11</v>
      </c>
      <c r="AT34" s="182" t="str">
        <f>'Agent sur le planning au 011019'!$F$43</f>
        <v>JBU-11</v>
      </c>
      <c r="AU34" s="182" t="str">
        <f>'Agent sur le planning au 011019'!$B$44</f>
        <v>7H30-18H</v>
      </c>
      <c r="AV34" s="183" t="str">
        <f>'Agent sur le planning au 011019'!$C$44</f>
        <v>7H30-18H</v>
      </c>
      <c r="AW34" s="182" t="str">
        <f>'Agent sur le planning au 011019'!$D$44</f>
        <v>7H30-18H</v>
      </c>
      <c r="AX34" s="184" t="str">
        <f>'Agent sur le planning au 011019'!$E$44</f>
        <v>RA</v>
      </c>
      <c r="AY34" s="181" t="str">
        <f>'Agent sur le planning au 011019'!$F$44</f>
        <v>7H30-18H</v>
      </c>
      <c r="AZ34" s="182" t="str">
        <f>'Agent sur le planning au 011019'!$B$45</f>
        <v>10H-20H</v>
      </c>
      <c r="BA34" s="183" t="str">
        <f>'Agent sur le planning au 011019'!$C$45</f>
        <v>7H30-18H</v>
      </c>
      <c r="BB34" s="184" t="str">
        <f>'Agent sur le planning au 011019'!$D$45</f>
        <v>RA</v>
      </c>
      <c r="BC34" s="182" t="str">
        <f>'Agent sur le planning au 011019'!$E$45</f>
        <v>JBU-15</v>
      </c>
      <c r="BD34" s="184" t="str">
        <f>'Agent sur le planning au 011019'!$F$45</f>
        <v>RA</v>
      </c>
      <c r="BE34" s="181" t="str">
        <f>'Agent sur le planning au 011019'!$B$46</f>
        <v>JBC-26</v>
      </c>
      <c r="BF34" s="182" t="str">
        <f>'Agent sur le planning au 011019'!$C$46</f>
        <v>JBC-26</v>
      </c>
      <c r="BG34" s="182" t="str">
        <f>'Agent sur le planning au 011019'!$D$46</f>
        <v>JBC-26</v>
      </c>
      <c r="BH34" s="182" t="str">
        <f>'Agent sur le planning au 011019'!$E$46</f>
        <v>Soir JBC</v>
      </c>
      <c r="BI34" s="183" t="str">
        <f>'Agent sur le planning au 011019'!$F$46</f>
        <v>7H30-15H30</v>
      </c>
      <c r="BJ34" s="182" t="str">
        <f>'Agent sur le planning au 011019'!$B$47</f>
        <v>7H30-15H30</v>
      </c>
      <c r="BK34" s="181" t="str">
        <f>'Agent sur le planning au 011019'!$C$47</f>
        <v>7H30-15H30</v>
      </c>
      <c r="BL34" s="183" t="str">
        <f>'Agent sur le planning au 011019'!$D$47</f>
        <v>7H30-15H30</v>
      </c>
      <c r="BM34" s="183" t="str">
        <f>'Agent sur le planning au 011019'!$E$47</f>
        <v>7H30-15H30</v>
      </c>
      <c r="BN34" s="182" t="str">
        <f>'Agent sur le planning au 011019'!$F$47</f>
        <v>JBU-15</v>
      </c>
      <c r="BO34" s="182" t="str">
        <f>'Agent sur le planning au 011019'!$B$48</f>
        <v>Soir JBC</v>
      </c>
      <c r="BP34" s="182" t="str">
        <f>'Agent sur le planning au 011019'!$C$48</f>
        <v>JFR-35</v>
      </c>
      <c r="BQ34" s="181" t="str">
        <f>'Agent sur le planning au 011019'!$D$48</f>
        <v>JBC-24</v>
      </c>
      <c r="BR34" s="182" t="str">
        <f>'Agent sur le planning au 011019'!$E$48</f>
        <v>JBC-25</v>
      </c>
      <c r="BS34" s="182" t="str">
        <f>'Agent sur le planning au 011019'!$F$48</f>
        <v>JBC-25</v>
      </c>
      <c r="BT34" s="182" t="str">
        <f>'Agent sur le planning au 011019'!$B$49</f>
        <v>JBC-24</v>
      </c>
      <c r="BU34" s="182" t="str">
        <f>'Agent sur le planning au 011019'!$C$49</f>
        <v>JBC-24</v>
      </c>
      <c r="BV34" s="182" t="str">
        <f>'Agent sur le planning au 011019'!$D$49</f>
        <v>12H-20H</v>
      </c>
      <c r="BW34" s="182" t="str">
        <f>'Agent sur le planning au 011019'!$E$49</f>
        <v>JBC-24</v>
      </c>
      <c r="BX34" s="181" t="str">
        <f>'Agent sur le planning au 011019'!$F$49</f>
        <v>JBC-24</v>
      </c>
      <c r="BY34" s="182" t="str">
        <f>'Agent sur le planning au 011019'!$B$50</f>
        <v>JBC-22</v>
      </c>
      <c r="BZ34" s="182" t="str">
        <f>'Agent sur le planning au 011019'!$C$50</f>
        <v>Soir JBC</v>
      </c>
      <c r="CA34" s="182" t="str">
        <f>'Agent sur le planning au 011019'!$D$50</f>
        <v>JBC-22</v>
      </c>
      <c r="CB34" s="181" t="s">
        <v>293</v>
      </c>
      <c r="CC34" s="182" t="str">
        <f>'Agent sur le planning au 011019'!$F$50</f>
        <v>JBC-22</v>
      </c>
      <c r="CD34" s="182" t="str">
        <f>'Agent sur le planning au 011019'!$B$51</f>
        <v>7H30-18H</v>
      </c>
      <c r="CE34" s="184" t="str">
        <f>'Agent sur le planning au 011019'!$C$51</f>
        <v>RA</v>
      </c>
      <c r="CF34" s="182" t="str">
        <f>'Agent sur le planning au 011019'!$D$51</f>
        <v>JFR-33</v>
      </c>
      <c r="CG34" s="181" t="str">
        <f>'Agent sur le planning au 011019'!$E$51</f>
        <v>7h30-18h</v>
      </c>
      <c r="CH34" s="181" t="str">
        <f>'Agent sur le planning au 011019'!$F$51</f>
        <v>JFR-33</v>
      </c>
      <c r="CI34" s="184" t="str">
        <f>'Agent sur le planning au 011019'!$B$52</f>
        <v>RA</v>
      </c>
      <c r="CJ34" s="182" t="str">
        <f>'Agent sur le planning au 011019'!$C$52</f>
        <v>JBC-25</v>
      </c>
      <c r="CK34" s="182" t="str">
        <f>'Agent sur le planning au 011019'!$D$52</f>
        <v>JFR-35</v>
      </c>
      <c r="CL34" s="182" t="str">
        <f>'Agent sur le planning au 011019'!$E$52</f>
        <v>7H30-18H</v>
      </c>
      <c r="CM34" s="184" t="str">
        <f>'Agent sur le planning au 011019'!$F$52</f>
        <v>RA</v>
      </c>
      <c r="CN34" s="182" t="str">
        <f>'Agent sur le planning au 011019'!$B$53</f>
        <v>7H30-15H30</v>
      </c>
      <c r="CO34" s="183" t="str">
        <f>'Agent sur le planning au 011019'!$C$53</f>
        <v>7H30-15H30</v>
      </c>
      <c r="CP34" s="181" t="str">
        <f>'Agent sur le planning au 011019'!$D$53</f>
        <v>7H30-15H30</v>
      </c>
      <c r="CQ34" s="182" t="str">
        <f>'Agent sur le planning au 011019'!$E$53</f>
        <v>Soir JFR</v>
      </c>
      <c r="CR34" s="183" t="str">
        <f>'Agent sur le planning au 011019'!$F$53</f>
        <v>7H30-15H30</v>
      </c>
      <c r="CS34" s="182" t="str">
        <f>'Agent sur le planning au 011019'!$B$54</f>
        <v>12H-20H</v>
      </c>
      <c r="CT34" s="183" t="str">
        <f>'Agent sur le planning au 011019'!$C$54</f>
        <v>7H30-15H30</v>
      </c>
      <c r="CU34" s="183" t="str">
        <f>'Agent sur le planning au 011019'!$D$54</f>
        <v>7H30-15H30</v>
      </c>
      <c r="CV34" s="181" t="str">
        <f>'Agent sur le planning au 011019'!$E$54</f>
        <v>7H30-15H30</v>
      </c>
      <c r="CW34" s="183" t="str">
        <f>'Agent sur le planning au 011019'!$F$54</f>
        <v>7H30-15H30</v>
      </c>
      <c r="CX34" s="181" t="str">
        <f>'Agent sur le planning au 011019'!$B$55</f>
        <v>7H30-15H30</v>
      </c>
      <c r="CY34" s="183" t="str">
        <f>'Agent sur le planning au 011019'!$C$55</f>
        <v>7H30-15H30</v>
      </c>
      <c r="CZ34" s="183" t="s">
        <v>292</v>
      </c>
      <c r="DA34" s="183" t="s">
        <v>294</v>
      </c>
      <c r="DB34" s="183" t="str">
        <f>'Agent sur le planning au 011019'!$F$55</f>
        <v>7H30-15H30</v>
      </c>
      <c r="DC34" s="182" t="str">
        <f>'Agent sur le planning au 011019'!$B$56</f>
        <v>CETI</v>
      </c>
      <c r="DD34" s="181" t="str">
        <f>'Agent sur le planning au 011019'!$C$56</f>
        <v>CETI</v>
      </c>
      <c r="DE34" s="183" t="str">
        <f>'Agent sur le planning au 011019'!$D$56</f>
        <v>7H30-15H30</v>
      </c>
      <c r="DF34" s="182" t="str">
        <f>'Agent sur le planning au 011019'!$E$56</f>
        <v>Soir JBU</v>
      </c>
      <c r="DG34" s="182" t="str">
        <f>'Agent sur le planning au 011019'!$F$56</f>
        <v>CETI</v>
      </c>
      <c r="DH34" s="182" t="str">
        <f>'Agent sur le planning au 011019'!$B$57</f>
        <v>RADIO</v>
      </c>
      <c r="DI34" s="182" t="str">
        <f>'Agent sur le planning au 011019'!$C$57</f>
        <v>CURI</v>
      </c>
      <c r="DJ34" s="181" t="str">
        <f>'Agent sur le planning au 011019'!$D$57</f>
        <v>Radio</v>
      </c>
      <c r="DK34" s="182" t="str">
        <f>'Agent sur le planning au 011019'!$E$57</f>
        <v>SCANN</v>
      </c>
      <c r="DL34" s="182" t="str">
        <f>'Agent sur le planning au 011019'!$F$57</f>
        <v>12H-20H</v>
      </c>
      <c r="DM34" s="179" t="str">
        <f>'Agent sur le planning au 011019'!$B$31</f>
        <v>JBA-3</v>
      </c>
      <c r="DN34" s="179" t="str">
        <f>'Agent sur le planning au 011019'!$C$31</f>
        <v>JBA-3</v>
      </c>
      <c r="DO34" s="179" t="str">
        <f>'Agent sur le planning au 011019'!$D$31</f>
        <v>JBA-3</v>
      </c>
      <c r="DP34" s="179" t="str">
        <f>'Agent sur le planning au 011019'!$E$31</f>
        <v>JBA-3</v>
      </c>
      <c r="DQ34" s="180" t="str">
        <f>'Agent sur le planning au 011019'!$F$31</f>
        <v>JBA-3</v>
      </c>
      <c r="DR34" s="181" t="str">
        <f>'Agent sur le planning au 011019'!$B$32</f>
        <v>JBA-2</v>
      </c>
      <c r="DS34" s="182" t="str">
        <f>'Agent sur le planning au 011019'!$C$32</f>
        <v>JBA-2</v>
      </c>
      <c r="DT34" s="182" t="str">
        <f>'Agent sur le planning au 011019'!$D$32</f>
        <v>Soir JBC</v>
      </c>
      <c r="DU34" s="182" t="str">
        <f>'Agent sur le planning au 011019'!$E$32</f>
        <v>JBA-2</v>
      </c>
      <c r="DV34" s="182" t="str">
        <f>'Agent sur le planning au 011019'!$F$32</f>
        <v>JBA-2</v>
      </c>
      <c r="DW34" s="182" t="str">
        <f>'Agent sur le planning au 011019'!$B$33</f>
        <v>JBA-1</v>
      </c>
      <c r="DX34" s="182" t="str">
        <f>'Agent sur le planning au 011019'!$C$33</f>
        <v>12H-20H</v>
      </c>
      <c r="DY34" s="181" t="str">
        <f>'Agent sur le planning au 011019'!$D$33</f>
        <v>JBA-2</v>
      </c>
      <c r="DZ34" s="182" t="str">
        <f>'Agent sur le planning au 011019'!$E$33</f>
        <v>JBA-1</v>
      </c>
      <c r="EA34" s="182" t="str">
        <f>'Agent sur le planning au 011019'!$F$33</f>
        <v>JBA-1</v>
      </c>
      <c r="EB34" s="183" t="str">
        <f>'Agent sur le planning au 011019'!$B$34</f>
        <v>7H30-15H30</v>
      </c>
      <c r="EC34" s="181" t="str">
        <f>'Agent sur le planning au 011019'!$C$34</f>
        <v>CCV-43</v>
      </c>
      <c r="ED34" s="182" t="str">
        <f>'Agent sur le planning au 011019'!$D$34</f>
        <v>Soir JFR</v>
      </c>
      <c r="EE34" s="182" t="str">
        <f>'Agent sur le planning au 011019'!$E$34</f>
        <v>CCV-43</v>
      </c>
      <c r="EF34" s="182" t="str">
        <f>'Agent sur le planning au 011019'!$F$34</f>
        <v>CCV-43</v>
      </c>
      <c r="EG34" s="183" t="str">
        <f>'Agent sur le planning au 011019'!$B$35</f>
        <v>7H30-15H30</v>
      </c>
      <c r="EH34" s="182" t="str">
        <f>'Agent sur le planning au 011019'!$C$35</f>
        <v>CCV-46</v>
      </c>
      <c r="EI34" s="182" t="str">
        <f>'Agent sur le planning au 011019'!$D$35</f>
        <v>CCV-46</v>
      </c>
      <c r="EJ34" s="181" t="str">
        <f>'Agent sur le planning au 011019'!$E$35</f>
        <v>CCV-46</v>
      </c>
      <c r="EK34" s="182" t="str">
        <f>'Agent sur le planning au 011019'!$F$35</f>
        <v>Soir JBC</v>
      </c>
      <c r="EL34" s="182" t="str">
        <f>'Agent sur le planning au 011019'!$B$36</f>
        <v>JFR-34</v>
      </c>
      <c r="EM34" s="181" t="str">
        <f>'Agent sur le planning au 011019'!$C$36</f>
        <v>JFR-34</v>
      </c>
      <c r="EN34" s="184" t="str">
        <f>'Agent sur le planning au 011019'!$D$36</f>
        <v>RA</v>
      </c>
      <c r="EO34" s="182" t="str">
        <f>'Agent sur le planning au 011019'!$E$36</f>
        <v>JFR-34</v>
      </c>
      <c r="EP34" s="182" t="str">
        <f>'Agent sur le planning au 011019'!$F$36</f>
        <v>JFR-34</v>
      </c>
      <c r="EQ34" s="182" t="str">
        <f>'Agent sur le planning au 011019'!$B$37</f>
        <v>Soir gyn</v>
      </c>
      <c r="ER34" s="183" t="str">
        <f>'Agent sur le planning au 011019'!$C$37</f>
        <v>7H30-18H</v>
      </c>
      <c r="ES34" s="182" t="str">
        <f>'Agent sur le planning au 011019'!$D$37</f>
        <v>7H30-18H</v>
      </c>
      <c r="ET34" s="184" t="str">
        <f>'Agent sur le planning au 011019'!$E$37</f>
        <v>RA</v>
      </c>
      <c r="EU34" s="184" t="str">
        <f>'Agent sur le planning au 011019'!$F$37</f>
        <v>RA</v>
      </c>
      <c r="EV34" s="182" t="str">
        <f>'Agent sur le planning au 011019'!$B$38</f>
        <v>JFR-36</v>
      </c>
      <c r="EW34" s="181" t="str">
        <f>'Agent sur le planning au 011019'!$C$38</f>
        <v>JFR-36</v>
      </c>
      <c r="EX34" s="182" t="str">
        <f>'Agent sur le planning au 011019'!$D$38</f>
        <v>JFR-36</v>
      </c>
      <c r="EY34" s="182" t="str">
        <f>'Agent sur le planning au 011019'!$E$38</f>
        <v>JFR-36</v>
      </c>
      <c r="EZ34" s="182" t="str">
        <f>'Agent sur le planning au 011019'!$F$38</f>
        <v>Soir JFR</v>
      </c>
      <c r="FA34" s="181" t="str">
        <f>'Agent sur le planning au 011019'!$B$39</f>
        <v>JFR-35</v>
      </c>
      <c r="FB34" s="182" t="str">
        <f>'Agent sur le planning au 011019'!$C$39</f>
        <v>Soir JFR</v>
      </c>
      <c r="FC34" s="182" t="str">
        <f>'Agent sur le planning au 011019'!$D$39</f>
        <v>JFR-35</v>
      </c>
      <c r="FD34" s="182" t="str">
        <f>'Agent sur le planning au 011019'!$E$39</f>
        <v>JFR-35</v>
      </c>
      <c r="FE34" s="182" t="str">
        <f>'Agent sur le planning au 011019'!$F$39</f>
        <v>JFR-35</v>
      </c>
      <c r="FF34" s="183" t="str">
        <f>'Agent sur le planning au 011019'!$B$40</f>
        <v>7H30-15H30</v>
      </c>
      <c r="FG34" s="183" t="str">
        <f>'Agent sur le planning au 011019'!$C$40</f>
        <v>7H30-15H30</v>
      </c>
      <c r="FH34" s="182" t="str">
        <f>'Agent sur le planning au 011019'!$D$40</f>
        <v>7H30-15H30</v>
      </c>
      <c r="FI34" s="182" t="str">
        <f>'Agent sur le planning au 011019'!$E$40</f>
        <v>12H-20H</v>
      </c>
      <c r="FJ34" s="181" t="str">
        <f>'Agent sur le planning au 011019'!$F$40</f>
        <v>JFR-36</v>
      </c>
      <c r="FK34" s="182" t="str">
        <f>'Agent sur le planning au 011019'!$B$41</f>
        <v>Soir JBU</v>
      </c>
      <c r="FL34" s="182" t="str">
        <f>'Agent sur le planning au 011019'!$C$41</f>
        <v>JBU-14</v>
      </c>
      <c r="FM34" s="181" t="str">
        <f>'Agent sur le planning au 011019'!$D$41</f>
        <v>JBU-14</v>
      </c>
      <c r="FN34" s="182" t="str">
        <f>'Agent sur le planning au 011019'!$E$41</f>
        <v>JBU-14</v>
      </c>
      <c r="FO34" s="182" t="str">
        <f>'Agent sur le planning au 011019'!$F$41</f>
        <v>JBU-14</v>
      </c>
      <c r="FP34" s="182" t="str">
        <f>'Agent sur le planning au 011019'!$B$42</f>
        <v>JBU-14</v>
      </c>
      <c r="FQ34" s="182" t="str">
        <f>'Agent sur le planning au 011019'!$C$42</f>
        <v>Soir JBU</v>
      </c>
      <c r="FR34" s="182" t="str">
        <f>'Agent sur le planning au 011019'!$D$42</f>
        <v>JBU-11</v>
      </c>
      <c r="FS34" s="181" t="str">
        <f>'Agent sur le planning au 011019'!$E$42</f>
        <v>7H30-15H30</v>
      </c>
      <c r="FT34" s="182" t="str">
        <f>'Agent sur le planning au 011019'!$F$42</f>
        <v>RADIO</v>
      </c>
      <c r="FU34" s="182" t="str">
        <f>'Agent sur le planning au 011019'!$B$43</f>
        <v>JBU-11</v>
      </c>
      <c r="FV34" s="181" t="str">
        <f>'Agent sur le planning au 011019'!$C$43</f>
        <v>JBU-11</v>
      </c>
      <c r="FW34" s="182" t="str">
        <f>'Agent sur le planning au 011019'!$D$43</f>
        <v>Soir JBU</v>
      </c>
      <c r="FX34" s="182" t="str">
        <f>'Agent sur le planning au 011019'!$E$43</f>
        <v>JBU-11</v>
      </c>
      <c r="FY34" s="182" t="str">
        <f>'Agent sur le planning au 011019'!$F$43</f>
        <v>JBU-11</v>
      </c>
      <c r="FZ34" s="182" t="str">
        <f>'Agent sur le planning au 011019'!$B$44</f>
        <v>7H30-18H</v>
      </c>
      <c r="GA34" s="183" t="str">
        <f>'Agent sur le planning au 011019'!$C$44</f>
        <v>7H30-18H</v>
      </c>
      <c r="GB34" s="182" t="str">
        <f>'Agent sur le planning au 011019'!$D$44</f>
        <v>7H30-18H</v>
      </c>
      <c r="GC34" s="184" t="str">
        <f>'Agent sur le planning au 011019'!$E$44</f>
        <v>RA</v>
      </c>
      <c r="GD34" s="181" t="str">
        <f>'Agent sur le planning au 011019'!$F$44</f>
        <v>7H30-18H</v>
      </c>
      <c r="GE34" s="182" t="str">
        <f>'Agent sur le planning au 011019'!$B$45</f>
        <v>10H-20H</v>
      </c>
      <c r="GF34" s="183" t="str">
        <f>'Agent sur le planning au 011019'!$C$45</f>
        <v>7H30-18H</v>
      </c>
      <c r="GG34" s="184" t="str">
        <f>'Agent sur le planning au 011019'!$D$45</f>
        <v>RA</v>
      </c>
      <c r="GH34" s="182" t="str">
        <f>'Agent sur le planning au 011019'!$E$45</f>
        <v>JBU-15</v>
      </c>
      <c r="GI34" s="184" t="str">
        <f>'Agent sur le planning au 011019'!$F$45</f>
        <v>RA</v>
      </c>
      <c r="GJ34" s="181" t="str">
        <f>'Agent sur le planning au 011019'!$B$46</f>
        <v>JBC-26</v>
      </c>
      <c r="GK34" s="182" t="str">
        <f>'Agent sur le planning au 011019'!$C$46</f>
        <v>JBC-26</v>
      </c>
      <c r="GL34" s="182" t="str">
        <f>'Agent sur le planning au 011019'!$D$46</f>
        <v>JBC-26</v>
      </c>
      <c r="GM34" s="182" t="str">
        <f>'Agent sur le planning au 011019'!$E$46</f>
        <v>Soir JBC</v>
      </c>
      <c r="GN34" s="183" t="str">
        <f>'Agent sur le planning au 011019'!$F$46</f>
        <v>7H30-15H30</v>
      </c>
      <c r="GO34" s="182" t="str">
        <f>'Agent sur le planning au 011019'!$B$47</f>
        <v>7H30-15H30</v>
      </c>
      <c r="GP34" s="181" t="str">
        <f>'Agent sur le planning au 011019'!$C$47</f>
        <v>7H30-15H30</v>
      </c>
      <c r="GQ34" s="183" t="str">
        <f>'Agent sur le planning au 011019'!$D$47</f>
        <v>7H30-15H30</v>
      </c>
      <c r="GR34" s="183" t="str">
        <f>'Agent sur le planning au 011019'!$E$47</f>
        <v>7H30-15H30</v>
      </c>
      <c r="GS34" s="182" t="str">
        <f>'Agent sur le planning au 011019'!$F$47</f>
        <v>JBU-15</v>
      </c>
      <c r="GT34" s="182" t="str">
        <f>'Agent sur le planning au 011019'!$B$48</f>
        <v>Soir JBC</v>
      </c>
      <c r="GU34" s="182" t="str">
        <f>'Agent sur le planning au 011019'!$C$48</f>
        <v>JFR-35</v>
      </c>
      <c r="GV34" s="181" t="str">
        <f>'Agent sur le planning au 011019'!$D$48</f>
        <v>JBC-24</v>
      </c>
      <c r="GW34" s="182" t="str">
        <f>'Agent sur le planning au 011019'!$E$48</f>
        <v>JBC-25</v>
      </c>
      <c r="GX34" s="182" t="str">
        <f>'Agent sur le planning au 011019'!$F$48</f>
        <v>JBC-25</v>
      </c>
      <c r="GY34" s="182" t="str">
        <f>'Agent sur le planning au 011019'!$B$49</f>
        <v>JBC-24</v>
      </c>
      <c r="GZ34" s="182" t="str">
        <f>'Agent sur le planning au 011019'!$C$49</f>
        <v>JBC-24</v>
      </c>
      <c r="HA34" s="182" t="str">
        <f>'Agent sur le planning au 011019'!$D$49</f>
        <v>12H-20H</v>
      </c>
      <c r="HB34" s="182" t="str">
        <f>'Agent sur le planning au 011019'!$E$49</f>
        <v>JBC-24</v>
      </c>
      <c r="HC34" s="181" t="str">
        <f>'Agent sur le planning au 011019'!$F$49</f>
        <v>JBC-24</v>
      </c>
      <c r="HD34" s="182" t="str">
        <f>'Agent sur le planning au 011019'!$B$50</f>
        <v>JBC-22</v>
      </c>
      <c r="HE34" s="182" t="str">
        <f>'Agent sur le planning au 011019'!$C$50</f>
        <v>Soir JBC</v>
      </c>
      <c r="HF34" s="182" t="str">
        <f>'Agent sur le planning au 011019'!$D$50</f>
        <v>JBC-22</v>
      </c>
      <c r="HG34" s="181" t="s">
        <v>293</v>
      </c>
      <c r="HH34" s="182" t="str">
        <f>'Agent sur le planning au 011019'!$F$50</f>
        <v>JBC-22</v>
      </c>
      <c r="HI34" s="182" t="str">
        <f>'Agent sur le planning au 011019'!$B$51</f>
        <v>7H30-18H</v>
      </c>
      <c r="HJ34" s="184" t="str">
        <f>'Agent sur le planning au 011019'!$C$51</f>
        <v>RA</v>
      </c>
      <c r="HK34" s="182" t="str">
        <f>'Agent sur le planning au 011019'!$D$51</f>
        <v>JFR-33</v>
      </c>
      <c r="HL34" s="181" t="str">
        <f>'Agent sur le planning au 011019'!$E$51</f>
        <v>7h30-18h</v>
      </c>
      <c r="HM34" s="181" t="str">
        <f>'Agent sur le planning au 011019'!$F$51</f>
        <v>JFR-33</v>
      </c>
      <c r="HN34" s="184" t="str">
        <f>'Agent sur le planning au 011019'!$B$52</f>
        <v>RA</v>
      </c>
      <c r="HO34" s="182" t="str">
        <f>'Agent sur le planning au 011019'!$C$52</f>
        <v>JBC-25</v>
      </c>
      <c r="HP34" s="182" t="str">
        <f>'Agent sur le planning au 011019'!$D$52</f>
        <v>JFR-35</v>
      </c>
      <c r="HQ34" s="182" t="str">
        <f>'Agent sur le planning au 011019'!$E$52</f>
        <v>7H30-18H</v>
      </c>
      <c r="HR34" s="184" t="str">
        <f>'Agent sur le planning au 011019'!$F$52</f>
        <v>RA</v>
      </c>
      <c r="HS34" s="182" t="str">
        <f>'Agent sur le planning au 011019'!$B$53</f>
        <v>7H30-15H30</v>
      </c>
      <c r="HT34" s="183" t="str">
        <f>'Agent sur le planning au 011019'!$C$53</f>
        <v>7H30-15H30</v>
      </c>
      <c r="HU34" s="181" t="str">
        <f>'Agent sur le planning au 011019'!$D$53</f>
        <v>7H30-15H30</v>
      </c>
      <c r="HV34" s="182" t="str">
        <f>'Agent sur le planning au 011019'!$E$53</f>
        <v>Soir JFR</v>
      </c>
      <c r="HW34" s="183" t="str">
        <f>'Agent sur le planning au 011019'!$F$53</f>
        <v>7H30-15H30</v>
      </c>
      <c r="HX34" s="182" t="str">
        <f>'Agent sur le planning au 011019'!$B$54</f>
        <v>12H-20H</v>
      </c>
      <c r="HY34" s="183" t="str">
        <f>'Agent sur le planning au 011019'!$C$54</f>
        <v>7H30-15H30</v>
      </c>
      <c r="HZ34" s="183" t="str">
        <f>'Agent sur le planning au 011019'!$D$54</f>
        <v>7H30-15H30</v>
      </c>
      <c r="IA34" s="181" t="str">
        <f>'Agent sur le planning au 011019'!$E$54</f>
        <v>7H30-15H30</v>
      </c>
      <c r="IB34" s="183" t="str">
        <f>'Agent sur le planning au 011019'!$F$54</f>
        <v>7H30-15H30</v>
      </c>
      <c r="IC34" s="181" t="str">
        <f>'Agent sur le planning au 011019'!$B$55</f>
        <v>7H30-15H30</v>
      </c>
      <c r="ID34" s="183" t="str">
        <f>'Agent sur le planning au 011019'!$C$55</f>
        <v>7H30-15H30</v>
      </c>
      <c r="IE34" s="183" t="s">
        <v>292</v>
      </c>
      <c r="IF34" s="183" t="s">
        <v>294</v>
      </c>
      <c r="IG34" s="183" t="str">
        <f>'Agent sur le planning au 011019'!$F$55</f>
        <v>7H30-15H30</v>
      </c>
      <c r="IH34" s="182" t="str">
        <f>'Agent sur le planning au 011019'!$B$56</f>
        <v>CETI</v>
      </c>
      <c r="II34" s="181" t="str">
        <f>'Agent sur le planning au 011019'!$C$56</f>
        <v>CETI</v>
      </c>
      <c r="IJ34" s="183" t="str">
        <f>'Agent sur le planning au 011019'!$D$56</f>
        <v>7H30-15H30</v>
      </c>
      <c r="IK34" s="182" t="str">
        <f>'Agent sur le planning au 011019'!$E$56</f>
        <v>Soir JBU</v>
      </c>
      <c r="IL34" s="182" t="str">
        <f>'Agent sur le planning au 011019'!$F$56</f>
        <v>CETI</v>
      </c>
      <c r="IM34" s="182" t="str">
        <f>'Agent sur le planning au 011019'!$B$57</f>
        <v>RADIO</v>
      </c>
      <c r="IN34" s="182" t="str">
        <f>'Agent sur le planning au 011019'!$C$57</f>
        <v>CURI</v>
      </c>
      <c r="IO34" s="181" t="str">
        <f>'Agent sur le planning au 011019'!$D$57</f>
        <v>Radio</v>
      </c>
      <c r="IP34" s="182" t="str">
        <f>'Agent sur le planning au 011019'!$E$57</f>
        <v>SCANN</v>
      </c>
      <c r="IQ34" s="182" t="str">
        <f>'Agent sur le planning au 011019'!$F$57</f>
        <v>12H-20H</v>
      </c>
      <c r="IR34" s="179" t="str">
        <f>'Agent sur le planning au 011019'!$B$31</f>
        <v>JBA-3</v>
      </c>
      <c r="IS34" s="179" t="str">
        <f>'Agent sur le planning au 011019'!$C$31</f>
        <v>JBA-3</v>
      </c>
      <c r="IT34" s="179" t="str">
        <f>'Agent sur le planning au 011019'!$D$31</f>
        <v>JBA-3</v>
      </c>
      <c r="IU34" s="179" t="str">
        <f>'Agent sur le planning au 011019'!$E$31</f>
        <v>JBA-3</v>
      </c>
      <c r="IV34" s="180" t="str">
        <f>'Agent sur le planning au 011019'!$F$31</f>
        <v>JBA-3</v>
      </c>
      <c r="IW34" s="181" t="str">
        <f>'Agent sur le planning au 011019'!$B$32</f>
        <v>JBA-2</v>
      </c>
      <c r="IX34" s="182" t="str">
        <f>'Agent sur le planning au 011019'!$C$32</f>
        <v>JBA-2</v>
      </c>
      <c r="IY34" s="182" t="str">
        <f>'Agent sur le planning au 011019'!$D$32</f>
        <v>Soir JBC</v>
      </c>
      <c r="IZ34" s="182" t="str">
        <f>'Agent sur le planning au 011019'!$E$32</f>
        <v>JBA-2</v>
      </c>
      <c r="JA34" s="182" t="str">
        <f>'Agent sur le planning au 011019'!$F$32</f>
        <v>JBA-2</v>
      </c>
      <c r="JB34" s="182" t="str">
        <f>'Agent sur le planning au 011019'!$B$33</f>
        <v>JBA-1</v>
      </c>
      <c r="JC34" s="182" t="str">
        <f>'Agent sur le planning au 011019'!$C$33</f>
        <v>12H-20H</v>
      </c>
      <c r="JD34" s="181" t="str">
        <f>'Agent sur le planning au 011019'!$D$33</f>
        <v>JBA-2</v>
      </c>
      <c r="JE34" s="182" t="str">
        <f>'Agent sur le planning au 011019'!$E$33</f>
        <v>JBA-1</v>
      </c>
      <c r="JF34" s="182" t="str">
        <f>'Agent sur le planning au 011019'!$F$33</f>
        <v>JBA-1</v>
      </c>
      <c r="JG34" s="183" t="str">
        <f>'Agent sur le planning au 011019'!$B$34</f>
        <v>7H30-15H30</v>
      </c>
      <c r="JH34" s="181" t="str">
        <f>'Agent sur le planning au 011019'!$C$34</f>
        <v>CCV-43</v>
      </c>
      <c r="JI34" s="182" t="str">
        <f>'Agent sur le planning au 011019'!$D$34</f>
        <v>Soir JFR</v>
      </c>
      <c r="JJ34" s="182" t="str">
        <f>'Agent sur le planning au 011019'!$E$34</f>
        <v>CCV-43</v>
      </c>
      <c r="JK34" s="182" t="str">
        <f>'Agent sur le planning au 011019'!$F$34</f>
        <v>CCV-43</v>
      </c>
      <c r="JL34" s="183" t="str">
        <f>'Agent sur le planning au 011019'!$B$35</f>
        <v>7H30-15H30</v>
      </c>
      <c r="JM34" s="182" t="str">
        <f>'Agent sur le planning au 011019'!$C$35</f>
        <v>CCV-46</v>
      </c>
      <c r="JN34" s="182" t="str">
        <f>'Agent sur le planning au 011019'!$D$35</f>
        <v>CCV-46</v>
      </c>
      <c r="JO34" s="181" t="str">
        <f>'Agent sur le planning au 011019'!$E$35</f>
        <v>CCV-46</v>
      </c>
      <c r="JP34" s="182" t="str">
        <f>'Agent sur le planning au 011019'!$F$35</f>
        <v>Soir JBC</v>
      </c>
      <c r="JQ34" s="182" t="str">
        <f>'Agent sur le planning au 011019'!$B$36</f>
        <v>JFR-34</v>
      </c>
      <c r="JR34" s="181" t="str">
        <f>'Agent sur le planning au 011019'!$C$36</f>
        <v>JFR-34</v>
      </c>
      <c r="JS34" s="184" t="str">
        <f>'Agent sur le planning au 011019'!$D$36</f>
        <v>RA</v>
      </c>
      <c r="JT34" s="182" t="str">
        <f>'Agent sur le planning au 011019'!$E$36</f>
        <v>JFR-34</v>
      </c>
      <c r="JU34" s="182" t="str">
        <f>'Agent sur le planning au 011019'!$F$36</f>
        <v>JFR-34</v>
      </c>
      <c r="JV34" s="182" t="str">
        <f>'Agent sur le planning au 011019'!$B$37</f>
        <v>Soir gyn</v>
      </c>
      <c r="JW34" s="183" t="str">
        <f>'Agent sur le planning au 011019'!$C$37</f>
        <v>7H30-18H</v>
      </c>
      <c r="JX34" s="182" t="str">
        <f>'Agent sur le planning au 011019'!$D$37</f>
        <v>7H30-18H</v>
      </c>
      <c r="JY34" s="184" t="str">
        <f>'Agent sur le planning au 011019'!$E$37</f>
        <v>RA</v>
      </c>
      <c r="JZ34" s="184" t="str">
        <f>'Agent sur le planning au 011019'!$F$37</f>
        <v>RA</v>
      </c>
      <c r="KA34" s="182" t="str">
        <f>'Agent sur le planning au 011019'!$B$38</f>
        <v>JFR-36</v>
      </c>
      <c r="KB34" s="181" t="str">
        <f>'Agent sur le planning au 011019'!$C$38</f>
        <v>JFR-36</v>
      </c>
      <c r="KC34" s="182" t="str">
        <f>'Agent sur le planning au 011019'!$D$38</f>
        <v>JFR-36</v>
      </c>
      <c r="KD34" s="182" t="str">
        <f>'Agent sur le planning au 011019'!$E$38</f>
        <v>JFR-36</v>
      </c>
      <c r="KE34" s="182" t="str">
        <f>'Agent sur le planning au 011019'!$F$38</f>
        <v>Soir JFR</v>
      </c>
      <c r="KF34" s="181" t="str">
        <f>'Agent sur le planning au 011019'!$B$39</f>
        <v>JFR-35</v>
      </c>
      <c r="KG34" s="182" t="str">
        <f>'Agent sur le planning au 011019'!$C$39</f>
        <v>Soir JFR</v>
      </c>
      <c r="KH34" s="182" t="str">
        <f>'Agent sur le planning au 011019'!$D$39</f>
        <v>JFR-35</v>
      </c>
      <c r="KI34" s="182" t="str">
        <f>'Agent sur le planning au 011019'!$E$39</f>
        <v>JFR-35</v>
      </c>
      <c r="KJ34" s="182" t="str">
        <f>'Agent sur le planning au 011019'!$F$39</f>
        <v>JFR-35</v>
      </c>
      <c r="KK34" s="183" t="str">
        <f>'Agent sur le planning au 011019'!$B$40</f>
        <v>7H30-15H30</v>
      </c>
      <c r="KL34" s="183" t="str">
        <f>'Agent sur le planning au 011019'!$C$40</f>
        <v>7H30-15H30</v>
      </c>
      <c r="KM34" s="182" t="str">
        <f>'Agent sur le planning au 011019'!$D$40</f>
        <v>7H30-15H30</v>
      </c>
      <c r="KN34" s="182" t="str">
        <f>'Agent sur le planning au 011019'!$E$40</f>
        <v>12H-20H</v>
      </c>
      <c r="KO34" s="181" t="str">
        <f>'Agent sur le planning au 011019'!$F$40</f>
        <v>JFR-36</v>
      </c>
      <c r="KP34" s="182" t="str">
        <f>'Agent sur le planning au 011019'!$B$41</f>
        <v>Soir JBU</v>
      </c>
      <c r="KQ34" s="182" t="str">
        <f>'Agent sur le planning au 011019'!$C$41</f>
        <v>JBU-14</v>
      </c>
      <c r="KR34" s="181" t="str">
        <f>'Agent sur le planning au 011019'!$D$41</f>
        <v>JBU-14</v>
      </c>
      <c r="KS34" s="182" t="str">
        <f>'Agent sur le planning au 011019'!$E$41</f>
        <v>JBU-14</v>
      </c>
      <c r="KT34" s="182" t="str">
        <f>'Agent sur le planning au 011019'!$F$41</f>
        <v>JBU-14</v>
      </c>
      <c r="KU34" s="182" t="str">
        <f>'Agent sur le planning au 011019'!$B$42</f>
        <v>JBU-14</v>
      </c>
      <c r="KV34" s="182" t="str">
        <f>'Agent sur le planning au 011019'!$C$42</f>
        <v>Soir JBU</v>
      </c>
      <c r="KW34" s="182" t="str">
        <f>'Agent sur le planning au 011019'!$D$42</f>
        <v>JBU-11</v>
      </c>
      <c r="KX34" s="181" t="str">
        <f>'Agent sur le planning au 011019'!$E$42</f>
        <v>7H30-15H30</v>
      </c>
      <c r="KY34" s="182" t="str">
        <f>'Agent sur le planning au 011019'!$F$42</f>
        <v>RADIO</v>
      </c>
      <c r="KZ34" s="182" t="str">
        <f>'Agent sur le planning au 011019'!$B$43</f>
        <v>JBU-11</v>
      </c>
      <c r="LA34" s="181" t="str">
        <f>'Agent sur le planning au 011019'!$C$43</f>
        <v>JBU-11</v>
      </c>
      <c r="LB34" s="182" t="str">
        <f>'Agent sur le planning au 011019'!$D$43</f>
        <v>Soir JBU</v>
      </c>
      <c r="LC34" s="182" t="str">
        <f>'Agent sur le planning au 011019'!$E$43</f>
        <v>JBU-11</v>
      </c>
      <c r="LD34" s="182" t="str">
        <f>'Agent sur le planning au 011019'!$F$43</f>
        <v>JBU-11</v>
      </c>
      <c r="LE34" s="182" t="str">
        <f>'Agent sur le planning au 011019'!$B$44</f>
        <v>7H30-18H</v>
      </c>
      <c r="LF34" s="183" t="str">
        <f>'Agent sur le planning au 011019'!$C$44</f>
        <v>7H30-18H</v>
      </c>
      <c r="LG34" s="182" t="str">
        <f>'Agent sur le planning au 011019'!$D$44</f>
        <v>7H30-18H</v>
      </c>
      <c r="LH34" s="184" t="str">
        <f>'Agent sur le planning au 011019'!$E$44</f>
        <v>RA</v>
      </c>
      <c r="LI34" s="181" t="str">
        <f>'Agent sur le planning au 011019'!$F$44</f>
        <v>7H30-18H</v>
      </c>
      <c r="LJ34" s="182" t="str">
        <f>'Agent sur le planning au 011019'!$B$45</f>
        <v>10H-20H</v>
      </c>
      <c r="LK34" s="183" t="str">
        <f>'Agent sur le planning au 011019'!$C$45</f>
        <v>7H30-18H</v>
      </c>
      <c r="LL34" s="184" t="str">
        <f>'Agent sur le planning au 011019'!$D$45</f>
        <v>RA</v>
      </c>
      <c r="LM34" s="182" t="str">
        <f>'Agent sur le planning au 011019'!$E$45</f>
        <v>JBU-15</v>
      </c>
      <c r="LN34" s="184" t="str">
        <f>'Agent sur le planning au 011019'!$F$45</f>
        <v>RA</v>
      </c>
      <c r="LO34" s="181" t="str">
        <f>'Agent sur le planning au 011019'!$B$46</f>
        <v>JBC-26</v>
      </c>
      <c r="LP34" s="182" t="str">
        <f>'Agent sur le planning au 011019'!$C$46</f>
        <v>JBC-26</v>
      </c>
      <c r="LQ34" s="182" t="str">
        <f>'Agent sur le planning au 011019'!$D$46</f>
        <v>JBC-26</v>
      </c>
      <c r="LR34" s="182" t="str">
        <f>'Agent sur le planning au 011019'!$E$46</f>
        <v>Soir JBC</v>
      </c>
      <c r="LS34" s="183" t="str">
        <f>'Agent sur le planning au 011019'!$F$46</f>
        <v>7H30-15H30</v>
      </c>
      <c r="LT34" s="182" t="str">
        <f>'Agent sur le planning au 011019'!$B$47</f>
        <v>7H30-15H30</v>
      </c>
      <c r="LU34" s="181" t="str">
        <f>'Agent sur le planning au 011019'!$C$47</f>
        <v>7H30-15H30</v>
      </c>
      <c r="LV34" s="183" t="str">
        <f>'Agent sur le planning au 011019'!$D$47</f>
        <v>7H30-15H30</v>
      </c>
      <c r="LW34" s="183" t="str">
        <f>'Agent sur le planning au 011019'!$E$47</f>
        <v>7H30-15H30</v>
      </c>
      <c r="LX34" s="182" t="str">
        <f>'Agent sur le planning au 011019'!$F$47</f>
        <v>JBU-15</v>
      </c>
      <c r="LY34" s="182" t="str">
        <f>'Agent sur le planning au 011019'!$B$48</f>
        <v>Soir JBC</v>
      </c>
      <c r="LZ34" s="182" t="str">
        <f>'Agent sur le planning au 011019'!$C$48</f>
        <v>JFR-35</v>
      </c>
      <c r="MA34" s="181" t="str">
        <f>'Agent sur le planning au 011019'!$D$48</f>
        <v>JBC-24</v>
      </c>
      <c r="MB34" s="182" t="str">
        <f>'Agent sur le planning au 011019'!$E$48</f>
        <v>JBC-25</v>
      </c>
      <c r="MC34" s="182" t="str">
        <f>'Agent sur le planning au 011019'!$F$48</f>
        <v>JBC-25</v>
      </c>
      <c r="MD34" s="182" t="str">
        <f>'Agent sur le planning au 011019'!$B$49</f>
        <v>JBC-24</v>
      </c>
      <c r="ME34" s="182" t="str">
        <f>'Agent sur le planning au 011019'!$C$49</f>
        <v>JBC-24</v>
      </c>
      <c r="MF34" s="182" t="str">
        <f>'Agent sur le planning au 011019'!$D$49</f>
        <v>12H-20H</v>
      </c>
      <c r="MG34" s="182" t="str">
        <f>'Agent sur le planning au 011019'!$E$49</f>
        <v>JBC-24</v>
      </c>
      <c r="MH34" s="181" t="str">
        <f>'Agent sur le planning au 011019'!$F$49</f>
        <v>JBC-24</v>
      </c>
      <c r="MI34" s="182" t="str">
        <f>'Agent sur le planning au 011019'!$B$50</f>
        <v>JBC-22</v>
      </c>
      <c r="MJ34" s="182" t="str">
        <f>'Agent sur le planning au 011019'!$C$50</f>
        <v>Soir JBC</v>
      </c>
      <c r="MK34" s="182" t="str">
        <f>'Agent sur le planning au 011019'!$D$50</f>
        <v>JBC-22</v>
      </c>
      <c r="ML34" s="181" t="s">
        <v>293</v>
      </c>
      <c r="MM34" s="182" t="str">
        <f>'Agent sur le planning au 011019'!$F$50</f>
        <v>JBC-22</v>
      </c>
      <c r="MN34" s="182" t="str">
        <f>'Agent sur le planning au 011019'!$B$51</f>
        <v>7H30-18H</v>
      </c>
      <c r="MO34" s="184" t="str">
        <f>'Agent sur le planning au 011019'!$C$51</f>
        <v>RA</v>
      </c>
      <c r="MP34" s="182" t="str">
        <f>'Agent sur le planning au 011019'!$D$51</f>
        <v>JFR-33</v>
      </c>
      <c r="MQ34" s="181" t="str">
        <f>'Agent sur le planning au 011019'!$E$51</f>
        <v>7h30-18h</v>
      </c>
      <c r="MR34" s="181" t="str">
        <f>'Agent sur le planning au 011019'!$F$51</f>
        <v>JFR-33</v>
      </c>
      <c r="MS34" s="184" t="str">
        <f>'Agent sur le planning au 011019'!$B$52</f>
        <v>RA</v>
      </c>
      <c r="MT34" s="182" t="str">
        <f>'Agent sur le planning au 011019'!$C$52</f>
        <v>JBC-25</v>
      </c>
      <c r="MU34" s="182" t="str">
        <f>'Agent sur le planning au 011019'!$D$52</f>
        <v>JFR-35</v>
      </c>
      <c r="MV34" s="182" t="str">
        <f>'Agent sur le planning au 011019'!$E$52</f>
        <v>7H30-18H</v>
      </c>
      <c r="MW34" s="184" t="str">
        <f>'Agent sur le planning au 011019'!$F$52</f>
        <v>RA</v>
      </c>
      <c r="MX34" s="182" t="str">
        <f>'Agent sur le planning au 011019'!$B$53</f>
        <v>7H30-15H30</v>
      </c>
      <c r="MY34" s="183" t="str">
        <f>'Agent sur le planning au 011019'!$C$53</f>
        <v>7H30-15H30</v>
      </c>
      <c r="MZ34" s="181" t="str">
        <f>'Agent sur le planning au 011019'!$D$53</f>
        <v>7H30-15H30</v>
      </c>
      <c r="NA34" s="182" t="str">
        <f>'Agent sur le planning au 011019'!$E$53</f>
        <v>Soir JFR</v>
      </c>
      <c r="NB34" s="183" t="str">
        <f>'Agent sur le planning au 011019'!$F$53</f>
        <v>7H30-15H30</v>
      </c>
      <c r="NC34" s="182" t="str">
        <f>'Agent sur le planning au 011019'!$B$54</f>
        <v>12H-20H</v>
      </c>
      <c r="ND34" s="183" t="str">
        <f>'Agent sur le planning au 011019'!$C$54</f>
        <v>7H30-15H30</v>
      </c>
      <c r="NE34" s="183" t="str">
        <f>'Agent sur le planning au 011019'!$D$54</f>
        <v>7H30-15H30</v>
      </c>
      <c r="NF34" s="181" t="str">
        <f>'Agent sur le planning au 011019'!$E$54</f>
        <v>7H30-15H30</v>
      </c>
      <c r="NG34" s="183" t="str">
        <f>'Agent sur le planning au 011019'!$F$54</f>
        <v>7H30-15H30</v>
      </c>
      <c r="NH34" s="181" t="str">
        <f>'Agent sur le planning au 011019'!$B$55</f>
        <v>7H30-15H30</v>
      </c>
      <c r="NI34" s="183" t="str">
        <f>'Agent sur le planning au 011019'!$C$55</f>
        <v>7H30-15H30</v>
      </c>
      <c r="NJ34" s="183" t="s">
        <v>292</v>
      </c>
      <c r="NK34" s="183" t="s">
        <v>294</v>
      </c>
      <c r="NL34" s="183" t="str">
        <f>'Agent sur le planning au 011019'!$F$55</f>
        <v>7H30-15H30</v>
      </c>
      <c r="NM34" s="182" t="str">
        <f>'Agent sur le planning au 011019'!$B$56</f>
        <v>CETI</v>
      </c>
      <c r="NN34" s="181" t="str">
        <f>'Agent sur le planning au 011019'!$C$56</f>
        <v>CETI</v>
      </c>
      <c r="NO34" s="183" t="str">
        <f>'Agent sur le planning au 011019'!$D$56</f>
        <v>7H30-15H30</v>
      </c>
      <c r="NP34" s="182" t="str">
        <f>'Agent sur le planning au 011019'!$E$56</f>
        <v>Soir JBU</v>
      </c>
      <c r="NQ34" s="182" t="str">
        <f>'Agent sur le planning au 011019'!$F$56</f>
        <v>CETI</v>
      </c>
      <c r="NR34" s="182" t="str">
        <f>'Agent sur le planning au 011019'!$B$57</f>
        <v>RADIO</v>
      </c>
      <c r="NS34" s="182" t="str">
        <f>'Agent sur le planning au 011019'!$C$57</f>
        <v>CURI</v>
      </c>
      <c r="NT34" s="181" t="str">
        <f>'Agent sur le planning au 011019'!$D$57</f>
        <v>Radio</v>
      </c>
      <c r="NU34" s="182" t="str">
        <f>'Agent sur le planning au 011019'!$E$57</f>
        <v>SCANN</v>
      </c>
      <c r="NV34" s="182" t="str">
        <f>'Agent sur le planning au 011019'!$F$57</f>
        <v>12H-20H</v>
      </c>
      <c r="NW34" s="179" t="str">
        <f>'Agent sur le planning au 011019'!$B$31</f>
        <v>JBA-3</v>
      </c>
      <c r="NX34" s="179" t="str">
        <f>'Agent sur le planning au 011019'!$C$31</f>
        <v>JBA-3</v>
      </c>
      <c r="NY34" s="179" t="str">
        <f>'Agent sur le planning au 011019'!$D$31</f>
        <v>JBA-3</v>
      </c>
      <c r="NZ34" s="179" t="str">
        <f>'Agent sur le planning au 011019'!$E$31</f>
        <v>JBA-3</v>
      </c>
      <c r="OA34" s="180" t="str">
        <f>'Agent sur le planning au 011019'!$F$31</f>
        <v>JBA-3</v>
      </c>
      <c r="OB34" s="181" t="str">
        <f>'Agent sur le planning au 011019'!$B$32</f>
        <v>JBA-2</v>
      </c>
      <c r="OC34" s="182" t="str">
        <f>'Agent sur le planning au 011019'!$C$32</f>
        <v>JBA-2</v>
      </c>
      <c r="OD34" s="182" t="str">
        <f>'Agent sur le planning au 011019'!$D$32</f>
        <v>Soir JBC</v>
      </c>
      <c r="OE34" s="182" t="str">
        <f>'Agent sur le planning au 011019'!$E$32</f>
        <v>JBA-2</v>
      </c>
      <c r="OF34" s="182" t="str">
        <f>'Agent sur le planning au 011019'!$F$32</f>
        <v>JBA-2</v>
      </c>
      <c r="OG34" s="182" t="str">
        <f>'Agent sur le planning au 011019'!$B$33</f>
        <v>JBA-1</v>
      </c>
      <c r="OH34" s="182" t="str">
        <f>'Agent sur le planning au 011019'!$C$33</f>
        <v>12H-20H</v>
      </c>
      <c r="OI34" s="181" t="str">
        <f>'Agent sur le planning au 011019'!$D$33</f>
        <v>JBA-2</v>
      </c>
      <c r="OJ34" s="182" t="str">
        <f>'Agent sur le planning au 011019'!$E$33</f>
        <v>JBA-1</v>
      </c>
      <c r="OK34" s="182" t="str">
        <f>'Agent sur le planning au 011019'!$F$33</f>
        <v>JBA-1</v>
      </c>
      <c r="OL34" s="183" t="str">
        <f>'Agent sur le planning au 011019'!$B$34</f>
        <v>7H30-15H30</v>
      </c>
      <c r="OM34" s="181" t="str">
        <f>'Agent sur le planning au 011019'!$C$34</f>
        <v>CCV-43</v>
      </c>
      <c r="ON34" s="182" t="str">
        <f>'Agent sur le planning au 011019'!$D$34</f>
        <v>Soir JFR</v>
      </c>
      <c r="OO34" s="182" t="str">
        <f>'Agent sur le planning au 011019'!$E$34</f>
        <v>CCV-43</v>
      </c>
      <c r="OP34" s="182" t="str">
        <f>'Agent sur le planning au 011019'!$F$34</f>
        <v>CCV-43</v>
      </c>
    </row>
    <row r="35" spans="1:406" ht="15" thickBot="1">
      <c r="A35" s="155" t="s">
        <v>369</v>
      </c>
      <c r="B35" s="182" t="str">
        <f>'Agent sur le planning au 011019'!$B$36</f>
        <v>JFR-34</v>
      </c>
      <c r="C35" s="181" t="str">
        <f>'Agent sur le planning au 011019'!$C$36</f>
        <v>JFR-34</v>
      </c>
      <c r="D35" s="184" t="str">
        <f>'Agent sur le planning au 011019'!$D$36</f>
        <v>RA</v>
      </c>
      <c r="E35" s="182" t="str">
        <f>'Agent sur le planning au 011019'!$E$36</f>
        <v>JFR-34</v>
      </c>
      <c r="F35" s="182" t="str">
        <f>'Agent sur le planning au 011019'!$F$36</f>
        <v>JFR-34</v>
      </c>
      <c r="G35" s="182" t="str">
        <f>'Agent sur le planning au 011019'!$B$37</f>
        <v>Soir gyn</v>
      </c>
      <c r="H35" s="183" t="str">
        <f>'Agent sur le planning au 011019'!$C$37</f>
        <v>7H30-18H</v>
      </c>
      <c r="I35" s="182" t="str">
        <f>'Agent sur le planning au 011019'!$D$37</f>
        <v>7H30-18H</v>
      </c>
      <c r="J35" s="184" t="str">
        <f>'Agent sur le planning au 011019'!$E$37</f>
        <v>RA</v>
      </c>
      <c r="K35" s="184" t="str">
        <f>'Agent sur le planning au 011019'!$F$37</f>
        <v>RA</v>
      </c>
      <c r="L35" s="182" t="str">
        <f>'Agent sur le planning au 011019'!$B$38</f>
        <v>JFR-36</v>
      </c>
      <c r="M35" s="181" t="str">
        <f>'Agent sur le planning au 011019'!$C$38</f>
        <v>JFR-36</v>
      </c>
      <c r="N35" s="182" t="str">
        <f>'Agent sur le planning au 011019'!$D$38</f>
        <v>JFR-36</v>
      </c>
      <c r="O35" s="182" t="str">
        <f>'Agent sur le planning au 011019'!$E$38</f>
        <v>JFR-36</v>
      </c>
      <c r="P35" s="182" t="str">
        <f>'Agent sur le planning au 011019'!$F$38</f>
        <v>Soir JFR</v>
      </c>
      <c r="Q35" s="181" t="str">
        <f>'Agent sur le planning au 011019'!$B$39</f>
        <v>JFR-35</v>
      </c>
      <c r="R35" s="182" t="str">
        <f>'Agent sur le planning au 011019'!$C$39</f>
        <v>Soir JFR</v>
      </c>
      <c r="S35" s="182" t="str">
        <f>'Agent sur le planning au 011019'!$D$39</f>
        <v>JFR-35</v>
      </c>
      <c r="T35" s="182" t="str">
        <f>'Agent sur le planning au 011019'!$E$39</f>
        <v>JFR-35</v>
      </c>
      <c r="U35" s="182" t="str">
        <f>'Agent sur le planning au 011019'!$F$39</f>
        <v>JFR-35</v>
      </c>
      <c r="V35" s="183" t="str">
        <f>'Agent sur le planning au 011019'!$B$40</f>
        <v>7H30-15H30</v>
      </c>
      <c r="W35" s="183" t="str">
        <f>'Agent sur le planning au 011019'!$C$40</f>
        <v>7H30-15H30</v>
      </c>
      <c r="X35" s="182" t="str">
        <f>'Agent sur le planning au 011019'!$D$40</f>
        <v>7H30-15H30</v>
      </c>
      <c r="Y35" s="182" t="str">
        <f>'Agent sur le planning au 011019'!$E$40</f>
        <v>12H-20H</v>
      </c>
      <c r="Z35" s="181" t="str">
        <f>'Agent sur le planning au 011019'!$F$40</f>
        <v>JFR-36</v>
      </c>
      <c r="AA35" s="182" t="str">
        <f>'Agent sur le planning au 011019'!$B$41</f>
        <v>Soir JBU</v>
      </c>
      <c r="AB35" s="182" t="str">
        <f>'Agent sur le planning au 011019'!$C$41</f>
        <v>JBU-14</v>
      </c>
      <c r="AC35" s="181" t="str">
        <f>'Agent sur le planning au 011019'!$D$41</f>
        <v>JBU-14</v>
      </c>
      <c r="AD35" s="182" t="str">
        <f>'Agent sur le planning au 011019'!$E$41</f>
        <v>JBU-14</v>
      </c>
      <c r="AE35" s="182" t="str">
        <f>'Agent sur le planning au 011019'!$F$41</f>
        <v>JBU-14</v>
      </c>
      <c r="AF35" s="182" t="str">
        <f>'Agent sur le planning au 011019'!$B$42</f>
        <v>JBU-14</v>
      </c>
      <c r="AG35" s="182" t="str">
        <f>'Agent sur le planning au 011019'!$C$42</f>
        <v>Soir JBU</v>
      </c>
      <c r="AH35" s="182" t="str">
        <f>'Agent sur le planning au 011019'!$D$42</f>
        <v>JBU-11</v>
      </c>
      <c r="AI35" s="181" t="str">
        <f>'Agent sur le planning au 011019'!$E$42</f>
        <v>7H30-15H30</v>
      </c>
      <c r="AJ35" s="182" t="str">
        <f>'Agent sur le planning au 011019'!$F$42</f>
        <v>RADIO</v>
      </c>
      <c r="AK35" s="182" t="str">
        <f>'Agent sur le planning au 011019'!$B$43</f>
        <v>JBU-11</v>
      </c>
      <c r="AL35" s="181" t="str">
        <f>'Agent sur le planning au 011019'!$C$43</f>
        <v>JBU-11</v>
      </c>
      <c r="AM35" s="182" t="str">
        <f>'Agent sur le planning au 011019'!$D$43</f>
        <v>Soir JBU</v>
      </c>
      <c r="AN35" s="182" t="str">
        <f>'Agent sur le planning au 011019'!$E$43</f>
        <v>JBU-11</v>
      </c>
      <c r="AO35" s="182" t="str">
        <f>'Agent sur le planning au 011019'!$F$43</f>
        <v>JBU-11</v>
      </c>
      <c r="AP35" s="182" t="str">
        <f>'Agent sur le planning au 011019'!$B$44</f>
        <v>7H30-18H</v>
      </c>
      <c r="AQ35" s="183" t="str">
        <f>'Agent sur le planning au 011019'!$C$44</f>
        <v>7H30-18H</v>
      </c>
      <c r="AR35" s="182" t="str">
        <f>'Agent sur le planning au 011019'!$D$44</f>
        <v>7H30-18H</v>
      </c>
      <c r="AS35" s="184" t="str">
        <f>'Agent sur le planning au 011019'!$E$44</f>
        <v>RA</v>
      </c>
      <c r="AT35" s="181" t="str">
        <f>'Agent sur le planning au 011019'!$F$44</f>
        <v>7H30-18H</v>
      </c>
      <c r="AU35" s="182" t="str">
        <f>'Agent sur le planning au 011019'!$B$45</f>
        <v>10H-20H</v>
      </c>
      <c r="AV35" s="183" t="str">
        <f>'Agent sur le planning au 011019'!$C$45</f>
        <v>7H30-18H</v>
      </c>
      <c r="AW35" s="184" t="str">
        <f>'Agent sur le planning au 011019'!$D$45</f>
        <v>RA</v>
      </c>
      <c r="AX35" s="182" t="str">
        <f>'Agent sur le planning au 011019'!$E$45</f>
        <v>JBU-15</v>
      </c>
      <c r="AY35" s="184" t="str">
        <f>'Agent sur le planning au 011019'!$F$45</f>
        <v>RA</v>
      </c>
      <c r="AZ35" s="181" t="str">
        <f>'Agent sur le planning au 011019'!$B$46</f>
        <v>JBC-26</v>
      </c>
      <c r="BA35" s="182" t="str">
        <f>'Agent sur le planning au 011019'!$C$46</f>
        <v>JBC-26</v>
      </c>
      <c r="BB35" s="182" t="str">
        <f>'Agent sur le planning au 011019'!$D$46</f>
        <v>JBC-26</v>
      </c>
      <c r="BC35" s="182" t="str">
        <f>'Agent sur le planning au 011019'!$E$46</f>
        <v>Soir JBC</v>
      </c>
      <c r="BD35" s="183" t="str">
        <f>'Agent sur le planning au 011019'!$F$46</f>
        <v>7H30-15H30</v>
      </c>
      <c r="BE35" s="182" t="str">
        <f>'Agent sur le planning au 011019'!$B$47</f>
        <v>7H30-15H30</v>
      </c>
      <c r="BF35" s="181" t="str">
        <f>'Agent sur le planning au 011019'!$C$47</f>
        <v>7H30-15H30</v>
      </c>
      <c r="BG35" s="183" t="str">
        <f>'Agent sur le planning au 011019'!$D$47</f>
        <v>7H30-15H30</v>
      </c>
      <c r="BH35" s="183" t="str">
        <f>'Agent sur le planning au 011019'!$E$47</f>
        <v>7H30-15H30</v>
      </c>
      <c r="BI35" s="182" t="str">
        <f>'Agent sur le planning au 011019'!$F$47</f>
        <v>JBU-15</v>
      </c>
      <c r="BJ35" s="182" t="str">
        <f>'Agent sur le planning au 011019'!$B$48</f>
        <v>Soir JBC</v>
      </c>
      <c r="BK35" s="182" t="str">
        <f>'Agent sur le planning au 011019'!$C$48</f>
        <v>JFR-35</v>
      </c>
      <c r="BL35" s="181" t="str">
        <f>'Agent sur le planning au 011019'!$D$48</f>
        <v>JBC-24</v>
      </c>
      <c r="BM35" s="182" t="str">
        <f>'Agent sur le planning au 011019'!$E$48</f>
        <v>JBC-25</v>
      </c>
      <c r="BN35" s="182" t="str">
        <f>'Agent sur le planning au 011019'!$F$48</f>
        <v>JBC-25</v>
      </c>
      <c r="BO35" s="182" t="str">
        <f>'Agent sur le planning au 011019'!$B$49</f>
        <v>JBC-24</v>
      </c>
      <c r="BP35" s="182" t="str">
        <f>'Agent sur le planning au 011019'!$C$49</f>
        <v>JBC-24</v>
      </c>
      <c r="BQ35" s="182" t="str">
        <f>'Agent sur le planning au 011019'!$D$49</f>
        <v>12H-20H</v>
      </c>
      <c r="BR35" s="182" t="str">
        <f>'Agent sur le planning au 011019'!$E$49</f>
        <v>JBC-24</v>
      </c>
      <c r="BS35" s="181" t="str">
        <f>'Agent sur le planning au 011019'!$F$49</f>
        <v>JBC-24</v>
      </c>
      <c r="BT35" s="182" t="str">
        <f>'Agent sur le planning au 011019'!$B$50</f>
        <v>JBC-22</v>
      </c>
      <c r="BU35" s="182" t="str">
        <f>'Agent sur le planning au 011019'!$C$50</f>
        <v>Soir JBC</v>
      </c>
      <c r="BV35" s="182" t="str">
        <f>'Agent sur le planning au 011019'!$D$50</f>
        <v>JBC-22</v>
      </c>
      <c r="BW35" s="181" t="s">
        <v>293</v>
      </c>
      <c r="BX35" s="182" t="str">
        <f>'Agent sur le planning au 011019'!$F$50</f>
        <v>JBC-22</v>
      </c>
      <c r="BY35" s="182" t="str">
        <f>'Agent sur le planning au 011019'!$B$51</f>
        <v>7H30-18H</v>
      </c>
      <c r="BZ35" s="184" t="str">
        <f>'Agent sur le planning au 011019'!$C$51</f>
        <v>RA</v>
      </c>
      <c r="CA35" s="182" t="str">
        <f>'Agent sur le planning au 011019'!$D$51</f>
        <v>JFR-33</v>
      </c>
      <c r="CB35" s="181" t="str">
        <f>'Agent sur le planning au 011019'!$E$51</f>
        <v>7h30-18h</v>
      </c>
      <c r="CC35" s="181" t="str">
        <f>'Agent sur le planning au 011019'!$F$51</f>
        <v>JFR-33</v>
      </c>
      <c r="CD35" s="184" t="str">
        <f>'Agent sur le planning au 011019'!$B$52</f>
        <v>RA</v>
      </c>
      <c r="CE35" s="182" t="str">
        <f>'Agent sur le planning au 011019'!$C$52</f>
        <v>JBC-25</v>
      </c>
      <c r="CF35" s="182" t="str">
        <f>'Agent sur le planning au 011019'!$D$52</f>
        <v>JFR-35</v>
      </c>
      <c r="CG35" s="182" t="str">
        <f>'Agent sur le planning au 011019'!$E$52</f>
        <v>7H30-18H</v>
      </c>
      <c r="CH35" s="184" t="str">
        <f>'Agent sur le planning au 011019'!$F$52</f>
        <v>RA</v>
      </c>
      <c r="CI35" s="182" t="str">
        <f>'Agent sur le planning au 011019'!$B$53</f>
        <v>7H30-15H30</v>
      </c>
      <c r="CJ35" s="183" t="str">
        <f>'Agent sur le planning au 011019'!$C$53</f>
        <v>7H30-15H30</v>
      </c>
      <c r="CK35" s="181" t="str">
        <f>'Agent sur le planning au 011019'!$D$53</f>
        <v>7H30-15H30</v>
      </c>
      <c r="CL35" s="182" t="str">
        <f>'Agent sur le planning au 011019'!$E$53</f>
        <v>Soir JFR</v>
      </c>
      <c r="CM35" s="183" t="str">
        <f>'Agent sur le planning au 011019'!$F$53</f>
        <v>7H30-15H30</v>
      </c>
      <c r="CN35" s="182" t="str">
        <f>'Agent sur le planning au 011019'!$B$54</f>
        <v>12H-20H</v>
      </c>
      <c r="CO35" s="183" t="str">
        <f>'Agent sur le planning au 011019'!$C$54</f>
        <v>7H30-15H30</v>
      </c>
      <c r="CP35" s="183" t="str">
        <f>'Agent sur le planning au 011019'!$D$54</f>
        <v>7H30-15H30</v>
      </c>
      <c r="CQ35" s="181" t="str">
        <f>'Agent sur le planning au 011019'!$E$54</f>
        <v>7H30-15H30</v>
      </c>
      <c r="CR35" s="183" t="str">
        <f>'Agent sur le planning au 011019'!$F$54</f>
        <v>7H30-15H30</v>
      </c>
      <c r="CS35" s="181" t="str">
        <f>'Agent sur le planning au 011019'!$B$55</f>
        <v>7H30-15H30</v>
      </c>
      <c r="CT35" s="183" t="str">
        <f>'Agent sur le planning au 011019'!$C$55</f>
        <v>7H30-15H30</v>
      </c>
      <c r="CU35" s="183" t="s">
        <v>292</v>
      </c>
      <c r="CV35" s="183" t="s">
        <v>294</v>
      </c>
      <c r="CW35" s="183" t="str">
        <f>'Agent sur le planning au 011019'!$F$55</f>
        <v>7H30-15H30</v>
      </c>
      <c r="CX35" s="182" t="str">
        <f>'Agent sur le planning au 011019'!$B$56</f>
        <v>CETI</v>
      </c>
      <c r="CY35" s="181" t="str">
        <f>'Agent sur le planning au 011019'!$C$56</f>
        <v>CETI</v>
      </c>
      <c r="CZ35" s="183" t="str">
        <f>'Agent sur le planning au 011019'!$D$56</f>
        <v>7H30-15H30</v>
      </c>
      <c r="DA35" s="182" t="str">
        <f>'Agent sur le planning au 011019'!$E$56</f>
        <v>Soir JBU</v>
      </c>
      <c r="DB35" s="182" t="str">
        <f>'Agent sur le planning au 011019'!$F$56</f>
        <v>CETI</v>
      </c>
      <c r="DC35" s="182" t="str">
        <f>'Agent sur le planning au 011019'!$B$57</f>
        <v>RADIO</v>
      </c>
      <c r="DD35" s="182" t="str">
        <f>'Agent sur le planning au 011019'!$C$57</f>
        <v>CURI</v>
      </c>
      <c r="DE35" s="181" t="str">
        <f>'Agent sur le planning au 011019'!$D$57</f>
        <v>Radio</v>
      </c>
      <c r="DF35" s="182" t="str">
        <f>'Agent sur le planning au 011019'!$E$57</f>
        <v>SCANN</v>
      </c>
      <c r="DG35" s="182" t="str">
        <f>'Agent sur le planning au 011019'!$F$57</f>
        <v>12H-20H</v>
      </c>
      <c r="DH35" s="179" t="str">
        <f>'Agent sur le planning au 011019'!$B$31</f>
        <v>JBA-3</v>
      </c>
      <c r="DI35" s="179" t="str">
        <f>'Agent sur le planning au 011019'!$C$31</f>
        <v>JBA-3</v>
      </c>
      <c r="DJ35" s="179" t="str">
        <f>'Agent sur le planning au 011019'!$D$31</f>
        <v>JBA-3</v>
      </c>
      <c r="DK35" s="179" t="str">
        <f>'Agent sur le planning au 011019'!$E$31</f>
        <v>JBA-3</v>
      </c>
      <c r="DL35" s="180" t="str">
        <f>'Agent sur le planning au 011019'!$F$31</f>
        <v>JBA-3</v>
      </c>
      <c r="DM35" s="181" t="str">
        <f>'Agent sur le planning au 011019'!$B$32</f>
        <v>JBA-2</v>
      </c>
      <c r="DN35" s="182" t="str">
        <f>'Agent sur le planning au 011019'!$C$32</f>
        <v>JBA-2</v>
      </c>
      <c r="DO35" s="182" t="str">
        <f>'Agent sur le planning au 011019'!$D$32</f>
        <v>Soir JBC</v>
      </c>
      <c r="DP35" s="182" t="str">
        <f>'Agent sur le planning au 011019'!$E$32</f>
        <v>JBA-2</v>
      </c>
      <c r="DQ35" s="182" t="str">
        <f>'Agent sur le planning au 011019'!$F$32</f>
        <v>JBA-2</v>
      </c>
      <c r="DR35" s="182" t="str">
        <f>'Agent sur le planning au 011019'!$B$33</f>
        <v>JBA-1</v>
      </c>
      <c r="DS35" s="182" t="str">
        <f>'Agent sur le planning au 011019'!$C$33</f>
        <v>12H-20H</v>
      </c>
      <c r="DT35" s="181" t="str">
        <f>'Agent sur le planning au 011019'!$D$33</f>
        <v>JBA-2</v>
      </c>
      <c r="DU35" s="182" t="str">
        <f>'Agent sur le planning au 011019'!$E$33</f>
        <v>JBA-1</v>
      </c>
      <c r="DV35" s="182" t="str">
        <f>'Agent sur le planning au 011019'!$F$33</f>
        <v>JBA-1</v>
      </c>
      <c r="DW35" s="183" t="str">
        <f>'Agent sur le planning au 011019'!$B$34</f>
        <v>7H30-15H30</v>
      </c>
      <c r="DX35" s="181" t="str">
        <f>'Agent sur le planning au 011019'!$C$34</f>
        <v>CCV-43</v>
      </c>
      <c r="DY35" s="182" t="str">
        <f>'Agent sur le planning au 011019'!$D$34</f>
        <v>Soir JFR</v>
      </c>
      <c r="DZ35" s="182" t="str">
        <f>'Agent sur le planning au 011019'!$E$34</f>
        <v>CCV-43</v>
      </c>
      <c r="EA35" s="182" t="str">
        <f>'Agent sur le planning au 011019'!$F$34</f>
        <v>CCV-43</v>
      </c>
      <c r="EB35" s="183" t="str">
        <f>'Agent sur le planning au 011019'!$B$35</f>
        <v>7H30-15H30</v>
      </c>
      <c r="EC35" s="182" t="str">
        <f>'Agent sur le planning au 011019'!$C$35</f>
        <v>CCV-46</v>
      </c>
      <c r="ED35" s="182" t="str">
        <f>'Agent sur le planning au 011019'!$D$35</f>
        <v>CCV-46</v>
      </c>
      <c r="EE35" s="181" t="str">
        <f>'Agent sur le planning au 011019'!$E$35</f>
        <v>CCV-46</v>
      </c>
      <c r="EF35" s="182" t="str">
        <f>'Agent sur le planning au 011019'!$F$35</f>
        <v>Soir JBC</v>
      </c>
      <c r="EG35" s="182" t="str">
        <f>'Agent sur le planning au 011019'!$B$36</f>
        <v>JFR-34</v>
      </c>
      <c r="EH35" s="181" t="str">
        <f>'Agent sur le planning au 011019'!$C$36</f>
        <v>JFR-34</v>
      </c>
      <c r="EI35" s="184" t="str">
        <f>'Agent sur le planning au 011019'!$D$36</f>
        <v>RA</v>
      </c>
      <c r="EJ35" s="182" t="str">
        <f>'Agent sur le planning au 011019'!$E$36</f>
        <v>JFR-34</v>
      </c>
      <c r="EK35" s="182" t="str">
        <f>'Agent sur le planning au 011019'!$F$36</f>
        <v>JFR-34</v>
      </c>
      <c r="EL35" s="182" t="str">
        <f>'Agent sur le planning au 011019'!$B$37</f>
        <v>Soir gyn</v>
      </c>
      <c r="EM35" s="183" t="str">
        <f>'Agent sur le planning au 011019'!$C$37</f>
        <v>7H30-18H</v>
      </c>
      <c r="EN35" s="182" t="str">
        <f>'Agent sur le planning au 011019'!$D$37</f>
        <v>7H30-18H</v>
      </c>
      <c r="EO35" s="184" t="str">
        <f>'Agent sur le planning au 011019'!$E$37</f>
        <v>RA</v>
      </c>
      <c r="EP35" s="184" t="str">
        <f>'Agent sur le planning au 011019'!$F$37</f>
        <v>RA</v>
      </c>
      <c r="EQ35" s="182" t="str">
        <f>'Agent sur le planning au 011019'!$B$38</f>
        <v>JFR-36</v>
      </c>
      <c r="ER35" s="181" t="str">
        <f>'Agent sur le planning au 011019'!$C$38</f>
        <v>JFR-36</v>
      </c>
      <c r="ES35" s="182" t="str">
        <f>'Agent sur le planning au 011019'!$D$38</f>
        <v>JFR-36</v>
      </c>
      <c r="ET35" s="182" t="str">
        <f>'Agent sur le planning au 011019'!$E$38</f>
        <v>JFR-36</v>
      </c>
      <c r="EU35" s="182" t="str">
        <f>'Agent sur le planning au 011019'!$F$38</f>
        <v>Soir JFR</v>
      </c>
      <c r="EV35" s="181" t="str">
        <f>'Agent sur le planning au 011019'!$B$39</f>
        <v>JFR-35</v>
      </c>
      <c r="EW35" s="182" t="str">
        <f>'Agent sur le planning au 011019'!$C$39</f>
        <v>Soir JFR</v>
      </c>
      <c r="EX35" s="182" t="str">
        <f>'Agent sur le planning au 011019'!$D$39</f>
        <v>JFR-35</v>
      </c>
      <c r="EY35" s="182" t="str">
        <f>'Agent sur le planning au 011019'!$E$39</f>
        <v>JFR-35</v>
      </c>
      <c r="EZ35" s="182" t="str">
        <f>'Agent sur le planning au 011019'!$F$39</f>
        <v>JFR-35</v>
      </c>
      <c r="FA35" s="183" t="str">
        <f>'Agent sur le planning au 011019'!$B$40</f>
        <v>7H30-15H30</v>
      </c>
      <c r="FB35" s="183" t="str">
        <f>'Agent sur le planning au 011019'!$C$40</f>
        <v>7H30-15H30</v>
      </c>
      <c r="FC35" s="182" t="str">
        <f>'Agent sur le planning au 011019'!$D$40</f>
        <v>7H30-15H30</v>
      </c>
      <c r="FD35" s="182" t="str">
        <f>'Agent sur le planning au 011019'!$E$40</f>
        <v>12H-20H</v>
      </c>
      <c r="FE35" s="181" t="str">
        <f>'Agent sur le planning au 011019'!$F$40</f>
        <v>JFR-36</v>
      </c>
      <c r="FF35" s="182" t="str">
        <f>'Agent sur le planning au 011019'!$B$41</f>
        <v>Soir JBU</v>
      </c>
      <c r="FG35" s="182" t="str">
        <f>'Agent sur le planning au 011019'!$C$41</f>
        <v>JBU-14</v>
      </c>
      <c r="FH35" s="181" t="str">
        <f>'Agent sur le planning au 011019'!$D$41</f>
        <v>JBU-14</v>
      </c>
      <c r="FI35" s="182" t="str">
        <f>'Agent sur le planning au 011019'!$E$41</f>
        <v>JBU-14</v>
      </c>
      <c r="FJ35" s="182" t="str">
        <f>'Agent sur le planning au 011019'!$F$41</f>
        <v>JBU-14</v>
      </c>
      <c r="FK35" s="182" t="str">
        <f>'Agent sur le planning au 011019'!$B$42</f>
        <v>JBU-14</v>
      </c>
      <c r="FL35" s="182" t="str">
        <f>'Agent sur le planning au 011019'!$C$42</f>
        <v>Soir JBU</v>
      </c>
      <c r="FM35" s="182" t="str">
        <f>'Agent sur le planning au 011019'!$D$42</f>
        <v>JBU-11</v>
      </c>
      <c r="FN35" s="181" t="str">
        <f>'Agent sur le planning au 011019'!$E$42</f>
        <v>7H30-15H30</v>
      </c>
      <c r="FO35" s="182" t="str">
        <f>'Agent sur le planning au 011019'!$F$42</f>
        <v>RADIO</v>
      </c>
      <c r="FP35" s="182" t="str">
        <f>'Agent sur le planning au 011019'!$B$43</f>
        <v>JBU-11</v>
      </c>
      <c r="FQ35" s="181" t="str">
        <f>'Agent sur le planning au 011019'!$C$43</f>
        <v>JBU-11</v>
      </c>
      <c r="FR35" s="182" t="str">
        <f>'Agent sur le planning au 011019'!$D$43</f>
        <v>Soir JBU</v>
      </c>
      <c r="FS35" s="182" t="str">
        <f>'Agent sur le planning au 011019'!$E$43</f>
        <v>JBU-11</v>
      </c>
      <c r="FT35" s="182" t="str">
        <f>'Agent sur le planning au 011019'!$F$43</f>
        <v>JBU-11</v>
      </c>
      <c r="FU35" s="182" t="str">
        <f>'Agent sur le planning au 011019'!$B$44</f>
        <v>7H30-18H</v>
      </c>
      <c r="FV35" s="183" t="str">
        <f>'Agent sur le planning au 011019'!$C$44</f>
        <v>7H30-18H</v>
      </c>
      <c r="FW35" s="182" t="str">
        <f>'Agent sur le planning au 011019'!$D$44</f>
        <v>7H30-18H</v>
      </c>
      <c r="FX35" s="184" t="str">
        <f>'Agent sur le planning au 011019'!$E$44</f>
        <v>RA</v>
      </c>
      <c r="FY35" s="181" t="str">
        <f>'Agent sur le planning au 011019'!$F$44</f>
        <v>7H30-18H</v>
      </c>
      <c r="FZ35" s="182" t="str">
        <f>'Agent sur le planning au 011019'!$B$45</f>
        <v>10H-20H</v>
      </c>
      <c r="GA35" s="183" t="str">
        <f>'Agent sur le planning au 011019'!$C$45</f>
        <v>7H30-18H</v>
      </c>
      <c r="GB35" s="184" t="str">
        <f>'Agent sur le planning au 011019'!$D$45</f>
        <v>RA</v>
      </c>
      <c r="GC35" s="182" t="str">
        <f>'Agent sur le planning au 011019'!$E$45</f>
        <v>JBU-15</v>
      </c>
      <c r="GD35" s="184" t="str">
        <f>'Agent sur le planning au 011019'!$F$45</f>
        <v>RA</v>
      </c>
      <c r="GE35" s="181" t="str">
        <f>'Agent sur le planning au 011019'!$B$46</f>
        <v>JBC-26</v>
      </c>
      <c r="GF35" s="182" t="str">
        <f>'Agent sur le planning au 011019'!$C$46</f>
        <v>JBC-26</v>
      </c>
      <c r="GG35" s="182" t="str">
        <f>'Agent sur le planning au 011019'!$D$46</f>
        <v>JBC-26</v>
      </c>
      <c r="GH35" s="182" t="str">
        <f>'Agent sur le planning au 011019'!$E$46</f>
        <v>Soir JBC</v>
      </c>
      <c r="GI35" s="183" t="str">
        <f>'Agent sur le planning au 011019'!$F$46</f>
        <v>7H30-15H30</v>
      </c>
      <c r="GJ35" s="182" t="str">
        <f>'Agent sur le planning au 011019'!$B$47</f>
        <v>7H30-15H30</v>
      </c>
      <c r="GK35" s="181" t="str">
        <f>'Agent sur le planning au 011019'!$C$47</f>
        <v>7H30-15H30</v>
      </c>
      <c r="GL35" s="183" t="str">
        <f>'Agent sur le planning au 011019'!$D$47</f>
        <v>7H30-15H30</v>
      </c>
      <c r="GM35" s="183" t="str">
        <f>'Agent sur le planning au 011019'!$E$47</f>
        <v>7H30-15H30</v>
      </c>
      <c r="GN35" s="182" t="str">
        <f>'Agent sur le planning au 011019'!$F$47</f>
        <v>JBU-15</v>
      </c>
      <c r="GO35" s="182" t="str">
        <f>'Agent sur le planning au 011019'!$B$48</f>
        <v>Soir JBC</v>
      </c>
      <c r="GP35" s="182" t="str">
        <f>'Agent sur le planning au 011019'!$C$48</f>
        <v>JFR-35</v>
      </c>
      <c r="GQ35" s="181" t="str">
        <f>'Agent sur le planning au 011019'!$D$48</f>
        <v>JBC-24</v>
      </c>
      <c r="GR35" s="182" t="str">
        <f>'Agent sur le planning au 011019'!$E$48</f>
        <v>JBC-25</v>
      </c>
      <c r="GS35" s="182" t="str">
        <f>'Agent sur le planning au 011019'!$F$48</f>
        <v>JBC-25</v>
      </c>
      <c r="GT35" s="182" t="str">
        <f>'Agent sur le planning au 011019'!$B$49</f>
        <v>JBC-24</v>
      </c>
      <c r="GU35" s="182" t="str">
        <f>'Agent sur le planning au 011019'!$C$49</f>
        <v>JBC-24</v>
      </c>
      <c r="GV35" s="182" t="str">
        <f>'Agent sur le planning au 011019'!$D$49</f>
        <v>12H-20H</v>
      </c>
      <c r="GW35" s="182" t="str">
        <f>'Agent sur le planning au 011019'!$E$49</f>
        <v>JBC-24</v>
      </c>
      <c r="GX35" s="181" t="str">
        <f>'Agent sur le planning au 011019'!$F$49</f>
        <v>JBC-24</v>
      </c>
      <c r="GY35" s="182" t="str">
        <f>'Agent sur le planning au 011019'!$B$50</f>
        <v>JBC-22</v>
      </c>
      <c r="GZ35" s="182" t="str">
        <f>'Agent sur le planning au 011019'!$C$50</f>
        <v>Soir JBC</v>
      </c>
      <c r="HA35" s="182" t="str">
        <f>'Agent sur le planning au 011019'!$D$50</f>
        <v>JBC-22</v>
      </c>
      <c r="HB35" s="181" t="s">
        <v>293</v>
      </c>
      <c r="HC35" s="182" t="str">
        <f>'Agent sur le planning au 011019'!$F$50</f>
        <v>JBC-22</v>
      </c>
      <c r="HD35" s="182" t="str">
        <f>'Agent sur le planning au 011019'!$B$51</f>
        <v>7H30-18H</v>
      </c>
      <c r="HE35" s="184" t="str">
        <f>'Agent sur le planning au 011019'!$C$51</f>
        <v>RA</v>
      </c>
      <c r="HF35" s="182" t="str">
        <f>'Agent sur le planning au 011019'!$D$51</f>
        <v>JFR-33</v>
      </c>
      <c r="HG35" s="181" t="str">
        <f>'Agent sur le planning au 011019'!$E$51</f>
        <v>7h30-18h</v>
      </c>
      <c r="HH35" s="181" t="str">
        <f>'Agent sur le planning au 011019'!$F$51</f>
        <v>JFR-33</v>
      </c>
      <c r="HI35" s="184" t="str">
        <f>'Agent sur le planning au 011019'!$B$52</f>
        <v>RA</v>
      </c>
      <c r="HJ35" s="182" t="str">
        <f>'Agent sur le planning au 011019'!$C$52</f>
        <v>JBC-25</v>
      </c>
      <c r="HK35" s="182" t="str">
        <f>'Agent sur le planning au 011019'!$D$52</f>
        <v>JFR-35</v>
      </c>
      <c r="HL35" s="182" t="str">
        <f>'Agent sur le planning au 011019'!$E$52</f>
        <v>7H30-18H</v>
      </c>
      <c r="HM35" s="184" t="str">
        <f>'Agent sur le planning au 011019'!$F$52</f>
        <v>RA</v>
      </c>
      <c r="HN35" s="182" t="str">
        <f>'Agent sur le planning au 011019'!$B$53</f>
        <v>7H30-15H30</v>
      </c>
      <c r="HO35" s="183" t="str">
        <f>'Agent sur le planning au 011019'!$C$53</f>
        <v>7H30-15H30</v>
      </c>
      <c r="HP35" s="181" t="str">
        <f>'Agent sur le planning au 011019'!$D$53</f>
        <v>7H30-15H30</v>
      </c>
      <c r="HQ35" s="182" t="str">
        <f>'Agent sur le planning au 011019'!$E$53</f>
        <v>Soir JFR</v>
      </c>
      <c r="HR35" s="183" t="str">
        <f>'Agent sur le planning au 011019'!$F$53</f>
        <v>7H30-15H30</v>
      </c>
      <c r="HS35" s="182" t="str">
        <f>'Agent sur le planning au 011019'!$B$54</f>
        <v>12H-20H</v>
      </c>
      <c r="HT35" s="183" t="str">
        <f>'Agent sur le planning au 011019'!$C$54</f>
        <v>7H30-15H30</v>
      </c>
      <c r="HU35" s="183" t="str">
        <f>'Agent sur le planning au 011019'!$D$54</f>
        <v>7H30-15H30</v>
      </c>
      <c r="HV35" s="181" t="str">
        <f>'Agent sur le planning au 011019'!$E$54</f>
        <v>7H30-15H30</v>
      </c>
      <c r="HW35" s="183" t="str">
        <f>'Agent sur le planning au 011019'!$F$54</f>
        <v>7H30-15H30</v>
      </c>
      <c r="HX35" s="181" t="str">
        <f>'Agent sur le planning au 011019'!$B$55</f>
        <v>7H30-15H30</v>
      </c>
      <c r="HY35" s="183" t="str">
        <f>'Agent sur le planning au 011019'!$C$55</f>
        <v>7H30-15H30</v>
      </c>
      <c r="HZ35" s="183" t="s">
        <v>292</v>
      </c>
      <c r="IA35" s="183" t="s">
        <v>294</v>
      </c>
      <c r="IB35" s="183" t="str">
        <f>'Agent sur le planning au 011019'!$F$55</f>
        <v>7H30-15H30</v>
      </c>
      <c r="IC35" s="182" t="str">
        <f>'Agent sur le planning au 011019'!$B$56</f>
        <v>CETI</v>
      </c>
      <c r="ID35" s="181" t="str">
        <f>'Agent sur le planning au 011019'!$C$56</f>
        <v>CETI</v>
      </c>
      <c r="IE35" s="183" t="str">
        <f>'Agent sur le planning au 011019'!$D$56</f>
        <v>7H30-15H30</v>
      </c>
      <c r="IF35" s="182" t="str">
        <f>'Agent sur le planning au 011019'!$E$56</f>
        <v>Soir JBU</v>
      </c>
      <c r="IG35" s="182" t="str">
        <f>'Agent sur le planning au 011019'!$F$56</f>
        <v>CETI</v>
      </c>
      <c r="IH35" s="182" t="str">
        <f>'Agent sur le planning au 011019'!$B$57</f>
        <v>RADIO</v>
      </c>
      <c r="II35" s="182" t="str">
        <f>'Agent sur le planning au 011019'!$C$57</f>
        <v>CURI</v>
      </c>
      <c r="IJ35" s="181" t="str">
        <f>'Agent sur le planning au 011019'!$D$57</f>
        <v>Radio</v>
      </c>
      <c r="IK35" s="182" t="str">
        <f>'Agent sur le planning au 011019'!$E$57</f>
        <v>SCANN</v>
      </c>
      <c r="IL35" s="182" t="str">
        <f>'Agent sur le planning au 011019'!$F$57</f>
        <v>12H-20H</v>
      </c>
      <c r="IM35" s="179" t="str">
        <f>'Agent sur le planning au 011019'!$B$31</f>
        <v>JBA-3</v>
      </c>
      <c r="IN35" s="179" t="str">
        <f>'Agent sur le planning au 011019'!$C$31</f>
        <v>JBA-3</v>
      </c>
      <c r="IO35" s="179" t="str">
        <f>'Agent sur le planning au 011019'!$D$31</f>
        <v>JBA-3</v>
      </c>
      <c r="IP35" s="179" t="str">
        <f>'Agent sur le planning au 011019'!$E$31</f>
        <v>JBA-3</v>
      </c>
      <c r="IQ35" s="180" t="str">
        <f>'Agent sur le planning au 011019'!$F$31</f>
        <v>JBA-3</v>
      </c>
      <c r="IR35" s="181" t="str">
        <f>'Agent sur le planning au 011019'!$B$32</f>
        <v>JBA-2</v>
      </c>
      <c r="IS35" s="182" t="str">
        <f>'Agent sur le planning au 011019'!$C$32</f>
        <v>JBA-2</v>
      </c>
      <c r="IT35" s="182" t="str">
        <f>'Agent sur le planning au 011019'!$D$32</f>
        <v>Soir JBC</v>
      </c>
      <c r="IU35" s="182" t="str">
        <f>'Agent sur le planning au 011019'!$E$32</f>
        <v>JBA-2</v>
      </c>
      <c r="IV35" s="182" t="str">
        <f>'Agent sur le planning au 011019'!$F$32</f>
        <v>JBA-2</v>
      </c>
      <c r="IW35" s="182" t="str">
        <f>'Agent sur le planning au 011019'!$B$33</f>
        <v>JBA-1</v>
      </c>
      <c r="IX35" s="182" t="str">
        <f>'Agent sur le planning au 011019'!$C$33</f>
        <v>12H-20H</v>
      </c>
      <c r="IY35" s="181" t="str">
        <f>'Agent sur le planning au 011019'!$D$33</f>
        <v>JBA-2</v>
      </c>
      <c r="IZ35" s="182" t="str">
        <f>'Agent sur le planning au 011019'!$E$33</f>
        <v>JBA-1</v>
      </c>
      <c r="JA35" s="182" t="str">
        <f>'Agent sur le planning au 011019'!$F$33</f>
        <v>JBA-1</v>
      </c>
      <c r="JB35" s="183" t="str">
        <f>'Agent sur le planning au 011019'!$B$34</f>
        <v>7H30-15H30</v>
      </c>
      <c r="JC35" s="181" t="str">
        <f>'Agent sur le planning au 011019'!$C$34</f>
        <v>CCV-43</v>
      </c>
      <c r="JD35" s="182" t="str">
        <f>'Agent sur le planning au 011019'!$D$34</f>
        <v>Soir JFR</v>
      </c>
      <c r="JE35" s="182" t="str">
        <f>'Agent sur le planning au 011019'!$E$34</f>
        <v>CCV-43</v>
      </c>
      <c r="JF35" s="182" t="str">
        <f>'Agent sur le planning au 011019'!$F$34</f>
        <v>CCV-43</v>
      </c>
      <c r="JG35" s="183" t="str">
        <f>'Agent sur le planning au 011019'!$B$35</f>
        <v>7H30-15H30</v>
      </c>
      <c r="JH35" s="182" t="str">
        <f>'Agent sur le planning au 011019'!$C$35</f>
        <v>CCV-46</v>
      </c>
      <c r="JI35" s="182" t="str">
        <f>'Agent sur le planning au 011019'!$D$35</f>
        <v>CCV-46</v>
      </c>
      <c r="JJ35" s="181" t="str">
        <f>'Agent sur le planning au 011019'!$E$35</f>
        <v>CCV-46</v>
      </c>
      <c r="JK35" s="182" t="str">
        <f>'Agent sur le planning au 011019'!$F$35</f>
        <v>Soir JBC</v>
      </c>
      <c r="JL35" s="182" t="str">
        <f>'Agent sur le planning au 011019'!$B$36</f>
        <v>JFR-34</v>
      </c>
      <c r="JM35" s="181" t="str">
        <f>'Agent sur le planning au 011019'!$C$36</f>
        <v>JFR-34</v>
      </c>
      <c r="JN35" s="184" t="str">
        <f>'Agent sur le planning au 011019'!$D$36</f>
        <v>RA</v>
      </c>
      <c r="JO35" s="182" t="str">
        <f>'Agent sur le planning au 011019'!$E$36</f>
        <v>JFR-34</v>
      </c>
      <c r="JP35" s="182" t="str">
        <f>'Agent sur le planning au 011019'!$F$36</f>
        <v>JFR-34</v>
      </c>
      <c r="JQ35" s="182" t="str">
        <f>'Agent sur le planning au 011019'!$B$37</f>
        <v>Soir gyn</v>
      </c>
      <c r="JR35" s="183" t="str">
        <f>'Agent sur le planning au 011019'!$C$37</f>
        <v>7H30-18H</v>
      </c>
      <c r="JS35" s="182" t="str">
        <f>'Agent sur le planning au 011019'!$D$37</f>
        <v>7H30-18H</v>
      </c>
      <c r="JT35" s="184" t="str">
        <f>'Agent sur le planning au 011019'!$E$37</f>
        <v>RA</v>
      </c>
      <c r="JU35" s="184" t="str">
        <f>'Agent sur le planning au 011019'!$F$37</f>
        <v>RA</v>
      </c>
      <c r="JV35" s="182" t="str">
        <f>'Agent sur le planning au 011019'!$B$38</f>
        <v>JFR-36</v>
      </c>
      <c r="JW35" s="181" t="str">
        <f>'Agent sur le planning au 011019'!$C$38</f>
        <v>JFR-36</v>
      </c>
      <c r="JX35" s="182" t="str">
        <f>'Agent sur le planning au 011019'!$D$38</f>
        <v>JFR-36</v>
      </c>
      <c r="JY35" s="182" t="str">
        <f>'Agent sur le planning au 011019'!$E$38</f>
        <v>JFR-36</v>
      </c>
      <c r="JZ35" s="182" t="str">
        <f>'Agent sur le planning au 011019'!$F$38</f>
        <v>Soir JFR</v>
      </c>
      <c r="KA35" s="181" t="str">
        <f>'Agent sur le planning au 011019'!$B$39</f>
        <v>JFR-35</v>
      </c>
      <c r="KB35" s="182" t="str">
        <f>'Agent sur le planning au 011019'!$C$39</f>
        <v>Soir JFR</v>
      </c>
      <c r="KC35" s="182" t="str">
        <f>'Agent sur le planning au 011019'!$D$39</f>
        <v>JFR-35</v>
      </c>
      <c r="KD35" s="182" t="str">
        <f>'Agent sur le planning au 011019'!$E$39</f>
        <v>JFR-35</v>
      </c>
      <c r="KE35" s="182" t="str">
        <f>'Agent sur le planning au 011019'!$F$39</f>
        <v>JFR-35</v>
      </c>
      <c r="KF35" s="183" t="str">
        <f>'Agent sur le planning au 011019'!$B$40</f>
        <v>7H30-15H30</v>
      </c>
      <c r="KG35" s="183" t="str">
        <f>'Agent sur le planning au 011019'!$C$40</f>
        <v>7H30-15H30</v>
      </c>
      <c r="KH35" s="182" t="str">
        <f>'Agent sur le planning au 011019'!$D$40</f>
        <v>7H30-15H30</v>
      </c>
      <c r="KI35" s="182" t="str">
        <f>'Agent sur le planning au 011019'!$E$40</f>
        <v>12H-20H</v>
      </c>
      <c r="KJ35" s="181" t="str">
        <f>'Agent sur le planning au 011019'!$F$40</f>
        <v>JFR-36</v>
      </c>
      <c r="KK35" s="182" t="str">
        <f>'Agent sur le planning au 011019'!$B$41</f>
        <v>Soir JBU</v>
      </c>
      <c r="KL35" s="182" t="str">
        <f>'Agent sur le planning au 011019'!$C$41</f>
        <v>JBU-14</v>
      </c>
      <c r="KM35" s="181" t="str">
        <f>'Agent sur le planning au 011019'!$D$41</f>
        <v>JBU-14</v>
      </c>
      <c r="KN35" s="182" t="str">
        <f>'Agent sur le planning au 011019'!$E$41</f>
        <v>JBU-14</v>
      </c>
      <c r="KO35" s="182" t="str">
        <f>'Agent sur le planning au 011019'!$F$41</f>
        <v>JBU-14</v>
      </c>
      <c r="KP35" s="182" t="str">
        <f>'Agent sur le planning au 011019'!$B$42</f>
        <v>JBU-14</v>
      </c>
      <c r="KQ35" s="182" t="str">
        <f>'Agent sur le planning au 011019'!$C$42</f>
        <v>Soir JBU</v>
      </c>
      <c r="KR35" s="182" t="str">
        <f>'Agent sur le planning au 011019'!$D$42</f>
        <v>JBU-11</v>
      </c>
      <c r="KS35" s="181" t="str">
        <f>'Agent sur le planning au 011019'!$E$42</f>
        <v>7H30-15H30</v>
      </c>
      <c r="KT35" s="182" t="str">
        <f>'Agent sur le planning au 011019'!$F$42</f>
        <v>RADIO</v>
      </c>
      <c r="KU35" s="182" t="str">
        <f>'Agent sur le planning au 011019'!$B$43</f>
        <v>JBU-11</v>
      </c>
      <c r="KV35" s="181" t="str">
        <f>'Agent sur le planning au 011019'!$C$43</f>
        <v>JBU-11</v>
      </c>
      <c r="KW35" s="182" t="str">
        <f>'Agent sur le planning au 011019'!$D$43</f>
        <v>Soir JBU</v>
      </c>
      <c r="KX35" s="182" t="str">
        <f>'Agent sur le planning au 011019'!$E$43</f>
        <v>JBU-11</v>
      </c>
      <c r="KY35" s="182" t="str">
        <f>'Agent sur le planning au 011019'!$F$43</f>
        <v>JBU-11</v>
      </c>
      <c r="KZ35" s="182" t="str">
        <f>'Agent sur le planning au 011019'!$B$44</f>
        <v>7H30-18H</v>
      </c>
      <c r="LA35" s="183" t="str">
        <f>'Agent sur le planning au 011019'!$C$44</f>
        <v>7H30-18H</v>
      </c>
      <c r="LB35" s="182" t="str">
        <f>'Agent sur le planning au 011019'!$D$44</f>
        <v>7H30-18H</v>
      </c>
      <c r="LC35" s="184" t="str">
        <f>'Agent sur le planning au 011019'!$E$44</f>
        <v>RA</v>
      </c>
      <c r="LD35" s="181" t="str">
        <f>'Agent sur le planning au 011019'!$F$44</f>
        <v>7H30-18H</v>
      </c>
      <c r="LE35" s="182" t="str">
        <f>'Agent sur le planning au 011019'!$B$45</f>
        <v>10H-20H</v>
      </c>
      <c r="LF35" s="183" t="str">
        <f>'Agent sur le planning au 011019'!$C$45</f>
        <v>7H30-18H</v>
      </c>
      <c r="LG35" s="184" t="str">
        <f>'Agent sur le planning au 011019'!$D$45</f>
        <v>RA</v>
      </c>
      <c r="LH35" s="182" t="str">
        <f>'Agent sur le planning au 011019'!$E$45</f>
        <v>JBU-15</v>
      </c>
      <c r="LI35" s="184" t="str">
        <f>'Agent sur le planning au 011019'!$F$45</f>
        <v>RA</v>
      </c>
      <c r="LJ35" s="181" t="str">
        <f>'Agent sur le planning au 011019'!$B$46</f>
        <v>JBC-26</v>
      </c>
      <c r="LK35" s="182" t="str">
        <f>'Agent sur le planning au 011019'!$C$46</f>
        <v>JBC-26</v>
      </c>
      <c r="LL35" s="182" t="str">
        <f>'Agent sur le planning au 011019'!$D$46</f>
        <v>JBC-26</v>
      </c>
      <c r="LM35" s="182" t="str">
        <f>'Agent sur le planning au 011019'!$E$46</f>
        <v>Soir JBC</v>
      </c>
      <c r="LN35" s="183" t="str">
        <f>'Agent sur le planning au 011019'!$F$46</f>
        <v>7H30-15H30</v>
      </c>
      <c r="LO35" s="182" t="str">
        <f>'Agent sur le planning au 011019'!$B$47</f>
        <v>7H30-15H30</v>
      </c>
      <c r="LP35" s="181" t="str">
        <f>'Agent sur le planning au 011019'!$C$47</f>
        <v>7H30-15H30</v>
      </c>
      <c r="LQ35" s="183" t="str">
        <f>'Agent sur le planning au 011019'!$D$47</f>
        <v>7H30-15H30</v>
      </c>
      <c r="LR35" s="183" t="str">
        <f>'Agent sur le planning au 011019'!$E$47</f>
        <v>7H30-15H30</v>
      </c>
      <c r="LS35" s="182" t="str">
        <f>'Agent sur le planning au 011019'!$F$47</f>
        <v>JBU-15</v>
      </c>
      <c r="LT35" s="182" t="str">
        <f>'Agent sur le planning au 011019'!$B$48</f>
        <v>Soir JBC</v>
      </c>
      <c r="LU35" s="182" t="str">
        <f>'Agent sur le planning au 011019'!$C$48</f>
        <v>JFR-35</v>
      </c>
      <c r="LV35" s="181" t="str">
        <f>'Agent sur le planning au 011019'!$D$48</f>
        <v>JBC-24</v>
      </c>
      <c r="LW35" s="182" t="str">
        <f>'Agent sur le planning au 011019'!$E$48</f>
        <v>JBC-25</v>
      </c>
      <c r="LX35" s="182" t="str">
        <f>'Agent sur le planning au 011019'!$F$48</f>
        <v>JBC-25</v>
      </c>
      <c r="LY35" s="182" t="str">
        <f>'Agent sur le planning au 011019'!$B$49</f>
        <v>JBC-24</v>
      </c>
      <c r="LZ35" s="182" t="str">
        <f>'Agent sur le planning au 011019'!$C$49</f>
        <v>JBC-24</v>
      </c>
      <c r="MA35" s="182" t="str">
        <f>'Agent sur le planning au 011019'!$D$49</f>
        <v>12H-20H</v>
      </c>
      <c r="MB35" s="182" t="str">
        <f>'Agent sur le planning au 011019'!$E$49</f>
        <v>JBC-24</v>
      </c>
      <c r="MC35" s="181" t="str">
        <f>'Agent sur le planning au 011019'!$F$49</f>
        <v>JBC-24</v>
      </c>
      <c r="MD35" s="182" t="str">
        <f>'Agent sur le planning au 011019'!$B$50</f>
        <v>JBC-22</v>
      </c>
      <c r="ME35" s="182" t="str">
        <f>'Agent sur le planning au 011019'!$C$50</f>
        <v>Soir JBC</v>
      </c>
      <c r="MF35" s="182" t="str">
        <f>'Agent sur le planning au 011019'!$D$50</f>
        <v>JBC-22</v>
      </c>
      <c r="MG35" s="181" t="s">
        <v>293</v>
      </c>
      <c r="MH35" s="182" t="str">
        <f>'Agent sur le planning au 011019'!$F$50</f>
        <v>JBC-22</v>
      </c>
      <c r="MI35" s="182" t="str">
        <f>'Agent sur le planning au 011019'!$B$51</f>
        <v>7H30-18H</v>
      </c>
      <c r="MJ35" s="184" t="str">
        <f>'Agent sur le planning au 011019'!$C$51</f>
        <v>RA</v>
      </c>
      <c r="MK35" s="182" t="str">
        <f>'Agent sur le planning au 011019'!$D$51</f>
        <v>JFR-33</v>
      </c>
      <c r="ML35" s="181" t="str">
        <f>'Agent sur le planning au 011019'!$E$51</f>
        <v>7h30-18h</v>
      </c>
      <c r="MM35" s="181" t="str">
        <f>'Agent sur le planning au 011019'!$F$51</f>
        <v>JFR-33</v>
      </c>
      <c r="MN35" s="184" t="str">
        <f>'Agent sur le planning au 011019'!$B$52</f>
        <v>RA</v>
      </c>
      <c r="MO35" s="182" t="str">
        <f>'Agent sur le planning au 011019'!$C$52</f>
        <v>JBC-25</v>
      </c>
      <c r="MP35" s="182" t="str">
        <f>'Agent sur le planning au 011019'!$D$52</f>
        <v>JFR-35</v>
      </c>
      <c r="MQ35" s="182" t="str">
        <f>'Agent sur le planning au 011019'!$E$52</f>
        <v>7H30-18H</v>
      </c>
      <c r="MR35" s="184" t="str">
        <f>'Agent sur le planning au 011019'!$F$52</f>
        <v>RA</v>
      </c>
      <c r="MS35" s="182" t="str">
        <f>'Agent sur le planning au 011019'!$B$53</f>
        <v>7H30-15H30</v>
      </c>
      <c r="MT35" s="183" t="str">
        <f>'Agent sur le planning au 011019'!$C$53</f>
        <v>7H30-15H30</v>
      </c>
      <c r="MU35" s="181" t="str">
        <f>'Agent sur le planning au 011019'!$D$53</f>
        <v>7H30-15H30</v>
      </c>
      <c r="MV35" s="182" t="str">
        <f>'Agent sur le planning au 011019'!$E$53</f>
        <v>Soir JFR</v>
      </c>
      <c r="MW35" s="183" t="str">
        <f>'Agent sur le planning au 011019'!$F$53</f>
        <v>7H30-15H30</v>
      </c>
      <c r="MX35" s="182" t="str">
        <f>'Agent sur le planning au 011019'!$B$54</f>
        <v>12H-20H</v>
      </c>
      <c r="MY35" s="183" t="str">
        <f>'Agent sur le planning au 011019'!$C$54</f>
        <v>7H30-15H30</v>
      </c>
      <c r="MZ35" s="183" t="str">
        <f>'Agent sur le planning au 011019'!$D$54</f>
        <v>7H30-15H30</v>
      </c>
      <c r="NA35" s="181" t="str">
        <f>'Agent sur le planning au 011019'!$E$54</f>
        <v>7H30-15H30</v>
      </c>
      <c r="NB35" s="183" t="str">
        <f>'Agent sur le planning au 011019'!$F$54</f>
        <v>7H30-15H30</v>
      </c>
      <c r="NC35" s="181" t="str">
        <f>'Agent sur le planning au 011019'!$B$55</f>
        <v>7H30-15H30</v>
      </c>
      <c r="ND35" s="183" t="str">
        <f>'Agent sur le planning au 011019'!$C$55</f>
        <v>7H30-15H30</v>
      </c>
      <c r="NE35" s="183" t="s">
        <v>292</v>
      </c>
      <c r="NF35" s="183" t="s">
        <v>294</v>
      </c>
      <c r="NG35" s="183" t="str">
        <f>'Agent sur le planning au 011019'!$F$55</f>
        <v>7H30-15H30</v>
      </c>
      <c r="NH35" s="182" t="str">
        <f>'Agent sur le planning au 011019'!$B$56</f>
        <v>CETI</v>
      </c>
      <c r="NI35" s="181" t="str">
        <f>'Agent sur le planning au 011019'!$C$56</f>
        <v>CETI</v>
      </c>
      <c r="NJ35" s="183" t="str">
        <f>'Agent sur le planning au 011019'!$D$56</f>
        <v>7H30-15H30</v>
      </c>
      <c r="NK35" s="182" t="str">
        <f>'Agent sur le planning au 011019'!$E$56</f>
        <v>Soir JBU</v>
      </c>
      <c r="NL35" s="182" t="str">
        <f>'Agent sur le planning au 011019'!$F$56</f>
        <v>CETI</v>
      </c>
      <c r="NM35" s="182" t="str">
        <f>'Agent sur le planning au 011019'!$B$57</f>
        <v>RADIO</v>
      </c>
      <c r="NN35" s="182" t="str">
        <f>'Agent sur le planning au 011019'!$C$57</f>
        <v>CURI</v>
      </c>
      <c r="NO35" s="181" t="str">
        <f>'Agent sur le planning au 011019'!$D$57</f>
        <v>Radio</v>
      </c>
      <c r="NP35" s="182" t="str">
        <f>'Agent sur le planning au 011019'!$E$57</f>
        <v>SCANN</v>
      </c>
      <c r="NQ35" s="182" t="str">
        <f>'Agent sur le planning au 011019'!$F$57</f>
        <v>12H-20H</v>
      </c>
      <c r="NR35" s="179" t="str">
        <f>'Agent sur le planning au 011019'!$B$31</f>
        <v>JBA-3</v>
      </c>
      <c r="NS35" s="179" t="str">
        <f>'Agent sur le planning au 011019'!$C$31</f>
        <v>JBA-3</v>
      </c>
      <c r="NT35" s="179" t="str">
        <f>'Agent sur le planning au 011019'!$D$31</f>
        <v>JBA-3</v>
      </c>
      <c r="NU35" s="179" t="str">
        <f>'Agent sur le planning au 011019'!$E$31</f>
        <v>JBA-3</v>
      </c>
      <c r="NV35" s="180" t="str">
        <f>'Agent sur le planning au 011019'!$F$31</f>
        <v>JBA-3</v>
      </c>
      <c r="NW35" s="181" t="str">
        <f>'Agent sur le planning au 011019'!$B$32</f>
        <v>JBA-2</v>
      </c>
      <c r="NX35" s="182" t="str">
        <f>'Agent sur le planning au 011019'!$C$32</f>
        <v>JBA-2</v>
      </c>
      <c r="NY35" s="182" t="str">
        <f>'Agent sur le planning au 011019'!$D$32</f>
        <v>Soir JBC</v>
      </c>
      <c r="NZ35" s="182" t="str">
        <f>'Agent sur le planning au 011019'!$E$32</f>
        <v>JBA-2</v>
      </c>
      <c r="OA35" s="182" t="str">
        <f>'Agent sur le planning au 011019'!$F$32</f>
        <v>JBA-2</v>
      </c>
      <c r="OB35" s="182" t="str">
        <f>'Agent sur le planning au 011019'!$B$33</f>
        <v>JBA-1</v>
      </c>
      <c r="OC35" s="182" t="str">
        <f>'Agent sur le planning au 011019'!$C$33</f>
        <v>12H-20H</v>
      </c>
      <c r="OD35" s="181" t="str">
        <f>'Agent sur le planning au 011019'!$D$33</f>
        <v>JBA-2</v>
      </c>
      <c r="OE35" s="182" t="str">
        <f>'Agent sur le planning au 011019'!$E$33</f>
        <v>JBA-1</v>
      </c>
      <c r="OF35" s="182" t="str">
        <f>'Agent sur le planning au 011019'!$F$33</f>
        <v>JBA-1</v>
      </c>
      <c r="OG35" s="183" t="str">
        <f>'Agent sur le planning au 011019'!$B$34</f>
        <v>7H30-15H30</v>
      </c>
      <c r="OH35" s="181" t="str">
        <f>'Agent sur le planning au 011019'!$C$34</f>
        <v>CCV-43</v>
      </c>
      <c r="OI35" s="182" t="str">
        <f>'Agent sur le planning au 011019'!$D$34</f>
        <v>Soir JFR</v>
      </c>
      <c r="OJ35" s="182" t="str">
        <f>'Agent sur le planning au 011019'!$E$34</f>
        <v>CCV-43</v>
      </c>
      <c r="OK35" s="182" t="str">
        <f>'Agent sur le planning au 011019'!$F$34</f>
        <v>CCV-43</v>
      </c>
      <c r="OL35" s="183" t="str">
        <f>'Agent sur le planning au 011019'!$B$35</f>
        <v>7H30-15H30</v>
      </c>
      <c r="OM35" s="182" t="str">
        <f>'Agent sur le planning au 011019'!$C$35</f>
        <v>CCV-46</v>
      </c>
      <c r="ON35" s="182" t="str">
        <f>'Agent sur le planning au 011019'!$D$35</f>
        <v>CCV-46</v>
      </c>
      <c r="OO35" s="181" t="str">
        <f>'Agent sur le planning au 011019'!$E$35</f>
        <v>CCV-46</v>
      </c>
      <c r="OP35" s="182" t="str">
        <f>'Agent sur le planning au 011019'!$F$35</f>
        <v>Soir JBC</v>
      </c>
    </row>
    <row r="36" spans="1:406" ht="15" thickBot="1">
      <c r="A36" s="155" t="s">
        <v>370</v>
      </c>
      <c r="B36" s="182" t="str">
        <f>'Agent sur le planning au 011019'!$B$37</f>
        <v>Soir gyn</v>
      </c>
      <c r="C36" s="183" t="str">
        <f>'Agent sur le planning au 011019'!$C$37</f>
        <v>7H30-18H</v>
      </c>
      <c r="D36" s="182" t="str">
        <f>'Agent sur le planning au 011019'!$D$37</f>
        <v>7H30-18H</v>
      </c>
      <c r="E36" s="184" t="str">
        <f>'Agent sur le planning au 011019'!$E$37</f>
        <v>RA</v>
      </c>
      <c r="F36" s="184" t="str">
        <f>'Agent sur le planning au 011019'!$F$37</f>
        <v>RA</v>
      </c>
      <c r="G36" s="182" t="str">
        <f>'Agent sur le planning au 011019'!$B$38</f>
        <v>JFR-36</v>
      </c>
      <c r="H36" s="181" t="str">
        <f>'Agent sur le planning au 011019'!$C$38</f>
        <v>JFR-36</v>
      </c>
      <c r="I36" s="182" t="str">
        <f>'Agent sur le planning au 011019'!$D$38</f>
        <v>JFR-36</v>
      </c>
      <c r="J36" s="182" t="str">
        <f>'Agent sur le planning au 011019'!$E$38</f>
        <v>JFR-36</v>
      </c>
      <c r="K36" s="182" t="str">
        <f>'Agent sur le planning au 011019'!$F$38</f>
        <v>Soir JFR</v>
      </c>
      <c r="L36" s="181" t="str">
        <f>'Agent sur le planning au 011019'!$B$39</f>
        <v>JFR-35</v>
      </c>
      <c r="M36" s="182" t="str">
        <f>'Agent sur le planning au 011019'!$C$39</f>
        <v>Soir JFR</v>
      </c>
      <c r="N36" s="182" t="str">
        <f>'Agent sur le planning au 011019'!$D$39</f>
        <v>JFR-35</v>
      </c>
      <c r="O36" s="182" t="str">
        <f>'Agent sur le planning au 011019'!$E$39</f>
        <v>JFR-35</v>
      </c>
      <c r="P36" s="182" t="str">
        <f>'Agent sur le planning au 011019'!$F$39</f>
        <v>JFR-35</v>
      </c>
      <c r="Q36" s="183" t="str">
        <f>'Agent sur le planning au 011019'!$B$40</f>
        <v>7H30-15H30</v>
      </c>
      <c r="R36" s="183" t="str">
        <f>'Agent sur le planning au 011019'!$C$40</f>
        <v>7H30-15H30</v>
      </c>
      <c r="S36" s="182" t="str">
        <f>'Agent sur le planning au 011019'!$D$40</f>
        <v>7H30-15H30</v>
      </c>
      <c r="T36" s="182" t="str">
        <f>'Agent sur le planning au 011019'!$E$40</f>
        <v>12H-20H</v>
      </c>
      <c r="U36" s="181" t="str">
        <f>'Agent sur le planning au 011019'!$F$40</f>
        <v>JFR-36</v>
      </c>
      <c r="V36" s="182" t="str">
        <f>'Agent sur le planning au 011019'!$B$41</f>
        <v>Soir JBU</v>
      </c>
      <c r="W36" s="182" t="str">
        <f>'Agent sur le planning au 011019'!$C$41</f>
        <v>JBU-14</v>
      </c>
      <c r="X36" s="181" t="str">
        <f>'Agent sur le planning au 011019'!$D$41</f>
        <v>JBU-14</v>
      </c>
      <c r="Y36" s="182" t="str">
        <f>'Agent sur le planning au 011019'!$E$41</f>
        <v>JBU-14</v>
      </c>
      <c r="Z36" s="182" t="str">
        <f>'Agent sur le planning au 011019'!$F$41</f>
        <v>JBU-14</v>
      </c>
      <c r="AA36" s="182" t="str">
        <f>'Agent sur le planning au 011019'!$B$42</f>
        <v>JBU-14</v>
      </c>
      <c r="AB36" s="182" t="str">
        <f>'Agent sur le planning au 011019'!$C$42</f>
        <v>Soir JBU</v>
      </c>
      <c r="AC36" s="182" t="str">
        <f>'Agent sur le planning au 011019'!$D$42</f>
        <v>JBU-11</v>
      </c>
      <c r="AD36" s="181" t="str">
        <f>'Agent sur le planning au 011019'!$E$42</f>
        <v>7H30-15H30</v>
      </c>
      <c r="AE36" s="182" t="str">
        <f>'Agent sur le planning au 011019'!$F$42</f>
        <v>RADIO</v>
      </c>
      <c r="AF36" s="182" t="str">
        <f>'Agent sur le planning au 011019'!$B$43</f>
        <v>JBU-11</v>
      </c>
      <c r="AG36" s="181" t="str">
        <f>'Agent sur le planning au 011019'!$C$43</f>
        <v>JBU-11</v>
      </c>
      <c r="AH36" s="182" t="str">
        <f>'Agent sur le planning au 011019'!$D$43</f>
        <v>Soir JBU</v>
      </c>
      <c r="AI36" s="182" t="str">
        <f>'Agent sur le planning au 011019'!$E$43</f>
        <v>JBU-11</v>
      </c>
      <c r="AJ36" s="182" t="str">
        <f>'Agent sur le planning au 011019'!$F$43</f>
        <v>JBU-11</v>
      </c>
      <c r="AK36" s="182" t="str">
        <f>'Agent sur le planning au 011019'!$B$44</f>
        <v>7H30-18H</v>
      </c>
      <c r="AL36" s="183" t="str">
        <f>'Agent sur le planning au 011019'!$C$44</f>
        <v>7H30-18H</v>
      </c>
      <c r="AM36" s="182" t="str">
        <f>'Agent sur le planning au 011019'!$D$44</f>
        <v>7H30-18H</v>
      </c>
      <c r="AN36" s="184" t="str">
        <f>'Agent sur le planning au 011019'!$E$44</f>
        <v>RA</v>
      </c>
      <c r="AO36" s="181" t="str">
        <f>'Agent sur le planning au 011019'!$F$44</f>
        <v>7H30-18H</v>
      </c>
      <c r="AP36" s="182" t="str">
        <f>'Agent sur le planning au 011019'!$B$45</f>
        <v>10H-20H</v>
      </c>
      <c r="AQ36" s="183" t="str">
        <f>'Agent sur le planning au 011019'!$C$45</f>
        <v>7H30-18H</v>
      </c>
      <c r="AR36" s="184" t="str">
        <f>'Agent sur le planning au 011019'!$D$45</f>
        <v>RA</v>
      </c>
      <c r="AS36" s="182" t="str">
        <f>'Agent sur le planning au 011019'!$E$45</f>
        <v>JBU-15</v>
      </c>
      <c r="AT36" s="184" t="str">
        <f>'Agent sur le planning au 011019'!$F$45</f>
        <v>RA</v>
      </c>
      <c r="AU36" s="181" t="str">
        <f>'Agent sur le planning au 011019'!$B$46</f>
        <v>JBC-26</v>
      </c>
      <c r="AV36" s="182" t="str">
        <f>'Agent sur le planning au 011019'!$C$46</f>
        <v>JBC-26</v>
      </c>
      <c r="AW36" s="182" t="str">
        <f>'Agent sur le planning au 011019'!$D$46</f>
        <v>JBC-26</v>
      </c>
      <c r="AX36" s="182" t="str">
        <f>'Agent sur le planning au 011019'!$E$46</f>
        <v>Soir JBC</v>
      </c>
      <c r="AY36" s="183" t="str">
        <f>'Agent sur le planning au 011019'!$F$46</f>
        <v>7H30-15H30</v>
      </c>
      <c r="AZ36" s="182" t="str">
        <f>'Agent sur le planning au 011019'!$B$47</f>
        <v>7H30-15H30</v>
      </c>
      <c r="BA36" s="181" t="str">
        <f>'Agent sur le planning au 011019'!$C$47</f>
        <v>7H30-15H30</v>
      </c>
      <c r="BB36" s="183" t="str">
        <f>'Agent sur le planning au 011019'!$D$47</f>
        <v>7H30-15H30</v>
      </c>
      <c r="BC36" s="183" t="str">
        <f>'Agent sur le planning au 011019'!$E$47</f>
        <v>7H30-15H30</v>
      </c>
      <c r="BD36" s="182" t="str">
        <f>'Agent sur le planning au 011019'!$F$47</f>
        <v>JBU-15</v>
      </c>
      <c r="BE36" s="182" t="str">
        <f>'Agent sur le planning au 011019'!$B$48</f>
        <v>Soir JBC</v>
      </c>
      <c r="BF36" s="182" t="str">
        <f>'Agent sur le planning au 011019'!$C$48</f>
        <v>JFR-35</v>
      </c>
      <c r="BG36" s="181" t="str">
        <f>'Agent sur le planning au 011019'!$D$48</f>
        <v>JBC-24</v>
      </c>
      <c r="BH36" s="182" t="str">
        <f>'Agent sur le planning au 011019'!$E$48</f>
        <v>JBC-25</v>
      </c>
      <c r="BI36" s="182" t="str">
        <f>'Agent sur le planning au 011019'!$F$48</f>
        <v>JBC-25</v>
      </c>
      <c r="BJ36" s="182" t="str">
        <f>'Agent sur le planning au 011019'!$B$49</f>
        <v>JBC-24</v>
      </c>
      <c r="BK36" s="182" t="str">
        <f>'Agent sur le planning au 011019'!$C$49</f>
        <v>JBC-24</v>
      </c>
      <c r="BL36" s="182" t="str">
        <f>'Agent sur le planning au 011019'!$D$49</f>
        <v>12H-20H</v>
      </c>
      <c r="BM36" s="182" t="str">
        <f>'Agent sur le planning au 011019'!$E$49</f>
        <v>JBC-24</v>
      </c>
      <c r="BN36" s="181" t="str">
        <f>'Agent sur le planning au 011019'!$F$49</f>
        <v>JBC-24</v>
      </c>
      <c r="BO36" s="182" t="str">
        <f>'Agent sur le planning au 011019'!$B$50</f>
        <v>JBC-22</v>
      </c>
      <c r="BP36" s="182" t="str">
        <f>'Agent sur le planning au 011019'!$C$50</f>
        <v>Soir JBC</v>
      </c>
      <c r="BQ36" s="182" t="str">
        <f>'Agent sur le planning au 011019'!$D$50</f>
        <v>JBC-22</v>
      </c>
      <c r="BR36" s="181" t="s">
        <v>293</v>
      </c>
      <c r="BS36" s="182" t="str">
        <f>'Agent sur le planning au 011019'!$F$50</f>
        <v>JBC-22</v>
      </c>
      <c r="BT36" s="182" t="str">
        <f>'Agent sur le planning au 011019'!$B$51</f>
        <v>7H30-18H</v>
      </c>
      <c r="BU36" s="184" t="str">
        <f>'Agent sur le planning au 011019'!$C$51</f>
        <v>RA</v>
      </c>
      <c r="BV36" s="182" t="str">
        <f>'Agent sur le planning au 011019'!$D$51</f>
        <v>JFR-33</v>
      </c>
      <c r="BW36" s="181" t="str">
        <f>'Agent sur le planning au 011019'!$E$51</f>
        <v>7h30-18h</v>
      </c>
      <c r="BX36" s="181" t="str">
        <f>'Agent sur le planning au 011019'!$F$51</f>
        <v>JFR-33</v>
      </c>
      <c r="BY36" s="184" t="str">
        <f>'Agent sur le planning au 011019'!$B$52</f>
        <v>RA</v>
      </c>
      <c r="BZ36" s="182" t="str">
        <f>'Agent sur le planning au 011019'!$C$52</f>
        <v>JBC-25</v>
      </c>
      <c r="CA36" s="182" t="str">
        <f>'Agent sur le planning au 011019'!$D$52</f>
        <v>JFR-35</v>
      </c>
      <c r="CB36" s="182" t="str">
        <f>'Agent sur le planning au 011019'!$E$52</f>
        <v>7H30-18H</v>
      </c>
      <c r="CC36" s="184" t="str">
        <f>'Agent sur le planning au 011019'!$F$52</f>
        <v>RA</v>
      </c>
      <c r="CD36" s="182" t="str">
        <f>'Agent sur le planning au 011019'!$B$53</f>
        <v>7H30-15H30</v>
      </c>
      <c r="CE36" s="183" t="str">
        <f>'Agent sur le planning au 011019'!$C$53</f>
        <v>7H30-15H30</v>
      </c>
      <c r="CF36" s="181" t="str">
        <f>'Agent sur le planning au 011019'!$D$53</f>
        <v>7H30-15H30</v>
      </c>
      <c r="CG36" s="182" t="str">
        <f>'Agent sur le planning au 011019'!$E$53</f>
        <v>Soir JFR</v>
      </c>
      <c r="CH36" s="183" t="str">
        <f>'Agent sur le planning au 011019'!$F$53</f>
        <v>7H30-15H30</v>
      </c>
      <c r="CI36" s="182" t="str">
        <f>'Agent sur le planning au 011019'!$B$54</f>
        <v>12H-20H</v>
      </c>
      <c r="CJ36" s="183" t="str">
        <f>'Agent sur le planning au 011019'!$C$54</f>
        <v>7H30-15H30</v>
      </c>
      <c r="CK36" s="183" t="str">
        <f>'Agent sur le planning au 011019'!$D$54</f>
        <v>7H30-15H30</v>
      </c>
      <c r="CL36" s="181" t="str">
        <f>'Agent sur le planning au 011019'!$E$54</f>
        <v>7H30-15H30</v>
      </c>
      <c r="CM36" s="183" t="str">
        <f>'Agent sur le planning au 011019'!$F$54</f>
        <v>7H30-15H30</v>
      </c>
      <c r="CN36" s="181" t="str">
        <f>'Agent sur le planning au 011019'!$B$55</f>
        <v>7H30-15H30</v>
      </c>
      <c r="CO36" s="183" t="str">
        <f>'Agent sur le planning au 011019'!$C$55</f>
        <v>7H30-15H30</v>
      </c>
      <c r="CP36" s="183" t="s">
        <v>292</v>
      </c>
      <c r="CQ36" s="183" t="s">
        <v>294</v>
      </c>
      <c r="CR36" s="183" t="str">
        <f>'Agent sur le planning au 011019'!$F$55</f>
        <v>7H30-15H30</v>
      </c>
      <c r="CS36" s="182" t="str">
        <f>'Agent sur le planning au 011019'!$B$56</f>
        <v>CETI</v>
      </c>
      <c r="CT36" s="181" t="str">
        <f>'Agent sur le planning au 011019'!$C$56</f>
        <v>CETI</v>
      </c>
      <c r="CU36" s="183" t="str">
        <f>'Agent sur le planning au 011019'!$D$56</f>
        <v>7H30-15H30</v>
      </c>
      <c r="CV36" s="182" t="str">
        <f>'Agent sur le planning au 011019'!$E$56</f>
        <v>Soir JBU</v>
      </c>
      <c r="CW36" s="182" t="str">
        <f>'Agent sur le planning au 011019'!$F$56</f>
        <v>CETI</v>
      </c>
      <c r="CX36" s="182" t="str">
        <f>'Agent sur le planning au 011019'!$B$57</f>
        <v>RADIO</v>
      </c>
      <c r="CY36" s="182" t="str">
        <f>'Agent sur le planning au 011019'!$C$57</f>
        <v>CURI</v>
      </c>
      <c r="CZ36" s="181" t="str">
        <f>'Agent sur le planning au 011019'!$D$57</f>
        <v>Radio</v>
      </c>
      <c r="DA36" s="182" t="str">
        <f>'Agent sur le planning au 011019'!$E$57</f>
        <v>SCANN</v>
      </c>
      <c r="DB36" s="182" t="str">
        <f>'Agent sur le planning au 011019'!$F$57</f>
        <v>12H-20H</v>
      </c>
      <c r="DC36" s="179" t="str">
        <f>'Agent sur le planning au 011019'!$B$31</f>
        <v>JBA-3</v>
      </c>
      <c r="DD36" s="179" t="str">
        <f>'Agent sur le planning au 011019'!$C$31</f>
        <v>JBA-3</v>
      </c>
      <c r="DE36" s="179" t="str">
        <f>'Agent sur le planning au 011019'!$D$31</f>
        <v>JBA-3</v>
      </c>
      <c r="DF36" s="179" t="str">
        <f>'Agent sur le planning au 011019'!$E$31</f>
        <v>JBA-3</v>
      </c>
      <c r="DG36" s="180" t="str">
        <f>'Agent sur le planning au 011019'!$F$31</f>
        <v>JBA-3</v>
      </c>
      <c r="DH36" s="181" t="str">
        <f>'Agent sur le planning au 011019'!$B$32</f>
        <v>JBA-2</v>
      </c>
      <c r="DI36" s="182" t="str">
        <f>'Agent sur le planning au 011019'!$C$32</f>
        <v>JBA-2</v>
      </c>
      <c r="DJ36" s="182" t="str">
        <f>'Agent sur le planning au 011019'!$D$32</f>
        <v>Soir JBC</v>
      </c>
      <c r="DK36" s="182" t="str">
        <f>'Agent sur le planning au 011019'!$E$32</f>
        <v>JBA-2</v>
      </c>
      <c r="DL36" s="182" t="str">
        <f>'Agent sur le planning au 011019'!$F$32</f>
        <v>JBA-2</v>
      </c>
      <c r="DM36" s="182" t="str">
        <f>'Agent sur le planning au 011019'!$B$33</f>
        <v>JBA-1</v>
      </c>
      <c r="DN36" s="182" t="str">
        <f>'Agent sur le planning au 011019'!$C$33</f>
        <v>12H-20H</v>
      </c>
      <c r="DO36" s="181" t="str">
        <f>'Agent sur le planning au 011019'!$D$33</f>
        <v>JBA-2</v>
      </c>
      <c r="DP36" s="182" t="str">
        <f>'Agent sur le planning au 011019'!$E$33</f>
        <v>JBA-1</v>
      </c>
      <c r="DQ36" s="182" t="str">
        <f>'Agent sur le planning au 011019'!$F$33</f>
        <v>JBA-1</v>
      </c>
      <c r="DR36" s="183" t="str">
        <f>'Agent sur le planning au 011019'!$B$34</f>
        <v>7H30-15H30</v>
      </c>
      <c r="DS36" s="181" t="str">
        <f>'Agent sur le planning au 011019'!$C$34</f>
        <v>CCV-43</v>
      </c>
      <c r="DT36" s="182" t="str">
        <f>'Agent sur le planning au 011019'!$D$34</f>
        <v>Soir JFR</v>
      </c>
      <c r="DU36" s="182" t="str">
        <f>'Agent sur le planning au 011019'!$E$34</f>
        <v>CCV-43</v>
      </c>
      <c r="DV36" s="182" t="str">
        <f>'Agent sur le planning au 011019'!$F$34</f>
        <v>CCV-43</v>
      </c>
      <c r="DW36" s="183" t="str">
        <f>'Agent sur le planning au 011019'!$B$35</f>
        <v>7H30-15H30</v>
      </c>
      <c r="DX36" s="182" t="str">
        <f>'Agent sur le planning au 011019'!$C$35</f>
        <v>CCV-46</v>
      </c>
      <c r="DY36" s="182" t="str">
        <f>'Agent sur le planning au 011019'!$D$35</f>
        <v>CCV-46</v>
      </c>
      <c r="DZ36" s="181" t="str">
        <f>'Agent sur le planning au 011019'!$E$35</f>
        <v>CCV-46</v>
      </c>
      <c r="EA36" s="182" t="str">
        <f>'Agent sur le planning au 011019'!$F$35</f>
        <v>Soir JBC</v>
      </c>
      <c r="EB36" s="182" t="str">
        <f>'Agent sur le planning au 011019'!$B$36</f>
        <v>JFR-34</v>
      </c>
      <c r="EC36" s="181" t="str">
        <f>'Agent sur le planning au 011019'!$C$36</f>
        <v>JFR-34</v>
      </c>
      <c r="ED36" s="184" t="str">
        <f>'Agent sur le planning au 011019'!$D$36</f>
        <v>RA</v>
      </c>
      <c r="EE36" s="182" t="str">
        <f>'Agent sur le planning au 011019'!$E$36</f>
        <v>JFR-34</v>
      </c>
      <c r="EF36" s="182" t="str">
        <f>'Agent sur le planning au 011019'!$F$36</f>
        <v>JFR-34</v>
      </c>
      <c r="EG36" s="182" t="str">
        <f>'Agent sur le planning au 011019'!$B$37</f>
        <v>Soir gyn</v>
      </c>
      <c r="EH36" s="183" t="str">
        <f>'Agent sur le planning au 011019'!$C$37</f>
        <v>7H30-18H</v>
      </c>
      <c r="EI36" s="182" t="str">
        <f>'Agent sur le planning au 011019'!$D$37</f>
        <v>7H30-18H</v>
      </c>
      <c r="EJ36" s="184" t="str">
        <f>'Agent sur le planning au 011019'!$E$37</f>
        <v>RA</v>
      </c>
      <c r="EK36" s="184" t="str">
        <f>'Agent sur le planning au 011019'!$F$37</f>
        <v>RA</v>
      </c>
      <c r="EL36" s="182" t="str">
        <f>'Agent sur le planning au 011019'!$B$38</f>
        <v>JFR-36</v>
      </c>
      <c r="EM36" s="181" t="str">
        <f>'Agent sur le planning au 011019'!$C$38</f>
        <v>JFR-36</v>
      </c>
      <c r="EN36" s="182" t="str">
        <f>'Agent sur le planning au 011019'!$D$38</f>
        <v>JFR-36</v>
      </c>
      <c r="EO36" s="182" t="str">
        <f>'Agent sur le planning au 011019'!$E$38</f>
        <v>JFR-36</v>
      </c>
      <c r="EP36" s="182" t="str">
        <f>'Agent sur le planning au 011019'!$F$38</f>
        <v>Soir JFR</v>
      </c>
      <c r="EQ36" s="181" t="str">
        <f>'Agent sur le planning au 011019'!$B$39</f>
        <v>JFR-35</v>
      </c>
      <c r="ER36" s="182" t="str">
        <f>'Agent sur le planning au 011019'!$C$39</f>
        <v>Soir JFR</v>
      </c>
      <c r="ES36" s="182" t="str">
        <f>'Agent sur le planning au 011019'!$D$39</f>
        <v>JFR-35</v>
      </c>
      <c r="ET36" s="182" t="str">
        <f>'Agent sur le planning au 011019'!$E$39</f>
        <v>JFR-35</v>
      </c>
      <c r="EU36" s="182" t="str">
        <f>'Agent sur le planning au 011019'!$F$39</f>
        <v>JFR-35</v>
      </c>
      <c r="EV36" s="183" t="str">
        <f>'Agent sur le planning au 011019'!$B$40</f>
        <v>7H30-15H30</v>
      </c>
      <c r="EW36" s="183" t="str">
        <f>'Agent sur le planning au 011019'!$C$40</f>
        <v>7H30-15H30</v>
      </c>
      <c r="EX36" s="182" t="str">
        <f>'Agent sur le planning au 011019'!$D$40</f>
        <v>7H30-15H30</v>
      </c>
      <c r="EY36" s="182" t="str">
        <f>'Agent sur le planning au 011019'!$E$40</f>
        <v>12H-20H</v>
      </c>
      <c r="EZ36" s="181" t="str">
        <f>'Agent sur le planning au 011019'!$F$40</f>
        <v>JFR-36</v>
      </c>
      <c r="FA36" s="182" t="str">
        <f>'Agent sur le planning au 011019'!$B$41</f>
        <v>Soir JBU</v>
      </c>
      <c r="FB36" s="182" t="str">
        <f>'Agent sur le planning au 011019'!$C$41</f>
        <v>JBU-14</v>
      </c>
      <c r="FC36" s="181" t="str">
        <f>'Agent sur le planning au 011019'!$D$41</f>
        <v>JBU-14</v>
      </c>
      <c r="FD36" s="182" t="str">
        <f>'Agent sur le planning au 011019'!$E$41</f>
        <v>JBU-14</v>
      </c>
      <c r="FE36" s="182" t="str">
        <f>'Agent sur le planning au 011019'!$F$41</f>
        <v>JBU-14</v>
      </c>
      <c r="FF36" s="182" t="str">
        <f>'Agent sur le planning au 011019'!$B$42</f>
        <v>JBU-14</v>
      </c>
      <c r="FG36" s="182" t="str">
        <f>'Agent sur le planning au 011019'!$C$42</f>
        <v>Soir JBU</v>
      </c>
      <c r="FH36" s="182" t="str">
        <f>'Agent sur le planning au 011019'!$D$42</f>
        <v>JBU-11</v>
      </c>
      <c r="FI36" s="181" t="str">
        <f>'Agent sur le planning au 011019'!$E$42</f>
        <v>7H30-15H30</v>
      </c>
      <c r="FJ36" s="182" t="str">
        <f>'Agent sur le planning au 011019'!$F$42</f>
        <v>RADIO</v>
      </c>
      <c r="FK36" s="182" t="str">
        <f>'Agent sur le planning au 011019'!$B$43</f>
        <v>JBU-11</v>
      </c>
      <c r="FL36" s="181" t="str">
        <f>'Agent sur le planning au 011019'!$C$43</f>
        <v>JBU-11</v>
      </c>
      <c r="FM36" s="182" t="str">
        <f>'Agent sur le planning au 011019'!$D$43</f>
        <v>Soir JBU</v>
      </c>
      <c r="FN36" s="182" t="str">
        <f>'Agent sur le planning au 011019'!$E$43</f>
        <v>JBU-11</v>
      </c>
      <c r="FO36" s="182" t="str">
        <f>'Agent sur le planning au 011019'!$F$43</f>
        <v>JBU-11</v>
      </c>
      <c r="FP36" s="182" t="str">
        <f>'Agent sur le planning au 011019'!$B$44</f>
        <v>7H30-18H</v>
      </c>
      <c r="FQ36" s="183" t="str">
        <f>'Agent sur le planning au 011019'!$C$44</f>
        <v>7H30-18H</v>
      </c>
      <c r="FR36" s="182" t="str">
        <f>'Agent sur le planning au 011019'!$D$44</f>
        <v>7H30-18H</v>
      </c>
      <c r="FS36" s="184" t="str">
        <f>'Agent sur le planning au 011019'!$E$44</f>
        <v>RA</v>
      </c>
      <c r="FT36" s="181" t="str">
        <f>'Agent sur le planning au 011019'!$F$44</f>
        <v>7H30-18H</v>
      </c>
      <c r="FU36" s="182" t="str">
        <f>'Agent sur le planning au 011019'!$B$45</f>
        <v>10H-20H</v>
      </c>
      <c r="FV36" s="183" t="str">
        <f>'Agent sur le planning au 011019'!$C$45</f>
        <v>7H30-18H</v>
      </c>
      <c r="FW36" s="184" t="str">
        <f>'Agent sur le planning au 011019'!$D$45</f>
        <v>RA</v>
      </c>
      <c r="FX36" s="182" t="str">
        <f>'Agent sur le planning au 011019'!$E$45</f>
        <v>JBU-15</v>
      </c>
      <c r="FY36" s="184" t="str">
        <f>'Agent sur le planning au 011019'!$F$45</f>
        <v>RA</v>
      </c>
      <c r="FZ36" s="181" t="str">
        <f>'Agent sur le planning au 011019'!$B$46</f>
        <v>JBC-26</v>
      </c>
      <c r="GA36" s="182" t="str">
        <f>'Agent sur le planning au 011019'!$C$46</f>
        <v>JBC-26</v>
      </c>
      <c r="GB36" s="182" t="str">
        <f>'Agent sur le planning au 011019'!$D$46</f>
        <v>JBC-26</v>
      </c>
      <c r="GC36" s="182" t="str">
        <f>'Agent sur le planning au 011019'!$E$46</f>
        <v>Soir JBC</v>
      </c>
      <c r="GD36" s="183" t="str">
        <f>'Agent sur le planning au 011019'!$F$46</f>
        <v>7H30-15H30</v>
      </c>
      <c r="GE36" s="182" t="str">
        <f>'Agent sur le planning au 011019'!$B$47</f>
        <v>7H30-15H30</v>
      </c>
      <c r="GF36" s="181" t="str">
        <f>'Agent sur le planning au 011019'!$C$47</f>
        <v>7H30-15H30</v>
      </c>
      <c r="GG36" s="183" t="str">
        <f>'Agent sur le planning au 011019'!$D$47</f>
        <v>7H30-15H30</v>
      </c>
      <c r="GH36" s="183" t="str">
        <f>'Agent sur le planning au 011019'!$E$47</f>
        <v>7H30-15H30</v>
      </c>
      <c r="GI36" s="182" t="str">
        <f>'Agent sur le planning au 011019'!$F$47</f>
        <v>JBU-15</v>
      </c>
      <c r="GJ36" s="182" t="str">
        <f>'Agent sur le planning au 011019'!$B$48</f>
        <v>Soir JBC</v>
      </c>
      <c r="GK36" s="182" t="str">
        <f>'Agent sur le planning au 011019'!$C$48</f>
        <v>JFR-35</v>
      </c>
      <c r="GL36" s="181" t="str">
        <f>'Agent sur le planning au 011019'!$D$48</f>
        <v>JBC-24</v>
      </c>
      <c r="GM36" s="182" t="str">
        <f>'Agent sur le planning au 011019'!$E$48</f>
        <v>JBC-25</v>
      </c>
      <c r="GN36" s="182" t="str">
        <f>'Agent sur le planning au 011019'!$F$48</f>
        <v>JBC-25</v>
      </c>
      <c r="GO36" s="182" t="str">
        <f>'Agent sur le planning au 011019'!$B$49</f>
        <v>JBC-24</v>
      </c>
      <c r="GP36" s="182" t="str">
        <f>'Agent sur le planning au 011019'!$C$49</f>
        <v>JBC-24</v>
      </c>
      <c r="GQ36" s="182" t="str">
        <f>'Agent sur le planning au 011019'!$D$49</f>
        <v>12H-20H</v>
      </c>
      <c r="GR36" s="182" t="str">
        <f>'Agent sur le planning au 011019'!$E$49</f>
        <v>JBC-24</v>
      </c>
      <c r="GS36" s="181" t="str">
        <f>'Agent sur le planning au 011019'!$F$49</f>
        <v>JBC-24</v>
      </c>
      <c r="GT36" s="182" t="str">
        <f>'Agent sur le planning au 011019'!$B$50</f>
        <v>JBC-22</v>
      </c>
      <c r="GU36" s="182" t="str">
        <f>'Agent sur le planning au 011019'!$C$50</f>
        <v>Soir JBC</v>
      </c>
      <c r="GV36" s="182" t="str">
        <f>'Agent sur le planning au 011019'!$D$50</f>
        <v>JBC-22</v>
      </c>
      <c r="GW36" s="181" t="s">
        <v>293</v>
      </c>
      <c r="GX36" s="182" t="str">
        <f>'Agent sur le planning au 011019'!$F$50</f>
        <v>JBC-22</v>
      </c>
      <c r="GY36" s="182" t="str">
        <f>'Agent sur le planning au 011019'!$B$51</f>
        <v>7H30-18H</v>
      </c>
      <c r="GZ36" s="184" t="str">
        <f>'Agent sur le planning au 011019'!$C$51</f>
        <v>RA</v>
      </c>
      <c r="HA36" s="182" t="str">
        <f>'Agent sur le planning au 011019'!$D$51</f>
        <v>JFR-33</v>
      </c>
      <c r="HB36" s="181" t="str">
        <f>'Agent sur le planning au 011019'!$E$51</f>
        <v>7h30-18h</v>
      </c>
      <c r="HC36" s="181" t="str">
        <f>'Agent sur le planning au 011019'!$F$51</f>
        <v>JFR-33</v>
      </c>
      <c r="HD36" s="184" t="str">
        <f>'Agent sur le planning au 011019'!$B$52</f>
        <v>RA</v>
      </c>
      <c r="HE36" s="182" t="str">
        <f>'Agent sur le planning au 011019'!$C$52</f>
        <v>JBC-25</v>
      </c>
      <c r="HF36" s="182" t="str">
        <f>'Agent sur le planning au 011019'!$D$52</f>
        <v>JFR-35</v>
      </c>
      <c r="HG36" s="182" t="str">
        <f>'Agent sur le planning au 011019'!$E$52</f>
        <v>7H30-18H</v>
      </c>
      <c r="HH36" s="184" t="str">
        <f>'Agent sur le planning au 011019'!$F$52</f>
        <v>RA</v>
      </c>
      <c r="HI36" s="182" t="str">
        <f>'Agent sur le planning au 011019'!$B$53</f>
        <v>7H30-15H30</v>
      </c>
      <c r="HJ36" s="183" t="str">
        <f>'Agent sur le planning au 011019'!$C$53</f>
        <v>7H30-15H30</v>
      </c>
      <c r="HK36" s="181" t="str">
        <f>'Agent sur le planning au 011019'!$D$53</f>
        <v>7H30-15H30</v>
      </c>
      <c r="HL36" s="182" t="str">
        <f>'Agent sur le planning au 011019'!$E$53</f>
        <v>Soir JFR</v>
      </c>
      <c r="HM36" s="183" t="str">
        <f>'Agent sur le planning au 011019'!$F$53</f>
        <v>7H30-15H30</v>
      </c>
      <c r="HN36" s="182" t="str">
        <f>'Agent sur le planning au 011019'!$B$54</f>
        <v>12H-20H</v>
      </c>
      <c r="HO36" s="183" t="str">
        <f>'Agent sur le planning au 011019'!$C$54</f>
        <v>7H30-15H30</v>
      </c>
      <c r="HP36" s="183" t="str">
        <f>'Agent sur le planning au 011019'!$D$54</f>
        <v>7H30-15H30</v>
      </c>
      <c r="HQ36" s="181" t="str">
        <f>'Agent sur le planning au 011019'!$E$54</f>
        <v>7H30-15H30</v>
      </c>
      <c r="HR36" s="183" t="str">
        <f>'Agent sur le planning au 011019'!$F$54</f>
        <v>7H30-15H30</v>
      </c>
      <c r="HS36" s="181" t="str">
        <f>'Agent sur le planning au 011019'!$B$55</f>
        <v>7H30-15H30</v>
      </c>
      <c r="HT36" s="183" t="str">
        <f>'Agent sur le planning au 011019'!$C$55</f>
        <v>7H30-15H30</v>
      </c>
      <c r="HU36" s="183" t="s">
        <v>292</v>
      </c>
      <c r="HV36" s="183" t="s">
        <v>294</v>
      </c>
      <c r="HW36" s="183" t="str">
        <f>'Agent sur le planning au 011019'!$F$55</f>
        <v>7H30-15H30</v>
      </c>
      <c r="HX36" s="182" t="str">
        <f>'Agent sur le planning au 011019'!$B$56</f>
        <v>CETI</v>
      </c>
      <c r="HY36" s="181" t="str">
        <f>'Agent sur le planning au 011019'!$C$56</f>
        <v>CETI</v>
      </c>
      <c r="HZ36" s="183" t="str">
        <f>'Agent sur le planning au 011019'!$D$56</f>
        <v>7H30-15H30</v>
      </c>
      <c r="IA36" s="182" t="str">
        <f>'Agent sur le planning au 011019'!$E$56</f>
        <v>Soir JBU</v>
      </c>
      <c r="IB36" s="182" t="str">
        <f>'Agent sur le planning au 011019'!$F$56</f>
        <v>CETI</v>
      </c>
      <c r="IC36" s="182" t="str">
        <f>'Agent sur le planning au 011019'!$B$57</f>
        <v>RADIO</v>
      </c>
      <c r="ID36" s="182" t="str">
        <f>'Agent sur le planning au 011019'!$C$57</f>
        <v>CURI</v>
      </c>
      <c r="IE36" s="181" t="str">
        <f>'Agent sur le planning au 011019'!$D$57</f>
        <v>Radio</v>
      </c>
      <c r="IF36" s="182" t="str">
        <f>'Agent sur le planning au 011019'!$E$57</f>
        <v>SCANN</v>
      </c>
      <c r="IG36" s="182" t="str">
        <f>'Agent sur le planning au 011019'!$F$57</f>
        <v>12H-20H</v>
      </c>
      <c r="IH36" s="179" t="str">
        <f>'Agent sur le planning au 011019'!$B$31</f>
        <v>JBA-3</v>
      </c>
      <c r="II36" s="179" t="str">
        <f>'Agent sur le planning au 011019'!$C$31</f>
        <v>JBA-3</v>
      </c>
      <c r="IJ36" s="179" t="str">
        <f>'Agent sur le planning au 011019'!$D$31</f>
        <v>JBA-3</v>
      </c>
      <c r="IK36" s="179" t="str">
        <f>'Agent sur le planning au 011019'!$E$31</f>
        <v>JBA-3</v>
      </c>
      <c r="IL36" s="180" t="str">
        <f>'Agent sur le planning au 011019'!$F$31</f>
        <v>JBA-3</v>
      </c>
      <c r="IM36" s="181" t="str">
        <f>'Agent sur le planning au 011019'!$B$32</f>
        <v>JBA-2</v>
      </c>
      <c r="IN36" s="182" t="str">
        <f>'Agent sur le planning au 011019'!$C$32</f>
        <v>JBA-2</v>
      </c>
      <c r="IO36" s="182" t="str">
        <f>'Agent sur le planning au 011019'!$D$32</f>
        <v>Soir JBC</v>
      </c>
      <c r="IP36" s="182" t="str">
        <f>'Agent sur le planning au 011019'!$E$32</f>
        <v>JBA-2</v>
      </c>
      <c r="IQ36" s="182" t="str">
        <f>'Agent sur le planning au 011019'!$F$32</f>
        <v>JBA-2</v>
      </c>
      <c r="IR36" s="182" t="str">
        <f>'Agent sur le planning au 011019'!$B$33</f>
        <v>JBA-1</v>
      </c>
      <c r="IS36" s="182" t="str">
        <f>'Agent sur le planning au 011019'!$C$33</f>
        <v>12H-20H</v>
      </c>
      <c r="IT36" s="181" t="str">
        <f>'Agent sur le planning au 011019'!$D$33</f>
        <v>JBA-2</v>
      </c>
      <c r="IU36" s="182" t="str">
        <f>'Agent sur le planning au 011019'!$E$33</f>
        <v>JBA-1</v>
      </c>
      <c r="IV36" s="182" t="str">
        <f>'Agent sur le planning au 011019'!$F$33</f>
        <v>JBA-1</v>
      </c>
      <c r="IW36" s="183" t="str">
        <f>'Agent sur le planning au 011019'!$B$34</f>
        <v>7H30-15H30</v>
      </c>
      <c r="IX36" s="181" t="str">
        <f>'Agent sur le planning au 011019'!$C$34</f>
        <v>CCV-43</v>
      </c>
      <c r="IY36" s="182" t="str">
        <f>'Agent sur le planning au 011019'!$D$34</f>
        <v>Soir JFR</v>
      </c>
      <c r="IZ36" s="182" t="str">
        <f>'Agent sur le planning au 011019'!$E$34</f>
        <v>CCV-43</v>
      </c>
      <c r="JA36" s="182" t="str">
        <f>'Agent sur le planning au 011019'!$F$34</f>
        <v>CCV-43</v>
      </c>
      <c r="JB36" s="183" t="str">
        <f>'Agent sur le planning au 011019'!$B$35</f>
        <v>7H30-15H30</v>
      </c>
      <c r="JC36" s="182" t="str">
        <f>'Agent sur le planning au 011019'!$C$35</f>
        <v>CCV-46</v>
      </c>
      <c r="JD36" s="182" t="str">
        <f>'Agent sur le planning au 011019'!$D$35</f>
        <v>CCV-46</v>
      </c>
      <c r="JE36" s="181" t="str">
        <f>'Agent sur le planning au 011019'!$E$35</f>
        <v>CCV-46</v>
      </c>
      <c r="JF36" s="182" t="str">
        <f>'Agent sur le planning au 011019'!$F$35</f>
        <v>Soir JBC</v>
      </c>
      <c r="JG36" s="182" t="str">
        <f>'Agent sur le planning au 011019'!$B$36</f>
        <v>JFR-34</v>
      </c>
      <c r="JH36" s="181" t="str">
        <f>'Agent sur le planning au 011019'!$C$36</f>
        <v>JFR-34</v>
      </c>
      <c r="JI36" s="184" t="str">
        <f>'Agent sur le planning au 011019'!$D$36</f>
        <v>RA</v>
      </c>
      <c r="JJ36" s="182" t="str">
        <f>'Agent sur le planning au 011019'!$E$36</f>
        <v>JFR-34</v>
      </c>
      <c r="JK36" s="182" t="str">
        <f>'Agent sur le planning au 011019'!$F$36</f>
        <v>JFR-34</v>
      </c>
      <c r="JL36" s="182" t="str">
        <f>'Agent sur le planning au 011019'!$B$37</f>
        <v>Soir gyn</v>
      </c>
      <c r="JM36" s="183" t="str">
        <f>'Agent sur le planning au 011019'!$C$37</f>
        <v>7H30-18H</v>
      </c>
      <c r="JN36" s="182" t="str">
        <f>'Agent sur le planning au 011019'!$D$37</f>
        <v>7H30-18H</v>
      </c>
      <c r="JO36" s="184" t="str">
        <f>'Agent sur le planning au 011019'!$E$37</f>
        <v>RA</v>
      </c>
      <c r="JP36" s="184" t="str">
        <f>'Agent sur le planning au 011019'!$F$37</f>
        <v>RA</v>
      </c>
      <c r="JQ36" s="182" t="str">
        <f>'Agent sur le planning au 011019'!$B$38</f>
        <v>JFR-36</v>
      </c>
      <c r="JR36" s="181" t="str">
        <f>'Agent sur le planning au 011019'!$C$38</f>
        <v>JFR-36</v>
      </c>
      <c r="JS36" s="182" t="str">
        <f>'Agent sur le planning au 011019'!$D$38</f>
        <v>JFR-36</v>
      </c>
      <c r="JT36" s="182" t="str">
        <f>'Agent sur le planning au 011019'!$E$38</f>
        <v>JFR-36</v>
      </c>
      <c r="JU36" s="182" t="str">
        <f>'Agent sur le planning au 011019'!$F$38</f>
        <v>Soir JFR</v>
      </c>
      <c r="JV36" s="181" t="str">
        <f>'Agent sur le planning au 011019'!$B$39</f>
        <v>JFR-35</v>
      </c>
      <c r="JW36" s="182" t="str">
        <f>'Agent sur le planning au 011019'!$C$39</f>
        <v>Soir JFR</v>
      </c>
      <c r="JX36" s="182" t="str">
        <f>'Agent sur le planning au 011019'!$D$39</f>
        <v>JFR-35</v>
      </c>
      <c r="JY36" s="182" t="str">
        <f>'Agent sur le planning au 011019'!$E$39</f>
        <v>JFR-35</v>
      </c>
      <c r="JZ36" s="182" t="str">
        <f>'Agent sur le planning au 011019'!$F$39</f>
        <v>JFR-35</v>
      </c>
      <c r="KA36" s="183" t="str">
        <f>'Agent sur le planning au 011019'!$B$40</f>
        <v>7H30-15H30</v>
      </c>
      <c r="KB36" s="183" t="str">
        <f>'Agent sur le planning au 011019'!$C$40</f>
        <v>7H30-15H30</v>
      </c>
      <c r="KC36" s="182" t="str">
        <f>'Agent sur le planning au 011019'!$D$40</f>
        <v>7H30-15H30</v>
      </c>
      <c r="KD36" s="182" t="str">
        <f>'Agent sur le planning au 011019'!$E$40</f>
        <v>12H-20H</v>
      </c>
      <c r="KE36" s="181" t="str">
        <f>'Agent sur le planning au 011019'!$F$40</f>
        <v>JFR-36</v>
      </c>
      <c r="KF36" s="182" t="str">
        <f>'Agent sur le planning au 011019'!$B$41</f>
        <v>Soir JBU</v>
      </c>
      <c r="KG36" s="182" t="str">
        <f>'Agent sur le planning au 011019'!$C$41</f>
        <v>JBU-14</v>
      </c>
      <c r="KH36" s="181" t="str">
        <f>'Agent sur le planning au 011019'!$D$41</f>
        <v>JBU-14</v>
      </c>
      <c r="KI36" s="182" t="str">
        <f>'Agent sur le planning au 011019'!$E$41</f>
        <v>JBU-14</v>
      </c>
      <c r="KJ36" s="182" t="str">
        <f>'Agent sur le planning au 011019'!$F$41</f>
        <v>JBU-14</v>
      </c>
      <c r="KK36" s="182" t="str">
        <f>'Agent sur le planning au 011019'!$B$42</f>
        <v>JBU-14</v>
      </c>
      <c r="KL36" s="182" t="str">
        <f>'Agent sur le planning au 011019'!$C$42</f>
        <v>Soir JBU</v>
      </c>
      <c r="KM36" s="182" t="str">
        <f>'Agent sur le planning au 011019'!$D$42</f>
        <v>JBU-11</v>
      </c>
      <c r="KN36" s="181" t="str">
        <f>'Agent sur le planning au 011019'!$E$42</f>
        <v>7H30-15H30</v>
      </c>
      <c r="KO36" s="182" t="str">
        <f>'Agent sur le planning au 011019'!$F$42</f>
        <v>RADIO</v>
      </c>
      <c r="KP36" s="182" t="str">
        <f>'Agent sur le planning au 011019'!$B$43</f>
        <v>JBU-11</v>
      </c>
      <c r="KQ36" s="181" t="str">
        <f>'Agent sur le planning au 011019'!$C$43</f>
        <v>JBU-11</v>
      </c>
      <c r="KR36" s="182" t="str">
        <f>'Agent sur le planning au 011019'!$D$43</f>
        <v>Soir JBU</v>
      </c>
      <c r="KS36" s="182" t="str">
        <f>'Agent sur le planning au 011019'!$E$43</f>
        <v>JBU-11</v>
      </c>
      <c r="KT36" s="182" t="str">
        <f>'Agent sur le planning au 011019'!$F$43</f>
        <v>JBU-11</v>
      </c>
      <c r="KU36" s="182" t="str">
        <f>'Agent sur le planning au 011019'!$B$44</f>
        <v>7H30-18H</v>
      </c>
      <c r="KV36" s="183" t="str">
        <f>'Agent sur le planning au 011019'!$C$44</f>
        <v>7H30-18H</v>
      </c>
      <c r="KW36" s="182" t="str">
        <f>'Agent sur le planning au 011019'!$D$44</f>
        <v>7H30-18H</v>
      </c>
      <c r="KX36" s="184" t="str">
        <f>'Agent sur le planning au 011019'!$E$44</f>
        <v>RA</v>
      </c>
      <c r="KY36" s="181" t="str">
        <f>'Agent sur le planning au 011019'!$F$44</f>
        <v>7H30-18H</v>
      </c>
      <c r="KZ36" s="182" t="str">
        <f>'Agent sur le planning au 011019'!$B$45</f>
        <v>10H-20H</v>
      </c>
      <c r="LA36" s="183" t="str">
        <f>'Agent sur le planning au 011019'!$C$45</f>
        <v>7H30-18H</v>
      </c>
      <c r="LB36" s="184" t="str">
        <f>'Agent sur le planning au 011019'!$D$45</f>
        <v>RA</v>
      </c>
      <c r="LC36" s="182" t="str">
        <f>'Agent sur le planning au 011019'!$E$45</f>
        <v>JBU-15</v>
      </c>
      <c r="LD36" s="184" t="str">
        <f>'Agent sur le planning au 011019'!$F$45</f>
        <v>RA</v>
      </c>
      <c r="LE36" s="181" t="str">
        <f>'Agent sur le planning au 011019'!$B$46</f>
        <v>JBC-26</v>
      </c>
      <c r="LF36" s="182" t="str">
        <f>'Agent sur le planning au 011019'!$C$46</f>
        <v>JBC-26</v>
      </c>
      <c r="LG36" s="182" t="str">
        <f>'Agent sur le planning au 011019'!$D$46</f>
        <v>JBC-26</v>
      </c>
      <c r="LH36" s="182" t="str">
        <f>'Agent sur le planning au 011019'!$E$46</f>
        <v>Soir JBC</v>
      </c>
      <c r="LI36" s="183" t="str">
        <f>'Agent sur le planning au 011019'!$F$46</f>
        <v>7H30-15H30</v>
      </c>
      <c r="LJ36" s="182" t="str">
        <f>'Agent sur le planning au 011019'!$B$47</f>
        <v>7H30-15H30</v>
      </c>
      <c r="LK36" s="181" t="str">
        <f>'Agent sur le planning au 011019'!$C$47</f>
        <v>7H30-15H30</v>
      </c>
      <c r="LL36" s="183" t="str">
        <f>'Agent sur le planning au 011019'!$D$47</f>
        <v>7H30-15H30</v>
      </c>
      <c r="LM36" s="183" t="str">
        <f>'Agent sur le planning au 011019'!$E$47</f>
        <v>7H30-15H30</v>
      </c>
      <c r="LN36" s="182" t="str">
        <f>'Agent sur le planning au 011019'!$F$47</f>
        <v>JBU-15</v>
      </c>
      <c r="LO36" s="182" t="str">
        <f>'Agent sur le planning au 011019'!$B$48</f>
        <v>Soir JBC</v>
      </c>
      <c r="LP36" s="182" t="str">
        <f>'Agent sur le planning au 011019'!$C$48</f>
        <v>JFR-35</v>
      </c>
      <c r="LQ36" s="181" t="str">
        <f>'Agent sur le planning au 011019'!$D$48</f>
        <v>JBC-24</v>
      </c>
      <c r="LR36" s="182" t="str">
        <f>'Agent sur le planning au 011019'!$E$48</f>
        <v>JBC-25</v>
      </c>
      <c r="LS36" s="182" t="str">
        <f>'Agent sur le planning au 011019'!$F$48</f>
        <v>JBC-25</v>
      </c>
      <c r="LT36" s="182" t="str">
        <f>'Agent sur le planning au 011019'!$B$49</f>
        <v>JBC-24</v>
      </c>
      <c r="LU36" s="182" t="str">
        <f>'Agent sur le planning au 011019'!$C$49</f>
        <v>JBC-24</v>
      </c>
      <c r="LV36" s="182" t="str">
        <f>'Agent sur le planning au 011019'!$D$49</f>
        <v>12H-20H</v>
      </c>
      <c r="LW36" s="182" t="str">
        <f>'Agent sur le planning au 011019'!$E$49</f>
        <v>JBC-24</v>
      </c>
      <c r="LX36" s="181" t="str">
        <f>'Agent sur le planning au 011019'!$F$49</f>
        <v>JBC-24</v>
      </c>
      <c r="LY36" s="182" t="str">
        <f>'Agent sur le planning au 011019'!$B$50</f>
        <v>JBC-22</v>
      </c>
      <c r="LZ36" s="182" t="str">
        <f>'Agent sur le planning au 011019'!$C$50</f>
        <v>Soir JBC</v>
      </c>
      <c r="MA36" s="182" t="str">
        <f>'Agent sur le planning au 011019'!$D$50</f>
        <v>JBC-22</v>
      </c>
      <c r="MB36" s="181" t="s">
        <v>293</v>
      </c>
      <c r="MC36" s="182" t="str">
        <f>'Agent sur le planning au 011019'!$F$50</f>
        <v>JBC-22</v>
      </c>
      <c r="MD36" s="182" t="str">
        <f>'Agent sur le planning au 011019'!$B$51</f>
        <v>7H30-18H</v>
      </c>
      <c r="ME36" s="184" t="str">
        <f>'Agent sur le planning au 011019'!$C$51</f>
        <v>RA</v>
      </c>
      <c r="MF36" s="182" t="str">
        <f>'Agent sur le planning au 011019'!$D$51</f>
        <v>JFR-33</v>
      </c>
      <c r="MG36" s="181" t="str">
        <f>'Agent sur le planning au 011019'!$E$51</f>
        <v>7h30-18h</v>
      </c>
      <c r="MH36" s="181" t="str">
        <f>'Agent sur le planning au 011019'!$F$51</f>
        <v>JFR-33</v>
      </c>
      <c r="MI36" s="184" t="str">
        <f>'Agent sur le planning au 011019'!$B$52</f>
        <v>RA</v>
      </c>
      <c r="MJ36" s="182" t="str">
        <f>'Agent sur le planning au 011019'!$C$52</f>
        <v>JBC-25</v>
      </c>
      <c r="MK36" s="182" t="str">
        <f>'Agent sur le planning au 011019'!$D$52</f>
        <v>JFR-35</v>
      </c>
      <c r="ML36" s="182" t="str">
        <f>'Agent sur le planning au 011019'!$E$52</f>
        <v>7H30-18H</v>
      </c>
      <c r="MM36" s="184" t="str">
        <f>'Agent sur le planning au 011019'!$F$52</f>
        <v>RA</v>
      </c>
      <c r="MN36" s="182" t="str">
        <f>'Agent sur le planning au 011019'!$B$53</f>
        <v>7H30-15H30</v>
      </c>
      <c r="MO36" s="183" t="str">
        <f>'Agent sur le planning au 011019'!$C$53</f>
        <v>7H30-15H30</v>
      </c>
      <c r="MP36" s="181" t="str">
        <f>'Agent sur le planning au 011019'!$D$53</f>
        <v>7H30-15H30</v>
      </c>
      <c r="MQ36" s="182" t="str">
        <f>'Agent sur le planning au 011019'!$E$53</f>
        <v>Soir JFR</v>
      </c>
      <c r="MR36" s="183" t="str">
        <f>'Agent sur le planning au 011019'!$F$53</f>
        <v>7H30-15H30</v>
      </c>
      <c r="MS36" s="182" t="str">
        <f>'Agent sur le planning au 011019'!$B$54</f>
        <v>12H-20H</v>
      </c>
      <c r="MT36" s="183" t="str">
        <f>'Agent sur le planning au 011019'!$C$54</f>
        <v>7H30-15H30</v>
      </c>
      <c r="MU36" s="183" t="str">
        <f>'Agent sur le planning au 011019'!$D$54</f>
        <v>7H30-15H30</v>
      </c>
      <c r="MV36" s="181" t="str">
        <f>'Agent sur le planning au 011019'!$E$54</f>
        <v>7H30-15H30</v>
      </c>
      <c r="MW36" s="183" t="str">
        <f>'Agent sur le planning au 011019'!$F$54</f>
        <v>7H30-15H30</v>
      </c>
      <c r="MX36" s="181" t="str">
        <f>'Agent sur le planning au 011019'!$B$55</f>
        <v>7H30-15H30</v>
      </c>
      <c r="MY36" s="183" t="str">
        <f>'Agent sur le planning au 011019'!$C$55</f>
        <v>7H30-15H30</v>
      </c>
      <c r="MZ36" s="183" t="s">
        <v>292</v>
      </c>
      <c r="NA36" s="183" t="s">
        <v>294</v>
      </c>
      <c r="NB36" s="183" t="str">
        <f>'Agent sur le planning au 011019'!$F$55</f>
        <v>7H30-15H30</v>
      </c>
      <c r="NC36" s="182" t="str">
        <f>'Agent sur le planning au 011019'!$B$56</f>
        <v>CETI</v>
      </c>
      <c r="ND36" s="181" t="str">
        <f>'Agent sur le planning au 011019'!$C$56</f>
        <v>CETI</v>
      </c>
      <c r="NE36" s="183" t="str">
        <f>'Agent sur le planning au 011019'!$D$56</f>
        <v>7H30-15H30</v>
      </c>
      <c r="NF36" s="182" t="str">
        <f>'Agent sur le planning au 011019'!$E$56</f>
        <v>Soir JBU</v>
      </c>
      <c r="NG36" s="182" t="str">
        <f>'Agent sur le planning au 011019'!$F$56</f>
        <v>CETI</v>
      </c>
      <c r="NH36" s="182" t="str">
        <f>'Agent sur le planning au 011019'!$B$57</f>
        <v>RADIO</v>
      </c>
      <c r="NI36" s="182" t="str">
        <f>'Agent sur le planning au 011019'!$C$57</f>
        <v>CURI</v>
      </c>
      <c r="NJ36" s="181" t="str">
        <f>'Agent sur le planning au 011019'!$D$57</f>
        <v>Radio</v>
      </c>
      <c r="NK36" s="182" t="str">
        <f>'Agent sur le planning au 011019'!$E$57</f>
        <v>SCANN</v>
      </c>
      <c r="NL36" s="182" t="str">
        <f>'Agent sur le planning au 011019'!$F$57</f>
        <v>12H-20H</v>
      </c>
      <c r="NM36" s="179" t="str">
        <f>'Agent sur le planning au 011019'!$B$31</f>
        <v>JBA-3</v>
      </c>
      <c r="NN36" s="179" t="str">
        <f>'Agent sur le planning au 011019'!$C$31</f>
        <v>JBA-3</v>
      </c>
      <c r="NO36" s="179" t="str">
        <f>'Agent sur le planning au 011019'!$D$31</f>
        <v>JBA-3</v>
      </c>
      <c r="NP36" s="179" t="str">
        <f>'Agent sur le planning au 011019'!$E$31</f>
        <v>JBA-3</v>
      </c>
      <c r="NQ36" s="180" t="str">
        <f>'Agent sur le planning au 011019'!$F$31</f>
        <v>JBA-3</v>
      </c>
      <c r="NR36" s="181" t="str">
        <f>'Agent sur le planning au 011019'!$B$32</f>
        <v>JBA-2</v>
      </c>
      <c r="NS36" s="182" t="str">
        <f>'Agent sur le planning au 011019'!$C$32</f>
        <v>JBA-2</v>
      </c>
      <c r="NT36" s="182" t="str">
        <f>'Agent sur le planning au 011019'!$D$32</f>
        <v>Soir JBC</v>
      </c>
      <c r="NU36" s="182" t="str">
        <f>'Agent sur le planning au 011019'!$E$32</f>
        <v>JBA-2</v>
      </c>
      <c r="NV36" s="182" t="str">
        <f>'Agent sur le planning au 011019'!$F$32</f>
        <v>JBA-2</v>
      </c>
      <c r="NW36" s="182" t="str">
        <f>'Agent sur le planning au 011019'!$B$33</f>
        <v>JBA-1</v>
      </c>
      <c r="NX36" s="182" t="str">
        <f>'Agent sur le planning au 011019'!$C$33</f>
        <v>12H-20H</v>
      </c>
      <c r="NY36" s="181" t="str">
        <f>'Agent sur le planning au 011019'!$D$33</f>
        <v>JBA-2</v>
      </c>
      <c r="NZ36" s="182" t="str">
        <f>'Agent sur le planning au 011019'!$E$33</f>
        <v>JBA-1</v>
      </c>
      <c r="OA36" s="182" t="str">
        <f>'Agent sur le planning au 011019'!$F$33</f>
        <v>JBA-1</v>
      </c>
      <c r="OB36" s="183" t="str">
        <f>'Agent sur le planning au 011019'!$B$34</f>
        <v>7H30-15H30</v>
      </c>
      <c r="OC36" s="181" t="str">
        <f>'Agent sur le planning au 011019'!$C$34</f>
        <v>CCV-43</v>
      </c>
      <c r="OD36" s="182" t="str">
        <f>'Agent sur le planning au 011019'!$D$34</f>
        <v>Soir JFR</v>
      </c>
      <c r="OE36" s="182" t="str">
        <f>'Agent sur le planning au 011019'!$E$34</f>
        <v>CCV-43</v>
      </c>
      <c r="OF36" s="182" t="str">
        <f>'Agent sur le planning au 011019'!$F$34</f>
        <v>CCV-43</v>
      </c>
      <c r="OG36" s="183" t="str">
        <f>'Agent sur le planning au 011019'!$B$35</f>
        <v>7H30-15H30</v>
      </c>
      <c r="OH36" s="182" t="str">
        <f>'Agent sur le planning au 011019'!$C$35</f>
        <v>CCV-46</v>
      </c>
      <c r="OI36" s="182" t="str">
        <f>'Agent sur le planning au 011019'!$D$35</f>
        <v>CCV-46</v>
      </c>
      <c r="OJ36" s="181" t="str">
        <f>'Agent sur le planning au 011019'!$E$35</f>
        <v>CCV-46</v>
      </c>
      <c r="OK36" s="182" t="str">
        <f>'Agent sur le planning au 011019'!$F$35</f>
        <v>Soir JBC</v>
      </c>
      <c r="OL36" s="182" t="str">
        <f>'Agent sur le planning au 011019'!$B$36</f>
        <v>JFR-34</v>
      </c>
      <c r="OM36" s="181" t="str">
        <f>'Agent sur le planning au 011019'!$C$36</f>
        <v>JFR-34</v>
      </c>
      <c r="ON36" s="184" t="str">
        <f>'Agent sur le planning au 011019'!$D$36</f>
        <v>RA</v>
      </c>
      <c r="OO36" s="182" t="str">
        <f>'Agent sur le planning au 011019'!$E$36</f>
        <v>JFR-34</v>
      </c>
      <c r="OP36" s="182" t="str">
        <f>'Agent sur le planning au 011019'!$F$36</f>
        <v>JFR-34</v>
      </c>
    </row>
    <row r="37" spans="1:406" ht="15" thickBot="1">
      <c r="A37" s="155" t="s">
        <v>371</v>
      </c>
      <c r="B37" s="182" t="str">
        <f>'Agent sur le planning au 011019'!$B$38</f>
        <v>JFR-36</v>
      </c>
      <c r="C37" s="181" t="str">
        <f>'Agent sur le planning au 011019'!$C$38</f>
        <v>JFR-36</v>
      </c>
      <c r="D37" s="182" t="str">
        <f>'Agent sur le planning au 011019'!$D$38</f>
        <v>JFR-36</v>
      </c>
      <c r="E37" s="182" t="str">
        <f>'Agent sur le planning au 011019'!$E$38</f>
        <v>JFR-36</v>
      </c>
      <c r="F37" s="182" t="str">
        <f>'Agent sur le planning au 011019'!$F$38</f>
        <v>Soir JFR</v>
      </c>
      <c r="G37" s="181" t="str">
        <f>'Agent sur le planning au 011019'!$B$39</f>
        <v>JFR-35</v>
      </c>
      <c r="H37" s="182" t="str">
        <f>'Agent sur le planning au 011019'!$C$39</f>
        <v>Soir JFR</v>
      </c>
      <c r="I37" s="182" t="str">
        <f>'Agent sur le planning au 011019'!$D$39</f>
        <v>JFR-35</v>
      </c>
      <c r="J37" s="182" t="str">
        <f>'Agent sur le planning au 011019'!$E$39</f>
        <v>JFR-35</v>
      </c>
      <c r="K37" s="182" t="str">
        <f>'Agent sur le planning au 011019'!$F$39</f>
        <v>JFR-35</v>
      </c>
      <c r="L37" s="183" t="str">
        <f>'Agent sur le planning au 011019'!$B$40</f>
        <v>7H30-15H30</v>
      </c>
      <c r="M37" s="183" t="str">
        <f>'Agent sur le planning au 011019'!$C$40</f>
        <v>7H30-15H30</v>
      </c>
      <c r="N37" s="182" t="str">
        <f>'Agent sur le planning au 011019'!$D$40</f>
        <v>7H30-15H30</v>
      </c>
      <c r="O37" s="182" t="str">
        <f>'Agent sur le planning au 011019'!$E$40</f>
        <v>12H-20H</v>
      </c>
      <c r="P37" s="181" t="str">
        <f>'Agent sur le planning au 011019'!$F$40</f>
        <v>JFR-36</v>
      </c>
      <c r="Q37" s="182" t="str">
        <f>'Agent sur le planning au 011019'!$B$41</f>
        <v>Soir JBU</v>
      </c>
      <c r="R37" s="182" t="str">
        <f>'Agent sur le planning au 011019'!$C$41</f>
        <v>JBU-14</v>
      </c>
      <c r="S37" s="181" t="str">
        <f>'Agent sur le planning au 011019'!$D$41</f>
        <v>JBU-14</v>
      </c>
      <c r="T37" s="182" t="str">
        <f>'Agent sur le planning au 011019'!$E$41</f>
        <v>JBU-14</v>
      </c>
      <c r="U37" s="182" t="str">
        <f>'Agent sur le planning au 011019'!$F$41</f>
        <v>JBU-14</v>
      </c>
      <c r="V37" s="182" t="str">
        <f>'Agent sur le planning au 011019'!$B$42</f>
        <v>JBU-14</v>
      </c>
      <c r="W37" s="182" t="str">
        <f>'Agent sur le planning au 011019'!$C$42</f>
        <v>Soir JBU</v>
      </c>
      <c r="X37" s="182" t="str">
        <f>'Agent sur le planning au 011019'!$D$42</f>
        <v>JBU-11</v>
      </c>
      <c r="Y37" s="181" t="str">
        <f>'Agent sur le planning au 011019'!$E$42</f>
        <v>7H30-15H30</v>
      </c>
      <c r="Z37" s="182" t="str">
        <f>'Agent sur le planning au 011019'!$F$42</f>
        <v>RADIO</v>
      </c>
      <c r="AA37" s="182" t="str">
        <f>'Agent sur le planning au 011019'!$B$43</f>
        <v>JBU-11</v>
      </c>
      <c r="AB37" s="181" t="str">
        <f>'Agent sur le planning au 011019'!$C$43</f>
        <v>JBU-11</v>
      </c>
      <c r="AC37" s="182" t="str">
        <f>'Agent sur le planning au 011019'!$D$43</f>
        <v>Soir JBU</v>
      </c>
      <c r="AD37" s="182" t="str">
        <f>'Agent sur le planning au 011019'!$E$43</f>
        <v>JBU-11</v>
      </c>
      <c r="AE37" s="182" t="str">
        <f>'Agent sur le planning au 011019'!$F$43</f>
        <v>JBU-11</v>
      </c>
      <c r="AF37" s="182" t="str">
        <f>'Agent sur le planning au 011019'!$B$44</f>
        <v>7H30-18H</v>
      </c>
      <c r="AG37" s="183" t="str">
        <f>'Agent sur le planning au 011019'!$C$44</f>
        <v>7H30-18H</v>
      </c>
      <c r="AH37" s="182" t="str">
        <f>'Agent sur le planning au 011019'!$D$44</f>
        <v>7H30-18H</v>
      </c>
      <c r="AI37" s="184" t="str">
        <f>'Agent sur le planning au 011019'!$E$44</f>
        <v>RA</v>
      </c>
      <c r="AJ37" s="181" t="str">
        <f>'Agent sur le planning au 011019'!$F$44</f>
        <v>7H30-18H</v>
      </c>
      <c r="AK37" s="182" t="str">
        <f>'Agent sur le planning au 011019'!$B$45</f>
        <v>10H-20H</v>
      </c>
      <c r="AL37" s="183" t="str">
        <f>'Agent sur le planning au 011019'!$C$45</f>
        <v>7H30-18H</v>
      </c>
      <c r="AM37" s="184" t="str">
        <f>'Agent sur le planning au 011019'!$D$45</f>
        <v>RA</v>
      </c>
      <c r="AN37" s="182" t="str">
        <f>'Agent sur le planning au 011019'!$E$45</f>
        <v>JBU-15</v>
      </c>
      <c r="AO37" s="184" t="str">
        <f>'Agent sur le planning au 011019'!$F$45</f>
        <v>RA</v>
      </c>
      <c r="AP37" s="181" t="str">
        <f>'Agent sur le planning au 011019'!$B$46</f>
        <v>JBC-26</v>
      </c>
      <c r="AQ37" s="182" t="str">
        <f>'Agent sur le planning au 011019'!$C$46</f>
        <v>JBC-26</v>
      </c>
      <c r="AR37" s="182" t="str">
        <f>'Agent sur le planning au 011019'!$D$46</f>
        <v>JBC-26</v>
      </c>
      <c r="AS37" s="182" t="str">
        <f>'Agent sur le planning au 011019'!$E$46</f>
        <v>Soir JBC</v>
      </c>
      <c r="AT37" s="183" t="str">
        <f>'Agent sur le planning au 011019'!$F$46</f>
        <v>7H30-15H30</v>
      </c>
      <c r="AU37" s="182" t="str">
        <f>'Agent sur le planning au 011019'!$B$47</f>
        <v>7H30-15H30</v>
      </c>
      <c r="AV37" s="181" t="str">
        <f>'Agent sur le planning au 011019'!$C$47</f>
        <v>7H30-15H30</v>
      </c>
      <c r="AW37" s="183" t="str">
        <f>'Agent sur le planning au 011019'!$D$47</f>
        <v>7H30-15H30</v>
      </c>
      <c r="AX37" s="183" t="str">
        <f>'Agent sur le planning au 011019'!$E$47</f>
        <v>7H30-15H30</v>
      </c>
      <c r="AY37" s="182" t="str">
        <f>'Agent sur le planning au 011019'!$F$47</f>
        <v>JBU-15</v>
      </c>
      <c r="AZ37" s="182" t="str">
        <f>'Agent sur le planning au 011019'!$B$48</f>
        <v>Soir JBC</v>
      </c>
      <c r="BA37" s="182" t="str">
        <f>'Agent sur le planning au 011019'!$C$48</f>
        <v>JFR-35</v>
      </c>
      <c r="BB37" s="181" t="str">
        <f>'Agent sur le planning au 011019'!$D$48</f>
        <v>JBC-24</v>
      </c>
      <c r="BC37" s="182" t="str">
        <f>'Agent sur le planning au 011019'!$E$48</f>
        <v>JBC-25</v>
      </c>
      <c r="BD37" s="182" t="str">
        <f>'Agent sur le planning au 011019'!$F$48</f>
        <v>JBC-25</v>
      </c>
      <c r="BE37" s="182" t="str">
        <f>'Agent sur le planning au 011019'!$B$49</f>
        <v>JBC-24</v>
      </c>
      <c r="BF37" s="182" t="str">
        <f>'Agent sur le planning au 011019'!$C$49</f>
        <v>JBC-24</v>
      </c>
      <c r="BG37" s="182" t="str">
        <f>'Agent sur le planning au 011019'!$D$49</f>
        <v>12H-20H</v>
      </c>
      <c r="BH37" s="182" t="str">
        <f>'Agent sur le planning au 011019'!$E$49</f>
        <v>JBC-24</v>
      </c>
      <c r="BI37" s="181" t="str">
        <f>'Agent sur le planning au 011019'!$F$49</f>
        <v>JBC-24</v>
      </c>
      <c r="BJ37" s="182" t="str">
        <f>'Agent sur le planning au 011019'!$B$50</f>
        <v>JBC-22</v>
      </c>
      <c r="BK37" s="182" t="str">
        <f>'Agent sur le planning au 011019'!$C$50</f>
        <v>Soir JBC</v>
      </c>
      <c r="BL37" s="182" t="str">
        <f>'Agent sur le planning au 011019'!$D$50</f>
        <v>JBC-22</v>
      </c>
      <c r="BM37" s="181" t="s">
        <v>293</v>
      </c>
      <c r="BN37" s="182" t="str">
        <f>'Agent sur le planning au 011019'!$F$50</f>
        <v>JBC-22</v>
      </c>
      <c r="BO37" s="182" t="str">
        <f>'Agent sur le planning au 011019'!$B$51</f>
        <v>7H30-18H</v>
      </c>
      <c r="BP37" s="184" t="str">
        <f>'Agent sur le planning au 011019'!$C$51</f>
        <v>RA</v>
      </c>
      <c r="BQ37" s="182" t="str">
        <f>'Agent sur le planning au 011019'!$D$51</f>
        <v>JFR-33</v>
      </c>
      <c r="BR37" s="181" t="str">
        <f>'Agent sur le planning au 011019'!$E$51</f>
        <v>7h30-18h</v>
      </c>
      <c r="BS37" s="181" t="str">
        <f>'Agent sur le planning au 011019'!$F$51</f>
        <v>JFR-33</v>
      </c>
      <c r="BT37" s="184" t="str">
        <f>'Agent sur le planning au 011019'!$B$52</f>
        <v>RA</v>
      </c>
      <c r="BU37" s="182" t="str">
        <f>'Agent sur le planning au 011019'!$C$52</f>
        <v>JBC-25</v>
      </c>
      <c r="BV37" s="182" t="str">
        <f>'Agent sur le planning au 011019'!$D$52</f>
        <v>JFR-35</v>
      </c>
      <c r="BW37" s="182" t="str">
        <f>'Agent sur le planning au 011019'!$E$52</f>
        <v>7H30-18H</v>
      </c>
      <c r="BX37" s="184" t="str">
        <f>'Agent sur le planning au 011019'!$F$52</f>
        <v>RA</v>
      </c>
      <c r="BY37" s="182" t="str">
        <f>'Agent sur le planning au 011019'!$B$53</f>
        <v>7H30-15H30</v>
      </c>
      <c r="BZ37" s="183" t="str">
        <f>'Agent sur le planning au 011019'!$C$53</f>
        <v>7H30-15H30</v>
      </c>
      <c r="CA37" s="181" t="str">
        <f>'Agent sur le planning au 011019'!$D$53</f>
        <v>7H30-15H30</v>
      </c>
      <c r="CB37" s="182" t="str">
        <f>'Agent sur le planning au 011019'!$E$53</f>
        <v>Soir JFR</v>
      </c>
      <c r="CC37" s="183" t="str">
        <f>'Agent sur le planning au 011019'!$F$53</f>
        <v>7H30-15H30</v>
      </c>
      <c r="CD37" s="182" t="str">
        <f>'Agent sur le planning au 011019'!$B$54</f>
        <v>12H-20H</v>
      </c>
      <c r="CE37" s="183" t="str">
        <f>'Agent sur le planning au 011019'!$C$54</f>
        <v>7H30-15H30</v>
      </c>
      <c r="CF37" s="183" t="str">
        <f>'Agent sur le planning au 011019'!$D$54</f>
        <v>7H30-15H30</v>
      </c>
      <c r="CG37" s="181" t="str">
        <f>'Agent sur le planning au 011019'!$E$54</f>
        <v>7H30-15H30</v>
      </c>
      <c r="CH37" s="183" t="str">
        <f>'Agent sur le planning au 011019'!$F$54</f>
        <v>7H30-15H30</v>
      </c>
      <c r="CI37" s="181" t="str">
        <f>'Agent sur le planning au 011019'!$B$55</f>
        <v>7H30-15H30</v>
      </c>
      <c r="CJ37" s="183" t="str">
        <f>'Agent sur le planning au 011019'!$C$55</f>
        <v>7H30-15H30</v>
      </c>
      <c r="CK37" s="183" t="s">
        <v>292</v>
      </c>
      <c r="CL37" s="183" t="s">
        <v>294</v>
      </c>
      <c r="CM37" s="183" t="str">
        <f>'Agent sur le planning au 011019'!$F$55</f>
        <v>7H30-15H30</v>
      </c>
      <c r="CN37" s="182" t="str">
        <f>'Agent sur le planning au 011019'!$B$56</f>
        <v>CETI</v>
      </c>
      <c r="CO37" s="181" t="str">
        <f>'Agent sur le planning au 011019'!$C$56</f>
        <v>CETI</v>
      </c>
      <c r="CP37" s="183" t="str">
        <f>'Agent sur le planning au 011019'!$D$56</f>
        <v>7H30-15H30</v>
      </c>
      <c r="CQ37" s="182" t="str">
        <f>'Agent sur le planning au 011019'!$E$56</f>
        <v>Soir JBU</v>
      </c>
      <c r="CR37" s="182" t="str">
        <f>'Agent sur le planning au 011019'!$F$56</f>
        <v>CETI</v>
      </c>
      <c r="CS37" s="182" t="str">
        <f>'Agent sur le planning au 011019'!$B$57</f>
        <v>RADIO</v>
      </c>
      <c r="CT37" s="182" t="str">
        <f>'Agent sur le planning au 011019'!$C$57</f>
        <v>CURI</v>
      </c>
      <c r="CU37" s="181" t="str">
        <f>'Agent sur le planning au 011019'!$D$57</f>
        <v>Radio</v>
      </c>
      <c r="CV37" s="182" t="str">
        <f>'Agent sur le planning au 011019'!$E$57</f>
        <v>SCANN</v>
      </c>
      <c r="CW37" s="182" t="str">
        <f>'Agent sur le planning au 011019'!$F$57</f>
        <v>12H-20H</v>
      </c>
      <c r="CX37" s="179" t="str">
        <f>'Agent sur le planning au 011019'!$B$31</f>
        <v>JBA-3</v>
      </c>
      <c r="CY37" s="179" t="str">
        <f>'Agent sur le planning au 011019'!$C$31</f>
        <v>JBA-3</v>
      </c>
      <c r="CZ37" s="179" t="str">
        <f>'Agent sur le planning au 011019'!$D$31</f>
        <v>JBA-3</v>
      </c>
      <c r="DA37" s="179" t="str">
        <f>'Agent sur le planning au 011019'!$E$31</f>
        <v>JBA-3</v>
      </c>
      <c r="DB37" s="180" t="str">
        <f>'Agent sur le planning au 011019'!$F$31</f>
        <v>JBA-3</v>
      </c>
      <c r="DC37" s="181" t="str">
        <f>'Agent sur le planning au 011019'!$B$32</f>
        <v>JBA-2</v>
      </c>
      <c r="DD37" s="182" t="str">
        <f>'Agent sur le planning au 011019'!$C$32</f>
        <v>JBA-2</v>
      </c>
      <c r="DE37" s="182" t="str">
        <f>'Agent sur le planning au 011019'!$D$32</f>
        <v>Soir JBC</v>
      </c>
      <c r="DF37" s="182" t="str">
        <f>'Agent sur le planning au 011019'!$E$32</f>
        <v>JBA-2</v>
      </c>
      <c r="DG37" s="182" t="str">
        <f>'Agent sur le planning au 011019'!$F$32</f>
        <v>JBA-2</v>
      </c>
      <c r="DH37" s="182" t="str">
        <f>'Agent sur le planning au 011019'!$B$33</f>
        <v>JBA-1</v>
      </c>
      <c r="DI37" s="182" t="str">
        <f>'Agent sur le planning au 011019'!$C$33</f>
        <v>12H-20H</v>
      </c>
      <c r="DJ37" s="181" t="str">
        <f>'Agent sur le planning au 011019'!$D$33</f>
        <v>JBA-2</v>
      </c>
      <c r="DK37" s="182" t="str">
        <f>'Agent sur le planning au 011019'!$E$33</f>
        <v>JBA-1</v>
      </c>
      <c r="DL37" s="182" t="str">
        <f>'Agent sur le planning au 011019'!$F$33</f>
        <v>JBA-1</v>
      </c>
      <c r="DM37" s="183" t="str">
        <f>'Agent sur le planning au 011019'!$B$34</f>
        <v>7H30-15H30</v>
      </c>
      <c r="DN37" s="181" t="str">
        <f>'Agent sur le planning au 011019'!$C$34</f>
        <v>CCV-43</v>
      </c>
      <c r="DO37" s="182" t="str">
        <f>'Agent sur le planning au 011019'!$D$34</f>
        <v>Soir JFR</v>
      </c>
      <c r="DP37" s="182" t="str">
        <f>'Agent sur le planning au 011019'!$E$34</f>
        <v>CCV-43</v>
      </c>
      <c r="DQ37" s="182" t="str">
        <f>'Agent sur le planning au 011019'!$F$34</f>
        <v>CCV-43</v>
      </c>
      <c r="DR37" s="183" t="str">
        <f>'Agent sur le planning au 011019'!$B$35</f>
        <v>7H30-15H30</v>
      </c>
      <c r="DS37" s="182" t="str">
        <f>'Agent sur le planning au 011019'!$C$35</f>
        <v>CCV-46</v>
      </c>
      <c r="DT37" s="182" t="str">
        <f>'Agent sur le planning au 011019'!$D$35</f>
        <v>CCV-46</v>
      </c>
      <c r="DU37" s="181" t="str">
        <f>'Agent sur le planning au 011019'!$E$35</f>
        <v>CCV-46</v>
      </c>
      <c r="DV37" s="182" t="str">
        <f>'Agent sur le planning au 011019'!$F$35</f>
        <v>Soir JBC</v>
      </c>
      <c r="DW37" s="182" t="str">
        <f>'Agent sur le planning au 011019'!$B$36</f>
        <v>JFR-34</v>
      </c>
      <c r="DX37" s="181" t="str">
        <f>'Agent sur le planning au 011019'!$C$36</f>
        <v>JFR-34</v>
      </c>
      <c r="DY37" s="184" t="str">
        <f>'Agent sur le planning au 011019'!$D$36</f>
        <v>RA</v>
      </c>
      <c r="DZ37" s="182" t="str">
        <f>'Agent sur le planning au 011019'!$E$36</f>
        <v>JFR-34</v>
      </c>
      <c r="EA37" s="182" t="str">
        <f>'Agent sur le planning au 011019'!$F$36</f>
        <v>JFR-34</v>
      </c>
      <c r="EB37" s="182" t="str">
        <f>'Agent sur le planning au 011019'!$B$37</f>
        <v>Soir gyn</v>
      </c>
      <c r="EC37" s="183" t="str">
        <f>'Agent sur le planning au 011019'!$C$37</f>
        <v>7H30-18H</v>
      </c>
      <c r="ED37" s="182" t="str">
        <f>'Agent sur le planning au 011019'!$D$37</f>
        <v>7H30-18H</v>
      </c>
      <c r="EE37" s="184" t="str">
        <f>'Agent sur le planning au 011019'!$E$37</f>
        <v>RA</v>
      </c>
      <c r="EF37" s="184" t="str">
        <f>'Agent sur le planning au 011019'!$F$37</f>
        <v>RA</v>
      </c>
      <c r="EG37" s="182" t="str">
        <f>'Agent sur le planning au 011019'!$B$38</f>
        <v>JFR-36</v>
      </c>
      <c r="EH37" s="181" t="str">
        <f>'Agent sur le planning au 011019'!$C$38</f>
        <v>JFR-36</v>
      </c>
      <c r="EI37" s="182" t="str">
        <f>'Agent sur le planning au 011019'!$D$38</f>
        <v>JFR-36</v>
      </c>
      <c r="EJ37" s="182" t="str">
        <f>'Agent sur le planning au 011019'!$E$38</f>
        <v>JFR-36</v>
      </c>
      <c r="EK37" s="182" t="str">
        <f>'Agent sur le planning au 011019'!$F$38</f>
        <v>Soir JFR</v>
      </c>
      <c r="EL37" s="181" t="str">
        <f>'Agent sur le planning au 011019'!$B$39</f>
        <v>JFR-35</v>
      </c>
      <c r="EM37" s="182" t="str">
        <f>'Agent sur le planning au 011019'!$C$39</f>
        <v>Soir JFR</v>
      </c>
      <c r="EN37" s="182" t="str">
        <f>'Agent sur le planning au 011019'!$D$39</f>
        <v>JFR-35</v>
      </c>
      <c r="EO37" s="182" t="str">
        <f>'Agent sur le planning au 011019'!$E$39</f>
        <v>JFR-35</v>
      </c>
      <c r="EP37" s="182" t="str">
        <f>'Agent sur le planning au 011019'!$F$39</f>
        <v>JFR-35</v>
      </c>
      <c r="EQ37" s="183" t="str">
        <f>'Agent sur le planning au 011019'!$B$40</f>
        <v>7H30-15H30</v>
      </c>
      <c r="ER37" s="183" t="str">
        <f>'Agent sur le planning au 011019'!$C$40</f>
        <v>7H30-15H30</v>
      </c>
      <c r="ES37" s="182" t="str">
        <f>'Agent sur le planning au 011019'!$D$40</f>
        <v>7H30-15H30</v>
      </c>
      <c r="ET37" s="182" t="str">
        <f>'Agent sur le planning au 011019'!$E$40</f>
        <v>12H-20H</v>
      </c>
      <c r="EU37" s="181" t="str">
        <f>'Agent sur le planning au 011019'!$F$40</f>
        <v>JFR-36</v>
      </c>
      <c r="EV37" s="182" t="str">
        <f>'Agent sur le planning au 011019'!$B$41</f>
        <v>Soir JBU</v>
      </c>
      <c r="EW37" s="182" t="str">
        <f>'Agent sur le planning au 011019'!$C$41</f>
        <v>JBU-14</v>
      </c>
      <c r="EX37" s="181" t="str">
        <f>'Agent sur le planning au 011019'!$D$41</f>
        <v>JBU-14</v>
      </c>
      <c r="EY37" s="182" t="str">
        <f>'Agent sur le planning au 011019'!$E$41</f>
        <v>JBU-14</v>
      </c>
      <c r="EZ37" s="182" t="str">
        <f>'Agent sur le planning au 011019'!$F$41</f>
        <v>JBU-14</v>
      </c>
      <c r="FA37" s="182" t="str">
        <f>'Agent sur le planning au 011019'!$B$42</f>
        <v>JBU-14</v>
      </c>
      <c r="FB37" s="182" t="str">
        <f>'Agent sur le planning au 011019'!$C$42</f>
        <v>Soir JBU</v>
      </c>
      <c r="FC37" s="182" t="str">
        <f>'Agent sur le planning au 011019'!$D$42</f>
        <v>JBU-11</v>
      </c>
      <c r="FD37" s="181" t="str">
        <f>'Agent sur le planning au 011019'!$E$42</f>
        <v>7H30-15H30</v>
      </c>
      <c r="FE37" s="182" t="str">
        <f>'Agent sur le planning au 011019'!$F$42</f>
        <v>RADIO</v>
      </c>
      <c r="FF37" s="182" t="str">
        <f>'Agent sur le planning au 011019'!$B$43</f>
        <v>JBU-11</v>
      </c>
      <c r="FG37" s="181" t="str">
        <f>'Agent sur le planning au 011019'!$C$43</f>
        <v>JBU-11</v>
      </c>
      <c r="FH37" s="182" t="str">
        <f>'Agent sur le planning au 011019'!$D$43</f>
        <v>Soir JBU</v>
      </c>
      <c r="FI37" s="182" t="str">
        <f>'Agent sur le planning au 011019'!$E$43</f>
        <v>JBU-11</v>
      </c>
      <c r="FJ37" s="182" t="str">
        <f>'Agent sur le planning au 011019'!$F$43</f>
        <v>JBU-11</v>
      </c>
      <c r="FK37" s="182" t="str">
        <f>'Agent sur le planning au 011019'!$B$44</f>
        <v>7H30-18H</v>
      </c>
      <c r="FL37" s="183" t="str">
        <f>'Agent sur le planning au 011019'!$C$44</f>
        <v>7H30-18H</v>
      </c>
      <c r="FM37" s="182" t="str">
        <f>'Agent sur le planning au 011019'!$D$44</f>
        <v>7H30-18H</v>
      </c>
      <c r="FN37" s="184" t="str">
        <f>'Agent sur le planning au 011019'!$E$44</f>
        <v>RA</v>
      </c>
      <c r="FO37" s="181" t="str">
        <f>'Agent sur le planning au 011019'!$F$44</f>
        <v>7H30-18H</v>
      </c>
      <c r="FP37" s="182" t="str">
        <f>'Agent sur le planning au 011019'!$B$45</f>
        <v>10H-20H</v>
      </c>
      <c r="FQ37" s="183" t="str">
        <f>'Agent sur le planning au 011019'!$C$45</f>
        <v>7H30-18H</v>
      </c>
      <c r="FR37" s="184" t="str">
        <f>'Agent sur le planning au 011019'!$D$45</f>
        <v>RA</v>
      </c>
      <c r="FS37" s="182" t="str">
        <f>'Agent sur le planning au 011019'!$E$45</f>
        <v>JBU-15</v>
      </c>
      <c r="FT37" s="184" t="str">
        <f>'Agent sur le planning au 011019'!$F$45</f>
        <v>RA</v>
      </c>
      <c r="FU37" s="181" t="str">
        <f>'Agent sur le planning au 011019'!$B$46</f>
        <v>JBC-26</v>
      </c>
      <c r="FV37" s="182" t="str">
        <f>'Agent sur le planning au 011019'!$C$46</f>
        <v>JBC-26</v>
      </c>
      <c r="FW37" s="182" t="str">
        <f>'Agent sur le planning au 011019'!$D$46</f>
        <v>JBC-26</v>
      </c>
      <c r="FX37" s="182" t="str">
        <f>'Agent sur le planning au 011019'!$E$46</f>
        <v>Soir JBC</v>
      </c>
      <c r="FY37" s="183" t="str">
        <f>'Agent sur le planning au 011019'!$F$46</f>
        <v>7H30-15H30</v>
      </c>
      <c r="FZ37" s="182" t="str">
        <f>'Agent sur le planning au 011019'!$B$47</f>
        <v>7H30-15H30</v>
      </c>
      <c r="GA37" s="181" t="str">
        <f>'Agent sur le planning au 011019'!$C$47</f>
        <v>7H30-15H30</v>
      </c>
      <c r="GB37" s="183" t="str">
        <f>'Agent sur le planning au 011019'!$D$47</f>
        <v>7H30-15H30</v>
      </c>
      <c r="GC37" s="183" t="str">
        <f>'Agent sur le planning au 011019'!$E$47</f>
        <v>7H30-15H30</v>
      </c>
      <c r="GD37" s="182" t="str">
        <f>'Agent sur le planning au 011019'!$F$47</f>
        <v>JBU-15</v>
      </c>
      <c r="GE37" s="182" t="str">
        <f>'Agent sur le planning au 011019'!$B$48</f>
        <v>Soir JBC</v>
      </c>
      <c r="GF37" s="182" t="str">
        <f>'Agent sur le planning au 011019'!$C$48</f>
        <v>JFR-35</v>
      </c>
      <c r="GG37" s="181" t="str">
        <f>'Agent sur le planning au 011019'!$D$48</f>
        <v>JBC-24</v>
      </c>
      <c r="GH37" s="182" t="str">
        <f>'Agent sur le planning au 011019'!$E$48</f>
        <v>JBC-25</v>
      </c>
      <c r="GI37" s="182" t="str">
        <f>'Agent sur le planning au 011019'!$F$48</f>
        <v>JBC-25</v>
      </c>
      <c r="GJ37" s="182" t="str">
        <f>'Agent sur le planning au 011019'!$B$49</f>
        <v>JBC-24</v>
      </c>
      <c r="GK37" s="182" t="str">
        <f>'Agent sur le planning au 011019'!$C$49</f>
        <v>JBC-24</v>
      </c>
      <c r="GL37" s="182" t="str">
        <f>'Agent sur le planning au 011019'!$D$49</f>
        <v>12H-20H</v>
      </c>
      <c r="GM37" s="182" t="str">
        <f>'Agent sur le planning au 011019'!$E$49</f>
        <v>JBC-24</v>
      </c>
      <c r="GN37" s="181" t="str">
        <f>'Agent sur le planning au 011019'!$F$49</f>
        <v>JBC-24</v>
      </c>
      <c r="GO37" s="182" t="str">
        <f>'Agent sur le planning au 011019'!$B$50</f>
        <v>JBC-22</v>
      </c>
      <c r="GP37" s="182" t="str">
        <f>'Agent sur le planning au 011019'!$C$50</f>
        <v>Soir JBC</v>
      </c>
      <c r="GQ37" s="182" t="str">
        <f>'Agent sur le planning au 011019'!$D$50</f>
        <v>JBC-22</v>
      </c>
      <c r="GR37" s="181" t="s">
        <v>293</v>
      </c>
      <c r="GS37" s="182" t="str">
        <f>'Agent sur le planning au 011019'!$F$50</f>
        <v>JBC-22</v>
      </c>
      <c r="GT37" s="182" t="str">
        <f>'Agent sur le planning au 011019'!$B$51</f>
        <v>7H30-18H</v>
      </c>
      <c r="GU37" s="184" t="str">
        <f>'Agent sur le planning au 011019'!$C$51</f>
        <v>RA</v>
      </c>
      <c r="GV37" s="182" t="str">
        <f>'Agent sur le planning au 011019'!$D$51</f>
        <v>JFR-33</v>
      </c>
      <c r="GW37" s="181" t="str">
        <f>'Agent sur le planning au 011019'!$E$51</f>
        <v>7h30-18h</v>
      </c>
      <c r="GX37" s="181" t="str">
        <f>'Agent sur le planning au 011019'!$F$51</f>
        <v>JFR-33</v>
      </c>
      <c r="GY37" s="184" t="str">
        <f>'Agent sur le planning au 011019'!$B$52</f>
        <v>RA</v>
      </c>
      <c r="GZ37" s="182" t="str">
        <f>'Agent sur le planning au 011019'!$C$52</f>
        <v>JBC-25</v>
      </c>
      <c r="HA37" s="182" t="str">
        <f>'Agent sur le planning au 011019'!$D$52</f>
        <v>JFR-35</v>
      </c>
      <c r="HB37" s="182" t="str">
        <f>'Agent sur le planning au 011019'!$E$52</f>
        <v>7H30-18H</v>
      </c>
      <c r="HC37" s="184" t="str">
        <f>'Agent sur le planning au 011019'!$F$52</f>
        <v>RA</v>
      </c>
      <c r="HD37" s="182" t="str">
        <f>'Agent sur le planning au 011019'!$B$53</f>
        <v>7H30-15H30</v>
      </c>
      <c r="HE37" s="183" t="str">
        <f>'Agent sur le planning au 011019'!$C$53</f>
        <v>7H30-15H30</v>
      </c>
      <c r="HF37" s="181" t="str">
        <f>'Agent sur le planning au 011019'!$D$53</f>
        <v>7H30-15H30</v>
      </c>
      <c r="HG37" s="182" t="str">
        <f>'Agent sur le planning au 011019'!$E$53</f>
        <v>Soir JFR</v>
      </c>
      <c r="HH37" s="183" t="str">
        <f>'Agent sur le planning au 011019'!$F$53</f>
        <v>7H30-15H30</v>
      </c>
      <c r="HI37" s="182" t="str">
        <f>'Agent sur le planning au 011019'!$B$54</f>
        <v>12H-20H</v>
      </c>
      <c r="HJ37" s="183" t="str">
        <f>'Agent sur le planning au 011019'!$C$54</f>
        <v>7H30-15H30</v>
      </c>
      <c r="HK37" s="183" t="str">
        <f>'Agent sur le planning au 011019'!$D$54</f>
        <v>7H30-15H30</v>
      </c>
      <c r="HL37" s="181" t="str">
        <f>'Agent sur le planning au 011019'!$E$54</f>
        <v>7H30-15H30</v>
      </c>
      <c r="HM37" s="183" t="str">
        <f>'Agent sur le planning au 011019'!$F$54</f>
        <v>7H30-15H30</v>
      </c>
      <c r="HN37" s="181" t="str">
        <f>'Agent sur le planning au 011019'!$B$55</f>
        <v>7H30-15H30</v>
      </c>
      <c r="HO37" s="183" t="str">
        <f>'Agent sur le planning au 011019'!$C$55</f>
        <v>7H30-15H30</v>
      </c>
      <c r="HP37" s="183" t="s">
        <v>292</v>
      </c>
      <c r="HQ37" s="183" t="s">
        <v>294</v>
      </c>
      <c r="HR37" s="183" t="str">
        <f>'Agent sur le planning au 011019'!$F$55</f>
        <v>7H30-15H30</v>
      </c>
      <c r="HS37" s="182" t="str">
        <f>'Agent sur le planning au 011019'!$B$56</f>
        <v>CETI</v>
      </c>
      <c r="HT37" s="181" t="str">
        <f>'Agent sur le planning au 011019'!$C$56</f>
        <v>CETI</v>
      </c>
      <c r="HU37" s="183" t="str">
        <f>'Agent sur le planning au 011019'!$D$56</f>
        <v>7H30-15H30</v>
      </c>
      <c r="HV37" s="182" t="str">
        <f>'Agent sur le planning au 011019'!$E$56</f>
        <v>Soir JBU</v>
      </c>
      <c r="HW37" s="182" t="str">
        <f>'Agent sur le planning au 011019'!$F$56</f>
        <v>CETI</v>
      </c>
      <c r="HX37" s="182" t="str">
        <f>'Agent sur le planning au 011019'!$B$57</f>
        <v>RADIO</v>
      </c>
      <c r="HY37" s="182" t="str">
        <f>'Agent sur le planning au 011019'!$C$57</f>
        <v>CURI</v>
      </c>
      <c r="HZ37" s="181" t="str">
        <f>'Agent sur le planning au 011019'!$D$57</f>
        <v>Radio</v>
      </c>
      <c r="IA37" s="182" t="str">
        <f>'Agent sur le planning au 011019'!$E$57</f>
        <v>SCANN</v>
      </c>
      <c r="IB37" s="182" t="str">
        <f>'Agent sur le planning au 011019'!$F$57</f>
        <v>12H-20H</v>
      </c>
      <c r="IC37" s="179" t="str">
        <f>'Agent sur le planning au 011019'!$B$31</f>
        <v>JBA-3</v>
      </c>
      <c r="ID37" s="179" t="str">
        <f>'Agent sur le planning au 011019'!$C$31</f>
        <v>JBA-3</v>
      </c>
      <c r="IE37" s="179" t="str">
        <f>'Agent sur le planning au 011019'!$D$31</f>
        <v>JBA-3</v>
      </c>
      <c r="IF37" s="179" t="str">
        <f>'Agent sur le planning au 011019'!$E$31</f>
        <v>JBA-3</v>
      </c>
      <c r="IG37" s="180" t="str">
        <f>'Agent sur le planning au 011019'!$F$31</f>
        <v>JBA-3</v>
      </c>
      <c r="IH37" s="181" t="str">
        <f>'Agent sur le planning au 011019'!$B$32</f>
        <v>JBA-2</v>
      </c>
      <c r="II37" s="182" t="str">
        <f>'Agent sur le planning au 011019'!$C$32</f>
        <v>JBA-2</v>
      </c>
      <c r="IJ37" s="182" t="str">
        <f>'Agent sur le planning au 011019'!$D$32</f>
        <v>Soir JBC</v>
      </c>
      <c r="IK37" s="182" t="str">
        <f>'Agent sur le planning au 011019'!$E$32</f>
        <v>JBA-2</v>
      </c>
      <c r="IL37" s="182" t="str">
        <f>'Agent sur le planning au 011019'!$F$32</f>
        <v>JBA-2</v>
      </c>
      <c r="IM37" s="182" t="str">
        <f>'Agent sur le planning au 011019'!$B$33</f>
        <v>JBA-1</v>
      </c>
      <c r="IN37" s="182" t="str">
        <f>'Agent sur le planning au 011019'!$C$33</f>
        <v>12H-20H</v>
      </c>
      <c r="IO37" s="181" t="str">
        <f>'Agent sur le planning au 011019'!$D$33</f>
        <v>JBA-2</v>
      </c>
      <c r="IP37" s="182" t="str">
        <f>'Agent sur le planning au 011019'!$E$33</f>
        <v>JBA-1</v>
      </c>
      <c r="IQ37" s="182" t="str">
        <f>'Agent sur le planning au 011019'!$F$33</f>
        <v>JBA-1</v>
      </c>
      <c r="IR37" s="183" t="str">
        <f>'Agent sur le planning au 011019'!$B$34</f>
        <v>7H30-15H30</v>
      </c>
      <c r="IS37" s="181" t="str">
        <f>'Agent sur le planning au 011019'!$C$34</f>
        <v>CCV-43</v>
      </c>
      <c r="IT37" s="182" t="str">
        <f>'Agent sur le planning au 011019'!$D$34</f>
        <v>Soir JFR</v>
      </c>
      <c r="IU37" s="182" t="str">
        <f>'Agent sur le planning au 011019'!$E$34</f>
        <v>CCV-43</v>
      </c>
      <c r="IV37" s="182" t="str">
        <f>'Agent sur le planning au 011019'!$F$34</f>
        <v>CCV-43</v>
      </c>
      <c r="IW37" s="183" t="str">
        <f>'Agent sur le planning au 011019'!$B$35</f>
        <v>7H30-15H30</v>
      </c>
      <c r="IX37" s="182" t="str">
        <f>'Agent sur le planning au 011019'!$C$35</f>
        <v>CCV-46</v>
      </c>
      <c r="IY37" s="182" t="str">
        <f>'Agent sur le planning au 011019'!$D$35</f>
        <v>CCV-46</v>
      </c>
      <c r="IZ37" s="181" t="str">
        <f>'Agent sur le planning au 011019'!$E$35</f>
        <v>CCV-46</v>
      </c>
      <c r="JA37" s="182" t="str">
        <f>'Agent sur le planning au 011019'!$F$35</f>
        <v>Soir JBC</v>
      </c>
      <c r="JB37" s="182" t="str">
        <f>'Agent sur le planning au 011019'!$B$36</f>
        <v>JFR-34</v>
      </c>
      <c r="JC37" s="181" t="str">
        <f>'Agent sur le planning au 011019'!$C$36</f>
        <v>JFR-34</v>
      </c>
      <c r="JD37" s="184" t="str">
        <f>'Agent sur le planning au 011019'!$D$36</f>
        <v>RA</v>
      </c>
      <c r="JE37" s="182" t="str">
        <f>'Agent sur le planning au 011019'!$E$36</f>
        <v>JFR-34</v>
      </c>
      <c r="JF37" s="182" t="str">
        <f>'Agent sur le planning au 011019'!$F$36</f>
        <v>JFR-34</v>
      </c>
      <c r="JG37" s="182" t="str">
        <f>'Agent sur le planning au 011019'!$B$37</f>
        <v>Soir gyn</v>
      </c>
      <c r="JH37" s="183" t="str">
        <f>'Agent sur le planning au 011019'!$C$37</f>
        <v>7H30-18H</v>
      </c>
      <c r="JI37" s="182" t="str">
        <f>'Agent sur le planning au 011019'!$D$37</f>
        <v>7H30-18H</v>
      </c>
      <c r="JJ37" s="184" t="str">
        <f>'Agent sur le planning au 011019'!$E$37</f>
        <v>RA</v>
      </c>
      <c r="JK37" s="184" t="str">
        <f>'Agent sur le planning au 011019'!$F$37</f>
        <v>RA</v>
      </c>
      <c r="JL37" s="182" t="str">
        <f>'Agent sur le planning au 011019'!$B$38</f>
        <v>JFR-36</v>
      </c>
      <c r="JM37" s="181" t="str">
        <f>'Agent sur le planning au 011019'!$C$38</f>
        <v>JFR-36</v>
      </c>
      <c r="JN37" s="182" t="str">
        <f>'Agent sur le planning au 011019'!$D$38</f>
        <v>JFR-36</v>
      </c>
      <c r="JO37" s="182" t="str">
        <f>'Agent sur le planning au 011019'!$E$38</f>
        <v>JFR-36</v>
      </c>
      <c r="JP37" s="182" t="str">
        <f>'Agent sur le planning au 011019'!$F$38</f>
        <v>Soir JFR</v>
      </c>
      <c r="JQ37" s="181" t="str">
        <f>'Agent sur le planning au 011019'!$B$39</f>
        <v>JFR-35</v>
      </c>
      <c r="JR37" s="182" t="str">
        <f>'Agent sur le planning au 011019'!$C$39</f>
        <v>Soir JFR</v>
      </c>
      <c r="JS37" s="182" t="str">
        <f>'Agent sur le planning au 011019'!$D$39</f>
        <v>JFR-35</v>
      </c>
      <c r="JT37" s="182" t="str">
        <f>'Agent sur le planning au 011019'!$E$39</f>
        <v>JFR-35</v>
      </c>
      <c r="JU37" s="182" t="str">
        <f>'Agent sur le planning au 011019'!$F$39</f>
        <v>JFR-35</v>
      </c>
      <c r="JV37" s="183" t="str">
        <f>'Agent sur le planning au 011019'!$B$40</f>
        <v>7H30-15H30</v>
      </c>
      <c r="JW37" s="183" t="str">
        <f>'Agent sur le planning au 011019'!$C$40</f>
        <v>7H30-15H30</v>
      </c>
      <c r="JX37" s="182" t="str">
        <f>'Agent sur le planning au 011019'!$D$40</f>
        <v>7H30-15H30</v>
      </c>
      <c r="JY37" s="182" t="str">
        <f>'Agent sur le planning au 011019'!$E$40</f>
        <v>12H-20H</v>
      </c>
      <c r="JZ37" s="181" t="str">
        <f>'Agent sur le planning au 011019'!$F$40</f>
        <v>JFR-36</v>
      </c>
      <c r="KA37" s="182" t="str">
        <f>'Agent sur le planning au 011019'!$B$41</f>
        <v>Soir JBU</v>
      </c>
      <c r="KB37" s="182" t="str">
        <f>'Agent sur le planning au 011019'!$C$41</f>
        <v>JBU-14</v>
      </c>
      <c r="KC37" s="181" t="str">
        <f>'Agent sur le planning au 011019'!$D$41</f>
        <v>JBU-14</v>
      </c>
      <c r="KD37" s="182" t="str">
        <f>'Agent sur le planning au 011019'!$E$41</f>
        <v>JBU-14</v>
      </c>
      <c r="KE37" s="182" t="str">
        <f>'Agent sur le planning au 011019'!$F$41</f>
        <v>JBU-14</v>
      </c>
      <c r="KF37" s="182" t="str">
        <f>'Agent sur le planning au 011019'!$B$42</f>
        <v>JBU-14</v>
      </c>
      <c r="KG37" s="182" t="str">
        <f>'Agent sur le planning au 011019'!$C$42</f>
        <v>Soir JBU</v>
      </c>
      <c r="KH37" s="182" t="str">
        <f>'Agent sur le planning au 011019'!$D$42</f>
        <v>JBU-11</v>
      </c>
      <c r="KI37" s="181" t="str">
        <f>'Agent sur le planning au 011019'!$E$42</f>
        <v>7H30-15H30</v>
      </c>
      <c r="KJ37" s="182" t="str">
        <f>'Agent sur le planning au 011019'!$F$42</f>
        <v>RADIO</v>
      </c>
      <c r="KK37" s="182" t="str">
        <f>'Agent sur le planning au 011019'!$B$43</f>
        <v>JBU-11</v>
      </c>
      <c r="KL37" s="181" t="str">
        <f>'Agent sur le planning au 011019'!$C$43</f>
        <v>JBU-11</v>
      </c>
      <c r="KM37" s="182" t="str">
        <f>'Agent sur le planning au 011019'!$D$43</f>
        <v>Soir JBU</v>
      </c>
      <c r="KN37" s="182" t="str">
        <f>'Agent sur le planning au 011019'!$E$43</f>
        <v>JBU-11</v>
      </c>
      <c r="KO37" s="182" t="str">
        <f>'Agent sur le planning au 011019'!$F$43</f>
        <v>JBU-11</v>
      </c>
      <c r="KP37" s="182" t="str">
        <f>'Agent sur le planning au 011019'!$B$44</f>
        <v>7H30-18H</v>
      </c>
      <c r="KQ37" s="183" t="str">
        <f>'Agent sur le planning au 011019'!$C$44</f>
        <v>7H30-18H</v>
      </c>
      <c r="KR37" s="182" t="str">
        <f>'Agent sur le planning au 011019'!$D$44</f>
        <v>7H30-18H</v>
      </c>
      <c r="KS37" s="184" t="str">
        <f>'Agent sur le planning au 011019'!$E$44</f>
        <v>RA</v>
      </c>
      <c r="KT37" s="181" t="str">
        <f>'Agent sur le planning au 011019'!$F$44</f>
        <v>7H30-18H</v>
      </c>
      <c r="KU37" s="182" t="str">
        <f>'Agent sur le planning au 011019'!$B$45</f>
        <v>10H-20H</v>
      </c>
      <c r="KV37" s="183" t="str">
        <f>'Agent sur le planning au 011019'!$C$45</f>
        <v>7H30-18H</v>
      </c>
      <c r="KW37" s="184" t="str">
        <f>'Agent sur le planning au 011019'!$D$45</f>
        <v>RA</v>
      </c>
      <c r="KX37" s="182" t="str">
        <f>'Agent sur le planning au 011019'!$E$45</f>
        <v>JBU-15</v>
      </c>
      <c r="KY37" s="184" t="str">
        <f>'Agent sur le planning au 011019'!$F$45</f>
        <v>RA</v>
      </c>
      <c r="KZ37" s="181" t="str">
        <f>'Agent sur le planning au 011019'!$B$46</f>
        <v>JBC-26</v>
      </c>
      <c r="LA37" s="182" t="str">
        <f>'Agent sur le planning au 011019'!$C$46</f>
        <v>JBC-26</v>
      </c>
      <c r="LB37" s="182" t="str">
        <f>'Agent sur le planning au 011019'!$D$46</f>
        <v>JBC-26</v>
      </c>
      <c r="LC37" s="182" t="str">
        <f>'Agent sur le planning au 011019'!$E$46</f>
        <v>Soir JBC</v>
      </c>
      <c r="LD37" s="183" t="str">
        <f>'Agent sur le planning au 011019'!$F$46</f>
        <v>7H30-15H30</v>
      </c>
      <c r="LE37" s="182" t="str">
        <f>'Agent sur le planning au 011019'!$B$47</f>
        <v>7H30-15H30</v>
      </c>
      <c r="LF37" s="181" t="str">
        <f>'Agent sur le planning au 011019'!$C$47</f>
        <v>7H30-15H30</v>
      </c>
      <c r="LG37" s="183" t="str">
        <f>'Agent sur le planning au 011019'!$D$47</f>
        <v>7H30-15H30</v>
      </c>
      <c r="LH37" s="183" t="str">
        <f>'Agent sur le planning au 011019'!$E$47</f>
        <v>7H30-15H30</v>
      </c>
      <c r="LI37" s="182" t="str">
        <f>'Agent sur le planning au 011019'!$F$47</f>
        <v>JBU-15</v>
      </c>
      <c r="LJ37" s="182" t="str">
        <f>'Agent sur le planning au 011019'!$B$48</f>
        <v>Soir JBC</v>
      </c>
      <c r="LK37" s="182" t="str">
        <f>'Agent sur le planning au 011019'!$C$48</f>
        <v>JFR-35</v>
      </c>
      <c r="LL37" s="181" t="str">
        <f>'Agent sur le planning au 011019'!$D$48</f>
        <v>JBC-24</v>
      </c>
      <c r="LM37" s="182" t="str">
        <f>'Agent sur le planning au 011019'!$E$48</f>
        <v>JBC-25</v>
      </c>
      <c r="LN37" s="182" t="str">
        <f>'Agent sur le planning au 011019'!$F$48</f>
        <v>JBC-25</v>
      </c>
      <c r="LO37" s="182" t="str">
        <f>'Agent sur le planning au 011019'!$B$49</f>
        <v>JBC-24</v>
      </c>
      <c r="LP37" s="182" t="str">
        <f>'Agent sur le planning au 011019'!$C$49</f>
        <v>JBC-24</v>
      </c>
      <c r="LQ37" s="182" t="str">
        <f>'Agent sur le planning au 011019'!$D$49</f>
        <v>12H-20H</v>
      </c>
      <c r="LR37" s="182" t="str">
        <f>'Agent sur le planning au 011019'!$E$49</f>
        <v>JBC-24</v>
      </c>
      <c r="LS37" s="181" t="str">
        <f>'Agent sur le planning au 011019'!$F$49</f>
        <v>JBC-24</v>
      </c>
      <c r="LT37" s="182" t="str">
        <f>'Agent sur le planning au 011019'!$B$50</f>
        <v>JBC-22</v>
      </c>
      <c r="LU37" s="182" t="str">
        <f>'Agent sur le planning au 011019'!$C$50</f>
        <v>Soir JBC</v>
      </c>
      <c r="LV37" s="182" t="str">
        <f>'Agent sur le planning au 011019'!$D$50</f>
        <v>JBC-22</v>
      </c>
      <c r="LW37" s="181" t="s">
        <v>293</v>
      </c>
      <c r="LX37" s="182" t="str">
        <f>'Agent sur le planning au 011019'!$F$50</f>
        <v>JBC-22</v>
      </c>
      <c r="LY37" s="182" t="str">
        <f>'Agent sur le planning au 011019'!$B$51</f>
        <v>7H30-18H</v>
      </c>
      <c r="LZ37" s="184" t="str">
        <f>'Agent sur le planning au 011019'!$C$51</f>
        <v>RA</v>
      </c>
      <c r="MA37" s="182" t="str">
        <f>'Agent sur le planning au 011019'!$D$51</f>
        <v>JFR-33</v>
      </c>
      <c r="MB37" s="181" t="str">
        <f>'Agent sur le planning au 011019'!$E$51</f>
        <v>7h30-18h</v>
      </c>
      <c r="MC37" s="181" t="str">
        <f>'Agent sur le planning au 011019'!$F$51</f>
        <v>JFR-33</v>
      </c>
      <c r="MD37" s="184" t="str">
        <f>'Agent sur le planning au 011019'!$B$52</f>
        <v>RA</v>
      </c>
      <c r="ME37" s="182" t="str">
        <f>'Agent sur le planning au 011019'!$C$52</f>
        <v>JBC-25</v>
      </c>
      <c r="MF37" s="182" t="str">
        <f>'Agent sur le planning au 011019'!$D$52</f>
        <v>JFR-35</v>
      </c>
      <c r="MG37" s="182" t="str">
        <f>'Agent sur le planning au 011019'!$E$52</f>
        <v>7H30-18H</v>
      </c>
      <c r="MH37" s="184" t="str">
        <f>'Agent sur le planning au 011019'!$F$52</f>
        <v>RA</v>
      </c>
      <c r="MI37" s="182" t="str">
        <f>'Agent sur le planning au 011019'!$B$53</f>
        <v>7H30-15H30</v>
      </c>
      <c r="MJ37" s="183" t="str">
        <f>'Agent sur le planning au 011019'!$C$53</f>
        <v>7H30-15H30</v>
      </c>
      <c r="MK37" s="181" t="str">
        <f>'Agent sur le planning au 011019'!$D$53</f>
        <v>7H30-15H30</v>
      </c>
      <c r="ML37" s="182" t="str">
        <f>'Agent sur le planning au 011019'!$E$53</f>
        <v>Soir JFR</v>
      </c>
      <c r="MM37" s="183" t="str">
        <f>'Agent sur le planning au 011019'!$F$53</f>
        <v>7H30-15H30</v>
      </c>
      <c r="MN37" s="182" t="str">
        <f>'Agent sur le planning au 011019'!$B$54</f>
        <v>12H-20H</v>
      </c>
      <c r="MO37" s="183" t="str">
        <f>'Agent sur le planning au 011019'!$C$54</f>
        <v>7H30-15H30</v>
      </c>
      <c r="MP37" s="183" t="str">
        <f>'Agent sur le planning au 011019'!$D$54</f>
        <v>7H30-15H30</v>
      </c>
      <c r="MQ37" s="181" t="str">
        <f>'Agent sur le planning au 011019'!$E$54</f>
        <v>7H30-15H30</v>
      </c>
      <c r="MR37" s="183" t="str">
        <f>'Agent sur le planning au 011019'!$F$54</f>
        <v>7H30-15H30</v>
      </c>
      <c r="MS37" s="181" t="str">
        <f>'Agent sur le planning au 011019'!$B$55</f>
        <v>7H30-15H30</v>
      </c>
      <c r="MT37" s="183" t="str">
        <f>'Agent sur le planning au 011019'!$C$55</f>
        <v>7H30-15H30</v>
      </c>
      <c r="MU37" s="183" t="s">
        <v>292</v>
      </c>
      <c r="MV37" s="183" t="s">
        <v>294</v>
      </c>
      <c r="MW37" s="183" t="str">
        <f>'Agent sur le planning au 011019'!$F$55</f>
        <v>7H30-15H30</v>
      </c>
      <c r="MX37" s="182" t="str">
        <f>'Agent sur le planning au 011019'!$B$56</f>
        <v>CETI</v>
      </c>
      <c r="MY37" s="181" t="str">
        <f>'Agent sur le planning au 011019'!$C$56</f>
        <v>CETI</v>
      </c>
      <c r="MZ37" s="183" t="str">
        <f>'Agent sur le planning au 011019'!$D$56</f>
        <v>7H30-15H30</v>
      </c>
      <c r="NA37" s="182" t="str">
        <f>'Agent sur le planning au 011019'!$E$56</f>
        <v>Soir JBU</v>
      </c>
      <c r="NB37" s="182" t="str">
        <f>'Agent sur le planning au 011019'!$F$56</f>
        <v>CETI</v>
      </c>
      <c r="NC37" s="182" t="str">
        <f>'Agent sur le planning au 011019'!$B$57</f>
        <v>RADIO</v>
      </c>
      <c r="ND37" s="182" t="str">
        <f>'Agent sur le planning au 011019'!$C$57</f>
        <v>CURI</v>
      </c>
      <c r="NE37" s="181" t="str">
        <f>'Agent sur le planning au 011019'!$D$57</f>
        <v>Radio</v>
      </c>
      <c r="NF37" s="182" t="str">
        <f>'Agent sur le planning au 011019'!$E$57</f>
        <v>SCANN</v>
      </c>
      <c r="NG37" s="182" t="str">
        <f>'Agent sur le planning au 011019'!$F$57</f>
        <v>12H-20H</v>
      </c>
      <c r="NH37" s="179" t="str">
        <f>'Agent sur le planning au 011019'!$B$31</f>
        <v>JBA-3</v>
      </c>
      <c r="NI37" s="179" t="str">
        <f>'Agent sur le planning au 011019'!$C$31</f>
        <v>JBA-3</v>
      </c>
      <c r="NJ37" s="179" t="str">
        <f>'Agent sur le planning au 011019'!$D$31</f>
        <v>JBA-3</v>
      </c>
      <c r="NK37" s="179" t="str">
        <f>'Agent sur le planning au 011019'!$E$31</f>
        <v>JBA-3</v>
      </c>
      <c r="NL37" s="180" t="str">
        <f>'Agent sur le planning au 011019'!$F$31</f>
        <v>JBA-3</v>
      </c>
      <c r="NM37" s="181" t="str">
        <f>'Agent sur le planning au 011019'!$B$32</f>
        <v>JBA-2</v>
      </c>
      <c r="NN37" s="182" t="str">
        <f>'Agent sur le planning au 011019'!$C$32</f>
        <v>JBA-2</v>
      </c>
      <c r="NO37" s="182" t="str">
        <f>'Agent sur le planning au 011019'!$D$32</f>
        <v>Soir JBC</v>
      </c>
      <c r="NP37" s="182" t="str">
        <f>'Agent sur le planning au 011019'!$E$32</f>
        <v>JBA-2</v>
      </c>
      <c r="NQ37" s="182" t="str">
        <f>'Agent sur le planning au 011019'!$F$32</f>
        <v>JBA-2</v>
      </c>
      <c r="NR37" s="182" t="str">
        <f>'Agent sur le planning au 011019'!$B$33</f>
        <v>JBA-1</v>
      </c>
      <c r="NS37" s="182" t="str">
        <f>'Agent sur le planning au 011019'!$C$33</f>
        <v>12H-20H</v>
      </c>
      <c r="NT37" s="181" t="str">
        <f>'Agent sur le planning au 011019'!$D$33</f>
        <v>JBA-2</v>
      </c>
      <c r="NU37" s="182" t="str">
        <f>'Agent sur le planning au 011019'!$E$33</f>
        <v>JBA-1</v>
      </c>
      <c r="NV37" s="182" t="str">
        <f>'Agent sur le planning au 011019'!$F$33</f>
        <v>JBA-1</v>
      </c>
      <c r="NW37" s="183" t="str">
        <f>'Agent sur le planning au 011019'!$B$34</f>
        <v>7H30-15H30</v>
      </c>
      <c r="NX37" s="181" t="str">
        <f>'Agent sur le planning au 011019'!$C$34</f>
        <v>CCV-43</v>
      </c>
      <c r="NY37" s="182" t="str">
        <f>'Agent sur le planning au 011019'!$D$34</f>
        <v>Soir JFR</v>
      </c>
      <c r="NZ37" s="182" t="str">
        <f>'Agent sur le planning au 011019'!$E$34</f>
        <v>CCV-43</v>
      </c>
      <c r="OA37" s="182" t="str">
        <f>'Agent sur le planning au 011019'!$F$34</f>
        <v>CCV-43</v>
      </c>
      <c r="OB37" s="183" t="str">
        <f>'Agent sur le planning au 011019'!$B$35</f>
        <v>7H30-15H30</v>
      </c>
      <c r="OC37" s="182" t="str">
        <f>'Agent sur le planning au 011019'!$C$35</f>
        <v>CCV-46</v>
      </c>
      <c r="OD37" s="182" t="str">
        <f>'Agent sur le planning au 011019'!$D$35</f>
        <v>CCV-46</v>
      </c>
      <c r="OE37" s="181" t="str">
        <f>'Agent sur le planning au 011019'!$E$35</f>
        <v>CCV-46</v>
      </c>
      <c r="OF37" s="182" t="str">
        <f>'Agent sur le planning au 011019'!$F$35</f>
        <v>Soir JBC</v>
      </c>
      <c r="OG37" s="182" t="str">
        <f>'Agent sur le planning au 011019'!$B$36</f>
        <v>JFR-34</v>
      </c>
      <c r="OH37" s="181" t="str">
        <f>'Agent sur le planning au 011019'!$C$36</f>
        <v>JFR-34</v>
      </c>
      <c r="OI37" s="184" t="str">
        <f>'Agent sur le planning au 011019'!$D$36</f>
        <v>RA</v>
      </c>
      <c r="OJ37" s="182" t="str">
        <f>'Agent sur le planning au 011019'!$E$36</f>
        <v>JFR-34</v>
      </c>
      <c r="OK37" s="182" t="str">
        <f>'Agent sur le planning au 011019'!$F$36</f>
        <v>JFR-34</v>
      </c>
      <c r="OL37" s="182" t="str">
        <f>'Agent sur le planning au 011019'!$B$37</f>
        <v>Soir gyn</v>
      </c>
      <c r="OM37" s="183" t="str">
        <f>'Agent sur le planning au 011019'!$C$37</f>
        <v>7H30-18H</v>
      </c>
      <c r="ON37" s="182" t="str">
        <f>'Agent sur le planning au 011019'!$D$37</f>
        <v>7H30-18H</v>
      </c>
      <c r="OO37" s="184" t="str">
        <f>'Agent sur le planning au 011019'!$E$37</f>
        <v>RA</v>
      </c>
      <c r="OP37" s="184" t="str">
        <f>'Agent sur le planning au 011019'!$F$37</f>
        <v>RA</v>
      </c>
    </row>
    <row r="38" spans="1:406" ht="15" thickBot="1">
      <c r="A38" s="155" t="s">
        <v>372</v>
      </c>
      <c r="B38" s="181" t="str">
        <f>'Agent sur le planning au 011019'!$B$39</f>
        <v>JFR-35</v>
      </c>
      <c r="C38" s="182" t="str">
        <f>'Agent sur le planning au 011019'!$C$39</f>
        <v>Soir JFR</v>
      </c>
      <c r="D38" s="182" t="str">
        <f>'Agent sur le planning au 011019'!$D$39</f>
        <v>JFR-35</v>
      </c>
      <c r="E38" s="182" t="str">
        <f>'Agent sur le planning au 011019'!$E$39</f>
        <v>JFR-35</v>
      </c>
      <c r="F38" s="182" t="str">
        <f>'Agent sur le planning au 011019'!$F$39</f>
        <v>JFR-35</v>
      </c>
      <c r="G38" s="183" t="str">
        <f>'Agent sur le planning au 011019'!$B$40</f>
        <v>7H30-15H30</v>
      </c>
      <c r="H38" s="183" t="str">
        <f>'Agent sur le planning au 011019'!$C$40</f>
        <v>7H30-15H30</v>
      </c>
      <c r="I38" s="182" t="str">
        <f>'Agent sur le planning au 011019'!$D$40</f>
        <v>7H30-15H30</v>
      </c>
      <c r="J38" s="182" t="str">
        <f>'Agent sur le planning au 011019'!$E$40</f>
        <v>12H-20H</v>
      </c>
      <c r="K38" s="181" t="str">
        <f>'Agent sur le planning au 011019'!$F$40</f>
        <v>JFR-36</v>
      </c>
      <c r="L38" s="182" t="str">
        <f>'Agent sur le planning au 011019'!$B$41</f>
        <v>Soir JBU</v>
      </c>
      <c r="M38" s="182" t="str">
        <f>'Agent sur le planning au 011019'!$C$41</f>
        <v>JBU-14</v>
      </c>
      <c r="N38" s="181" t="str">
        <f>'Agent sur le planning au 011019'!$D$41</f>
        <v>JBU-14</v>
      </c>
      <c r="O38" s="182" t="str">
        <f>'Agent sur le planning au 011019'!$E$41</f>
        <v>JBU-14</v>
      </c>
      <c r="P38" s="182" t="str">
        <f>'Agent sur le planning au 011019'!$F$41</f>
        <v>JBU-14</v>
      </c>
      <c r="Q38" s="182" t="str">
        <f>'Agent sur le planning au 011019'!$B$42</f>
        <v>JBU-14</v>
      </c>
      <c r="R38" s="182" t="str">
        <f>'Agent sur le planning au 011019'!$C$42</f>
        <v>Soir JBU</v>
      </c>
      <c r="S38" s="182" t="str">
        <f>'Agent sur le planning au 011019'!$D$42</f>
        <v>JBU-11</v>
      </c>
      <c r="T38" s="181" t="str">
        <f>'Agent sur le planning au 011019'!$E$42</f>
        <v>7H30-15H30</v>
      </c>
      <c r="U38" s="182" t="str">
        <f>'Agent sur le planning au 011019'!$F$42</f>
        <v>RADIO</v>
      </c>
      <c r="V38" s="182" t="str">
        <f>'Agent sur le planning au 011019'!$B$43</f>
        <v>JBU-11</v>
      </c>
      <c r="W38" s="181" t="str">
        <f>'Agent sur le planning au 011019'!$C$43</f>
        <v>JBU-11</v>
      </c>
      <c r="X38" s="182" t="str">
        <f>'Agent sur le planning au 011019'!$D$43</f>
        <v>Soir JBU</v>
      </c>
      <c r="Y38" s="182" t="str">
        <f>'Agent sur le planning au 011019'!$E$43</f>
        <v>JBU-11</v>
      </c>
      <c r="Z38" s="182" t="str">
        <f>'Agent sur le planning au 011019'!$F$43</f>
        <v>JBU-11</v>
      </c>
      <c r="AA38" s="182" t="str">
        <f>'Agent sur le planning au 011019'!$B$44</f>
        <v>7H30-18H</v>
      </c>
      <c r="AB38" s="183" t="str">
        <f>'Agent sur le planning au 011019'!$C$44</f>
        <v>7H30-18H</v>
      </c>
      <c r="AC38" s="182" t="str">
        <f>'Agent sur le planning au 011019'!$D$44</f>
        <v>7H30-18H</v>
      </c>
      <c r="AD38" s="184" t="str">
        <f>'Agent sur le planning au 011019'!$E$44</f>
        <v>RA</v>
      </c>
      <c r="AE38" s="181" t="str">
        <f>'Agent sur le planning au 011019'!$F$44</f>
        <v>7H30-18H</v>
      </c>
      <c r="AF38" s="182" t="str">
        <f>'Agent sur le planning au 011019'!$B$45</f>
        <v>10H-20H</v>
      </c>
      <c r="AG38" s="183" t="str">
        <f>'Agent sur le planning au 011019'!$C$45</f>
        <v>7H30-18H</v>
      </c>
      <c r="AH38" s="184" t="str">
        <f>'Agent sur le planning au 011019'!$D$45</f>
        <v>RA</v>
      </c>
      <c r="AI38" s="182" t="str">
        <f>'Agent sur le planning au 011019'!$E$45</f>
        <v>JBU-15</v>
      </c>
      <c r="AJ38" s="184" t="str">
        <f>'Agent sur le planning au 011019'!$F$45</f>
        <v>RA</v>
      </c>
      <c r="AK38" s="181" t="str">
        <f>'Agent sur le planning au 011019'!$B$46</f>
        <v>JBC-26</v>
      </c>
      <c r="AL38" s="182" t="str">
        <f>'Agent sur le planning au 011019'!$C$46</f>
        <v>JBC-26</v>
      </c>
      <c r="AM38" s="182" t="str">
        <f>'Agent sur le planning au 011019'!$D$46</f>
        <v>JBC-26</v>
      </c>
      <c r="AN38" s="182" t="str">
        <f>'Agent sur le planning au 011019'!$E$46</f>
        <v>Soir JBC</v>
      </c>
      <c r="AO38" s="183" t="str">
        <f>'Agent sur le planning au 011019'!$F$46</f>
        <v>7H30-15H30</v>
      </c>
      <c r="AP38" s="182" t="str">
        <f>'Agent sur le planning au 011019'!$B$47</f>
        <v>7H30-15H30</v>
      </c>
      <c r="AQ38" s="181" t="str">
        <f>'Agent sur le planning au 011019'!$C$47</f>
        <v>7H30-15H30</v>
      </c>
      <c r="AR38" s="183" t="str">
        <f>'Agent sur le planning au 011019'!$D$47</f>
        <v>7H30-15H30</v>
      </c>
      <c r="AS38" s="183" t="str">
        <f>'Agent sur le planning au 011019'!$E$47</f>
        <v>7H30-15H30</v>
      </c>
      <c r="AT38" s="182" t="str">
        <f>'Agent sur le planning au 011019'!$F$47</f>
        <v>JBU-15</v>
      </c>
      <c r="AU38" s="182" t="str">
        <f>'Agent sur le planning au 011019'!$B$48</f>
        <v>Soir JBC</v>
      </c>
      <c r="AV38" s="182" t="str">
        <f>'Agent sur le planning au 011019'!$C$48</f>
        <v>JFR-35</v>
      </c>
      <c r="AW38" s="181" t="str">
        <f>'Agent sur le planning au 011019'!$D$48</f>
        <v>JBC-24</v>
      </c>
      <c r="AX38" s="182" t="str">
        <f>'Agent sur le planning au 011019'!$E$48</f>
        <v>JBC-25</v>
      </c>
      <c r="AY38" s="182" t="str">
        <f>'Agent sur le planning au 011019'!$F$48</f>
        <v>JBC-25</v>
      </c>
      <c r="AZ38" s="182" t="str">
        <f>'Agent sur le planning au 011019'!$B$49</f>
        <v>JBC-24</v>
      </c>
      <c r="BA38" s="182" t="str">
        <f>'Agent sur le planning au 011019'!$C$49</f>
        <v>JBC-24</v>
      </c>
      <c r="BB38" s="182" t="str">
        <f>'Agent sur le planning au 011019'!$D$49</f>
        <v>12H-20H</v>
      </c>
      <c r="BC38" s="182" t="str">
        <f>'Agent sur le planning au 011019'!$E$49</f>
        <v>JBC-24</v>
      </c>
      <c r="BD38" s="181" t="str">
        <f>'Agent sur le planning au 011019'!$F$49</f>
        <v>JBC-24</v>
      </c>
      <c r="BE38" s="182" t="str">
        <f>'Agent sur le planning au 011019'!$B$50</f>
        <v>JBC-22</v>
      </c>
      <c r="BF38" s="182" t="str">
        <f>'Agent sur le planning au 011019'!$C$50</f>
        <v>Soir JBC</v>
      </c>
      <c r="BG38" s="182" t="str">
        <f>'Agent sur le planning au 011019'!$D$50</f>
        <v>JBC-22</v>
      </c>
      <c r="BH38" s="181" t="s">
        <v>293</v>
      </c>
      <c r="BI38" s="182" t="str">
        <f>'Agent sur le planning au 011019'!$F$50</f>
        <v>JBC-22</v>
      </c>
      <c r="BJ38" s="182" t="str">
        <f>'Agent sur le planning au 011019'!$B$51</f>
        <v>7H30-18H</v>
      </c>
      <c r="BK38" s="184" t="str">
        <f>'Agent sur le planning au 011019'!$C$51</f>
        <v>RA</v>
      </c>
      <c r="BL38" s="182" t="str">
        <f>'Agent sur le planning au 011019'!$D$51</f>
        <v>JFR-33</v>
      </c>
      <c r="BM38" s="181" t="str">
        <f>'Agent sur le planning au 011019'!$E$51</f>
        <v>7h30-18h</v>
      </c>
      <c r="BN38" s="181" t="str">
        <f>'Agent sur le planning au 011019'!$F$51</f>
        <v>JFR-33</v>
      </c>
      <c r="BO38" s="184" t="str">
        <f>'Agent sur le planning au 011019'!$B$52</f>
        <v>RA</v>
      </c>
      <c r="BP38" s="182" t="str">
        <f>'Agent sur le planning au 011019'!$C$52</f>
        <v>JBC-25</v>
      </c>
      <c r="BQ38" s="182" t="str">
        <f>'Agent sur le planning au 011019'!$D$52</f>
        <v>JFR-35</v>
      </c>
      <c r="BR38" s="182" t="str">
        <f>'Agent sur le planning au 011019'!$E$52</f>
        <v>7H30-18H</v>
      </c>
      <c r="BS38" s="184" t="str">
        <f>'Agent sur le planning au 011019'!$F$52</f>
        <v>RA</v>
      </c>
      <c r="BT38" s="182" t="str">
        <f>'Agent sur le planning au 011019'!$B$53</f>
        <v>7H30-15H30</v>
      </c>
      <c r="BU38" s="183" t="str">
        <f>'Agent sur le planning au 011019'!$C$53</f>
        <v>7H30-15H30</v>
      </c>
      <c r="BV38" s="181" t="str">
        <f>'Agent sur le planning au 011019'!$D$53</f>
        <v>7H30-15H30</v>
      </c>
      <c r="BW38" s="182" t="str">
        <f>'Agent sur le planning au 011019'!$E$53</f>
        <v>Soir JFR</v>
      </c>
      <c r="BX38" s="183" t="str">
        <f>'Agent sur le planning au 011019'!$F$53</f>
        <v>7H30-15H30</v>
      </c>
      <c r="BY38" s="182" t="str">
        <f>'Agent sur le planning au 011019'!$B$54</f>
        <v>12H-20H</v>
      </c>
      <c r="BZ38" s="183" t="str">
        <f>'Agent sur le planning au 011019'!$C$54</f>
        <v>7H30-15H30</v>
      </c>
      <c r="CA38" s="183" t="str">
        <f>'Agent sur le planning au 011019'!$D$54</f>
        <v>7H30-15H30</v>
      </c>
      <c r="CB38" s="181" t="str">
        <f>'Agent sur le planning au 011019'!$E$54</f>
        <v>7H30-15H30</v>
      </c>
      <c r="CC38" s="183" t="str">
        <f>'Agent sur le planning au 011019'!$F$54</f>
        <v>7H30-15H30</v>
      </c>
      <c r="CD38" s="181" t="str">
        <f>'Agent sur le planning au 011019'!$B$55</f>
        <v>7H30-15H30</v>
      </c>
      <c r="CE38" s="183" t="str">
        <f>'Agent sur le planning au 011019'!$C$55</f>
        <v>7H30-15H30</v>
      </c>
      <c r="CF38" s="183" t="s">
        <v>292</v>
      </c>
      <c r="CG38" s="183" t="s">
        <v>294</v>
      </c>
      <c r="CH38" s="183" t="str">
        <f>'Agent sur le planning au 011019'!$F$55</f>
        <v>7H30-15H30</v>
      </c>
      <c r="CI38" s="182" t="str">
        <f>'Agent sur le planning au 011019'!$B$56</f>
        <v>CETI</v>
      </c>
      <c r="CJ38" s="181" t="str">
        <f>'Agent sur le planning au 011019'!$C$56</f>
        <v>CETI</v>
      </c>
      <c r="CK38" s="183" t="str">
        <f>'Agent sur le planning au 011019'!$D$56</f>
        <v>7H30-15H30</v>
      </c>
      <c r="CL38" s="182" t="str">
        <f>'Agent sur le planning au 011019'!$E$56</f>
        <v>Soir JBU</v>
      </c>
      <c r="CM38" s="182" t="str">
        <f>'Agent sur le planning au 011019'!$F$56</f>
        <v>CETI</v>
      </c>
      <c r="CN38" s="182" t="str">
        <f>'Agent sur le planning au 011019'!$B$57</f>
        <v>RADIO</v>
      </c>
      <c r="CO38" s="182" t="str">
        <f>'Agent sur le planning au 011019'!$C$57</f>
        <v>CURI</v>
      </c>
      <c r="CP38" s="181" t="str">
        <f>'Agent sur le planning au 011019'!$D$57</f>
        <v>Radio</v>
      </c>
      <c r="CQ38" s="182" t="str">
        <f>'Agent sur le planning au 011019'!$E$57</f>
        <v>SCANN</v>
      </c>
      <c r="CR38" s="182" t="str">
        <f>'Agent sur le planning au 011019'!$F$57</f>
        <v>12H-20H</v>
      </c>
      <c r="CS38" s="179" t="str">
        <f>'Agent sur le planning au 011019'!$B$31</f>
        <v>JBA-3</v>
      </c>
      <c r="CT38" s="179" t="str">
        <f>'Agent sur le planning au 011019'!$C$31</f>
        <v>JBA-3</v>
      </c>
      <c r="CU38" s="179" t="str">
        <f>'Agent sur le planning au 011019'!$D$31</f>
        <v>JBA-3</v>
      </c>
      <c r="CV38" s="179" t="str">
        <f>'Agent sur le planning au 011019'!$E$31</f>
        <v>JBA-3</v>
      </c>
      <c r="CW38" s="180" t="str">
        <f>'Agent sur le planning au 011019'!$F$31</f>
        <v>JBA-3</v>
      </c>
      <c r="CX38" s="181" t="str">
        <f>'Agent sur le planning au 011019'!$B$32</f>
        <v>JBA-2</v>
      </c>
      <c r="CY38" s="182" t="str">
        <f>'Agent sur le planning au 011019'!$C$32</f>
        <v>JBA-2</v>
      </c>
      <c r="CZ38" s="182" t="str">
        <f>'Agent sur le planning au 011019'!$D$32</f>
        <v>Soir JBC</v>
      </c>
      <c r="DA38" s="182" t="str">
        <f>'Agent sur le planning au 011019'!$E$32</f>
        <v>JBA-2</v>
      </c>
      <c r="DB38" s="182" t="str">
        <f>'Agent sur le planning au 011019'!$F$32</f>
        <v>JBA-2</v>
      </c>
      <c r="DC38" s="182" t="str">
        <f>'Agent sur le planning au 011019'!$B$33</f>
        <v>JBA-1</v>
      </c>
      <c r="DD38" s="182" t="str">
        <f>'Agent sur le planning au 011019'!$C$33</f>
        <v>12H-20H</v>
      </c>
      <c r="DE38" s="181" t="str">
        <f>'Agent sur le planning au 011019'!$D$33</f>
        <v>JBA-2</v>
      </c>
      <c r="DF38" s="182" t="str">
        <f>'Agent sur le planning au 011019'!$E$33</f>
        <v>JBA-1</v>
      </c>
      <c r="DG38" s="182" t="str">
        <f>'Agent sur le planning au 011019'!$F$33</f>
        <v>JBA-1</v>
      </c>
      <c r="DH38" s="183" t="str">
        <f>'Agent sur le planning au 011019'!$B$34</f>
        <v>7H30-15H30</v>
      </c>
      <c r="DI38" s="181" t="str">
        <f>'Agent sur le planning au 011019'!$C$34</f>
        <v>CCV-43</v>
      </c>
      <c r="DJ38" s="182" t="str">
        <f>'Agent sur le planning au 011019'!$D$34</f>
        <v>Soir JFR</v>
      </c>
      <c r="DK38" s="182" t="str">
        <f>'Agent sur le planning au 011019'!$E$34</f>
        <v>CCV-43</v>
      </c>
      <c r="DL38" s="182" t="str">
        <f>'Agent sur le planning au 011019'!$F$34</f>
        <v>CCV-43</v>
      </c>
      <c r="DM38" s="183" t="str">
        <f>'Agent sur le planning au 011019'!$B$35</f>
        <v>7H30-15H30</v>
      </c>
      <c r="DN38" s="182" t="str">
        <f>'Agent sur le planning au 011019'!$C$35</f>
        <v>CCV-46</v>
      </c>
      <c r="DO38" s="182" t="str">
        <f>'Agent sur le planning au 011019'!$D$35</f>
        <v>CCV-46</v>
      </c>
      <c r="DP38" s="181" t="str">
        <f>'Agent sur le planning au 011019'!$E$35</f>
        <v>CCV-46</v>
      </c>
      <c r="DQ38" s="182" t="str">
        <f>'Agent sur le planning au 011019'!$F$35</f>
        <v>Soir JBC</v>
      </c>
      <c r="DR38" s="182" t="str">
        <f>'Agent sur le planning au 011019'!$B$36</f>
        <v>JFR-34</v>
      </c>
      <c r="DS38" s="181" t="str">
        <f>'Agent sur le planning au 011019'!$C$36</f>
        <v>JFR-34</v>
      </c>
      <c r="DT38" s="184" t="str">
        <f>'Agent sur le planning au 011019'!$D$36</f>
        <v>RA</v>
      </c>
      <c r="DU38" s="182" t="str">
        <f>'Agent sur le planning au 011019'!$E$36</f>
        <v>JFR-34</v>
      </c>
      <c r="DV38" s="182" t="str">
        <f>'Agent sur le planning au 011019'!$F$36</f>
        <v>JFR-34</v>
      </c>
      <c r="DW38" s="182" t="str">
        <f>'Agent sur le planning au 011019'!$B$37</f>
        <v>Soir gyn</v>
      </c>
      <c r="DX38" s="183" t="str">
        <f>'Agent sur le planning au 011019'!$C$37</f>
        <v>7H30-18H</v>
      </c>
      <c r="DY38" s="182" t="str">
        <f>'Agent sur le planning au 011019'!$D$37</f>
        <v>7H30-18H</v>
      </c>
      <c r="DZ38" s="184" t="str">
        <f>'Agent sur le planning au 011019'!$E$37</f>
        <v>RA</v>
      </c>
      <c r="EA38" s="184" t="str">
        <f>'Agent sur le planning au 011019'!$F$37</f>
        <v>RA</v>
      </c>
      <c r="EB38" s="182" t="str">
        <f>'Agent sur le planning au 011019'!$B$38</f>
        <v>JFR-36</v>
      </c>
      <c r="EC38" s="181" t="str">
        <f>'Agent sur le planning au 011019'!$C$38</f>
        <v>JFR-36</v>
      </c>
      <c r="ED38" s="182" t="str">
        <f>'Agent sur le planning au 011019'!$D$38</f>
        <v>JFR-36</v>
      </c>
      <c r="EE38" s="182" t="str">
        <f>'Agent sur le planning au 011019'!$E$38</f>
        <v>JFR-36</v>
      </c>
      <c r="EF38" s="182" t="str">
        <f>'Agent sur le planning au 011019'!$F$38</f>
        <v>Soir JFR</v>
      </c>
      <c r="EG38" s="181" t="str">
        <f>'Agent sur le planning au 011019'!$B$39</f>
        <v>JFR-35</v>
      </c>
      <c r="EH38" s="182" t="str">
        <f>'Agent sur le planning au 011019'!$C$39</f>
        <v>Soir JFR</v>
      </c>
      <c r="EI38" s="182" t="str">
        <f>'Agent sur le planning au 011019'!$D$39</f>
        <v>JFR-35</v>
      </c>
      <c r="EJ38" s="182" t="str">
        <f>'Agent sur le planning au 011019'!$E$39</f>
        <v>JFR-35</v>
      </c>
      <c r="EK38" s="182" t="str">
        <f>'Agent sur le planning au 011019'!$F$39</f>
        <v>JFR-35</v>
      </c>
      <c r="EL38" s="183" t="str">
        <f>'Agent sur le planning au 011019'!$B$40</f>
        <v>7H30-15H30</v>
      </c>
      <c r="EM38" s="183" t="str">
        <f>'Agent sur le planning au 011019'!$C$40</f>
        <v>7H30-15H30</v>
      </c>
      <c r="EN38" s="182" t="str">
        <f>'Agent sur le planning au 011019'!$D$40</f>
        <v>7H30-15H30</v>
      </c>
      <c r="EO38" s="182" t="str">
        <f>'Agent sur le planning au 011019'!$E$40</f>
        <v>12H-20H</v>
      </c>
      <c r="EP38" s="181" t="str">
        <f>'Agent sur le planning au 011019'!$F$40</f>
        <v>JFR-36</v>
      </c>
      <c r="EQ38" s="182" t="str">
        <f>'Agent sur le planning au 011019'!$B$41</f>
        <v>Soir JBU</v>
      </c>
      <c r="ER38" s="182" t="str">
        <f>'Agent sur le planning au 011019'!$C$41</f>
        <v>JBU-14</v>
      </c>
      <c r="ES38" s="181" t="str">
        <f>'Agent sur le planning au 011019'!$D$41</f>
        <v>JBU-14</v>
      </c>
      <c r="ET38" s="182" t="str">
        <f>'Agent sur le planning au 011019'!$E$41</f>
        <v>JBU-14</v>
      </c>
      <c r="EU38" s="182" t="str">
        <f>'Agent sur le planning au 011019'!$F$41</f>
        <v>JBU-14</v>
      </c>
      <c r="EV38" s="182" t="str">
        <f>'Agent sur le planning au 011019'!$B$42</f>
        <v>JBU-14</v>
      </c>
      <c r="EW38" s="182" t="str">
        <f>'Agent sur le planning au 011019'!$C$42</f>
        <v>Soir JBU</v>
      </c>
      <c r="EX38" s="182" t="str">
        <f>'Agent sur le planning au 011019'!$D$42</f>
        <v>JBU-11</v>
      </c>
      <c r="EY38" s="181" t="str">
        <f>'Agent sur le planning au 011019'!$E$42</f>
        <v>7H30-15H30</v>
      </c>
      <c r="EZ38" s="182" t="str">
        <f>'Agent sur le planning au 011019'!$F$42</f>
        <v>RADIO</v>
      </c>
      <c r="FA38" s="182" t="str">
        <f>'Agent sur le planning au 011019'!$B$43</f>
        <v>JBU-11</v>
      </c>
      <c r="FB38" s="181" t="str">
        <f>'Agent sur le planning au 011019'!$C$43</f>
        <v>JBU-11</v>
      </c>
      <c r="FC38" s="182" t="str">
        <f>'Agent sur le planning au 011019'!$D$43</f>
        <v>Soir JBU</v>
      </c>
      <c r="FD38" s="182" t="str">
        <f>'Agent sur le planning au 011019'!$E$43</f>
        <v>JBU-11</v>
      </c>
      <c r="FE38" s="182" t="str">
        <f>'Agent sur le planning au 011019'!$F$43</f>
        <v>JBU-11</v>
      </c>
      <c r="FF38" s="182" t="str">
        <f>'Agent sur le planning au 011019'!$B$44</f>
        <v>7H30-18H</v>
      </c>
      <c r="FG38" s="183" t="str">
        <f>'Agent sur le planning au 011019'!$C$44</f>
        <v>7H30-18H</v>
      </c>
      <c r="FH38" s="182" t="str">
        <f>'Agent sur le planning au 011019'!$D$44</f>
        <v>7H30-18H</v>
      </c>
      <c r="FI38" s="184" t="str">
        <f>'Agent sur le planning au 011019'!$E$44</f>
        <v>RA</v>
      </c>
      <c r="FJ38" s="181" t="str">
        <f>'Agent sur le planning au 011019'!$F$44</f>
        <v>7H30-18H</v>
      </c>
      <c r="FK38" s="182" t="str">
        <f>'Agent sur le planning au 011019'!$B$45</f>
        <v>10H-20H</v>
      </c>
      <c r="FL38" s="183" t="str">
        <f>'Agent sur le planning au 011019'!$C$45</f>
        <v>7H30-18H</v>
      </c>
      <c r="FM38" s="184" t="str">
        <f>'Agent sur le planning au 011019'!$D$45</f>
        <v>RA</v>
      </c>
      <c r="FN38" s="182" t="str">
        <f>'Agent sur le planning au 011019'!$E$45</f>
        <v>JBU-15</v>
      </c>
      <c r="FO38" s="184" t="str">
        <f>'Agent sur le planning au 011019'!$F$45</f>
        <v>RA</v>
      </c>
      <c r="FP38" s="181" t="str">
        <f>'Agent sur le planning au 011019'!$B$46</f>
        <v>JBC-26</v>
      </c>
      <c r="FQ38" s="182" t="str">
        <f>'Agent sur le planning au 011019'!$C$46</f>
        <v>JBC-26</v>
      </c>
      <c r="FR38" s="182" t="str">
        <f>'Agent sur le planning au 011019'!$D$46</f>
        <v>JBC-26</v>
      </c>
      <c r="FS38" s="182" t="str">
        <f>'Agent sur le planning au 011019'!$E$46</f>
        <v>Soir JBC</v>
      </c>
      <c r="FT38" s="183" t="str">
        <f>'Agent sur le planning au 011019'!$F$46</f>
        <v>7H30-15H30</v>
      </c>
      <c r="FU38" s="182" t="str">
        <f>'Agent sur le planning au 011019'!$B$47</f>
        <v>7H30-15H30</v>
      </c>
      <c r="FV38" s="181" t="str">
        <f>'Agent sur le planning au 011019'!$C$47</f>
        <v>7H30-15H30</v>
      </c>
      <c r="FW38" s="183" t="str">
        <f>'Agent sur le planning au 011019'!$D$47</f>
        <v>7H30-15H30</v>
      </c>
      <c r="FX38" s="183" t="str">
        <f>'Agent sur le planning au 011019'!$E$47</f>
        <v>7H30-15H30</v>
      </c>
      <c r="FY38" s="182" t="str">
        <f>'Agent sur le planning au 011019'!$F$47</f>
        <v>JBU-15</v>
      </c>
      <c r="FZ38" s="182" t="str">
        <f>'Agent sur le planning au 011019'!$B$48</f>
        <v>Soir JBC</v>
      </c>
      <c r="GA38" s="182" t="str">
        <f>'Agent sur le planning au 011019'!$C$48</f>
        <v>JFR-35</v>
      </c>
      <c r="GB38" s="181" t="str">
        <f>'Agent sur le planning au 011019'!$D$48</f>
        <v>JBC-24</v>
      </c>
      <c r="GC38" s="182" t="str">
        <f>'Agent sur le planning au 011019'!$E$48</f>
        <v>JBC-25</v>
      </c>
      <c r="GD38" s="182" t="str">
        <f>'Agent sur le planning au 011019'!$F$48</f>
        <v>JBC-25</v>
      </c>
      <c r="GE38" s="182" t="str">
        <f>'Agent sur le planning au 011019'!$B$49</f>
        <v>JBC-24</v>
      </c>
      <c r="GF38" s="182" t="str">
        <f>'Agent sur le planning au 011019'!$C$49</f>
        <v>JBC-24</v>
      </c>
      <c r="GG38" s="182" t="str">
        <f>'Agent sur le planning au 011019'!$D$49</f>
        <v>12H-20H</v>
      </c>
      <c r="GH38" s="182" t="str">
        <f>'Agent sur le planning au 011019'!$E$49</f>
        <v>JBC-24</v>
      </c>
      <c r="GI38" s="181" t="str">
        <f>'Agent sur le planning au 011019'!$F$49</f>
        <v>JBC-24</v>
      </c>
      <c r="GJ38" s="182" t="str">
        <f>'Agent sur le planning au 011019'!$B$50</f>
        <v>JBC-22</v>
      </c>
      <c r="GK38" s="182" t="str">
        <f>'Agent sur le planning au 011019'!$C$50</f>
        <v>Soir JBC</v>
      </c>
      <c r="GL38" s="182" t="str">
        <f>'Agent sur le planning au 011019'!$D$50</f>
        <v>JBC-22</v>
      </c>
      <c r="GM38" s="181" t="s">
        <v>293</v>
      </c>
      <c r="GN38" s="182" t="str">
        <f>'Agent sur le planning au 011019'!$F$50</f>
        <v>JBC-22</v>
      </c>
      <c r="GO38" s="182" t="str">
        <f>'Agent sur le planning au 011019'!$B$51</f>
        <v>7H30-18H</v>
      </c>
      <c r="GP38" s="184" t="str">
        <f>'Agent sur le planning au 011019'!$C$51</f>
        <v>RA</v>
      </c>
      <c r="GQ38" s="182" t="str">
        <f>'Agent sur le planning au 011019'!$D$51</f>
        <v>JFR-33</v>
      </c>
      <c r="GR38" s="181" t="str">
        <f>'Agent sur le planning au 011019'!$E$51</f>
        <v>7h30-18h</v>
      </c>
      <c r="GS38" s="181" t="str">
        <f>'Agent sur le planning au 011019'!$F$51</f>
        <v>JFR-33</v>
      </c>
      <c r="GT38" s="184" t="str">
        <f>'Agent sur le planning au 011019'!$B$52</f>
        <v>RA</v>
      </c>
      <c r="GU38" s="182" t="str">
        <f>'Agent sur le planning au 011019'!$C$52</f>
        <v>JBC-25</v>
      </c>
      <c r="GV38" s="182" t="str">
        <f>'Agent sur le planning au 011019'!$D$52</f>
        <v>JFR-35</v>
      </c>
      <c r="GW38" s="182" t="str">
        <f>'Agent sur le planning au 011019'!$E$52</f>
        <v>7H30-18H</v>
      </c>
      <c r="GX38" s="184" t="str">
        <f>'Agent sur le planning au 011019'!$F$52</f>
        <v>RA</v>
      </c>
      <c r="GY38" s="182" t="str">
        <f>'Agent sur le planning au 011019'!$B$53</f>
        <v>7H30-15H30</v>
      </c>
      <c r="GZ38" s="183" t="str">
        <f>'Agent sur le planning au 011019'!$C$53</f>
        <v>7H30-15H30</v>
      </c>
      <c r="HA38" s="181" t="str">
        <f>'Agent sur le planning au 011019'!$D$53</f>
        <v>7H30-15H30</v>
      </c>
      <c r="HB38" s="182" t="str">
        <f>'Agent sur le planning au 011019'!$E$53</f>
        <v>Soir JFR</v>
      </c>
      <c r="HC38" s="183" t="str">
        <f>'Agent sur le planning au 011019'!$F$53</f>
        <v>7H30-15H30</v>
      </c>
      <c r="HD38" s="182" t="str">
        <f>'Agent sur le planning au 011019'!$B$54</f>
        <v>12H-20H</v>
      </c>
      <c r="HE38" s="183" t="str">
        <f>'Agent sur le planning au 011019'!$C$54</f>
        <v>7H30-15H30</v>
      </c>
      <c r="HF38" s="183" t="str">
        <f>'Agent sur le planning au 011019'!$D$54</f>
        <v>7H30-15H30</v>
      </c>
      <c r="HG38" s="181" t="str">
        <f>'Agent sur le planning au 011019'!$E$54</f>
        <v>7H30-15H30</v>
      </c>
      <c r="HH38" s="183" t="str">
        <f>'Agent sur le planning au 011019'!$F$54</f>
        <v>7H30-15H30</v>
      </c>
      <c r="HI38" s="181" t="str">
        <f>'Agent sur le planning au 011019'!$B$55</f>
        <v>7H30-15H30</v>
      </c>
      <c r="HJ38" s="183" t="str">
        <f>'Agent sur le planning au 011019'!$C$55</f>
        <v>7H30-15H30</v>
      </c>
      <c r="HK38" s="183" t="s">
        <v>292</v>
      </c>
      <c r="HL38" s="183" t="s">
        <v>294</v>
      </c>
      <c r="HM38" s="183" t="str">
        <f>'Agent sur le planning au 011019'!$F$55</f>
        <v>7H30-15H30</v>
      </c>
      <c r="HN38" s="182" t="str">
        <f>'Agent sur le planning au 011019'!$B$56</f>
        <v>CETI</v>
      </c>
      <c r="HO38" s="181" t="str">
        <f>'Agent sur le planning au 011019'!$C$56</f>
        <v>CETI</v>
      </c>
      <c r="HP38" s="183" t="str">
        <f>'Agent sur le planning au 011019'!$D$56</f>
        <v>7H30-15H30</v>
      </c>
      <c r="HQ38" s="182" t="str">
        <f>'Agent sur le planning au 011019'!$E$56</f>
        <v>Soir JBU</v>
      </c>
      <c r="HR38" s="182" t="str">
        <f>'Agent sur le planning au 011019'!$F$56</f>
        <v>CETI</v>
      </c>
      <c r="HS38" s="182" t="str">
        <f>'Agent sur le planning au 011019'!$B$57</f>
        <v>RADIO</v>
      </c>
      <c r="HT38" s="182" t="str">
        <f>'Agent sur le planning au 011019'!$C$57</f>
        <v>CURI</v>
      </c>
      <c r="HU38" s="181" t="str">
        <f>'Agent sur le planning au 011019'!$D$57</f>
        <v>Radio</v>
      </c>
      <c r="HV38" s="182" t="str">
        <f>'Agent sur le planning au 011019'!$E$57</f>
        <v>SCANN</v>
      </c>
      <c r="HW38" s="182" t="str">
        <f>'Agent sur le planning au 011019'!$F$57</f>
        <v>12H-20H</v>
      </c>
      <c r="HX38" s="179" t="str">
        <f>'Agent sur le planning au 011019'!$B$31</f>
        <v>JBA-3</v>
      </c>
      <c r="HY38" s="179" t="str">
        <f>'Agent sur le planning au 011019'!$C$31</f>
        <v>JBA-3</v>
      </c>
      <c r="HZ38" s="179" t="str">
        <f>'Agent sur le planning au 011019'!$D$31</f>
        <v>JBA-3</v>
      </c>
      <c r="IA38" s="179" t="str">
        <f>'Agent sur le planning au 011019'!$E$31</f>
        <v>JBA-3</v>
      </c>
      <c r="IB38" s="180" t="str">
        <f>'Agent sur le planning au 011019'!$F$31</f>
        <v>JBA-3</v>
      </c>
      <c r="IC38" s="181" t="str">
        <f>'Agent sur le planning au 011019'!$B$32</f>
        <v>JBA-2</v>
      </c>
      <c r="ID38" s="182" t="str">
        <f>'Agent sur le planning au 011019'!$C$32</f>
        <v>JBA-2</v>
      </c>
      <c r="IE38" s="182" t="str">
        <f>'Agent sur le planning au 011019'!$D$32</f>
        <v>Soir JBC</v>
      </c>
      <c r="IF38" s="182" t="str">
        <f>'Agent sur le planning au 011019'!$E$32</f>
        <v>JBA-2</v>
      </c>
      <c r="IG38" s="182" t="str">
        <f>'Agent sur le planning au 011019'!$F$32</f>
        <v>JBA-2</v>
      </c>
      <c r="IH38" s="182" t="str">
        <f>'Agent sur le planning au 011019'!$B$33</f>
        <v>JBA-1</v>
      </c>
      <c r="II38" s="182" t="str">
        <f>'Agent sur le planning au 011019'!$C$33</f>
        <v>12H-20H</v>
      </c>
      <c r="IJ38" s="181" t="str">
        <f>'Agent sur le planning au 011019'!$D$33</f>
        <v>JBA-2</v>
      </c>
      <c r="IK38" s="182" t="str">
        <f>'Agent sur le planning au 011019'!$E$33</f>
        <v>JBA-1</v>
      </c>
      <c r="IL38" s="182" t="str">
        <f>'Agent sur le planning au 011019'!$F$33</f>
        <v>JBA-1</v>
      </c>
      <c r="IM38" s="183" t="str">
        <f>'Agent sur le planning au 011019'!$B$34</f>
        <v>7H30-15H30</v>
      </c>
      <c r="IN38" s="181" t="str">
        <f>'Agent sur le planning au 011019'!$C$34</f>
        <v>CCV-43</v>
      </c>
      <c r="IO38" s="182" t="str">
        <f>'Agent sur le planning au 011019'!$D$34</f>
        <v>Soir JFR</v>
      </c>
      <c r="IP38" s="182" t="str">
        <f>'Agent sur le planning au 011019'!$E$34</f>
        <v>CCV-43</v>
      </c>
      <c r="IQ38" s="182" t="str">
        <f>'Agent sur le planning au 011019'!$F$34</f>
        <v>CCV-43</v>
      </c>
      <c r="IR38" s="183" t="str">
        <f>'Agent sur le planning au 011019'!$B$35</f>
        <v>7H30-15H30</v>
      </c>
      <c r="IS38" s="182" t="str">
        <f>'Agent sur le planning au 011019'!$C$35</f>
        <v>CCV-46</v>
      </c>
      <c r="IT38" s="182" t="str">
        <f>'Agent sur le planning au 011019'!$D$35</f>
        <v>CCV-46</v>
      </c>
      <c r="IU38" s="181" t="str">
        <f>'Agent sur le planning au 011019'!$E$35</f>
        <v>CCV-46</v>
      </c>
      <c r="IV38" s="182" t="str">
        <f>'Agent sur le planning au 011019'!$F$35</f>
        <v>Soir JBC</v>
      </c>
      <c r="IW38" s="182" t="str">
        <f>'Agent sur le planning au 011019'!$B$36</f>
        <v>JFR-34</v>
      </c>
      <c r="IX38" s="181" t="str">
        <f>'Agent sur le planning au 011019'!$C$36</f>
        <v>JFR-34</v>
      </c>
      <c r="IY38" s="184" t="str">
        <f>'Agent sur le planning au 011019'!$D$36</f>
        <v>RA</v>
      </c>
      <c r="IZ38" s="182" t="str">
        <f>'Agent sur le planning au 011019'!$E$36</f>
        <v>JFR-34</v>
      </c>
      <c r="JA38" s="182" t="str">
        <f>'Agent sur le planning au 011019'!$F$36</f>
        <v>JFR-34</v>
      </c>
      <c r="JB38" s="182" t="str">
        <f>'Agent sur le planning au 011019'!$B$37</f>
        <v>Soir gyn</v>
      </c>
      <c r="JC38" s="183" t="str">
        <f>'Agent sur le planning au 011019'!$C$37</f>
        <v>7H30-18H</v>
      </c>
      <c r="JD38" s="182" t="str">
        <f>'Agent sur le planning au 011019'!$D$37</f>
        <v>7H30-18H</v>
      </c>
      <c r="JE38" s="184" t="str">
        <f>'Agent sur le planning au 011019'!$E$37</f>
        <v>RA</v>
      </c>
      <c r="JF38" s="184" t="str">
        <f>'Agent sur le planning au 011019'!$F$37</f>
        <v>RA</v>
      </c>
      <c r="JG38" s="182" t="str">
        <f>'Agent sur le planning au 011019'!$B$38</f>
        <v>JFR-36</v>
      </c>
      <c r="JH38" s="181" t="str">
        <f>'Agent sur le planning au 011019'!$C$38</f>
        <v>JFR-36</v>
      </c>
      <c r="JI38" s="182" t="str">
        <f>'Agent sur le planning au 011019'!$D$38</f>
        <v>JFR-36</v>
      </c>
      <c r="JJ38" s="182" t="str">
        <f>'Agent sur le planning au 011019'!$E$38</f>
        <v>JFR-36</v>
      </c>
      <c r="JK38" s="182" t="str">
        <f>'Agent sur le planning au 011019'!$F$38</f>
        <v>Soir JFR</v>
      </c>
      <c r="JL38" s="181" t="str">
        <f>'Agent sur le planning au 011019'!$B$39</f>
        <v>JFR-35</v>
      </c>
      <c r="JM38" s="182" t="str">
        <f>'Agent sur le planning au 011019'!$C$39</f>
        <v>Soir JFR</v>
      </c>
      <c r="JN38" s="182" t="str">
        <f>'Agent sur le planning au 011019'!$D$39</f>
        <v>JFR-35</v>
      </c>
      <c r="JO38" s="182" t="str">
        <f>'Agent sur le planning au 011019'!$E$39</f>
        <v>JFR-35</v>
      </c>
      <c r="JP38" s="182" t="str">
        <f>'Agent sur le planning au 011019'!$F$39</f>
        <v>JFR-35</v>
      </c>
      <c r="JQ38" s="183" t="str">
        <f>'Agent sur le planning au 011019'!$B$40</f>
        <v>7H30-15H30</v>
      </c>
      <c r="JR38" s="183" t="str">
        <f>'Agent sur le planning au 011019'!$C$40</f>
        <v>7H30-15H30</v>
      </c>
      <c r="JS38" s="182" t="str">
        <f>'Agent sur le planning au 011019'!$D$40</f>
        <v>7H30-15H30</v>
      </c>
      <c r="JT38" s="182" t="str">
        <f>'Agent sur le planning au 011019'!$E$40</f>
        <v>12H-20H</v>
      </c>
      <c r="JU38" s="181" t="str">
        <f>'Agent sur le planning au 011019'!$F$40</f>
        <v>JFR-36</v>
      </c>
      <c r="JV38" s="182" t="str">
        <f>'Agent sur le planning au 011019'!$B$41</f>
        <v>Soir JBU</v>
      </c>
      <c r="JW38" s="182" t="str">
        <f>'Agent sur le planning au 011019'!$C$41</f>
        <v>JBU-14</v>
      </c>
      <c r="JX38" s="181" t="str">
        <f>'Agent sur le planning au 011019'!$D$41</f>
        <v>JBU-14</v>
      </c>
      <c r="JY38" s="182" t="str">
        <f>'Agent sur le planning au 011019'!$E$41</f>
        <v>JBU-14</v>
      </c>
      <c r="JZ38" s="182" t="str">
        <f>'Agent sur le planning au 011019'!$F$41</f>
        <v>JBU-14</v>
      </c>
      <c r="KA38" s="182" t="str">
        <f>'Agent sur le planning au 011019'!$B$42</f>
        <v>JBU-14</v>
      </c>
      <c r="KB38" s="182" t="str">
        <f>'Agent sur le planning au 011019'!$C$42</f>
        <v>Soir JBU</v>
      </c>
      <c r="KC38" s="182" t="str">
        <f>'Agent sur le planning au 011019'!$D$42</f>
        <v>JBU-11</v>
      </c>
      <c r="KD38" s="181" t="str">
        <f>'Agent sur le planning au 011019'!$E$42</f>
        <v>7H30-15H30</v>
      </c>
      <c r="KE38" s="182" t="str">
        <f>'Agent sur le planning au 011019'!$F$42</f>
        <v>RADIO</v>
      </c>
      <c r="KF38" s="182" t="str">
        <f>'Agent sur le planning au 011019'!$B$43</f>
        <v>JBU-11</v>
      </c>
      <c r="KG38" s="181" t="str">
        <f>'Agent sur le planning au 011019'!$C$43</f>
        <v>JBU-11</v>
      </c>
      <c r="KH38" s="182" t="str">
        <f>'Agent sur le planning au 011019'!$D$43</f>
        <v>Soir JBU</v>
      </c>
      <c r="KI38" s="182" t="str">
        <f>'Agent sur le planning au 011019'!$E$43</f>
        <v>JBU-11</v>
      </c>
      <c r="KJ38" s="182" t="str">
        <f>'Agent sur le planning au 011019'!$F$43</f>
        <v>JBU-11</v>
      </c>
      <c r="KK38" s="182" t="str">
        <f>'Agent sur le planning au 011019'!$B$44</f>
        <v>7H30-18H</v>
      </c>
      <c r="KL38" s="183" t="str">
        <f>'Agent sur le planning au 011019'!$C$44</f>
        <v>7H30-18H</v>
      </c>
      <c r="KM38" s="182" t="str">
        <f>'Agent sur le planning au 011019'!$D$44</f>
        <v>7H30-18H</v>
      </c>
      <c r="KN38" s="184" t="str">
        <f>'Agent sur le planning au 011019'!$E$44</f>
        <v>RA</v>
      </c>
      <c r="KO38" s="181" t="str">
        <f>'Agent sur le planning au 011019'!$F$44</f>
        <v>7H30-18H</v>
      </c>
      <c r="KP38" s="182" t="str">
        <f>'Agent sur le planning au 011019'!$B$45</f>
        <v>10H-20H</v>
      </c>
      <c r="KQ38" s="183" t="str">
        <f>'Agent sur le planning au 011019'!$C$45</f>
        <v>7H30-18H</v>
      </c>
      <c r="KR38" s="184" t="str">
        <f>'Agent sur le planning au 011019'!$D$45</f>
        <v>RA</v>
      </c>
      <c r="KS38" s="182" t="str">
        <f>'Agent sur le planning au 011019'!$E$45</f>
        <v>JBU-15</v>
      </c>
      <c r="KT38" s="184" t="str">
        <f>'Agent sur le planning au 011019'!$F$45</f>
        <v>RA</v>
      </c>
      <c r="KU38" s="181" t="str">
        <f>'Agent sur le planning au 011019'!$B$46</f>
        <v>JBC-26</v>
      </c>
      <c r="KV38" s="182" t="str">
        <f>'Agent sur le planning au 011019'!$C$46</f>
        <v>JBC-26</v>
      </c>
      <c r="KW38" s="182" t="str">
        <f>'Agent sur le planning au 011019'!$D$46</f>
        <v>JBC-26</v>
      </c>
      <c r="KX38" s="182" t="str">
        <f>'Agent sur le planning au 011019'!$E$46</f>
        <v>Soir JBC</v>
      </c>
      <c r="KY38" s="183" t="str">
        <f>'Agent sur le planning au 011019'!$F$46</f>
        <v>7H30-15H30</v>
      </c>
      <c r="KZ38" s="182" t="str">
        <f>'Agent sur le planning au 011019'!$B$47</f>
        <v>7H30-15H30</v>
      </c>
      <c r="LA38" s="181" t="str">
        <f>'Agent sur le planning au 011019'!$C$47</f>
        <v>7H30-15H30</v>
      </c>
      <c r="LB38" s="183" t="str">
        <f>'Agent sur le planning au 011019'!$D$47</f>
        <v>7H30-15H30</v>
      </c>
      <c r="LC38" s="183" t="str">
        <f>'Agent sur le planning au 011019'!$E$47</f>
        <v>7H30-15H30</v>
      </c>
      <c r="LD38" s="182" t="str">
        <f>'Agent sur le planning au 011019'!$F$47</f>
        <v>JBU-15</v>
      </c>
      <c r="LE38" s="182" t="str">
        <f>'Agent sur le planning au 011019'!$B$48</f>
        <v>Soir JBC</v>
      </c>
      <c r="LF38" s="182" t="str">
        <f>'Agent sur le planning au 011019'!$C$48</f>
        <v>JFR-35</v>
      </c>
      <c r="LG38" s="181" t="str">
        <f>'Agent sur le planning au 011019'!$D$48</f>
        <v>JBC-24</v>
      </c>
      <c r="LH38" s="182" t="str">
        <f>'Agent sur le planning au 011019'!$E$48</f>
        <v>JBC-25</v>
      </c>
      <c r="LI38" s="182" t="str">
        <f>'Agent sur le planning au 011019'!$F$48</f>
        <v>JBC-25</v>
      </c>
      <c r="LJ38" s="182" t="str">
        <f>'Agent sur le planning au 011019'!$B$49</f>
        <v>JBC-24</v>
      </c>
      <c r="LK38" s="182" t="str">
        <f>'Agent sur le planning au 011019'!$C$49</f>
        <v>JBC-24</v>
      </c>
      <c r="LL38" s="182" t="str">
        <f>'Agent sur le planning au 011019'!$D$49</f>
        <v>12H-20H</v>
      </c>
      <c r="LM38" s="182" t="str">
        <f>'Agent sur le planning au 011019'!$E$49</f>
        <v>JBC-24</v>
      </c>
      <c r="LN38" s="181" t="str">
        <f>'Agent sur le planning au 011019'!$F$49</f>
        <v>JBC-24</v>
      </c>
      <c r="LO38" s="182" t="str">
        <f>'Agent sur le planning au 011019'!$B$50</f>
        <v>JBC-22</v>
      </c>
      <c r="LP38" s="182" t="str">
        <f>'Agent sur le planning au 011019'!$C$50</f>
        <v>Soir JBC</v>
      </c>
      <c r="LQ38" s="182" t="str">
        <f>'Agent sur le planning au 011019'!$D$50</f>
        <v>JBC-22</v>
      </c>
      <c r="LR38" s="181" t="s">
        <v>293</v>
      </c>
      <c r="LS38" s="182" t="str">
        <f>'Agent sur le planning au 011019'!$F$50</f>
        <v>JBC-22</v>
      </c>
      <c r="LT38" s="182" t="str">
        <f>'Agent sur le planning au 011019'!$B$51</f>
        <v>7H30-18H</v>
      </c>
      <c r="LU38" s="184" t="str">
        <f>'Agent sur le planning au 011019'!$C$51</f>
        <v>RA</v>
      </c>
      <c r="LV38" s="182" t="str">
        <f>'Agent sur le planning au 011019'!$D$51</f>
        <v>JFR-33</v>
      </c>
      <c r="LW38" s="181" t="str">
        <f>'Agent sur le planning au 011019'!$E$51</f>
        <v>7h30-18h</v>
      </c>
      <c r="LX38" s="181" t="str">
        <f>'Agent sur le planning au 011019'!$F$51</f>
        <v>JFR-33</v>
      </c>
      <c r="LY38" s="184" t="str">
        <f>'Agent sur le planning au 011019'!$B$52</f>
        <v>RA</v>
      </c>
      <c r="LZ38" s="182" t="str">
        <f>'Agent sur le planning au 011019'!$C$52</f>
        <v>JBC-25</v>
      </c>
      <c r="MA38" s="182" t="str">
        <f>'Agent sur le planning au 011019'!$D$52</f>
        <v>JFR-35</v>
      </c>
      <c r="MB38" s="182" t="str">
        <f>'Agent sur le planning au 011019'!$E$52</f>
        <v>7H30-18H</v>
      </c>
      <c r="MC38" s="184" t="str">
        <f>'Agent sur le planning au 011019'!$F$52</f>
        <v>RA</v>
      </c>
      <c r="MD38" s="182" t="str">
        <f>'Agent sur le planning au 011019'!$B$53</f>
        <v>7H30-15H30</v>
      </c>
      <c r="ME38" s="183" t="str">
        <f>'Agent sur le planning au 011019'!$C$53</f>
        <v>7H30-15H30</v>
      </c>
      <c r="MF38" s="181" t="str">
        <f>'Agent sur le planning au 011019'!$D$53</f>
        <v>7H30-15H30</v>
      </c>
      <c r="MG38" s="182" t="str">
        <f>'Agent sur le planning au 011019'!$E$53</f>
        <v>Soir JFR</v>
      </c>
      <c r="MH38" s="183" t="str">
        <f>'Agent sur le planning au 011019'!$F$53</f>
        <v>7H30-15H30</v>
      </c>
      <c r="MI38" s="182" t="str">
        <f>'Agent sur le planning au 011019'!$B$54</f>
        <v>12H-20H</v>
      </c>
      <c r="MJ38" s="183" t="str">
        <f>'Agent sur le planning au 011019'!$C$54</f>
        <v>7H30-15H30</v>
      </c>
      <c r="MK38" s="183" t="str">
        <f>'Agent sur le planning au 011019'!$D$54</f>
        <v>7H30-15H30</v>
      </c>
      <c r="ML38" s="181" t="str">
        <f>'Agent sur le planning au 011019'!$E$54</f>
        <v>7H30-15H30</v>
      </c>
      <c r="MM38" s="183" t="str">
        <f>'Agent sur le planning au 011019'!$F$54</f>
        <v>7H30-15H30</v>
      </c>
      <c r="MN38" s="181" t="str">
        <f>'Agent sur le planning au 011019'!$B$55</f>
        <v>7H30-15H30</v>
      </c>
      <c r="MO38" s="183" t="str">
        <f>'Agent sur le planning au 011019'!$C$55</f>
        <v>7H30-15H30</v>
      </c>
      <c r="MP38" s="183" t="s">
        <v>292</v>
      </c>
      <c r="MQ38" s="183" t="s">
        <v>294</v>
      </c>
      <c r="MR38" s="183" t="str">
        <f>'Agent sur le planning au 011019'!$F$55</f>
        <v>7H30-15H30</v>
      </c>
      <c r="MS38" s="182" t="str">
        <f>'Agent sur le planning au 011019'!$B$56</f>
        <v>CETI</v>
      </c>
      <c r="MT38" s="181" t="str">
        <f>'Agent sur le planning au 011019'!$C$56</f>
        <v>CETI</v>
      </c>
      <c r="MU38" s="183" t="str">
        <f>'Agent sur le planning au 011019'!$D$56</f>
        <v>7H30-15H30</v>
      </c>
      <c r="MV38" s="182" t="str">
        <f>'Agent sur le planning au 011019'!$E$56</f>
        <v>Soir JBU</v>
      </c>
      <c r="MW38" s="182" t="str">
        <f>'Agent sur le planning au 011019'!$F$56</f>
        <v>CETI</v>
      </c>
      <c r="MX38" s="182" t="str">
        <f>'Agent sur le planning au 011019'!$B$57</f>
        <v>RADIO</v>
      </c>
      <c r="MY38" s="182" t="str">
        <f>'Agent sur le planning au 011019'!$C$57</f>
        <v>CURI</v>
      </c>
      <c r="MZ38" s="181" t="str">
        <f>'Agent sur le planning au 011019'!$D$57</f>
        <v>Radio</v>
      </c>
      <c r="NA38" s="182" t="str">
        <f>'Agent sur le planning au 011019'!$E$57</f>
        <v>SCANN</v>
      </c>
      <c r="NB38" s="182" t="str">
        <f>'Agent sur le planning au 011019'!$F$57</f>
        <v>12H-20H</v>
      </c>
      <c r="NC38" s="179" t="str">
        <f>'Agent sur le planning au 011019'!$B$31</f>
        <v>JBA-3</v>
      </c>
      <c r="ND38" s="179" t="str">
        <f>'Agent sur le planning au 011019'!$C$31</f>
        <v>JBA-3</v>
      </c>
      <c r="NE38" s="179" t="str">
        <f>'Agent sur le planning au 011019'!$D$31</f>
        <v>JBA-3</v>
      </c>
      <c r="NF38" s="179" t="str">
        <f>'Agent sur le planning au 011019'!$E$31</f>
        <v>JBA-3</v>
      </c>
      <c r="NG38" s="180" t="str">
        <f>'Agent sur le planning au 011019'!$F$31</f>
        <v>JBA-3</v>
      </c>
      <c r="NH38" s="181" t="str">
        <f>'Agent sur le planning au 011019'!$B$32</f>
        <v>JBA-2</v>
      </c>
      <c r="NI38" s="182" t="str">
        <f>'Agent sur le planning au 011019'!$C$32</f>
        <v>JBA-2</v>
      </c>
      <c r="NJ38" s="182" t="str">
        <f>'Agent sur le planning au 011019'!$D$32</f>
        <v>Soir JBC</v>
      </c>
      <c r="NK38" s="182" t="str">
        <f>'Agent sur le planning au 011019'!$E$32</f>
        <v>JBA-2</v>
      </c>
      <c r="NL38" s="182" t="str">
        <f>'Agent sur le planning au 011019'!$F$32</f>
        <v>JBA-2</v>
      </c>
      <c r="NM38" s="182" t="str">
        <f>'Agent sur le planning au 011019'!$B$33</f>
        <v>JBA-1</v>
      </c>
      <c r="NN38" s="182" t="str">
        <f>'Agent sur le planning au 011019'!$C$33</f>
        <v>12H-20H</v>
      </c>
      <c r="NO38" s="181" t="str">
        <f>'Agent sur le planning au 011019'!$D$33</f>
        <v>JBA-2</v>
      </c>
      <c r="NP38" s="182" t="str">
        <f>'Agent sur le planning au 011019'!$E$33</f>
        <v>JBA-1</v>
      </c>
      <c r="NQ38" s="182" t="str">
        <f>'Agent sur le planning au 011019'!$F$33</f>
        <v>JBA-1</v>
      </c>
      <c r="NR38" s="183" t="str">
        <f>'Agent sur le planning au 011019'!$B$34</f>
        <v>7H30-15H30</v>
      </c>
      <c r="NS38" s="181" t="str">
        <f>'Agent sur le planning au 011019'!$C$34</f>
        <v>CCV-43</v>
      </c>
      <c r="NT38" s="182" t="str">
        <f>'Agent sur le planning au 011019'!$D$34</f>
        <v>Soir JFR</v>
      </c>
      <c r="NU38" s="182" t="str">
        <f>'Agent sur le planning au 011019'!$E$34</f>
        <v>CCV-43</v>
      </c>
      <c r="NV38" s="182" t="str">
        <f>'Agent sur le planning au 011019'!$F$34</f>
        <v>CCV-43</v>
      </c>
      <c r="NW38" s="183" t="str">
        <f>'Agent sur le planning au 011019'!$B$35</f>
        <v>7H30-15H30</v>
      </c>
      <c r="NX38" s="182" t="str">
        <f>'Agent sur le planning au 011019'!$C$35</f>
        <v>CCV-46</v>
      </c>
      <c r="NY38" s="182" t="str">
        <f>'Agent sur le planning au 011019'!$D$35</f>
        <v>CCV-46</v>
      </c>
      <c r="NZ38" s="181" t="str">
        <f>'Agent sur le planning au 011019'!$E$35</f>
        <v>CCV-46</v>
      </c>
      <c r="OA38" s="182" t="str">
        <f>'Agent sur le planning au 011019'!$F$35</f>
        <v>Soir JBC</v>
      </c>
      <c r="OB38" s="182" t="str">
        <f>'Agent sur le planning au 011019'!$B$36</f>
        <v>JFR-34</v>
      </c>
      <c r="OC38" s="181" t="str">
        <f>'Agent sur le planning au 011019'!$C$36</f>
        <v>JFR-34</v>
      </c>
      <c r="OD38" s="184" t="str">
        <f>'Agent sur le planning au 011019'!$D$36</f>
        <v>RA</v>
      </c>
      <c r="OE38" s="182" t="str">
        <f>'Agent sur le planning au 011019'!$E$36</f>
        <v>JFR-34</v>
      </c>
      <c r="OF38" s="182" t="str">
        <f>'Agent sur le planning au 011019'!$F$36</f>
        <v>JFR-34</v>
      </c>
      <c r="OG38" s="182" t="str">
        <f>'Agent sur le planning au 011019'!$B$37</f>
        <v>Soir gyn</v>
      </c>
      <c r="OH38" s="183" t="str">
        <f>'Agent sur le planning au 011019'!$C$37</f>
        <v>7H30-18H</v>
      </c>
      <c r="OI38" s="182" t="str">
        <f>'Agent sur le planning au 011019'!$D$37</f>
        <v>7H30-18H</v>
      </c>
      <c r="OJ38" s="184" t="str">
        <f>'Agent sur le planning au 011019'!$E$37</f>
        <v>RA</v>
      </c>
      <c r="OK38" s="184" t="str">
        <f>'Agent sur le planning au 011019'!$F$37</f>
        <v>RA</v>
      </c>
      <c r="OL38" s="182" t="str">
        <f>'Agent sur le planning au 011019'!$B$38</f>
        <v>JFR-36</v>
      </c>
      <c r="OM38" s="181" t="str">
        <f>'Agent sur le planning au 011019'!$C$38</f>
        <v>JFR-36</v>
      </c>
      <c r="ON38" s="182" t="str">
        <f>'Agent sur le planning au 011019'!$D$38</f>
        <v>JFR-36</v>
      </c>
      <c r="OO38" s="182" t="str">
        <f>'Agent sur le planning au 011019'!$E$38</f>
        <v>JFR-36</v>
      </c>
      <c r="OP38" s="182" t="str">
        <f>'Agent sur le planning au 011019'!$F$38</f>
        <v>Soir JFR</v>
      </c>
    </row>
    <row r="39" spans="1:406" ht="15" thickBot="1">
      <c r="A39" s="155" t="s">
        <v>373</v>
      </c>
      <c r="B39" s="183" t="str">
        <f>'Agent sur le planning au 011019'!$B$40</f>
        <v>7H30-15H30</v>
      </c>
      <c r="C39" s="183" t="str">
        <f>'Agent sur le planning au 011019'!$C$40</f>
        <v>7H30-15H30</v>
      </c>
      <c r="D39" s="182" t="str">
        <f>'Agent sur le planning au 011019'!$D$40</f>
        <v>7H30-15H30</v>
      </c>
      <c r="E39" s="182" t="str">
        <f>'Agent sur le planning au 011019'!$E$40</f>
        <v>12H-20H</v>
      </c>
      <c r="F39" s="181" t="str">
        <f>'Agent sur le planning au 011019'!$F$40</f>
        <v>JFR-36</v>
      </c>
      <c r="G39" s="182" t="str">
        <f>'Agent sur le planning au 011019'!$B$41</f>
        <v>Soir JBU</v>
      </c>
      <c r="H39" s="182" t="str">
        <f>'Agent sur le planning au 011019'!$C$41</f>
        <v>JBU-14</v>
      </c>
      <c r="I39" s="181" t="str">
        <f>'Agent sur le planning au 011019'!$D$41</f>
        <v>JBU-14</v>
      </c>
      <c r="J39" s="182" t="str">
        <f>'Agent sur le planning au 011019'!$E$41</f>
        <v>JBU-14</v>
      </c>
      <c r="K39" s="182" t="str">
        <f>'Agent sur le planning au 011019'!$F$41</f>
        <v>JBU-14</v>
      </c>
      <c r="L39" s="182" t="str">
        <f>'Agent sur le planning au 011019'!$B$42</f>
        <v>JBU-14</v>
      </c>
      <c r="M39" s="182" t="str">
        <f>'Agent sur le planning au 011019'!$C$42</f>
        <v>Soir JBU</v>
      </c>
      <c r="N39" s="182" t="str">
        <f>'Agent sur le planning au 011019'!$D$42</f>
        <v>JBU-11</v>
      </c>
      <c r="O39" s="181" t="str">
        <f>'Agent sur le planning au 011019'!$E$42</f>
        <v>7H30-15H30</v>
      </c>
      <c r="P39" s="182" t="str">
        <f>'Agent sur le planning au 011019'!$F$42</f>
        <v>RADIO</v>
      </c>
      <c r="Q39" s="182" t="str">
        <f>'Agent sur le planning au 011019'!$B$43</f>
        <v>JBU-11</v>
      </c>
      <c r="R39" s="181" t="str">
        <f>'Agent sur le planning au 011019'!$C$43</f>
        <v>JBU-11</v>
      </c>
      <c r="S39" s="182" t="str">
        <f>'Agent sur le planning au 011019'!$D$43</f>
        <v>Soir JBU</v>
      </c>
      <c r="T39" s="182" t="str">
        <f>'Agent sur le planning au 011019'!$E$43</f>
        <v>JBU-11</v>
      </c>
      <c r="U39" s="182" t="str">
        <f>'Agent sur le planning au 011019'!$F$43</f>
        <v>JBU-11</v>
      </c>
      <c r="V39" s="182" t="str">
        <f>'Agent sur le planning au 011019'!$B$44</f>
        <v>7H30-18H</v>
      </c>
      <c r="W39" s="183" t="str">
        <f>'Agent sur le planning au 011019'!$C$44</f>
        <v>7H30-18H</v>
      </c>
      <c r="X39" s="182" t="str">
        <f>'Agent sur le planning au 011019'!$D$44</f>
        <v>7H30-18H</v>
      </c>
      <c r="Y39" s="184" t="str">
        <f>'Agent sur le planning au 011019'!$E$44</f>
        <v>RA</v>
      </c>
      <c r="Z39" s="181" t="str">
        <f>'Agent sur le planning au 011019'!$F$44</f>
        <v>7H30-18H</v>
      </c>
      <c r="AA39" s="182" t="str">
        <f>'Agent sur le planning au 011019'!$B$45</f>
        <v>10H-20H</v>
      </c>
      <c r="AB39" s="183" t="str">
        <f>'Agent sur le planning au 011019'!$C$45</f>
        <v>7H30-18H</v>
      </c>
      <c r="AC39" s="184" t="str">
        <f>'Agent sur le planning au 011019'!$D$45</f>
        <v>RA</v>
      </c>
      <c r="AD39" s="182" t="str">
        <f>'Agent sur le planning au 011019'!$E$45</f>
        <v>JBU-15</v>
      </c>
      <c r="AE39" s="184" t="str">
        <f>'Agent sur le planning au 011019'!$F$45</f>
        <v>RA</v>
      </c>
      <c r="AF39" s="181" t="str">
        <f>'Agent sur le planning au 011019'!$B$46</f>
        <v>JBC-26</v>
      </c>
      <c r="AG39" s="182" t="str">
        <f>'Agent sur le planning au 011019'!$C$46</f>
        <v>JBC-26</v>
      </c>
      <c r="AH39" s="182" t="str">
        <f>'Agent sur le planning au 011019'!$D$46</f>
        <v>JBC-26</v>
      </c>
      <c r="AI39" s="182" t="str">
        <f>'Agent sur le planning au 011019'!$E$46</f>
        <v>Soir JBC</v>
      </c>
      <c r="AJ39" s="183" t="str">
        <f>'Agent sur le planning au 011019'!$F$46</f>
        <v>7H30-15H30</v>
      </c>
      <c r="AK39" s="182" t="str">
        <f>'Agent sur le planning au 011019'!$B$47</f>
        <v>7H30-15H30</v>
      </c>
      <c r="AL39" s="181" t="str">
        <f>'Agent sur le planning au 011019'!$C$47</f>
        <v>7H30-15H30</v>
      </c>
      <c r="AM39" s="183" t="str">
        <f>'Agent sur le planning au 011019'!$D$47</f>
        <v>7H30-15H30</v>
      </c>
      <c r="AN39" s="183" t="str">
        <f>'Agent sur le planning au 011019'!$E$47</f>
        <v>7H30-15H30</v>
      </c>
      <c r="AO39" s="182" t="str">
        <f>'Agent sur le planning au 011019'!$F$47</f>
        <v>JBU-15</v>
      </c>
      <c r="AP39" s="182" t="str">
        <f>'Agent sur le planning au 011019'!$B$48</f>
        <v>Soir JBC</v>
      </c>
      <c r="AQ39" s="182" t="str">
        <f>'Agent sur le planning au 011019'!$C$48</f>
        <v>JFR-35</v>
      </c>
      <c r="AR39" s="181" t="str">
        <f>'Agent sur le planning au 011019'!$D$48</f>
        <v>JBC-24</v>
      </c>
      <c r="AS39" s="182" t="str">
        <f>'Agent sur le planning au 011019'!$E$48</f>
        <v>JBC-25</v>
      </c>
      <c r="AT39" s="182" t="str">
        <f>'Agent sur le planning au 011019'!$F$48</f>
        <v>JBC-25</v>
      </c>
      <c r="AU39" s="182" t="str">
        <f>'Agent sur le planning au 011019'!$B$49</f>
        <v>JBC-24</v>
      </c>
      <c r="AV39" s="182" t="str">
        <f>'Agent sur le planning au 011019'!$C$49</f>
        <v>JBC-24</v>
      </c>
      <c r="AW39" s="182" t="str">
        <f>'Agent sur le planning au 011019'!$D$49</f>
        <v>12H-20H</v>
      </c>
      <c r="AX39" s="182" t="str">
        <f>'Agent sur le planning au 011019'!$E$49</f>
        <v>JBC-24</v>
      </c>
      <c r="AY39" s="181" t="str">
        <f>'Agent sur le planning au 011019'!$F$49</f>
        <v>JBC-24</v>
      </c>
      <c r="AZ39" s="182" t="str">
        <f>'Agent sur le planning au 011019'!$B$50</f>
        <v>JBC-22</v>
      </c>
      <c r="BA39" s="182" t="str">
        <f>'Agent sur le planning au 011019'!$C$50</f>
        <v>Soir JBC</v>
      </c>
      <c r="BB39" s="182" t="str">
        <f>'Agent sur le planning au 011019'!$D$50</f>
        <v>JBC-22</v>
      </c>
      <c r="BC39" s="181" t="s">
        <v>293</v>
      </c>
      <c r="BD39" s="182" t="str">
        <f>'Agent sur le planning au 011019'!$F$50</f>
        <v>JBC-22</v>
      </c>
      <c r="BE39" s="182" t="str">
        <f>'Agent sur le planning au 011019'!$B$51</f>
        <v>7H30-18H</v>
      </c>
      <c r="BF39" s="184" t="str">
        <f>'Agent sur le planning au 011019'!$C$51</f>
        <v>RA</v>
      </c>
      <c r="BG39" s="182" t="str">
        <f>'Agent sur le planning au 011019'!$D$51</f>
        <v>JFR-33</v>
      </c>
      <c r="BH39" s="181" t="str">
        <f>'Agent sur le planning au 011019'!$E$51</f>
        <v>7h30-18h</v>
      </c>
      <c r="BI39" s="181" t="str">
        <f>'Agent sur le planning au 011019'!$F$51</f>
        <v>JFR-33</v>
      </c>
      <c r="BJ39" s="184" t="str">
        <f>'Agent sur le planning au 011019'!$B$52</f>
        <v>RA</v>
      </c>
      <c r="BK39" s="182" t="str">
        <f>'Agent sur le planning au 011019'!$C$52</f>
        <v>JBC-25</v>
      </c>
      <c r="BL39" s="182" t="str">
        <f>'Agent sur le planning au 011019'!$D$52</f>
        <v>JFR-35</v>
      </c>
      <c r="BM39" s="182" t="str">
        <f>'Agent sur le planning au 011019'!$E$52</f>
        <v>7H30-18H</v>
      </c>
      <c r="BN39" s="184" t="str">
        <f>'Agent sur le planning au 011019'!$F$52</f>
        <v>RA</v>
      </c>
      <c r="BO39" s="182" t="str">
        <f>'Agent sur le planning au 011019'!$B$53</f>
        <v>7H30-15H30</v>
      </c>
      <c r="BP39" s="183" t="str">
        <f>'Agent sur le planning au 011019'!$C$53</f>
        <v>7H30-15H30</v>
      </c>
      <c r="BQ39" s="181" t="str">
        <f>'Agent sur le planning au 011019'!$D$53</f>
        <v>7H30-15H30</v>
      </c>
      <c r="BR39" s="182" t="str">
        <f>'Agent sur le planning au 011019'!$E$53</f>
        <v>Soir JFR</v>
      </c>
      <c r="BS39" s="183" t="str">
        <f>'Agent sur le planning au 011019'!$F$53</f>
        <v>7H30-15H30</v>
      </c>
      <c r="BT39" s="182" t="str">
        <f>'Agent sur le planning au 011019'!$B$54</f>
        <v>12H-20H</v>
      </c>
      <c r="BU39" s="183" t="str">
        <f>'Agent sur le planning au 011019'!$C$54</f>
        <v>7H30-15H30</v>
      </c>
      <c r="BV39" s="183" t="str">
        <f>'Agent sur le planning au 011019'!$D$54</f>
        <v>7H30-15H30</v>
      </c>
      <c r="BW39" s="181" t="str">
        <f>'Agent sur le planning au 011019'!$E$54</f>
        <v>7H30-15H30</v>
      </c>
      <c r="BX39" s="183" t="str">
        <f>'Agent sur le planning au 011019'!$F$54</f>
        <v>7H30-15H30</v>
      </c>
      <c r="BY39" s="181" t="str">
        <f>'Agent sur le planning au 011019'!$B$55</f>
        <v>7H30-15H30</v>
      </c>
      <c r="BZ39" s="183" t="str">
        <f>'Agent sur le planning au 011019'!$C$55</f>
        <v>7H30-15H30</v>
      </c>
      <c r="CA39" s="183" t="s">
        <v>292</v>
      </c>
      <c r="CB39" s="183" t="s">
        <v>294</v>
      </c>
      <c r="CC39" s="183" t="str">
        <f>'Agent sur le planning au 011019'!$F$55</f>
        <v>7H30-15H30</v>
      </c>
      <c r="CD39" s="182" t="str">
        <f>'Agent sur le planning au 011019'!$B$56</f>
        <v>CETI</v>
      </c>
      <c r="CE39" s="181" t="str">
        <f>'Agent sur le planning au 011019'!$C$56</f>
        <v>CETI</v>
      </c>
      <c r="CF39" s="183" t="str">
        <f>'Agent sur le planning au 011019'!$D$56</f>
        <v>7H30-15H30</v>
      </c>
      <c r="CG39" s="182" t="str">
        <f>'Agent sur le planning au 011019'!$E$56</f>
        <v>Soir JBU</v>
      </c>
      <c r="CH39" s="182" t="str">
        <f>'Agent sur le planning au 011019'!$F$56</f>
        <v>CETI</v>
      </c>
      <c r="CI39" s="182" t="str">
        <f>'Agent sur le planning au 011019'!$B$57</f>
        <v>RADIO</v>
      </c>
      <c r="CJ39" s="182" t="str">
        <f>'Agent sur le planning au 011019'!$C$57</f>
        <v>CURI</v>
      </c>
      <c r="CK39" s="181" t="str">
        <f>'Agent sur le planning au 011019'!$D$57</f>
        <v>Radio</v>
      </c>
      <c r="CL39" s="182" t="str">
        <f>'Agent sur le planning au 011019'!$E$57</f>
        <v>SCANN</v>
      </c>
      <c r="CM39" s="182" t="str">
        <f>'Agent sur le planning au 011019'!$F$57</f>
        <v>12H-20H</v>
      </c>
      <c r="CN39" s="179" t="str">
        <f>'Agent sur le planning au 011019'!$B$31</f>
        <v>JBA-3</v>
      </c>
      <c r="CO39" s="179" t="str">
        <f>'Agent sur le planning au 011019'!$C$31</f>
        <v>JBA-3</v>
      </c>
      <c r="CP39" s="179" t="str">
        <f>'Agent sur le planning au 011019'!$D$31</f>
        <v>JBA-3</v>
      </c>
      <c r="CQ39" s="179" t="str">
        <f>'Agent sur le planning au 011019'!$E$31</f>
        <v>JBA-3</v>
      </c>
      <c r="CR39" s="180" t="str">
        <f>'Agent sur le planning au 011019'!$F$31</f>
        <v>JBA-3</v>
      </c>
      <c r="CS39" s="181" t="str">
        <f>'Agent sur le planning au 011019'!$B$32</f>
        <v>JBA-2</v>
      </c>
      <c r="CT39" s="182" t="str">
        <f>'Agent sur le planning au 011019'!$C$32</f>
        <v>JBA-2</v>
      </c>
      <c r="CU39" s="182" t="str">
        <f>'Agent sur le planning au 011019'!$D$32</f>
        <v>Soir JBC</v>
      </c>
      <c r="CV39" s="182" t="str">
        <f>'Agent sur le planning au 011019'!$E$32</f>
        <v>JBA-2</v>
      </c>
      <c r="CW39" s="182" t="str">
        <f>'Agent sur le planning au 011019'!$F$32</f>
        <v>JBA-2</v>
      </c>
      <c r="CX39" s="182" t="str">
        <f>'Agent sur le planning au 011019'!$B$33</f>
        <v>JBA-1</v>
      </c>
      <c r="CY39" s="182" t="str">
        <f>'Agent sur le planning au 011019'!$C$33</f>
        <v>12H-20H</v>
      </c>
      <c r="CZ39" s="181" t="str">
        <f>'Agent sur le planning au 011019'!$D$33</f>
        <v>JBA-2</v>
      </c>
      <c r="DA39" s="182" t="str">
        <f>'Agent sur le planning au 011019'!$E$33</f>
        <v>JBA-1</v>
      </c>
      <c r="DB39" s="182" t="str">
        <f>'Agent sur le planning au 011019'!$F$33</f>
        <v>JBA-1</v>
      </c>
      <c r="DC39" s="183" t="str">
        <f>'Agent sur le planning au 011019'!$B$34</f>
        <v>7H30-15H30</v>
      </c>
      <c r="DD39" s="181" t="str">
        <f>'Agent sur le planning au 011019'!$C$34</f>
        <v>CCV-43</v>
      </c>
      <c r="DE39" s="182" t="str">
        <f>'Agent sur le planning au 011019'!$D$34</f>
        <v>Soir JFR</v>
      </c>
      <c r="DF39" s="182" t="str">
        <f>'Agent sur le planning au 011019'!$E$34</f>
        <v>CCV-43</v>
      </c>
      <c r="DG39" s="182" t="str">
        <f>'Agent sur le planning au 011019'!$F$34</f>
        <v>CCV-43</v>
      </c>
      <c r="DH39" s="183" t="str">
        <f>'Agent sur le planning au 011019'!$B$35</f>
        <v>7H30-15H30</v>
      </c>
      <c r="DI39" s="182" t="str">
        <f>'Agent sur le planning au 011019'!$C$35</f>
        <v>CCV-46</v>
      </c>
      <c r="DJ39" s="182" t="str">
        <f>'Agent sur le planning au 011019'!$D$35</f>
        <v>CCV-46</v>
      </c>
      <c r="DK39" s="181" t="str">
        <f>'Agent sur le planning au 011019'!$E$35</f>
        <v>CCV-46</v>
      </c>
      <c r="DL39" s="182" t="str">
        <f>'Agent sur le planning au 011019'!$F$35</f>
        <v>Soir JBC</v>
      </c>
      <c r="DM39" s="182" t="str">
        <f>'Agent sur le planning au 011019'!$B$36</f>
        <v>JFR-34</v>
      </c>
      <c r="DN39" s="181" t="str">
        <f>'Agent sur le planning au 011019'!$C$36</f>
        <v>JFR-34</v>
      </c>
      <c r="DO39" s="184" t="str">
        <f>'Agent sur le planning au 011019'!$D$36</f>
        <v>RA</v>
      </c>
      <c r="DP39" s="182" t="str">
        <f>'Agent sur le planning au 011019'!$E$36</f>
        <v>JFR-34</v>
      </c>
      <c r="DQ39" s="182" t="str">
        <f>'Agent sur le planning au 011019'!$F$36</f>
        <v>JFR-34</v>
      </c>
      <c r="DR39" s="182" t="str">
        <f>'Agent sur le planning au 011019'!$B$37</f>
        <v>Soir gyn</v>
      </c>
      <c r="DS39" s="183" t="str">
        <f>'Agent sur le planning au 011019'!$C$37</f>
        <v>7H30-18H</v>
      </c>
      <c r="DT39" s="182" t="str">
        <f>'Agent sur le planning au 011019'!$D$37</f>
        <v>7H30-18H</v>
      </c>
      <c r="DU39" s="184" t="str">
        <f>'Agent sur le planning au 011019'!$E$37</f>
        <v>RA</v>
      </c>
      <c r="DV39" s="184" t="str">
        <f>'Agent sur le planning au 011019'!$F$37</f>
        <v>RA</v>
      </c>
      <c r="DW39" s="182" t="str">
        <f>'Agent sur le planning au 011019'!$B$38</f>
        <v>JFR-36</v>
      </c>
      <c r="DX39" s="181" t="str">
        <f>'Agent sur le planning au 011019'!$C$38</f>
        <v>JFR-36</v>
      </c>
      <c r="DY39" s="182" t="str">
        <f>'Agent sur le planning au 011019'!$D$38</f>
        <v>JFR-36</v>
      </c>
      <c r="DZ39" s="182" t="str">
        <f>'Agent sur le planning au 011019'!$E$38</f>
        <v>JFR-36</v>
      </c>
      <c r="EA39" s="182" t="str">
        <f>'Agent sur le planning au 011019'!$F$38</f>
        <v>Soir JFR</v>
      </c>
      <c r="EB39" s="181" t="str">
        <f>'Agent sur le planning au 011019'!$B$39</f>
        <v>JFR-35</v>
      </c>
      <c r="EC39" s="182" t="str">
        <f>'Agent sur le planning au 011019'!$C$39</f>
        <v>Soir JFR</v>
      </c>
      <c r="ED39" s="182" t="str">
        <f>'Agent sur le planning au 011019'!$D$39</f>
        <v>JFR-35</v>
      </c>
      <c r="EE39" s="182" t="str">
        <f>'Agent sur le planning au 011019'!$E$39</f>
        <v>JFR-35</v>
      </c>
      <c r="EF39" s="182" t="str">
        <f>'Agent sur le planning au 011019'!$F$39</f>
        <v>JFR-35</v>
      </c>
      <c r="EG39" s="183" t="str">
        <f>'Agent sur le planning au 011019'!$B$40</f>
        <v>7H30-15H30</v>
      </c>
      <c r="EH39" s="183" t="str">
        <f>'Agent sur le planning au 011019'!$C$40</f>
        <v>7H30-15H30</v>
      </c>
      <c r="EI39" s="182" t="str">
        <f>'Agent sur le planning au 011019'!$D$40</f>
        <v>7H30-15H30</v>
      </c>
      <c r="EJ39" s="182" t="str">
        <f>'Agent sur le planning au 011019'!$E$40</f>
        <v>12H-20H</v>
      </c>
      <c r="EK39" s="181" t="str">
        <f>'Agent sur le planning au 011019'!$F$40</f>
        <v>JFR-36</v>
      </c>
      <c r="EL39" s="182" t="str">
        <f>'Agent sur le planning au 011019'!$B$41</f>
        <v>Soir JBU</v>
      </c>
      <c r="EM39" s="182" t="str">
        <f>'Agent sur le planning au 011019'!$C$41</f>
        <v>JBU-14</v>
      </c>
      <c r="EN39" s="181" t="str">
        <f>'Agent sur le planning au 011019'!$D$41</f>
        <v>JBU-14</v>
      </c>
      <c r="EO39" s="182" t="str">
        <f>'Agent sur le planning au 011019'!$E$41</f>
        <v>JBU-14</v>
      </c>
      <c r="EP39" s="182" t="str">
        <f>'Agent sur le planning au 011019'!$F$41</f>
        <v>JBU-14</v>
      </c>
      <c r="EQ39" s="182" t="str">
        <f>'Agent sur le planning au 011019'!$B$42</f>
        <v>JBU-14</v>
      </c>
      <c r="ER39" s="182" t="str">
        <f>'Agent sur le planning au 011019'!$C$42</f>
        <v>Soir JBU</v>
      </c>
      <c r="ES39" s="182" t="str">
        <f>'Agent sur le planning au 011019'!$D$42</f>
        <v>JBU-11</v>
      </c>
      <c r="ET39" s="181" t="str">
        <f>'Agent sur le planning au 011019'!$E$42</f>
        <v>7H30-15H30</v>
      </c>
      <c r="EU39" s="182" t="str">
        <f>'Agent sur le planning au 011019'!$F$42</f>
        <v>RADIO</v>
      </c>
      <c r="EV39" s="182" t="str">
        <f>'Agent sur le planning au 011019'!$B$43</f>
        <v>JBU-11</v>
      </c>
      <c r="EW39" s="181" t="str">
        <f>'Agent sur le planning au 011019'!$C$43</f>
        <v>JBU-11</v>
      </c>
      <c r="EX39" s="182" t="str">
        <f>'Agent sur le planning au 011019'!$D$43</f>
        <v>Soir JBU</v>
      </c>
      <c r="EY39" s="182" t="str">
        <f>'Agent sur le planning au 011019'!$E$43</f>
        <v>JBU-11</v>
      </c>
      <c r="EZ39" s="182" t="str">
        <f>'Agent sur le planning au 011019'!$F$43</f>
        <v>JBU-11</v>
      </c>
      <c r="FA39" s="182" t="str">
        <f>'Agent sur le planning au 011019'!$B$44</f>
        <v>7H30-18H</v>
      </c>
      <c r="FB39" s="183" t="str">
        <f>'Agent sur le planning au 011019'!$C$44</f>
        <v>7H30-18H</v>
      </c>
      <c r="FC39" s="182" t="str">
        <f>'Agent sur le planning au 011019'!$D$44</f>
        <v>7H30-18H</v>
      </c>
      <c r="FD39" s="184" t="str">
        <f>'Agent sur le planning au 011019'!$E$44</f>
        <v>RA</v>
      </c>
      <c r="FE39" s="181" t="str">
        <f>'Agent sur le planning au 011019'!$F$44</f>
        <v>7H30-18H</v>
      </c>
      <c r="FF39" s="182" t="str">
        <f>'Agent sur le planning au 011019'!$B$45</f>
        <v>10H-20H</v>
      </c>
      <c r="FG39" s="183" t="str">
        <f>'Agent sur le planning au 011019'!$C$45</f>
        <v>7H30-18H</v>
      </c>
      <c r="FH39" s="184" t="str">
        <f>'Agent sur le planning au 011019'!$D$45</f>
        <v>RA</v>
      </c>
      <c r="FI39" s="182" t="str">
        <f>'Agent sur le planning au 011019'!$E$45</f>
        <v>JBU-15</v>
      </c>
      <c r="FJ39" s="184" t="str">
        <f>'Agent sur le planning au 011019'!$F$45</f>
        <v>RA</v>
      </c>
      <c r="FK39" s="181" t="str">
        <f>'Agent sur le planning au 011019'!$B$46</f>
        <v>JBC-26</v>
      </c>
      <c r="FL39" s="182" t="str">
        <f>'Agent sur le planning au 011019'!$C$46</f>
        <v>JBC-26</v>
      </c>
      <c r="FM39" s="182" t="str">
        <f>'Agent sur le planning au 011019'!$D$46</f>
        <v>JBC-26</v>
      </c>
      <c r="FN39" s="182" t="str">
        <f>'Agent sur le planning au 011019'!$E$46</f>
        <v>Soir JBC</v>
      </c>
      <c r="FO39" s="183" t="str">
        <f>'Agent sur le planning au 011019'!$F$46</f>
        <v>7H30-15H30</v>
      </c>
      <c r="FP39" s="182" t="str">
        <f>'Agent sur le planning au 011019'!$B$47</f>
        <v>7H30-15H30</v>
      </c>
      <c r="FQ39" s="181" t="str">
        <f>'Agent sur le planning au 011019'!$C$47</f>
        <v>7H30-15H30</v>
      </c>
      <c r="FR39" s="183" t="str">
        <f>'Agent sur le planning au 011019'!$D$47</f>
        <v>7H30-15H30</v>
      </c>
      <c r="FS39" s="183" t="str">
        <f>'Agent sur le planning au 011019'!$E$47</f>
        <v>7H30-15H30</v>
      </c>
      <c r="FT39" s="182" t="str">
        <f>'Agent sur le planning au 011019'!$F$47</f>
        <v>JBU-15</v>
      </c>
      <c r="FU39" s="182" t="str">
        <f>'Agent sur le planning au 011019'!$B$48</f>
        <v>Soir JBC</v>
      </c>
      <c r="FV39" s="182" t="str">
        <f>'Agent sur le planning au 011019'!$C$48</f>
        <v>JFR-35</v>
      </c>
      <c r="FW39" s="181" t="str">
        <f>'Agent sur le planning au 011019'!$D$48</f>
        <v>JBC-24</v>
      </c>
      <c r="FX39" s="182" t="str">
        <f>'Agent sur le planning au 011019'!$E$48</f>
        <v>JBC-25</v>
      </c>
      <c r="FY39" s="182" t="str">
        <f>'Agent sur le planning au 011019'!$F$48</f>
        <v>JBC-25</v>
      </c>
      <c r="FZ39" s="182" t="str">
        <f>'Agent sur le planning au 011019'!$B$49</f>
        <v>JBC-24</v>
      </c>
      <c r="GA39" s="182" t="str">
        <f>'Agent sur le planning au 011019'!$C$49</f>
        <v>JBC-24</v>
      </c>
      <c r="GB39" s="182" t="str">
        <f>'Agent sur le planning au 011019'!$D$49</f>
        <v>12H-20H</v>
      </c>
      <c r="GC39" s="182" t="str">
        <f>'Agent sur le planning au 011019'!$E$49</f>
        <v>JBC-24</v>
      </c>
      <c r="GD39" s="181" t="str">
        <f>'Agent sur le planning au 011019'!$F$49</f>
        <v>JBC-24</v>
      </c>
      <c r="GE39" s="182" t="str">
        <f>'Agent sur le planning au 011019'!$B$50</f>
        <v>JBC-22</v>
      </c>
      <c r="GF39" s="182" t="str">
        <f>'Agent sur le planning au 011019'!$C$50</f>
        <v>Soir JBC</v>
      </c>
      <c r="GG39" s="182" t="str">
        <f>'Agent sur le planning au 011019'!$D$50</f>
        <v>JBC-22</v>
      </c>
      <c r="GH39" s="181" t="s">
        <v>293</v>
      </c>
      <c r="GI39" s="182" t="str">
        <f>'Agent sur le planning au 011019'!$F$50</f>
        <v>JBC-22</v>
      </c>
      <c r="GJ39" s="182" t="str">
        <f>'Agent sur le planning au 011019'!$B$51</f>
        <v>7H30-18H</v>
      </c>
      <c r="GK39" s="184" t="str">
        <f>'Agent sur le planning au 011019'!$C$51</f>
        <v>RA</v>
      </c>
      <c r="GL39" s="182" t="str">
        <f>'Agent sur le planning au 011019'!$D$51</f>
        <v>JFR-33</v>
      </c>
      <c r="GM39" s="181" t="str">
        <f>'Agent sur le planning au 011019'!$E$51</f>
        <v>7h30-18h</v>
      </c>
      <c r="GN39" s="181" t="str">
        <f>'Agent sur le planning au 011019'!$F$51</f>
        <v>JFR-33</v>
      </c>
      <c r="GO39" s="184" t="str">
        <f>'Agent sur le planning au 011019'!$B$52</f>
        <v>RA</v>
      </c>
      <c r="GP39" s="182" t="str">
        <f>'Agent sur le planning au 011019'!$C$52</f>
        <v>JBC-25</v>
      </c>
      <c r="GQ39" s="182" t="str">
        <f>'Agent sur le planning au 011019'!$D$52</f>
        <v>JFR-35</v>
      </c>
      <c r="GR39" s="182" t="str">
        <f>'Agent sur le planning au 011019'!$E$52</f>
        <v>7H30-18H</v>
      </c>
      <c r="GS39" s="184" t="str">
        <f>'Agent sur le planning au 011019'!$F$52</f>
        <v>RA</v>
      </c>
      <c r="GT39" s="182" t="str">
        <f>'Agent sur le planning au 011019'!$B$53</f>
        <v>7H30-15H30</v>
      </c>
      <c r="GU39" s="183" t="str">
        <f>'Agent sur le planning au 011019'!$C$53</f>
        <v>7H30-15H30</v>
      </c>
      <c r="GV39" s="181" t="str">
        <f>'Agent sur le planning au 011019'!$D$53</f>
        <v>7H30-15H30</v>
      </c>
      <c r="GW39" s="182" t="str">
        <f>'Agent sur le planning au 011019'!$E$53</f>
        <v>Soir JFR</v>
      </c>
      <c r="GX39" s="183" t="str">
        <f>'Agent sur le planning au 011019'!$F$53</f>
        <v>7H30-15H30</v>
      </c>
      <c r="GY39" s="182" t="str">
        <f>'Agent sur le planning au 011019'!$B$54</f>
        <v>12H-20H</v>
      </c>
      <c r="GZ39" s="183" t="str">
        <f>'Agent sur le planning au 011019'!$C$54</f>
        <v>7H30-15H30</v>
      </c>
      <c r="HA39" s="183" t="str">
        <f>'Agent sur le planning au 011019'!$D$54</f>
        <v>7H30-15H30</v>
      </c>
      <c r="HB39" s="181" t="str">
        <f>'Agent sur le planning au 011019'!$E$54</f>
        <v>7H30-15H30</v>
      </c>
      <c r="HC39" s="183" t="str">
        <f>'Agent sur le planning au 011019'!$F$54</f>
        <v>7H30-15H30</v>
      </c>
      <c r="HD39" s="181" t="str">
        <f>'Agent sur le planning au 011019'!$B$55</f>
        <v>7H30-15H30</v>
      </c>
      <c r="HE39" s="183" t="str">
        <f>'Agent sur le planning au 011019'!$C$55</f>
        <v>7H30-15H30</v>
      </c>
      <c r="HF39" s="183" t="s">
        <v>292</v>
      </c>
      <c r="HG39" s="183" t="s">
        <v>294</v>
      </c>
      <c r="HH39" s="183" t="str">
        <f>'Agent sur le planning au 011019'!$F$55</f>
        <v>7H30-15H30</v>
      </c>
      <c r="HI39" s="182" t="str">
        <f>'Agent sur le planning au 011019'!$B$56</f>
        <v>CETI</v>
      </c>
      <c r="HJ39" s="181" t="str">
        <f>'Agent sur le planning au 011019'!$C$56</f>
        <v>CETI</v>
      </c>
      <c r="HK39" s="183" t="str">
        <f>'Agent sur le planning au 011019'!$D$56</f>
        <v>7H30-15H30</v>
      </c>
      <c r="HL39" s="182" t="str">
        <f>'Agent sur le planning au 011019'!$E$56</f>
        <v>Soir JBU</v>
      </c>
      <c r="HM39" s="182" t="str">
        <f>'Agent sur le planning au 011019'!$F$56</f>
        <v>CETI</v>
      </c>
      <c r="HN39" s="182" t="str">
        <f>'Agent sur le planning au 011019'!$B$57</f>
        <v>RADIO</v>
      </c>
      <c r="HO39" s="182" t="str">
        <f>'Agent sur le planning au 011019'!$C$57</f>
        <v>CURI</v>
      </c>
      <c r="HP39" s="181" t="str">
        <f>'Agent sur le planning au 011019'!$D$57</f>
        <v>Radio</v>
      </c>
      <c r="HQ39" s="182" t="str">
        <f>'Agent sur le planning au 011019'!$E$57</f>
        <v>SCANN</v>
      </c>
      <c r="HR39" s="182" t="str">
        <f>'Agent sur le planning au 011019'!$F$57</f>
        <v>12H-20H</v>
      </c>
      <c r="HS39" s="179" t="str">
        <f>'Agent sur le planning au 011019'!$B$31</f>
        <v>JBA-3</v>
      </c>
      <c r="HT39" s="179" t="str">
        <f>'Agent sur le planning au 011019'!$C$31</f>
        <v>JBA-3</v>
      </c>
      <c r="HU39" s="179" t="str">
        <f>'Agent sur le planning au 011019'!$D$31</f>
        <v>JBA-3</v>
      </c>
      <c r="HV39" s="179" t="str">
        <f>'Agent sur le planning au 011019'!$E$31</f>
        <v>JBA-3</v>
      </c>
      <c r="HW39" s="180" t="str">
        <f>'Agent sur le planning au 011019'!$F$31</f>
        <v>JBA-3</v>
      </c>
      <c r="HX39" s="181" t="str">
        <f>'Agent sur le planning au 011019'!$B$32</f>
        <v>JBA-2</v>
      </c>
      <c r="HY39" s="182" t="str">
        <f>'Agent sur le planning au 011019'!$C$32</f>
        <v>JBA-2</v>
      </c>
      <c r="HZ39" s="182" t="str">
        <f>'Agent sur le planning au 011019'!$D$32</f>
        <v>Soir JBC</v>
      </c>
      <c r="IA39" s="182" t="str">
        <f>'Agent sur le planning au 011019'!$E$32</f>
        <v>JBA-2</v>
      </c>
      <c r="IB39" s="182" t="str">
        <f>'Agent sur le planning au 011019'!$F$32</f>
        <v>JBA-2</v>
      </c>
      <c r="IC39" s="182" t="str">
        <f>'Agent sur le planning au 011019'!$B$33</f>
        <v>JBA-1</v>
      </c>
      <c r="ID39" s="182" t="str">
        <f>'Agent sur le planning au 011019'!$C$33</f>
        <v>12H-20H</v>
      </c>
      <c r="IE39" s="181" t="str">
        <f>'Agent sur le planning au 011019'!$D$33</f>
        <v>JBA-2</v>
      </c>
      <c r="IF39" s="182" t="str">
        <f>'Agent sur le planning au 011019'!$E$33</f>
        <v>JBA-1</v>
      </c>
      <c r="IG39" s="182" t="str">
        <f>'Agent sur le planning au 011019'!$F$33</f>
        <v>JBA-1</v>
      </c>
      <c r="IH39" s="183" t="str">
        <f>'Agent sur le planning au 011019'!$B$34</f>
        <v>7H30-15H30</v>
      </c>
      <c r="II39" s="181" t="str">
        <f>'Agent sur le planning au 011019'!$C$34</f>
        <v>CCV-43</v>
      </c>
      <c r="IJ39" s="182" t="str">
        <f>'Agent sur le planning au 011019'!$D$34</f>
        <v>Soir JFR</v>
      </c>
      <c r="IK39" s="182" t="str">
        <f>'Agent sur le planning au 011019'!$E$34</f>
        <v>CCV-43</v>
      </c>
      <c r="IL39" s="182" t="str">
        <f>'Agent sur le planning au 011019'!$F$34</f>
        <v>CCV-43</v>
      </c>
      <c r="IM39" s="183" t="str">
        <f>'Agent sur le planning au 011019'!$B$35</f>
        <v>7H30-15H30</v>
      </c>
      <c r="IN39" s="182" t="str">
        <f>'Agent sur le planning au 011019'!$C$35</f>
        <v>CCV-46</v>
      </c>
      <c r="IO39" s="182" t="str">
        <f>'Agent sur le planning au 011019'!$D$35</f>
        <v>CCV-46</v>
      </c>
      <c r="IP39" s="181" t="str">
        <f>'Agent sur le planning au 011019'!$E$35</f>
        <v>CCV-46</v>
      </c>
      <c r="IQ39" s="182" t="str">
        <f>'Agent sur le planning au 011019'!$F$35</f>
        <v>Soir JBC</v>
      </c>
      <c r="IR39" s="182" t="str">
        <f>'Agent sur le planning au 011019'!$B$36</f>
        <v>JFR-34</v>
      </c>
      <c r="IS39" s="181" t="str">
        <f>'Agent sur le planning au 011019'!$C$36</f>
        <v>JFR-34</v>
      </c>
      <c r="IT39" s="184" t="str">
        <f>'Agent sur le planning au 011019'!$D$36</f>
        <v>RA</v>
      </c>
      <c r="IU39" s="182" t="str">
        <f>'Agent sur le planning au 011019'!$E$36</f>
        <v>JFR-34</v>
      </c>
      <c r="IV39" s="182" t="str">
        <f>'Agent sur le planning au 011019'!$F$36</f>
        <v>JFR-34</v>
      </c>
      <c r="IW39" s="182" t="str">
        <f>'Agent sur le planning au 011019'!$B$37</f>
        <v>Soir gyn</v>
      </c>
      <c r="IX39" s="183" t="str">
        <f>'Agent sur le planning au 011019'!$C$37</f>
        <v>7H30-18H</v>
      </c>
      <c r="IY39" s="182" t="str">
        <f>'Agent sur le planning au 011019'!$D$37</f>
        <v>7H30-18H</v>
      </c>
      <c r="IZ39" s="184" t="str">
        <f>'Agent sur le planning au 011019'!$E$37</f>
        <v>RA</v>
      </c>
      <c r="JA39" s="184" t="str">
        <f>'Agent sur le planning au 011019'!$F$37</f>
        <v>RA</v>
      </c>
      <c r="JB39" s="182" t="str">
        <f>'Agent sur le planning au 011019'!$B$38</f>
        <v>JFR-36</v>
      </c>
      <c r="JC39" s="181" t="str">
        <f>'Agent sur le planning au 011019'!$C$38</f>
        <v>JFR-36</v>
      </c>
      <c r="JD39" s="182" t="str">
        <f>'Agent sur le planning au 011019'!$D$38</f>
        <v>JFR-36</v>
      </c>
      <c r="JE39" s="182" t="str">
        <f>'Agent sur le planning au 011019'!$E$38</f>
        <v>JFR-36</v>
      </c>
      <c r="JF39" s="182" t="str">
        <f>'Agent sur le planning au 011019'!$F$38</f>
        <v>Soir JFR</v>
      </c>
      <c r="JG39" s="181" t="str">
        <f>'Agent sur le planning au 011019'!$B$39</f>
        <v>JFR-35</v>
      </c>
      <c r="JH39" s="182" t="str">
        <f>'Agent sur le planning au 011019'!$C$39</f>
        <v>Soir JFR</v>
      </c>
      <c r="JI39" s="182" t="str">
        <f>'Agent sur le planning au 011019'!$D$39</f>
        <v>JFR-35</v>
      </c>
      <c r="JJ39" s="182" t="str">
        <f>'Agent sur le planning au 011019'!$E$39</f>
        <v>JFR-35</v>
      </c>
      <c r="JK39" s="182" t="str">
        <f>'Agent sur le planning au 011019'!$F$39</f>
        <v>JFR-35</v>
      </c>
      <c r="JL39" s="183" t="str">
        <f>'Agent sur le planning au 011019'!$B$40</f>
        <v>7H30-15H30</v>
      </c>
      <c r="JM39" s="183" t="str">
        <f>'Agent sur le planning au 011019'!$C$40</f>
        <v>7H30-15H30</v>
      </c>
      <c r="JN39" s="182" t="str">
        <f>'Agent sur le planning au 011019'!$D$40</f>
        <v>7H30-15H30</v>
      </c>
      <c r="JO39" s="182" t="str">
        <f>'Agent sur le planning au 011019'!$E$40</f>
        <v>12H-20H</v>
      </c>
      <c r="JP39" s="181" t="str">
        <f>'Agent sur le planning au 011019'!$F$40</f>
        <v>JFR-36</v>
      </c>
      <c r="JQ39" s="182" t="str">
        <f>'Agent sur le planning au 011019'!$B$41</f>
        <v>Soir JBU</v>
      </c>
      <c r="JR39" s="182" t="str">
        <f>'Agent sur le planning au 011019'!$C$41</f>
        <v>JBU-14</v>
      </c>
      <c r="JS39" s="181" t="str">
        <f>'Agent sur le planning au 011019'!$D$41</f>
        <v>JBU-14</v>
      </c>
      <c r="JT39" s="182" t="str">
        <f>'Agent sur le planning au 011019'!$E$41</f>
        <v>JBU-14</v>
      </c>
      <c r="JU39" s="182" t="str">
        <f>'Agent sur le planning au 011019'!$F$41</f>
        <v>JBU-14</v>
      </c>
      <c r="JV39" s="182" t="str">
        <f>'Agent sur le planning au 011019'!$B$42</f>
        <v>JBU-14</v>
      </c>
      <c r="JW39" s="182" t="str">
        <f>'Agent sur le planning au 011019'!$C$42</f>
        <v>Soir JBU</v>
      </c>
      <c r="JX39" s="182" t="str">
        <f>'Agent sur le planning au 011019'!$D$42</f>
        <v>JBU-11</v>
      </c>
      <c r="JY39" s="181" t="str">
        <f>'Agent sur le planning au 011019'!$E$42</f>
        <v>7H30-15H30</v>
      </c>
      <c r="JZ39" s="182" t="str">
        <f>'Agent sur le planning au 011019'!$F$42</f>
        <v>RADIO</v>
      </c>
      <c r="KA39" s="182" t="str">
        <f>'Agent sur le planning au 011019'!$B$43</f>
        <v>JBU-11</v>
      </c>
      <c r="KB39" s="181" t="str">
        <f>'Agent sur le planning au 011019'!$C$43</f>
        <v>JBU-11</v>
      </c>
      <c r="KC39" s="182" t="str">
        <f>'Agent sur le planning au 011019'!$D$43</f>
        <v>Soir JBU</v>
      </c>
      <c r="KD39" s="182" t="str">
        <f>'Agent sur le planning au 011019'!$E$43</f>
        <v>JBU-11</v>
      </c>
      <c r="KE39" s="182" t="str">
        <f>'Agent sur le planning au 011019'!$F$43</f>
        <v>JBU-11</v>
      </c>
      <c r="KF39" s="182" t="str">
        <f>'Agent sur le planning au 011019'!$B$44</f>
        <v>7H30-18H</v>
      </c>
      <c r="KG39" s="183" t="str">
        <f>'Agent sur le planning au 011019'!$C$44</f>
        <v>7H30-18H</v>
      </c>
      <c r="KH39" s="182" t="str">
        <f>'Agent sur le planning au 011019'!$D$44</f>
        <v>7H30-18H</v>
      </c>
      <c r="KI39" s="184" t="str">
        <f>'Agent sur le planning au 011019'!$E$44</f>
        <v>RA</v>
      </c>
      <c r="KJ39" s="181" t="str">
        <f>'Agent sur le planning au 011019'!$F$44</f>
        <v>7H30-18H</v>
      </c>
      <c r="KK39" s="182" t="str">
        <f>'Agent sur le planning au 011019'!$B$45</f>
        <v>10H-20H</v>
      </c>
      <c r="KL39" s="183" t="str">
        <f>'Agent sur le planning au 011019'!$C$45</f>
        <v>7H30-18H</v>
      </c>
      <c r="KM39" s="184" t="str">
        <f>'Agent sur le planning au 011019'!$D$45</f>
        <v>RA</v>
      </c>
      <c r="KN39" s="182" t="str">
        <f>'Agent sur le planning au 011019'!$E$45</f>
        <v>JBU-15</v>
      </c>
      <c r="KO39" s="184" t="str">
        <f>'Agent sur le planning au 011019'!$F$45</f>
        <v>RA</v>
      </c>
      <c r="KP39" s="181" t="str">
        <f>'Agent sur le planning au 011019'!$B$46</f>
        <v>JBC-26</v>
      </c>
      <c r="KQ39" s="182" t="str">
        <f>'Agent sur le planning au 011019'!$C$46</f>
        <v>JBC-26</v>
      </c>
      <c r="KR39" s="182" t="str">
        <f>'Agent sur le planning au 011019'!$D$46</f>
        <v>JBC-26</v>
      </c>
      <c r="KS39" s="182" t="str">
        <f>'Agent sur le planning au 011019'!$E$46</f>
        <v>Soir JBC</v>
      </c>
      <c r="KT39" s="183" t="str">
        <f>'Agent sur le planning au 011019'!$F$46</f>
        <v>7H30-15H30</v>
      </c>
      <c r="KU39" s="182" t="str">
        <f>'Agent sur le planning au 011019'!$B$47</f>
        <v>7H30-15H30</v>
      </c>
      <c r="KV39" s="181" t="str">
        <f>'Agent sur le planning au 011019'!$C$47</f>
        <v>7H30-15H30</v>
      </c>
      <c r="KW39" s="183" t="str">
        <f>'Agent sur le planning au 011019'!$D$47</f>
        <v>7H30-15H30</v>
      </c>
      <c r="KX39" s="183" t="str">
        <f>'Agent sur le planning au 011019'!$E$47</f>
        <v>7H30-15H30</v>
      </c>
      <c r="KY39" s="182" t="str">
        <f>'Agent sur le planning au 011019'!$F$47</f>
        <v>JBU-15</v>
      </c>
      <c r="KZ39" s="182" t="str">
        <f>'Agent sur le planning au 011019'!$B$48</f>
        <v>Soir JBC</v>
      </c>
      <c r="LA39" s="182" t="str">
        <f>'Agent sur le planning au 011019'!$C$48</f>
        <v>JFR-35</v>
      </c>
      <c r="LB39" s="181" t="str">
        <f>'Agent sur le planning au 011019'!$D$48</f>
        <v>JBC-24</v>
      </c>
      <c r="LC39" s="182" t="str">
        <f>'Agent sur le planning au 011019'!$E$48</f>
        <v>JBC-25</v>
      </c>
      <c r="LD39" s="182" t="str">
        <f>'Agent sur le planning au 011019'!$F$48</f>
        <v>JBC-25</v>
      </c>
      <c r="LE39" s="182" t="str">
        <f>'Agent sur le planning au 011019'!$B$49</f>
        <v>JBC-24</v>
      </c>
      <c r="LF39" s="182" t="str">
        <f>'Agent sur le planning au 011019'!$C$49</f>
        <v>JBC-24</v>
      </c>
      <c r="LG39" s="182" t="str">
        <f>'Agent sur le planning au 011019'!$D$49</f>
        <v>12H-20H</v>
      </c>
      <c r="LH39" s="182" t="str">
        <f>'Agent sur le planning au 011019'!$E$49</f>
        <v>JBC-24</v>
      </c>
      <c r="LI39" s="181" t="str">
        <f>'Agent sur le planning au 011019'!$F$49</f>
        <v>JBC-24</v>
      </c>
      <c r="LJ39" s="182" t="str">
        <f>'Agent sur le planning au 011019'!$B$50</f>
        <v>JBC-22</v>
      </c>
      <c r="LK39" s="182" t="str">
        <f>'Agent sur le planning au 011019'!$C$50</f>
        <v>Soir JBC</v>
      </c>
      <c r="LL39" s="182" t="str">
        <f>'Agent sur le planning au 011019'!$D$50</f>
        <v>JBC-22</v>
      </c>
      <c r="LM39" s="181" t="s">
        <v>293</v>
      </c>
      <c r="LN39" s="182" t="str">
        <f>'Agent sur le planning au 011019'!$F$50</f>
        <v>JBC-22</v>
      </c>
      <c r="LO39" s="182" t="str">
        <f>'Agent sur le planning au 011019'!$B$51</f>
        <v>7H30-18H</v>
      </c>
      <c r="LP39" s="184" t="str">
        <f>'Agent sur le planning au 011019'!$C$51</f>
        <v>RA</v>
      </c>
      <c r="LQ39" s="182" t="str">
        <f>'Agent sur le planning au 011019'!$D$51</f>
        <v>JFR-33</v>
      </c>
      <c r="LR39" s="181" t="str">
        <f>'Agent sur le planning au 011019'!$E$51</f>
        <v>7h30-18h</v>
      </c>
      <c r="LS39" s="181" t="str">
        <f>'Agent sur le planning au 011019'!$F$51</f>
        <v>JFR-33</v>
      </c>
      <c r="LT39" s="184" t="str">
        <f>'Agent sur le planning au 011019'!$B$52</f>
        <v>RA</v>
      </c>
      <c r="LU39" s="182" t="str">
        <f>'Agent sur le planning au 011019'!$C$52</f>
        <v>JBC-25</v>
      </c>
      <c r="LV39" s="182" t="str">
        <f>'Agent sur le planning au 011019'!$D$52</f>
        <v>JFR-35</v>
      </c>
      <c r="LW39" s="182" t="str">
        <f>'Agent sur le planning au 011019'!$E$52</f>
        <v>7H30-18H</v>
      </c>
      <c r="LX39" s="184" t="str">
        <f>'Agent sur le planning au 011019'!$F$52</f>
        <v>RA</v>
      </c>
      <c r="LY39" s="182" t="str">
        <f>'Agent sur le planning au 011019'!$B$53</f>
        <v>7H30-15H30</v>
      </c>
      <c r="LZ39" s="183" t="str">
        <f>'Agent sur le planning au 011019'!$C$53</f>
        <v>7H30-15H30</v>
      </c>
      <c r="MA39" s="181" t="str">
        <f>'Agent sur le planning au 011019'!$D$53</f>
        <v>7H30-15H30</v>
      </c>
      <c r="MB39" s="182" t="str">
        <f>'Agent sur le planning au 011019'!$E$53</f>
        <v>Soir JFR</v>
      </c>
      <c r="MC39" s="183" t="str">
        <f>'Agent sur le planning au 011019'!$F$53</f>
        <v>7H30-15H30</v>
      </c>
      <c r="MD39" s="182" t="str">
        <f>'Agent sur le planning au 011019'!$B$54</f>
        <v>12H-20H</v>
      </c>
      <c r="ME39" s="183" t="str">
        <f>'Agent sur le planning au 011019'!$C$54</f>
        <v>7H30-15H30</v>
      </c>
      <c r="MF39" s="183" t="str">
        <f>'Agent sur le planning au 011019'!$D$54</f>
        <v>7H30-15H30</v>
      </c>
      <c r="MG39" s="181" t="str">
        <f>'Agent sur le planning au 011019'!$E$54</f>
        <v>7H30-15H30</v>
      </c>
      <c r="MH39" s="183" t="str">
        <f>'Agent sur le planning au 011019'!$F$54</f>
        <v>7H30-15H30</v>
      </c>
      <c r="MI39" s="181" t="str">
        <f>'Agent sur le planning au 011019'!$B$55</f>
        <v>7H30-15H30</v>
      </c>
      <c r="MJ39" s="183" t="str">
        <f>'Agent sur le planning au 011019'!$C$55</f>
        <v>7H30-15H30</v>
      </c>
      <c r="MK39" s="183" t="s">
        <v>292</v>
      </c>
      <c r="ML39" s="183" t="s">
        <v>294</v>
      </c>
      <c r="MM39" s="183" t="str">
        <f>'Agent sur le planning au 011019'!$F$55</f>
        <v>7H30-15H30</v>
      </c>
      <c r="MN39" s="182" t="str">
        <f>'Agent sur le planning au 011019'!$B$56</f>
        <v>CETI</v>
      </c>
      <c r="MO39" s="181" t="str">
        <f>'Agent sur le planning au 011019'!$C$56</f>
        <v>CETI</v>
      </c>
      <c r="MP39" s="183" t="str">
        <f>'Agent sur le planning au 011019'!$D$56</f>
        <v>7H30-15H30</v>
      </c>
      <c r="MQ39" s="182" t="str">
        <f>'Agent sur le planning au 011019'!$E$56</f>
        <v>Soir JBU</v>
      </c>
      <c r="MR39" s="182" t="str">
        <f>'Agent sur le planning au 011019'!$F$56</f>
        <v>CETI</v>
      </c>
      <c r="MS39" s="182" t="str">
        <f>'Agent sur le planning au 011019'!$B$57</f>
        <v>RADIO</v>
      </c>
      <c r="MT39" s="182" t="str">
        <f>'Agent sur le planning au 011019'!$C$57</f>
        <v>CURI</v>
      </c>
      <c r="MU39" s="181" t="str">
        <f>'Agent sur le planning au 011019'!$D$57</f>
        <v>Radio</v>
      </c>
      <c r="MV39" s="182" t="str">
        <f>'Agent sur le planning au 011019'!$E$57</f>
        <v>SCANN</v>
      </c>
      <c r="MW39" s="182" t="str">
        <f>'Agent sur le planning au 011019'!$F$57</f>
        <v>12H-20H</v>
      </c>
      <c r="MX39" s="179" t="str">
        <f>'Agent sur le planning au 011019'!$B$31</f>
        <v>JBA-3</v>
      </c>
      <c r="MY39" s="179" t="str">
        <f>'Agent sur le planning au 011019'!$C$31</f>
        <v>JBA-3</v>
      </c>
      <c r="MZ39" s="179" t="str">
        <f>'Agent sur le planning au 011019'!$D$31</f>
        <v>JBA-3</v>
      </c>
      <c r="NA39" s="179" t="str">
        <f>'Agent sur le planning au 011019'!$E$31</f>
        <v>JBA-3</v>
      </c>
      <c r="NB39" s="180" t="str">
        <f>'Agent sur le planning au 011019'!$F$31</f>
        <v>JBA-3</v>
      </c>
      <c r="NC39" s="181" t="str">
        <f>'Agent sur le planning au 011019'!$B$32</f>
        <v>JBA-2</v>
      </c>
      <c r="ND39" s="182" t="str">
        <f>'Agent sur le planning au 011019'!$C$32</f>
        <v>JBA-2</v>
      </c>
      <c r="NE39" s="182" t="str">
        <f>'Agent sur le planning au 011019'!$D$32</f>
        <v>Soir JBC</v>
      </c>
      <c r="NF39" s="182" t="str">
        <f>'Agent sur le planning au 011019'!$E$32</f>
        <v>JBA-2</v>
      </c>
      <c r="NG39" s="182" t="str">
        <f>'Agent sur le planning au 011019'!$F$32</f>
        <v>JBA-2</v>
      </c>
      <c r="NH39" s="182" t="str">
        <f>'Agent sur le planning au 011019'!$B$33</f>
        <v>JBA-1</v>
      </c>
      <c r="NI39" s="182" t="str">
        <f>'Agent sur le planning au 011019'!$C$33</f>
        <v>12H-20H</v>
      </c>
      <c r="NJ39" s="181" t="str">
        <f>'Agent sur le planning au 011019'!$D$33</f>
        <v>JBA-2</v>
      </c>
      <c r="NK39" s="182" t="str">
        <f>'Agent sur le planning au 011019'!$E$33</f>
        <v>JBA-1</v>
      </c>
      <c r="NL39" s="182" t="str">
        <f>'Agent sur le planning au 011019'!$F$33</f>
        <v>JBA-1</v>
      </c>
      <c r="NM39" s="183" t="str">
        <f>'Agent sur le planning au 011019'!$B$34</f>
        <v>7H30-15H30</v>
      </c>
      <c r="NN39" s="181" t="str">
        <f>'Agent sur le planning au 011019'!$C$34</f>
        <v>CCV-43</v>
      </c>
      <c r="NO39" s="182" t="str">
        <f>'Agent sur le planning au 011019'!$D$34</f>
        <v>Soir JFR</v>
      </c>
      <c r="NP39" s="182" t="str">
        <f>'Agent sur le planning au 011019'!$E$34</f>
        <v>CCV-43</v>
      </c>
      <c r="NQ39" s="182" t="str">
        <f>'Agent sur le planning au 011019'!$F$34</f>
        <v>CCV-43</v>
      </c>
      <c r="NR39" s="183" t="str">
        <f>'Agent sur le planning au 011019'!$B$35</f>
        <v>7H30-15H30</v>
      </c>
      <c r="NS39" s="182" t="str">
        <f>'Agent sur le planning au 011019'!$C$35</f>
        <v>CCV-46</v>
      </c>
      <c r="NT39" s="182" t="str">
        <f>'Agent sur le planning au 011019'!$D$35</f>
        <v>CCV-46</v>
      </c>
      <c r="NU39" s="181" t="str">
        <f>'Agent sur le planning au 011019'!$E$35</f>
        <v>CCV-46</v>
      </c>
      <c r="NV39" s="182" t="str">
        <f>'Agent sur le planning au 011019'!$F$35</f>
        <v>Soir JBC</v>
      </c>
      <c r="NW39" s="182" t="str">
        <f>'Agent sur le planning au 011019'!$B$36</f>
        <v>JFR-34</v>
      </c>
      <c r="NX39" s="181" t="str">
        <f>'Agent sur le planning au 011019'!$C$36</f>
        <v>JFR-34</v>
      </c>
      <c r="NY39" s="184" t="str">
        <f>'Agent sur le planning au 011019'!$D$36</f>
        <v>RA</v>
      </c>
      <c r="NZ39" s="182" t="str">
        <f>'Agent sur le planning au 011019'!$E$36</f>
        <v>JFR-34</v>
      </c>
      <c r="OA39" s="182" t="str">
        <f>'Agent sur le planning au 011019'!$F$36</f>
        <v>JFR-34</v>
      </c>
      <c r="OB39" s="182" t="str">
        <f>'Agent sur le planning au 011019'!$B$37</f>
        <v>Soir gyn</v>
      </c>
      <c r="OC39" s="183" t="str">
        <f>'Agent sur le planning au 011019'!$C$37</f>
        <v>7H30-18H</v>
      </c>
      <c r="OD39" s="182" t="str">
        <f>'Agent sur le planning au 011019'!$D$37</f>
        <v>7H30-18H</v>
      </c>
      <c r="OE39" s="184" t="str">
        <f>'Agent sur le planning au 011019'!$E$37</f>
        <v>RA</v>
      </c>
      <c r="OF39" s="184" t="str">
        <f>'Agent sur le planning au 011019'!$F$37</f>
        <v>RA</v>
      </c>
      <c r="OG39" s="182" t="str">
        <f>'Agent sur le planning au 011019'!$B$38</f>
        <v>JFR-36</v>
      </c>
      <c r="OH39" s="181" t="str">
        <f>'Agent sur le planning au 011019'!$C$38</f>
        <v>JFR-36</v>
      </c>
      <c r="OI39" s="182" t="str">
        <f>'Agent sur le planning au 011019'!$D$38</f>
        <v>JFR-36</v>
      </c>
      <c r="OJ39" s="182" t="str">
        <f>'Agent sur le planning au 011019'!$E$38</f>
        <v>JFR-36</v>
      </c>
      <c r="OK39" s="182" t="str">
        <f>'Agent sur le planning au 011019'!$F$38</f>
        <v>Soir JFR</v>
      </c>
      <c r="OL39" s="181" t="str">
        <f>'Agent sur le planning au 011019'!$B$39</f>
        <v>JFR-35</v>
      </c>
      <c r="OM39" s="182" t="str">
        <f>'Agent sur le planning au 011019'!$C$39</f>
        <v>Soir JFR</v>
      </c>
      <c r="ON39" s="182" t="str">
        <f>'Agent sur le planning au 011019'!$D$39</f>
        <v>JFR-35</v>
      </c>
      <c r="OO39" s="182" t="str">
        <f>'Agent sur le planning au 011019'!$E$39</f>
        <v>JFR-35</v>
      </c>
      <c r="OP39" s="182" t="str">
        <f>'Agent sur le planning au 011019'!$F$39</f>
        <v>JFR-35</v>
      </c>
    </row>
    <row r="40" spans="1:406" ht="15" thickBot="1">
      <c r="A40" s="155" t="s">
        <v>374</v>
      </c>
      <c r="B40" s="182" t="str">
        <f>'Agent sur le planning au 011019'!$B$41</f>
        <v>Soir JBU</v>
      </c>
      <c r="C40" s="182" t="str">
        <f>'Agent sur le planning au 011019'!$C$41</f>
        <v>JBU-14</v>
      </c>
      <c r="D40" s="181" t="str">
        <f>'Agent sur le planning au 011019'!$D$41</f>
        <v>JBU-14</v>
      </c>
      <c r="E40" s="182" t="str">
        <f>'Agent sur le planning au 011019'!$E$41</f>
        <v>JBU-14</v>
      </c>
      <c r="F40" s="182" t="str">
        <f>'Agent sur le planning au 011019'!$F$41</f>
        <v>JBU-14</v>
      </c>
      <c r="G40" s="182" t="str">
        <f>'Agent sur le planning au 011019'!$B$42</f>
        <v>JBU-14</v>
      </c>
      <c r="H40" s="182" t="str">
        <f>'Agent sur le planning au 011019'!$C$42</f>
        <v>Soir JBU</v>
      </c>
      <c r="I40" s="182" t="str">
        <f>'Agent sur le planning au 011019'!$D$42</f>
        <v>JBU-11</v>
      </c>
      <c r="J40" s="181" t="str">
        <f>'Agent sur le planning au 011019'!$E$42</f>
        <v>7H30-15H30</v>
      </c>
      <c r="K40" s="182" t="str">
        <f>'Agent sur le planning au 011019'!$F$42</f>
        <v>RADIO</v>
      </c>
      <c r="L40" s="182" t="str">
        <f>'Agent sur le planning au 011019'!$B$43</f>
        <v>JBU-11</v>
      </c>
      <c r="M40" s="181" t="str">
        <f>'Agent sur le planning au 011019'!$C$43</f>
        <v>JBU-11</v>
      </c>
      <c r="N40" s="182" t="str">
        <f>'Agent sur le planning au 011019'!$D$43</f>
        <v>Soir JBU</v>
      </c>
      <c r="O40" s="182" t="str">
        <f>'Agent sur le planning au 011019'!$E$43</f>
        <v>JBU-11</v>
      </c>
      <c r="P40" s="182" t="str">
        <f>'Agent sur le planning au 011019'!$F$43</f>
        <v>JBU-11</v>
      </c>
      <c r="Q40" s="182" t="str">
        <f>'Agent sur le planning au 011019'!$B$44</f>
        <v>7H30-18H</v>
      </c>
      <c r="R40" s="183" t="str">
        <f>'Agent sur le planning au 011019'!$C$44</f>
        <v>7H30-18H</v>
      </c>
      <c r="S40" s="182" t="str">
        <f>'Agent sur le planning au 011019'!$D$44</f>
        <v>7H30-18H</v>
      </c>
      <c r="T40" s="184" t="str">
        <f>'Agent sur le planning au 011019'!$E$44</f>
        <v>RA</v>
      </c>
      <c r="U40" s="181" t="str">
        <f>'Agent sur le planning au 011019'!$F$44</f>
        <v>7H30-18H</v>
      </c>
      <c r="V40" s="182" t="str">
        <f>'Agent sur le planning au 011019'!$B$45</f>
        <v>10H-20H</v>
      </c>
      <c r="W40" s="183" t="str">
        <f>'Agent sur le planning au 011019'!$C$45</f>
        <v>7H30-18H</v>
      </c>
      <c r="X40" s="184" t="str">
        <f>'Agent sur le planning au 011019'!$D$45</f>
        <v>RA</v>
      </c>
      <c r="Y40" s="182" t="str">
        <f>'Agent sur le planning au 011019'!$E$45</f>
        <v>JBU-15</v>
      </c>
      <c r="Z40" s="184" t="str">
        <f>'Agent sur le planning au 011019'!$F$45</f>
        <v>RA</v>
      </c>
      <c r="AA40" s="181" t="str">
        <f>'Agent sur le planning au 011019'!$B$46</f>
        <v>JBC-26</v>
      </c>
      <c r="AB40" s="182" t="str">
        <f>'Agent sur le planning au 011019'!$C$46</f>
        <v>JBC-26</v>
      </c>
      <c r="AC40" s="182" t="str">
        <f>'Agent sur le planning au 011019'!$D$46</f>
        <v>JBC-26</v>
      </c>
      <c r="AD40" s="182" t="str">
        <f>'Agent sur le planning au 011019'!$E$46</f>
        <v>Soir JBC</v>
      </c>
      <c r="AE40" s="183" t="str">
        <f>'Agent sur le planning au 011019'!$F$46</f>
        <v>7H30-15H30</v>
      </c>
      <c r="AF40" s="182" t="str">
        <f>'Agent sur le planning au 011019'!$B$47</f>
        <v>7H30-15H30</v>
      </c>
      <c r="AG40" s="181" t="str">
        <f>'Agent sur le planning au 011019'!$C$47</f>
        <v>7H30-15H30</v>
      </c>
      <c r="AH40" s="183" t="str">
        <f>'Agent sur le planning au 011019'!$D$47</f>
        <v>7H30-15H30</v>
      </c>
      <c r="AI40" s="183" t="str">
        <f>'Agent sur le planning au 011019'!$E$47</f>
        <v>7H30-15H30</v>
      </c>
      <c r="AJ40" s="182" t="str">
        <f>'Agent sur le planning au 011019'!$F$47</f>
        <v>JBU-15</v>
      </c>
      <c r="AK40" s="182" t="str">
        <f>'Agent sur le planning au 011019'!$B$48</f>
        <v>Soir JBC</v>
      </c>
      <c r="AL40" s="182" t="str">
        <f>'Agent sur le planning au 011019'!$C$48</f>
        <v>JFR-35</v>
      </c>
      <c r="AM40" s="181" t="str">
        <f>'Agent sur le planning au 011019'!$D$48</f>
        <v>JBC-24</v>
      </c>
      <c r="AN40" s="182" t="str">
        <f>'Agent sur le planning au 011019'!$E$48</f>
        <v>JBC-25</v>
      </c>
      <c r="AO40" s="182" t="str">
        <f>'Agent sur le planning au 011019'!$F$48</f>
        <v>JBC-25</v>
      </c>
      <c r="AP40" s="182" t="str">
        <f>'Agent sur le planning au 011019'!$B$49</f>
        <v>JBC-24</v>
      </c>
      <c r="AQ40" s="182" t="str">
        <f>'Agent sur le planning au 011019'!$C$49</f>
        <v>JBC-24</v>
      </c>
      <c r="AR40" s="182" t="str">
        <f>'Agent sur le planning au 011019'!$D$49</f>
        <v>12H-20H</v>
      </c>
      <c r="AS40" s="182" t="str">
        <f>'Agent sur le planning au 011019'!$E$49</f>
        <v>JBC-24</v>
      </c>
      <c r="AT40" s="181" t="str">
        <f>'Agent sur le planning au 011019'!$F$49</f>
        <v>JBC-24</v>
      </c>
      <c r="AU40" s="182" t="str">
        <f>'Agent sur le planning au 011019'!$B$50</f>
        <v>JBC-22</v>
      </c>
      <c r="AV40" s="182" t="str">
        <f>'Agent sur le planning au 011019'!$C$50</f>
        <v>Soir JBC</v>
      </c>
      <c r="AW40" s="182" t="str">
        <f>'Agent sur le planning au 011019'!$D$50</f>
        <v>JBC-22</v>
      </c>
      <c r="AX40" s="181" t="s">
        <v>293</v>
      </c>
      <c r="AY40" s="182" t="str">
        <f>'Agent sur le planning au 011019'!$F$50</f>
        <v>JBC-22</v>
      </c>
      <c r="AZ40" s="182" t="str">
        <f>'Agent sur le planning au 011019'!$B$51</f>
        <v>7H30-18H</v>
      </c>
      <c r="BA40" s="184" t="str">
        <f>'Agent sur le planning au 011019'!$C$51</f>
        <v>RA</v>
      </c>
      <c r="BB40" s="182" t="str">
        <f>'Agent sur le planning au 011019'!$D$51</f>
        <v>JFR-33</v>
      </c>
      <c r="BC40" s="181" t="str">
        <f>'Agent sur le planning au 011019'!$E$51</f>
        <v>7h30-18h</v>
      </c>
      <c r="BD40" s="181" t="str">
        <f>'Agent sur le planning au 011019'!$F$51</f>
        <v>JFR-33</v>
      </c>
      <c r="BE40" s="184" t="str">
        <f>'Agent sur le planning au 011019'!$B$52</f>
        <v>RA</v>
      </c>
      <c r="BF40" s="182" t="str">
        <f>'Agent sur le planning au 011019'!$C$52</f>
        <v>JBC-25</v>
      </c>
      <c r="BG40" s="182" t="str">
        <f>'Agent sur le planning au 011019'!$D$52</f>
        <v>JFR-35</v>
      </c>
      <c r="BH40" s="182" t="str">
        <f>'Agent sur le planning au 011019'!$E$52</f>
        <v>7H30-18H</v>
      </c>
      <c r="BI40" s="184" t="str">
        <f>'Agent sur le planning au 011019'!$F$52</f>
        <v>RA</v>
      </c>
      <c r="BJ40" s="182" t="str">
        <f>'Agent sur le planning au 011019'!$B$53</f>
        <v>7H30-15H30</v>
      </c>
      <c r="BK40" s="183" t="str">
        <f>'Agent sur le planning au 011019'!$C$53</f>
        <v>7H30-15H30</v>
      </c>
      <c r="BL40" s="181" t="str">
        <f>'Agent sur le planning au 011019'!$D$53</f>
        <v>7H30-15H30</v>
      </c>
      <c r="BM40" s="182" t="str">
        <f>'Agent sur le planning au 011019'!$E$53</f>
        <v>Soir JFR</v>
      </c>
      <c r="BN40" s="183" t="str">
        <f>'Agent sur le planning au 011019'!$F$53</f>
        <v>7H30-15H30</v>
      </c>
      <c r="BO40" s="182" t="str">
        <f>'Agent sur le planning au 011019'!$B$54</f>
        <v>12H-20H</v>
      </c>
      <c r="BP40" s="183" t="str">
        <f>'Agent sur le planning au 011019'!$C$54</f>
        <v>7H30-15H30</v>
      </c>
      <c r="BQ40" s="183" t="str">
        <f>'Agent sur le planning au 011019'!$D$54</f>
        <v>7H30-15H30</v>
      </c>
      <c r="BR40" s="181" t="str">
        <f>'Agent sur le planning au 011019'!$E$54</f>
        <v>7H30-15H30</v>
      </c>
      <c r="BS40" s="183" t="str">
        <f>'Agent sur le planning au 011019'!$F$54</f>
        <v>7H30-15H30</v>
      </c>
      <c r="BT40" s="181" t="str">
        <f>'Agent sur le planning au 011019'!$B$55</f>
        <v>7H30-15H30</v>
      </c>
      <c r="BU40" s="183" t="str">
        <f>'Agent sur le planning au 011019'!$C$55</f>
        <v>7H30-15H30</v>
      </c>
      <c r="BV40" s="183" t="s">
        <v>292</v>
      </c>
      <c r="BW40" s="183" t="s">
        <v>294</v>
      </c>
      <c r="BX40" s="183" t="str">
        <f>'Agent sur le planning au 011019'!$F$55</f>
        <v>7H30-15H30</v>
      </c>
      <c r="BY40" s="182" t="str">
        <f>'Agent sur le planning au 011019'!$B$56</f>
        <v>CETI</v>
      </c>
      <c r="BZ40" s="181" t="str">
        <f>'Agent sur le planning au 011019'!$C$56</f>
        <v>CETI</v>
      </c>
      <c r="CA40" s="183" t="str">
        <f>'Agent sur le planning au 011019'!$D$56</f>
        <v>7H30-15H30</v>
      </c>
      <c r="CB40" s="182" t="str">
        <f>'Agent sur le planning au 011019'!$E$56</f>
        <v>Soir JBU</v>
      </c>
      <c r="CC40" s="182" t="str">
        <f>'Agent sur le planning au 011019'!$F$56</f>
        <v>CETI</v>
      </c>
      <c r="CD40" s="182" t="str">
        <f>'Agent sur le planning au 011019'!$B$57</f>
        <v>RADIO</v>
      </c>
      <c r="CE40" s="182" t="str">
        <f>'Agent sur le planning au 011019'!$C$57</f>
        <v>CURI</v>
      </c>
      <c r="CF40" s="181" t="str">
        <f>'Agent sur le planning au 011019'!$D$57</f>
        <v>Radio</v>
      </c>
      <c r="CG40" s="182" t="str">
        <f>'Agent sur le planning au 011019'!$E$57</f>
        <v>SCANN</v>
      </c>
      <c r="CH40" s="182" t="str">
        <f>'Agent sur le planning au 011019'!$F$57</f>
        <v>12H-20H</v>
      </c>
      <c r="CI40" s="179" t="str">
        <f>'Agent sur le planning au 011019'!$B$31</f>
        <v>JBA-3</v>
      </c>
      <c r="CJ40" s="179" t="str">
        <f>'Agent sur le planning au 011019'!$C$31</f>
        <v>JBA-3</v>
      </c>
      <c r="CK40" s="179" t="str">
        <f>'Agent sur le planning au 011019'!$D$31</f>
        <v>JBA-3</v>
      </c>
      <c r="CL40" s="179" t="str">
        <f>'Agent sur le planning au 011019'!$E$31</f>
        <v>JBA-3</v>
      </c>
      <c r="CM40" s="180" t="str">
        <f>'Agent sur le planning au 011019'!$F$31</f>
        <v>JBA-3</v>
      </c>
      <c r="CN40" s="181" t="str">
        <f>'Agent sur le planning au 011019'!$B$32</f>
        <v>JBA-2</v>
      </c>
      <c r="CO40" s="182" t="str">
        <f>'Agent sur le planning au 011019'!$C$32</f>
        <v>JBA-2</v>
      </c>
      <c r="CP40" s="182" t="str">
        <f>'Agent sur le planning au 011019'!$D$32</f>
        <v>Soir JBC</v>
      </c>
      <c r="CQ40" s="182" t="str">
        <f>'Agent sur le planning au 011019'!$E$32</f>
        <v>JBA-2</v>
      </c>
      <c r="CR40" s="182" t="str">
        <f>'Agent sur le planning au 011019'!$F$32</f>
        <v>JBA-2</v>
      </c>
      <c r="CS40" s="182" t="str">
        <f>'Agent sur le planning au 011019'!$B$33</f>
        <v>JBA-1</v>
      </c>
      <c r="CT40" s="182" t="str">
        <f>'Agent sur le planning au 011019'!$C$33</f>
        <v>12H-20H</v>
      </c>
      <c r="CU40" s="181" t="str">
        <f>'Agent sur le planning au 011019'!$D$33</f>
        <v>JBA-2</v>
      </c>
      <c r="CV40" s="182" t="str">
        <f>'Agent sur le planning au 011019'!$E$33</f>
        <v>JBA-1</v>
      </c>
      <c r="CW40" s="182" t="str">
        <f>'Agent sur le planning au 011019'!$F$33</f>
        <v>JBA-1</v>
      </c>
      <c r="CX40" s="183" t="str">
        <f>'Agent sur le planning au 011019'!$B$34</f>
        <v>7H30-15H30</v>
      </c>
      <c r="CY40" s="181" t="str">
        <f>'Agent sur le planning au 011019'!$C$34</f>
        <v>CCV-43</v>
      </c>
      <c r="CZ40" s="182" t="str">
        <f>'Agent sur le planning au 011019'!$D$34</f>
        <v>Soir JFR</v>
      </c>
      <c r="DA40" s="182" t="str">
        <f>'Agent sur le planning au 011019'!$E$34</f>
        <v>CCV-43</v>
      </c>
      <c r="DB40" s="182" t="str">
        <f>'Agent sur le planning au 011019'!$F$34</f>
        <v>CCV-43</v>
      </c>
      <c r="DC40" s="183" t="str">
        <f>'Agent sur le planning au 011019'!$B$35</f>
        <v>7H30-15H30</v>
      </c>
      <c r="DD40" s="182" t="str">
        <f>'Agent sur le planning au 011019'!$C$35</f>
        <v>CCV-46</v>
      </c>
      <c r="DE40" s="182" t="str">
        <f>'Agent sur le planning au 011019'!$D$35</f>
        <v>CCV-46</v>
      </c>
      <c r="DF40" s="181" t="str">
        <f>'Agent sur le planning au 011019'!$E$35</f>
        <v>CCV-46</v>
      </c>
      <c r="DG40" s="182" t="str">
        <f>'Agent sur le planning au 011019'!$F$35</f>
        <v>Soir JBC</v>
      </c>
      <c r="DH40" s="182" t="str">
        <f>'Agent sur le planning au 011019'!$B$36</f>
        <v>JFR-34</v>
      </c>
      <c r="DI40" s="181" t="str">
        <f>'Agent sur le planning au 011019'!$C$36</f>
        <v>JFR-34</v>
      </c>
      <c r="DJ40" s="184" t="str">
        <f>'Agent sur le planning au 011019'!$D$36</f>
        <v>RA</v>
      </c>
      <c r="DK40" s="182" t="str">
        <f>'Agent sur le planning au 011019'!$E$36</f>
        <v>JFR-34</v>
      </c>
      <c r="DL40" s="182" t="str">
        <f>'Agent sur le planning au 011019'!$F$36</f>
        <v>JFR-34</v>
      </c>
      <c r="DM40" s="182" t="str">
        <f>'Agent sur le planning au 011019'!$B$37</f>
        <v>Soir gyn</v>
      </c>
      <c r="DN40" s="183" t="str">
        <f>'Agent sur le planning au 011019'!$C$37</f>
        <v>7H30-18H</v>
      </c>
      <c r="DO40" s="182" t="str">
        <f>'Agent sur le planning au 011019'!$D$37</f>
        <v>7H30-18H</v>
      </c>
      <c r="DP40" s="184" t="str">
        <f>'Agent sur le planning au 011019'!$E$37</f>
        <v>RA</v>
      </c>
      <c r="DQ40" s="184" t="str">
        <f>'Agent sur le planning au 011019'!$F$37</f>
        <v>RA</v>
      </c>
      <c r="DR40" s="182" t="str">
        <f>'Agent sur le planning au 011019'!$B$38</f>
        <v>JFR-36</v>
      </c>
      <c r="DS40" s="181" t="str">
        <f>'Agent sur le planning au 011019'!$C$38</f>
        <v>JFR-36</v>
      </c>
      <c r="DT40" s="182" t="str">
        <f>'Agent sur le planning au 011019'!$D$38</f>
        <v>JFR-36</v>
      </c>
      <c r="DU40" s="182" t="str">
        <f>'Agent sur le planning au 011019'!$E$38</f>
        <v>JFR-36</v>
      </c>
      <c r="DV40" s="182" t="str">
        <f>'Agent sur le planning au 011019'!$F$38</f>
        <v>Soir JFR</v>
      </c>
      <c r="DW40" s="181" t="str">
        <f>'Agent sur le planning au 011019'!$B$39</f>
        <v>JFR-35</v>
      </c>
      <c r="DX40" s="182" t="str">
        <f>'Agent sur le planning au 011019'!$C$39</f>
        <v>Soir JFR</v>
      </c>
      <c r="DY40" s="182" t="str">
        <f>'Agent sur le planning au 011019'!$D$39</f>
        <v>JFR-35</v>
      </c>
      <c r="DZ40" s="182" t="str">
        <f>'Agent sur le planning au 011019'!$E$39</f>
        <v>JFR-35</v>
      </c>
      <c r="EA40" s="182" t="str">
        <f>'Agent sur le planning au 011019'!$F$39</f>
        <v>JFR-35</v>
      </c>
      <c r="EB40" s="183" t="str">
        <f>'Agent sur le planning au 011019'!$B$40</f>
        <v>7H30-15H30</v>
      </c>
      <c r="EC40" s="183" t="str">
        <f>'Agent sur le planning au 011019'!$C$40</f>
        <v>7H30-15H30</v>
      </c>
      <c r="ED40" s="182" t="str">
        <f>'Agent sur le planning au 011019'!$D$40</f>
        <v>7H30-15H30</v>
      </c>
      <c r="EE40" s="182" t="str">
        <f>'Agent sur le planning au 011019'!$E$40</f>
        <v>12H-20H</v>
      </c>
      <c r="EF40" s="181" t="str">
        <f>'Agent sur le planning au 011019'!$F$40</f>
        <v>JFR-36</v>
      </c>
      <c r="EG40" s="182" t="str">
        <f>'Agent sur le planning au 011019'!$B$41</f>
        <v>Soir JBU</v>
      </c>
      <c r="EH40" s="182" t="str">
        <f>'Agent sur le planning au 011019'!$C$41</f>
        <v>JBU-14</v>
      </c>
      <c r="EI40" s="181" t="str">
        <f>'Agent sur le planning au 011019'!$D$41</f>
        <v>JBU-14</v>
      </c>
      <c r="EJ40" s="182" t="str">
        <f>'Agent sur le planning au 011019'!$E$41</f>
        <v>JBU-14</v>
      </c>
      <c r="EK40" s="182" t="str">
        <f>'Agent sur le planning au 011019'!$F$41</f>
        <v>JBU-14</v>
      </c>
      <c r="EL40" s="182" t="str">
        <f>'Agent sur le planning au 011019'!$B$42</f>
        <v>JBU-14</v>
      </c>
      <c r="EM40" s="182" t="str">
        <f>'Agent sur le planning au 011019'!$C$42</f>
        <v>Soir JBU</v>
      </c>
      <c r="EN40" s="182" t="str">
        <f>'Agent sur le planning au 011019'!$D$42</f>
        <v>JBU-11</v>
      </c>
      <c r="EO40" s="181" t="str">
        <f>'Agent sur le planning au 011019'!$E$42</f>
        <v>7H30-15H30</v>
      </c>
      <c r="EP40" s="182" t="str">
        <f>'Agent sur le planning au 011019'!$F$42</f>
        <v>RADIO</v>
      </c>
      <c r="EQ40" s="182" t="str">
        <f>'Agent sur le planning au 011019'!$B$43</f>
        <v>JBU-11</v>
      </c>
      <c r="ER40" s="181" t="str">
        <f>'Agent sur le planning au 011019'!$C$43</f>
        <v>JBU-11</v>
      </c>
      <c r="ES40" s="182" t="str">
        <f>'Agent sur le planning au 011019'!$D$43</f>
        <v>Soir JBU</v>
      </c>
      <c r="ET40" s="182" t="str">
        <f>'Agent sur le planning au 011019'!$E$43</f>
        <v>JBU-11</v>
      </c>
      <c r="EU40" s="182" t="str">
        <f>'Agent sur le planning au 011019'!$F$43</f>
        <v>JBU-11</v>
      </c>
      <c r="EV40" s="182" t="str">
        <f>'Agent sur le planning au 011019'!$B$44</f>
        <v>7H30-18H</v>
      </c>
      <c r="EW40" s="183" t="str">
        <f>'Agent sur le planning au 011019'!$C$44</f>
        <v>7H30-18H</v>
      </c>
      <c r="EX40" s="182" t="str">
        <f>'Agent sur le planning au 011019'!$D$44</f>
        <v>7H30-18H</v>
      </c>
      <c r="EY40" s="184" t="str">
        <f>'Agent sur le planning au 011019'!$E$44</f>
        <v>RA</v>
      </c>
      <c r="EZ40" s="181" t="str">
        <f>'Agent sur le planning au 011019'!$F$44</f>
        <v>7H30-18H</v>
      </c>
      <c r="FA40" s="182" t="str">
        <f>'Agent sur le planning au 011019'!$B$45</f>
        <v>10H-20H</v>
      </c>
      <c r="FB40" s="183" t="str">
        <f>'Agent sur le planning au 011019'!$C$45</f>
        <v>7H30-18H</v>
      </c>
      <c r="FC40" s="184" t="str">
        <f>'Agent sur le planning au 011019'!$D$45</f>
        <v>RA</v>
      </c>
      <c r="FD40" s="182" t="str">
        <f>'Agent sur le planning au 011019'!$E$45</f>
        <v>JBU-15</v>
      </c>
      <c r="FE40" s="184" t="str">
        <f>'Agent sur le planning au 011019'!$F$45</f>
        <v>RA</v>
      </c>
      <c r="FF40" s="181" t="str">
        <f>'Agent sur le planning au 011019'!$B$46</f>
        <v>JBC-26</v>
      </c>
      <c r="FG40" s="182" t="str">
        <f>'Agent sur le planning au 011019'!$C$46</f>
        <v>JBC-26</v>
      </c>
      <c r="FH40" s="182" t="str">
        <f>'Agent sur le planning au 011019'!$D$46</f>
        <v>JBC-26</v>
      </c>
      <c r="FI40" s="182" t="str">
        <f>'Agent sur le planning au 011019'!$E$46</f>
        <v>Soir JBC</v>
      </c>
      <c r="FJ40" s="183" t="str">
        <f>'Agent sur le planning au 011019'!$F$46</f>
        <v>7H30-15H30</v>
      </c>
      <c r="FK40" s="182" t="str">
        <f>'Agent sur le planning au 011019'!$B$47</f>
        <v>7H30-15H30</v>
      </c>
      <c r="FL40" s="181" t="str">
        <f>'Agent sur le planning au 011019'!$C$47</f>
        <v>7H30-15H30</v>
      </c>
      <c r="FM40" s="183" t="str">
        <f>'Agent sur le planning au 011019'!$D$47</f>
        <v>7H30-15H30</v>
      </c>
      <c r="FN40" s="183" t="str">
        <f>'Agent sur le planning au 011019'!$E$47</f>
        <v>7H30-15H30</v>
      </c>
      <c r="FO40" s="182" t="str">
        <f>'Agent sur le planning au 011019'!$F$47</f>
        <v>JBU-15</v>
      </c>
      <c r="FP40" s="182" t="str">
        <f>'Agent sur le planning au 011019'!$B$48</f>
        <v>Soir JBC</v>
      </c>
      <c r="FQ40" s="182" t="str">
        <f>'Agent sur le planning au 011019'!$C$48</f>
        <v>JFR-35</v>
      </c>
      <c r="FR40" s="181" t="str">
        <f>'Agent sur le planning au 011019'!$D$48</f>
        <v>JBC-24</v>
      </c>
      <c r="FS40" s="182" t="str">
        <f>'Agent sur le planning au 011019'!$E$48</f>
        <v>JBC-25</v>
      </c>
      <c r="FT40" s="182" t="str">
        <f>'Agent sur le planning au 011019'!$F$48</f>
        <v>JBC-25</v>
      </c>
      <c r="FU40" s="182" t="str">
        <f>'Agent sur le planning au 011019'!$B$49</f>
        <v>JBC-24</v>
      </c>
      <c r="FV40" s="182" t="str">
        <f>'Agent sur le planning au 011019'!$C$49</f>
        <v>JBC-24</v>
      </c>
      <c r="FW40" s="182" t="str">
        <f>'Agent sur le planning au 011019'!$D$49</f>
        <v>12H-20H</v>
      </c>
      <c r="FX40" s="182" t="str">
        <f>'Agent sur le planning au 011019'!$E$49</f>
        <v>JBC-24</v>
      </c>
      <c r="FY40" s="181" t="str">
        <f>'Agent sur le planning au 011019'!$F$49</f>
        <v>JBC-24</v>
      </c>
      <c r="FZ40" s="182" t="str">
        <f>'Agent sur le planning au 011019'!$B$50</f>
        <v>JBC-22</v>
      </c>
      <c r="GA40" s="182" t="str">
        <f>'Agent sur le planning au 011019'!$C$50</f>
        <v>Soir JBC</v>
      </c>
      <c r="GB40" s="182" t="str">
        <f>'Agent sur le planning au 011019'!$D$50</f>
        <v>JBC-22</v>
      </c>
      <c r="GC40" s="181" t="s">
        <v>293</v>
      </c>
      <c r="GD40" s="182" t="str">
        <f>'Agent sur le planning au 011019'!$F$50</f>
        <v>JBC-22</v>
      </c>
      <c r="GE40" s="182" t="str">
        <f>'Agent sur le planning au 011019'!$B$51</f>
        <v>7H30-18H</v>
      </c>
      <c r="GF40" s="184" t="str">
        <f>'Agent sur le planning au 011019'!$C$51</f>
        <v>RA</v>
      </c>
      <c r="GG40" s="182" t="str">
        <f>'Agent sur le planning au 011019'!$D$51</f>
        <v>JFR-33</v>
      </c>
      <c r="GH40" s="181" t="str">
        <f>'Agent sur le planning au 011019'!$E$51</f>
        <v>7h30-18h</v>
      </c>
      <c r="GI40" s="181" t="str">
        <f>'Agent sur le planning au 011019'!$F$51</f>
        <v>JFR-33</v>
      </c>
      <c r="GJ40" s="184" t="str">
        <f>'Agent sur le planning au 011019'!$B$52</f>
        <v>RA</v>
      </c>
      <c r="GK40" s="182" t="str">
        <f>'Agent sur le planning au 011019'!$C$52</f>
        <v>JBC-25</v>
      </c>
      <c r="GL40" s="182" t="str">
        <f>'Agent sur le planning au 011019'!$D$52</f>
        <v>JFR-35</v>
      </c>
      <c r="GM40" s="182" t="str">
        <f>'Agent sur le planning au 011019'!$E$52</f>
        <v>7H30-18H</v>
      </c>
      <c r="GN40" s="184" t="str">
        <f>'Agent sur le planning au 011019'!$F$52</f>
        <v>RA</v>
      </c>
      <c r="GO40" s="182" t="str">
        <f>'Agent sur le planning au 011019'!$B$53</f>
        <v>7H30-15H30</v>
      </c>
      <c r="GP40" s="183" t="str">
        <f>'Agent sur le planning au 011019'!$C$53</f>
        <v>7H30-15H30</v>
      </c>
      <c r="GQ40" s="181" t="str">
        <f>'Agent sur le planning au 011019'!$D$53</f>
        <v>7H30-15H30</v>
      </c>
      <c r="GR40" s="182" t="str">
        <f>'Agent sur le planning au 011019'!$E$53</f>
        <v>Soir JFR</v>
      </c>
      <c r="GS40" s="183" t="str">
        <f>'Agent sur le planning au 011019'!$F$53</f>
        <v>7H30-15H30</v>
      </c>
      <c r="GT40" s="182" t="str">
        <f>'Agent sur le planning au 011019'!$B$54</f>
        <v>12H-20H</v>
      </c>
      <c r="GU40" s="183" t="str">
        <f>'Agent sur le planning au 011019'!$C$54</f>
        <v>7H30-15H30</v>
      </c>
      <c r="GV40" s="183" t="str">
        <f>'Agent sur le planning au 011019'!$D$54</f>
        <v>7H30-15H30</v>
      </c>
      <c r="GW40" s="181" t="str">
        <f>'Agent sur le planning au 011019'!$E$54</f>
        <v>7H30-15H30</v>
      </c>
      <c r="GX40" s="183" t="str">
        <f>'Agent sur le planning au 011019'!$F$54</f>
        <v>7H30-15H30</v>
      </c>
      <c r="GY40" s="181" t="str">
        <f>'Agent sur le planning au 011019'!$B$55</f>
        <v>7H30-15H30</v>
      </c>
      <c r="GZ40" s="183" t="str">
        <f>'Agent sur le planning au 011019'!$C$55</f>
        <v>7H30-15H30</v>
      </c>
      <c r="HA40" s="183" t="s">
        <v>292</v>
      </c>
      <c r="HB40" s="183" t="s">
        <v>294</v>
      </c>
      <c r="HC40" s="183" t="str">
        <f>'Agent sur le planning au 011019'!$F$55</f>
        <v>7H30-15H30</v>
      </c>
      <c r="HD40" s="182" t="str">
        <f>'Agent sur le planning au 011019'!$B$56</f>
        <v>CETI</v>
      </c>
      <c r="HE40" s="181" t="str">
        <f>'Agent sur le planning au 011019'!$C$56</f>
        <v>CETI</v>
      </c>
      <c r="HF40" s="183" t="str">
        <f>'Agent sur le planning au 011019'!$D$56</f>
        <v>7H30-15H30</v>
      </c>
      <c r="HG40" s="182" t="str">
        <f>'Agent sur le planning au 011019'!$E$56</f>
        <v>Soir JBU</v>
      </c>
      <c r="HH40" s="182" t="str">
        <f>'Agent sur le planning au 011019'!$F$56</f>
        <v>CETI</v>
      </c>
      <c r="HI40" s="182" t="str">
        <f>'Agent sur le planning au 011019'!$B$57</f>
        <v>RADIO</v>
      </c>
      <c r="HJ40" s="182" t="str">
        <f>'Agent sur le planning au 011019'!$C$57</f>
        <v>CURI</v>
      </c>
      <c r="HK40" s="181" t="str">
        <f>'Agent sur le planning au 011019'!$D$57</f>
        <v>Radio</v>
      </c>
      <c r="HL40" s="182" t="str">
        <f>'Agent sur le planning au 011019'!$E$57</f>
        <v>SCANN</v>
      </c>
      <c r="HM40" s="182" t="str">
        <f>'Agent sur le planning au 011019'!$F$57</f>
        <v>12H-20H</v>
      </c>
      <c r="HN40" s="179" t="str">
        <f>'Agent sur le planning au 011019'!$B$31</f>
        <v>JBA-3</v>
      </c>
      <c r="HO40" s="179" t="str">
        <f>'Agent sur le planning au 011019'!$C$31</f>
        <v>JBA-3</v>
      </c>
      <c r="HP40" s="179" t="str">
        <f>'Agent sur le planning au 011019'!$D$31</f>
        <v>JBA-3</v>
      </c>
      <c r="HQ40" s="179" t="str">
        <f>'Agent sur le planning au 011019'!$E$31</f>
        <v>JBA-3</v>
      </c>
      <c r="HR40" s="180" t="str">
        <f>'Agent sur le planning au 011019'!$F$31</f>
        <v>JBA-3</v>
      </c>
      <c r="HS40" s="181" t="str">
        <f>'Agent sur le planning au 011019'!$B$32</f>
        <v>JBA-2</v>
      </c>
      <c r="HT40" s="182" t="str">
        <f>'Agent sur le planning au 011019'!$C$32</f>
        <v>JBA-2</v>
      </c>
      <c r="HU40" s="182" t="str">
        <f>'Agent sur le planning au 011019'!$D$32</f>
        <v>Soir JBC</v>
      </c>
      <c r="HV40" s="182" t="str">
        <f>'Agent sur le planning au 011019'!$E$32</f>
        <v>JBA-2</v>
      </c>
      <c r="HW40" s="182" t="str">
        <f>'Agent sur le planning au 011019'!$F$32</f>
        <v>JBA-2</v>
      </c>
      <c r="HX40" s="182" t="str">
        <f>'Agent sur le planning au 011019'!$B$33</f>
        <v>JBA-1</v>
      </c>
      <c r="HY40" s="182" t="str">
        <f>'Agent sur le planning au 011019'!$C$33</f>
        <v>12H-20H</v>
      </c>
      <c r="HZ40" s="181" t="str">
        <f>'Agent sur le planning au 011019'!$D$33</f>
        <v>JBA-2</v>
      </c>
      <c r="IA40" s="182" t="str">
        <f>'Agent sur le planning au 011019'!$E$33</f>
        <v>JBA-1</v>
      </c>
      <c r="IB40" s="182" t="str">
        <f>'Agent sur le planning au 011019'!$F$33</f>
        <v>JBA-1</v>
      </c>
      <c r="IC40" s="183" t="str">
        <f>'Agent sur le planning au 011019'!$B$34</f>
        <v>7H30-15H30</v>
      </c>
      <c r="ID40" s="181" t="str">
        <f>'Agent sur le planning au 011019'!$C$34</f>
        <v>CCV-43</v>
      </c>
      <c r="IE40" s="182" t="str">
        <f>'Agent sur le planning au 011019'!$D$34</f>
        <v>Soir JFR</v>
      </c>
      <c r="IF40" s="182" t="str">
        <f>'Agent sur le planning au 011019'!$E$34</f>
        <v>CCV-43</v>
      </c>
      <c r="IG40" s="182" t="str">
        <f>'Agent sur le planning au 011019'!$F$34</f>
        <v>CCV-43</v>
      </c>
      <c r="IH40" s="183" t="str">
        <f>'Agent sur le planning au 011019'!$B$35</f>
        <v>7H30-15H30</v>
      </c>
      <c r="II40" s="182" t="str">
        <f>'Agent sur le planning au 011019'!$C$35</f>
        <v>CCV-46</v>
      </c>
      <c r="IJ40" s="182" t="str">
        <f>'Agent sur le planning au 011019'!$D$35</f>
        <v>CCV-46</v>
      </c>
      <c r="IK40" s="181" t="str">
        <f>'Agent sur le planning au 011019'!$E$35</f>
        <v>CCV-46</v>
      </c>
      <c r="IL40" s="182" t="str">
        <f>'Agent sur le planning au 011019'!$F$35</f>
        <v>Soir JBC</v>
      </c>
      <c r="IM40" s="182" t="str">
        <f>'Agent sur le planning au 011019'!$B$36</f>
        <v>JFR-34</v>
      </c>
      <c r="IN40" s="181" t="str">
        <f>'Agent sur le planning au 011019'!$C$36</f>
        <v>JFR-34</v>
      </c>
      <c r="IO40" s="184" t="str">
        <f>'Agent sur le planning au 011019'!$D$36</f>
        <v>RA</v>
      </c>
      <c r="IP40" s="182" t="str">
        <f>'Agent sur le planning au 011019'!$E$36</f>
        <v>JFR-34</v>
      </c>
      <c r="IQ40" s="182" t="str">
        <f>'Agent sur le planning au 011019'!$F$36</f>
        <v>JFR-34</v>
      </c>
      <c r="IR40" s="182" t="str">
        <f>'Agent sur le planning au 011019'!$B$37</f>
        <v>Soir gyn</v>
      </c>
      <c r="IS40" s="183" t="str">
        <f>'Agent sur le planning au 011019'!$C$37</f>
        <v>7H30-18H</v>
      </c>
      <c r="IT40" s="182" t="str">
        <f>'Agent sur le planning au 011019'!$D$37</f>
        <v>7H30-18H</v>
      </c>
      <c r="IU40" s="184" t="str">
        <f>'Agent sur le planning au 011019'!$E$37</f>
        <v>RA</v>
      </c>
      <c r="IV40" s="184" t="str">
        <f>'Agent sur le planning au 011019'!$F$37</f>
        <v>RA</v>
      </c>
      <c r="IW40" s="182" t="str">
        <f>'Agent sur le planning au 011019'!$B$38</f>
        <v>JFR-36</v>
      </c>
      <c r="IX40" s="181" t="str">
        <f>'Agent sur le planning au 011019'!$C$38</f>
        <v>JFR-36</v>
      </c>
      <c r="IY40" s="182" t="str">
        <f>'Agent sur le planning au 011019'!$D$38</f>
        <v>JFR-36</v>
      </c>
      <c r="IZ40" s="182" t="str">
        <f>'Agent sur le planning au 011019'!$E$38</f>
        <v>JFR-36</v>
      </c>
      <c r="JA40" s="182" t="str">
        <f>'Agent sur le planning au 011019'!$F$38</f>
        <v>Soir JFR</v>
      </c>
      <c r="JB40" s="181" t="str">
        <f>'Agent sur le planning au 011019'!$B$39</f>
        <v>JFR-35</v>
      </c>
      <c r="JC40" s="182" t="str">
        <f>'Agent sur le planning au 011019'!$C$39</f>
        <v>Soir JFR</v>
      </c>
      <c r="JD40" s="182" t="str">
        <f>'Agent sur le planning au 011019'!$D$39</f>
        <v>JFR-35</v>
      </c>
      <c r="JE40" s="182" t="str">
        <f>'Agent sur le planning au 011019'!$E$39</f>
        <v>JFR-35</v>
      </c>
      <c r="JF40" s="182" t="str">
        <f>'Agent sur le planning au 011019'!$F$39</f>
        <v>JFR-35</v>
      </c>
      <c r="JG40" s="183" t="str">
        <f>'Agent sur le planning au 011019'!$B$40</f>
        <v>7H30-15H30</v>
      </c>
      <c r="JH40" s="183" t="str">
        <f>'Agent sur le planning au 011019'!$C$40</f>
        <v>7H30-15H30</v>
      </c>
      <c r="JI40" s="182" t="str">
        <f>'Agent sur le planning au 011019'!$D$40</f>
        <v>7H30-15H30</v>
      </c>
      <c r="JJ40" s="182" t="str">
        <f>'Agent sur le planning au 011019'!$E$40</f>
        <v>12H-20H</v>
      </c>
      <c r="JK40" s="181" t="str">
        <f>'Agent sur le planning au 011019'!$F$40</f>
        <v>JFR-36</v>
      </c>
      <c r="JL40" s="182" t="str">
        <f>'Agent sur le planning au 011019'!$B$41</f>
        <v>Soir JBU</v>
      </c>
      <c r="JM40" s="182" t="str">
        <f>'Agent sur le planning au 011019'!$C$41</f>
        <v>JBU-14</v>
      </c>
      <c r="JN40" s="181" t="str">
        <f>'Agent sur le planning au 011019'!$D$41</f>
        <v>JBU-14</v>
      </c>
      <c r="JO40" s="182" t="str">
        <f>'Agent sur le planning au 011019'!$E$41</f>
        <v>JBU-14</v>
      </c>
      <c r="JP40" s="182" t="str">
        <f>'Agent sur le planning au 011019'!$F$41</f>
        <v>JBU-14</v>
      </c>
      <c r="JQ40" s="182" t="str">
        <f>'Agent sur le planning au 011019'!$B$42</f>
        <v>JBU-14</v>
      </c>
      <c r="JR40" s="182" t="str">
        <f>'Agent sur le planning au 011019'!$C$42</f>
        <v>Soir JBU</v>
      </c>
      <c r="JS40" s="182" t="str">
        <f>'Agent sur le planning au 011019'!$D$42</f>
        <v>JBU-11</v>
      </c>
      <c r="JT40" s="181" t="str">
        <f>'Agent sur le planning au 011019'!$E$42</f>
        <v>7H30-15H30</v>
      </c>
      <c r="JU40" s="182" t="str">
        <f>'Agent sur le planning au 011019'!$F$42</f>
        <v>RADIO</v>
      </c>
      <c r="JV40" s="182" t="str">
        <f>'Agent sur le planning au 011019'!$B$43</f>
        <v>JBU-11</v>
      </c>
      <c r="JW40" s="181" t="str">
        <f>'Agent sur le planning au 011019'!$C$43</f>
        <v>JBU-11</v>
      </c>
      <c r="JX40" s="182" t="str">
        <f>'Agent sur le planning au 011019'!$D$43</f>
        <v>Soir JBU</v>
      </c>
      <c r="JY40" s="182" t="str">
        <f>'Agent sur le planning au 011019'!$E$43</f>
        <v>JBU-11</v>
      </c>
      <c r="JZ40" s="182" t="str">
        <f>'Agent sur le planning au 011019'!$F$43</f>
        <v>JBU-11</v>
      </c>
      <c r="KA40" s="182" t="str">
        <f>'Agent sur le planning au 011019'!$B$44</f>
        <v>7H30-18H</v>
      </c>
      <c r="KB40" s="183" t="str">
        <f>'Agent sur le planning au 011019'!$C$44</f>
        <v>7H30-18H</v>
      </c>
      <c r="KC40" s="182" t="str">
        <f>'Agent sur le planning au 011019'!$D$44</f>
        <v>7H30-18H</v>
      </c>
      <c r="KD40" s="184" t="str">
        <f>'Agent sur le planning au 011019'!$E$44</f>
        <v>RA</v>
      </c>
      <c r="KE40" s="181" t="str">
        <f>'Agent sur le planning au 011019'!$F$44</f>
        <v>7H30-18H</v>
      </c>
      <c r="KF40" s="182" t="str">
        <f>'Agent sur le planning au 011019'!$B$45</f>
        <v>10H-20H</v>
      </c>
      <c r="KG40" s="183" t="str">
        <f>'Agent sur le planning au 011019'!$C$45</f>
        <v>7H30-18H</v>
      </c>
      <c r="KH40" s="184" t="str">
        <f>'Agent sur le planning au 011019'!$D$45</f>
        <v>RA</v>
      </c>
      <c r="KI40" s="182" t="str">
        <f>'Agent sur le planning au 011019'!$E$45</f>
        <v>JBU-15</v>
      </c>
      <c r="KJ40" s="184" t="str">
        <f>'Agent sur le planning au 011019'!$F$45</f>
        <v>RA</v>
      </c>
      <c r="KK40" s="181" t="str">
        <f>'Agent sur le planning au 011019'!$B$46</f>
        <v>JBC-26</v>
      </c>
      <c r="KL40" s="182" t="str">
        <f>'Agent sur le planning au 011019'!$C$46</f>
        <v>JBC-26</v>
      </c>
      <c r="KM40" s="182" t="str">
        <f>'Agent sur le planning au 011019'!$D$46</f>
        <v>JBC-26</v>
      </c>
      <c r="KN40" s="182" t="str">
        <f>'Agent sur le planning au 011019'!$E$46</f>
        <v>Soir JBC</v>
      </c>
      <c r="KO40" s="183" t="str">
        <f>'Agent sur le planning au 011019'!$F$46</f>
        <v>7H30-15H30</v>
      </c>
      <c r="KP40" s="182" t="str">
        <f>'Agent sur le planning au 011019'!$B$47</f>
        <v>7H30-15H30</v>
      </c>
      <c r="KQ40" s="181" t="str">
        <f>'Agent sur le planning au 011019'!$C$47</f>
        <v>7H30-15H30</v>
      </c>
      <c r="KR40" s="183" t="str">
        <f>'Agent sur le planning au 011019'!$D$47</f>
        <v>7H30-15H30</v>
      </c>
      <c r="KS40" s="183" t="str">
        <f>'Agent sur le planning au 011019'!$E$47</f>
        <v>7H30-15H30</v>
      </c>
      <c r="KT40" s="182" t="str">
        <f>'Agent sur le planning au 011019'!$F$47</f>
        <v>JBU-15</v>
      </c>
      <c r="KU40" s="182" t="str">
        <f>'Agent sur le planning au 011019'!$B$48</f>
        <v>Soir JBC</v>
      </c>
      <c r="KV40" s="182" t="str">
        <f>'Agent sur le planning au 011019'!$C$48</f>
        <v>JFR-35</v>
      </c>
      <c r="KW40" s="181" t="str">
        <f>'Agent sur le planning au 011019'!$D$48</f>
        <v>JBC-24</v>
      </c>
      <c r="KX40" s="182" t="str">
        <f>'Agent sur le planning au 011019'!$E$48</f>
        <v>JBC-25</v>
      </c>
      <c r="KY40" s="182" t="str">
        <f>'Agent sur le planning au 011019'!$F$48</f>
        <v>JBC-25</v>
      </c>
      <c r="KZ40" s="182" t="str">
        <f>'Agent sur le planning au 011019'!$B$49</f>
        <v>JBC-24</v>
      </c>
      <c r="LA40" s="182" t="str">
        <f>'Agent sur le planning au 011019'!$C$49</f>
        <v>JBC-24</v>
      </c>
      <c r="LB40" s="182" t="str">
        <f>'Agent sur le planning au 011019'!$D$49</f>
        <v>12H-20H</v>
      </c>
      <c r="LC40" s="182" t="str">
        <f>'Agent sur le planning au 011019'!$E$49</f>
        <v>JBC-24</v>
      </c>
      <c r="LD40" s="181" t="str">
        <f>'Agent sur le planning au 011019'!$F$49</f>
        <v>JBC-24</v>
      </c>
      <c r="LE40" s="182" t="str">
        <f>'Agent sur le planning au 011019'!$B$50</f>
        <v>JBC-22</v>
      </c>
      <c r="LF40" s="182" t="str">
        <f>'Agent sur le planning au 011019'!$C$50</f>
        <v>Soir JBC</v>
      </c>
      <c r="LG40" s="182" t="str">
        <f>'Agent sur le planning au 011019'!$D$50</f>
        <v>JBC-22</v>
      </c>
      <c r="LH40" s="181" t="s">
        <v>293</v>
      </c>
      <c r="LI40" s="182" t="str">
        <f>'Agent sur le planning au 011019'!$F$50</f>
        <v>JBC-22</v>
      </c>
      <c r="LJ40" s="182" t="str">
        <f>'Agent sur le planning au 011019'!$B$51</f>
        <v>7H30-18H</v>
      </c>
      <c r="LK40" s="184" t="str">
        <f>'Agent sur le planning au 011019'!$C$51</f>
        <v>RA</v>
      </c>
      <c r="LL40" s="182" t="str">
        <f>'Agent sur le planning au 011019'!$D$51</f>
        <v>JFR-33</v>
      </c>
      <c r="LM40" s="181" t="str">
        <f>'Agent sur le planning au 011019'!$E$51</f>
        <v>7h30-18h</v>
      </c>
      <c r="LN40" s="181" t="str">
        <f>'Agent sur le planning au 011019'!$F$51</f>
        <v>JFR-33</v>
      </c>
      <c r="LO40" s="184" t="str">
        <f>'Agent sur le planning au 011019'!$B$52</f>
        <v>RA</v>
      </c>
      <c r="LP40" s="182" t="str">
        <f>'Agent sur le planning au 011019'!$C$52</f>
        <v>JBC-25</v>
      </c>
      <c r="LQ40" s="182" t="str">
        <f>'Agent sur le planning au 011019'!$D$52</f>
        <v>JFR-35</v>
      </c>
      <c r="LR40" s="182" t="str">
        <f>'Agent sur le planning au 011019'!$E$52</f>
        <v>7H30-18H</v>
      </c>
      <c r="LS40" s="184" t="str">
        <f>'Agent sur le planning au 011019'!$F$52</f>
        <v>RA</v>
      </c>
      <c r="LT40" s="182" t="str">
        <f>'Agent sur le planning au 011019'!$B$53</f>
        <v>7H30-15H30</v>
      </c>
      <c r="LU40" s="183" t="str">
        <f>'Agent sur le planning au 011019'!$C$53</f>
        <v>7H30-15H30</v>
      </c>
      <c r="LV40" s="181" t="str">
        <f>'Agent sur le planning au 011019'!$D$53</f>
        <v>7H30-15H30</v>
      </c>
      <c r="LW40" s="182" t="str">
        <f>'Agent sur le planning au 011019'!$E$53</f>
        <v>Soir JFR</v>
      </c>
      <c r="LX40" s="183" t="str">
        <f>'Agent sur le planning au 011019'!$F$53</f>
        <v>7H30-15H30</v>
      </c>
      <c r="LY40" s="182" t="str">
        <f>'Agent sur le planning au 011019'!$B$54</f>
        <v>12H-20H</v>
      </c>
      <c r="LZ40" s="183" t="str">
        <f>'Agent sur le planning au 011019'!$C$54</f>
        <v>7H30-15H30</v>
      </c>
      <c r="MA40" s="183" t="str">
        <f>'Agent sur le planning au 011019'!$D$54</f>
        <v>7H30-15H30</v>
      </c>
      <c r="MB40" s="181" t="str">
        <f>'Agent sur le planning au 011019'!$E$54</f>
        <v>7H30-15H30</v>
      </c>
      <c r="MC40" s="183" t="str">
        <f>'Agent sur le planning au 011019'!$F$54</f>
        <v>7H30-15H30</v>
      </c>
      <c r="MD40" s="181" t="str">
        <f>'Agent sur le planning au 011019'!$B$55</f>
        <v>7H30-15H30</v>
      </c>
      <c r="ME40" s="183" t="str">
        <f>'Agent sur le planning au 011019'!$C$55</f>
        <v>7H30-15H30</v>
      </c>
      <c r="MF40" s="183" t="s">
        <v>292</v>
      </c>
      <c r="MG40" s="183" t="s">
        <v>294</v>
      </c>
      <c r="MH40" s="183" t="str">
        <f>'Agent sur le planning au 011019'!$F$55</f>
        <v>7H30-15H30</v>
      </c>
      <c r="MI40" s="182" t="str">
        <f>'Agent sur le planning au 011019'!$B$56</f>
        <v>CETI</v>
      </c>
      <c r="MJ40" s="181" t="str">
        <f>'Agent sur le planning au 011019'!$C$56</f>
        <v>CETI</v>
      </c>
      <c r="MK40" s="183" t="str">
        <f>'Agent sur le planning au 011019'!$D$56</f>
        <v>7H30-15H30</v>
      </c>
      <c r="ML40" s="182" t="str">
        <f>'Agent sur le planning au 011019'!$E$56</f>
        <v>Soir JBU</v>
      </c>
      <c r="MM40" s="182" t="str">
        <f>'Agent sur le planning au 011019'!$F$56</f>
        <v>CETI</v>
      </c>
      <c r="MN40" s="182" t="str">
        <f>'Agent sur le planning au 011019'!$B$57</f>
        <v>RADIO</v>
      </c>
      <c r="MO40" s="182" t="str">
        <f>'Agent sur le planning au 011019'!$C$57</f>
        <v>CURI</v>
      </c>
      <c r="MP40" s="181" t="str">
        <f>'Agent sur le planning au 011019'!$D$57</f>
        <v>Radio</v>
      </c>
      <c r="MQ40" s="182" t="str">
        <f>'Agent sur le planning au 011019'!$E$57</f>
        <v>SCANN</v>
      </c>
      <c r="MR40" s="182" t="str">
        <f>'Agent sur le planning au 011019'!$F$57</f>
        <v>12H-20H</v>
      </c>
      <c r="MS40" s="179" t="str">
        <f>'Agent sur le planning au 011019'!$B$31</f>
        <v>JBA-3</v>
      </c>
      <c r="MT40" s="179" t="str">
        <f>'Agent sur le planning au 011019'!$C$31</f>
        <v>JBA-3</v>
      </c>
      <c r="MU40" s="179" t="str">
        <f>'Agent sur le planning au 011019'!$D$31</f>
        <v>JBA-3</v>
      </c>
      <c r="MV40" s="179" t="str">
        <f>'Agent sur le planning au 011019'!$E$31</f>
        <v>JBA-3</v>
      </c>
      <c r="MW40" s="180" t="str">
        <f>'Agent sur le planning au 011019'!$F$31</f>
        <v>JBA-3</v>
      </c>
      <c r="MX40" s="181" t="str">
        <f>'Agent sur le planning au 011019'!$B$32</f>
        <v>JBA-2</v>
      </c>
      <c r="MY40" s="182" t="str">
        <f>'Agent sur le planning au 011019'!$C$32</f>
        <v>JBA-2</v>
      </c>
      <c r="MZ40" s="182" t="str">
        <f>'Agent sur le planning au 011019'!$D$32</f>
        <v>Soir JBC</v>
      </c>
      <c r="NA40" s="182" t="str">
        <f>'Agent sur le planning au 011019'!$E$32</f>
        <v>JBA-2</v>
      </c>
      <c r="NB40" s="182" t="str">
        <f>'Agent sur le planning au 011019'!$F$32</f>
        <v>JBA-2</v>
      </c>
      <c r="NC40" s="182" t="str">
        <f>'Agent sur le planning au 011019'!$B$33</f>
        <v>JBA-1</v>
      </c>
      <c r="ND40" s="182" t="str">
        <f>'Agent sur le planning au 011019'!$C$33</f>
        <v>12H-20H</v>
      </c>
      <c r="NE40" s="181" t="str">
        <f>'Agent sur le planning au 011019'!$D$33</f>
        <v>JBA-2</v>
      </c>
      <c r="NF40" s="182" t="str">
        <f>'Agent sur le planning au 011019'!$E$33</f>
        <v>JBA-1</v>
      </c>
      <c r="NG40" s="182" t="str">
        <f>'Agent sur le planning au 011019'!$F$33</f>
        <v>JBA-1</v>
      </c>
      <c r="NH40" s="183" t="str">
        <f>'Agent sur le planning au 011019'!$B$34</f>
        <v>7H30-15H30</v>
      </c>
      <c r="NI40" s="181" t="str">
        <f>'Agent sur le planning au 011019'!$C$34</f>
        <v>CCV-43</v>
      </c>
      <c r="NJ40" s="182" t="str">
        <f>'Agent sur le planning au 011019'!$D$34</f>
        <v>Soir JFR</v>
      </c>
      <c r="NK40" s="182" t="str">
        <f>'Agent sur le planning au 011019'!$E$34</f>
        <v>CCV-43</v>
      </c>
      <c r="NL40" s="182" t="str">
        <f>'Agent sur le planning au 011019'!$F$34</f>
        <v>CCV-43</v>
      </c>
      <c r="NM40" s="183" t="str">
        <f>'Agent sur le planning au 011019'!$B$35</f>
        <v>7H30-15H30</v>
      </c>
      <c r="NN40" s="182" t="str">
        <f>'Agent sur le planning au 011019'!$C$35</f>
        <v>CCV-46</v>
      </c>
      <c r="NO40" s="182" t="str">
        <f>'Agent sur le planning au 011019'!$D$35</f>
        <v>CCV-46</v>
      </c>
      <c r="NP40" s="181" t="str">
        <f>'Agent sur le planning au 011019'!$E$35</f>
        <v>CCV-46</v>
      </c>
      <c r="NQ40" s="182" t="str">
        <f>'Agent sur le planning au 011019'!$F$35</f>
        <v>Soir JBC</v>
      </c>
      <c r="NR40" s="182" t="str">
        <f>'Agent sur le planning au 011019'!$B$36</f>
        <v>JFR-34</v>
      </c>
      <c r="NS40" s="181" t="str">
        <f>'Agent sur le planning au 011019'!$C$36</f>
        <v>JFR-34</v>
      </c>
      <c r="NT40" s="184" t="str">
        <f>'Agent sur le planning au 011019'!$D$36</f>
        <v>RA</v>
      </c>
      <c r="NU40" s="182" t="str">
        <f>'Agent sur le planning au 011019'!$E$36</f>
        <v>JFR-34</v>
      </c>
      <c r="NV40" s="182" t="str">
        <f>'Agent sur le planning au 011019'!$F$36</f>
        <v>JFR-34</v>
      </c>
      <c r="NW40" s="182" t="str">
        <f>'Agent sur le planning au 011019'!$B$37</f>
        <v>Soir gyn</v>
      </c>
      <c r="NX40" s="183" t="str">
        <f>'Agent sur le planning au 011019'!$C$37</f>
        <v>7H30-18H</v>
      </c>
      <c r="NY40" s="182" t="str">
        <f>'Agent sur le planning au 011019'!$D$37</f>
        <v>7H30-18H</v>
      </c>
      <c r="NZ40" s="184" t="str">
        <f>'Agent sur le planning au 011019'!$E$37</f>
        <v>RA</v>
      </c>
      <c r="OA40" s="184" t="str">
        <f>'Agent sur le planning au 011019'!$F$37</f>
        <v>RA</v>
      </c>
      <c r="OB40" s="182" t="str">
        <f>'Agent sur le planning au 011019'!$B$38</f>
        <v>JFR-36</v>
      </c>
      <c r="OC40" s="181" t="str">
        <f>'Agent sur le planning au 011019'!$C$38</f>
        <v>JFR-36</v>
      </c>
      <c r="OD40" s="182" t="str">
        <f>'Agent sur le planning au 011019'!$D$38</f>
        <v>JFR-36</v>
      </c>
      <c r="OE40" s="182" t="str">
        <f>'Agent sur le planning au 011019'!$E$38</f>
        <v>JFR-36</v>
      </c>
      <c r="OF40" s="182" t="str">
        <f>'Agent sur le planning au 011019'!$F$38</f>
        <v>Soir JFR</v>
      </c>
      <c r="OG40" s="181" t="str">
        <f>'Agent sur le planning au 011019'!$B$39</f>
        <v>JFR-35</v>
      </c>
      <c r="OH40" s="182" t="str">
        <f>'Agent sur le planning au 011019'!$C$39</f>
        <v>Soir JFR</v>
      </c>
      <c r="OI40" s="182" t="str">
        <f>'Agent sur le planning au 011019'!$D$39</f>
        <v>JFR-35</v>
      </c>
      <c r="OJ40" s="182" t="str">
        <f>'Agent sur le planning au 011019'!$E$39</f>
        <v>JFR-35</v>
      </c>
      <c r="OK40" s="182" t="str">
        <f>'Agent sur le planning au 011019'!$F$39</f>
        <v>JFR-35</v>
      </c>
      <c r="OL40" s="183" t="str">
        <f>'Agent sur le planning au 011019'!$B$40</f>
        <v>7H30-15H30</v>
      </c>
      <c r="OM40" s="183" t="str">
        <f>'Agent sur le planning au 011019'!$C$40</f>
        <v>7H30-15H30</v>
      </c>
      <c r="ON40" s="182" t="str">
        <f>'Agent sur le planning au 011019'!$D$40</f>
        <v>7H30-15H30</v>
      </c>
      <c r="OO40" s="182" t="str">
        <f>'Agent sur le planning au 011019'!$E$40</f>
        <v>12H-20H</v>
      </c>
      <c r="OP40" s="181" t="str">
        <f>'Agent sur le planning au 011019'!$F$40</f>
        <v>JFR-36</v>
      </c>
    </row>
    <row r="41" spans="1:406" ht="15" thickBot="1">
      <c r="A41" s="155" t="s">
        <v>375</v>
      </c>
      <c r="B41" s="182" t="str">
        <f>'Agent sur le planning au 011019'!$B$42</f>
        <v>JBU-14</v>
      </c>
      <c r="C41" s="182" t="str">
        <f>'Agent sur le planning au 011019'!$C$42</f>
        <v>Soir JBU</v>
      </c>
      <c r="D41" s="182" t="str">
        <f>'Agent sur le planning au 011019'!$D$42</f>
        <v>JBU-11</v>
      </c>
      <c r="E41" s="181" t="str">
        <f>'Agent sur le planning au 011019'!$E$42</f>
        <v>7H30-15H30</v>
      </c>
      <c r="F41" s="182" t="str">
        <f>'Agent sur le planning au 011019'!$F$42</f>
        <v>RADIO</v>
      </c>
      <c r="G41" s="182" t="str">
        <f>'Agent sur le planning au 011019'!$B$43</f>
        <v>JBU-11</v>
      </c>
      <c r="H41" s="181" t="str">
        <f>'Agent sur le planning au 011019'!$C$43</f>
        <v>JBU-11</v>
      </c>
      <c r="I41" s="182" t="str">
        <f>'Agent sur le planning au 011019'!$D$43</f>
        <v>Soir JBU</v>
      </c>
      <c r="J41" s="182" t="str">
        <f>'Agent sur le planning au 011019'!$E$43</f>
        <v>JBU-11</v>
      </c>
      <c r="K41" s="182" t="str">
        <f>'Agent sur le planning au 011019'!$F$43</f>
        <v>JBU-11</v>
      </c>
      <c r="L41" s="182" t="str">
        <f>'Agent sur le planning au 011019'!$B$44</f>
        <v>7H30-18H</v>
      </c>
      <c r="M41" s="183" t="str">
        <f>'Agent sur le planning au 011019'!$C$44</f>
        <v>7H30-18H</v>
      </c>
      <c r="N41" s="182" t="str">
        <f>'Agent sur le planning au 011019'!$D$44</f>
        <v>7H30-18H</v>
      </c>
      <c r="O41" s="184" t="str">
        <f>'Agent sur le planning au 011019'!$E$44</f>
        <v>RA</v>
      </c>
      <c r="P41" s="181" t="str">
        <f>'Agent sur le planning au 011019'!$F$44</f>
        <v>7H30-18H</v>
      </c>
      <c r="Q41" s="182" t="str">
        <f>'Agent sur le planning au 011019'!$B$45</f>
        <v>10H-20H</v>
      </c>
      <c r="R41" s="183" t="str">
        <f>'Agent sur le planning au 011019'!$C$45</f>
        <v>7H30-18H</v>
      </c>
      <c r="S41" s="184" t="str">
        <f>'Agent sur le planning au 011019'!$D$45</f>
        <v>RA</v>
      </c>
      <c r="T41" s="182" t="str">
        <f>'Agent sur le planning au 011019'!$E$45</f>
        <v>JBU-15</v>
      </c>
      <c r="U41" s="184" t="str">
        <f>'Agent sur le planning au 011019'!$F$45</f>
        <v>RA</v>
      </c>
      <c r="V41" s="181" t="str">
        <f>'Agent sur le planning au 011019'!$B$46</f>
        <v>JBC-26</v>
      </c>
      <c r="W41" s="182" t="str">
        <f>'Agent sur le planning au 011019'!$C$46</f>
        <v>JBC-26</v>
      </c>
      <c r="X41" s="182" t="str">
        <f>'Agent sur le planning au 011019'!$D$46</f>
        <v>JBC-26</v>
      </c>
      <c r="Y41" s="182" t="str">
        <f>'Agent sur le planning au 011019'!$E$46</f>
        <v>Soir JBC</v>
      </c>
      <c r="Z41" s="183" t="str">
        <f>'Agent sur le planning au 011019'!$F$46</f>
        <v>7H30-15H30</v>
      </c>
      <c r="AA41" s="182" t="str">
        <f>'Agent sur le planning au 011019'!$B$47</f>
        <v>7H30-15H30</v>
      </c>
      <c r="AB41" s="181" t="str">
        <f>'Agent sur le planning au 011019'!$C$47</f>
        <v>7H30-15H30</v>
      </c>
      <c r="AC41" s="183" t="str">
        <f>'Agent sur le planning au 011019'!$D$47</f>
        <v>7H30-15H30</v>
      </c>
      <c r="AD41" s="183" t="str">
        <f>'Agent sur le planning au 011019'!$E$47</f>
        <v>7H30-15H30</v>
      </c>
      <c r="AE41" s="182" t="str">
        <f>'Agent sur le planning au 011019'!$F$47</f>
        <v>JBU-15</v>
      </c>
      <c r="AF41" s="182" t="str">
        <f>'Agent sur le planning au 011019'!$B$48</f>
        <v>Soir JBC</v>
      </c>
      <c r="AG41" s="182" t="str">
        <f>'Agent sur le planning au 011019'!$C$48</f>
        <v>JFR-35</v>
      </c>
      <c r="AH41" s="181" t="str">
        <f>'Agent sur le planning au 011019'!$D$48</f>
        <v>JBC-24</v>
      </c>
      <c r="AI41" s="182" t="str">
        <f>'Agent sur le planning au 011019'!$E$48</f>
        <v>JBC-25</v>
      </c>
      <c r="AJ41" s="182" t="str">
        <f>'Agent sur le planning au 011019'!$F$48</f>
        <v>JBC-25</v>
      </c>
      <c r="AK41" s="182" t="str">
        <f>'Agent sur le planning au 011019'!$B$49</f>
        <v>JBC-24</v>
      </c>
      <c r="AL41" s="182" t="str">
        <f>'Agent sur le planning au 011019'!$C$49</f>
        <v>JBC-24</v>
      </c>
      <c r="AM41" s="182" t="str">
        <f>'Agent sur le planning au 011019'!$D$49</f>
        <v>12H-20H</v>
      </c>
      <c r="AN41" s="182" t="str">
        <f>'Agent sur le planning au 011019'!$E$49</f>
        <v>JBC-24</v>
      </c>
      <c r="AO41" s="181" t="str">
        <f>'Agent sur le planning au 011019'!$F$49</f>
        <v>JBC-24</v>
      </c>
      <c r="AP41" s="182" t="str">
        <f>'Agent sur le planning au 011019'!$B$50</f>
        <v>JBC-22</v>
      </c>
      <c r="AQ41" s="182" t="str">
        <f>'Agent sur le planning au 011019'!$C$50</f>
        <v>Soir JBC</v>
      </c>
      <c r="AR41" s="182" t="str">
        <f>'Agent sur le planning au 011019'!$D$50</f>
        <v>JBC-22</v>
      </c>
      <c r="AS41" s="181" t="s">
        <v>293</v>
      </c>
      <c r="AT41" s="182" t="str">
        <f>'Agent sur le planning au 011019'!$F$50</f>
        <v>JBC-22</v>
      </c>
      <c r="AU41" s="182" t="str">
        <f>'Agent sur le planning au 011019'!$B$51</f>
        <v>7H30-18H</v>
      </c>
      <c r="AV41" s="184" t="str">
        <f>'Agent sur le planning au 011019'!$C$51</f>
        <v>RA</v>
      </c>
      <c r="AW41" s="182" t="str">
        <f>'Agent sur le planning au 011019'!$D$51</f>
        <v>JFR-33</v>
      </c>
      <c r="AX41" s="181" t="str">
        <f>'Agent sur le planning au 011019'!$E$51</f>
        <v>7h30-18h</v>
      </c>
      <c r="AY41" s="181" t="str">
        <f>'Agent sur le planning au 011019'!$F$51</f>
        <v>JFR-33</v>
      </c>
      <c r="AZ41" s="184" t="str">
        <f>'Agent sur le planning au 011019'!$B$52</f>
        <v>RA</v>
      </c>
      <c r="BA41" s="182" t="str">
        <f>'Agent sur le planning au 011019'!$C$52</f>
        <v>JBC-25</v>
      </c>
      <c r="BB41" s="182" t="str">
        <f>'Agent sur le planning au 011019'!$D$52</f>
        <v>JFR-35</v>
      </c>
      <c r="BC41" s="182" t="str">
        <f>'Agent sur le planning au 011019'!$E$52</f>
        <v>7H30-18H</v>
      </c>
      <c r="BD41" s="184" t="str">
        <f>'Agent sur le planning au 011019'!$F$52</f>
        <v>RA</v>
      </c>
      <c r="BE41" s="182" t="str">
        <f>'Agent sur le planning au 011019'!$B$53</f>
        <v>7H30-15H30</v>
      </c>
      <c r="BF41" s="183" t="str">
        <f>'Agent sur le planning au 011019'!$C$53</f>
        <v>7H30-15H30</v>
      </c>
      <c r="BG41" s="181" t="str">
        <f>'Agent sur le planning au 011019'!$D$53</f>
        <v>7H30-15H30</v>
      </c>
      <c r="BH41" s="182" t="str">
        <f>'Agent sur le planning au 011019'!$E$53</f>
        <v>Soir JFR</v>
      </c>
      <c r="BI41" s="183" t="str">
        <f>'Agent sur le planning au 011019'!$F$53</f>
        <v>7H30-15H30</v>
      </c>
      <c r="BJ41" s="182" t="str">
        <f>'Agent sur le planning au 011019'!$B$54</f>
        <v>12H-20H</v>
      </c>
      <c r="BK41" s="183" t="str">
        <f>'Agent sur le planning au 011019'!$C$54</f>
        <v>7H30-15H30</v>
      </c>
      <c r="BL41" s="183" t="str">
        <f>'Agent sur le planning au 011019'!$D$54</f>
        <v>7H30-15H30</v>
      </c>
      <c r="BM41" s="181" t="str">
        <f>'Agent sur le planning au 011019'!$E$54</f>
        <v>7H30-15H30</v>
      </c>
      <c r="BN41" s="183" t="str">
        <f>'Agent sur le planning au 011019'!$F$54</f>
        <v>7H30-15H30</v>
      </c>
      <c r="BO41" s="181" t="str">
        <f>'Agent sur le planning au 011019'!$B$55</f>
        <v>7H30-15H30</v>
      </c>
      <c r="BP41" s="183" t="str">
        <f>'Agent sur le planning au 011019'!$C$55</f>
        <v>7H30-15H30</v>
      </c>
      <c r="BQ41" s="183" t="s">
        <v>292</v>
      </c>
      <c r="BR41" s="183" t="s">
        <v>294</v>
      </c>
      <c r="BS41" s="183" t="str">
        <f>'Agent sur le planning au 011019'!$F$55</f>
        <v>7H30-15H30</v>
      </c>
      <c r="BT41" s="182" t="str">
        <f>'Agent sur le planning au 011019'!$B$56</f>
        <v>CETI</v>
      </c>
      <c r="BU41" s="181" t="str">
        <f>'Agent sur le planning au 011019'!$C$56</f>
        <v>CETI</v>
      </c>
      <c r="BV41" s="183" t="str">
        <f>'Agent sur le planning au 011019'!$D$56</f>
        <v>7H30-15H30</v>
      </c>
      <c r="BW41" s="182" t="str">
        <f>'Agent sur le planning au 011019'!$E$56</f>
        <v>Soir JBU</v>
      </c>
      <c r="BX41" s="182" t="str">
        <f>'Agent sur le planning au 011019'!$F$56</f>
        <v>CETI</v>
      </c>
      <c r="BY41" s="182" t="str">
        <f>'Agent sur le planning au 011019'!$B$57</f>
        <v>RADIO</v>
      </c>
      <c r="BZ41" s="182" t="str">
        <f>'Agent sur le planning au 011019'!$C$57</f>
        <v>CURI</v>
      </c>
      <c r="CA41" s="181" t="str">
        <f>'Agent sur le planning au 011019'!$D$57</f>
        <v>Radio</v>
      </c>
      <c r="CB41" s="182" t="str">
        <f>'Agent sur le planning au 011019'!$E$57</f>
        <v>SCANN</v>
      </c>
      <c r="CC41" s="182" t="str">
        <f>'Agent sur le planning au 011019'!$F$57</f>
        <v>12H-20H</v>
      </c>
      <c r="CD41" s="179" t="str">
        <f>'Agent sur le planning au 011019'!$B$31</f>
        <v>JBA-3</v>
      </c>
      <c r="CE41" s="179" t="str">
        <f>'Agent sur le planning au 011019'!$C$31</f>
        <v>JBA-3</v>
      </c>
      <c r="CF41" s="179" t="str">
        <f>'Agent sur le planning au 011019'!$D$31</f>
        <v>JBA-3</v>
      </c>
      <c r="CG41" s="179" t="str">
        <f>'Agent sur le planning au 011019'!$E$31</f>
        <v>JBA-3</v>
      </c>
      <c r="CH41" s="180" t="str">
        <f>'Agent sur le planning au 011019'!$F$31</f>
        <v>JBA-3</v>
      </c>
      <c r="CI41" s="181" t="str">
        <f>'Agent sur le planning au 011019'!$B$32</f>
        <v>JBA-2</v>
      </c>
      <c r="CJ41" s="182" t="str">
        <f>'Agent sur le planning au 011019'!$C$32</f>
        <v>JBA-2</v>
      </c>
      <c r="CK41" s="182" t="str">
        <f>'Agent sur le planning au 011019'!$D$32</f>
        <v>Soir JBC</v>
      </c>
      <c r="CL41" s="182" t="str">
        <f>'Agent sur le planning au 011019'!$E$32</f>
        <v>JBA-2</v>
      </c>
      <c r="CM41" s="182" t="str">
        <f>'Agent sur le planning au 011019'!$F$32</f>
        <v>JBA-2</v>
      </c>
      <c r="CN41" s="182" t="str">
        <f>'Agent sur le planning au 011019'!$B$33</f>
        <v>JBA-1</v>
      </c>
      <c r="CO41" s="182" t="str">
        <f>'Agent sur le planning au 011019'!$C$33</f>
        <v>12H-20H</v>
      </c>
      <c r="CP41" s="181" t="str">
        <f>'Agent sur le planning au 011019'!$D$33</f>
        <v>JBA-2</v>
      </c>
      <c r="CQ41" s="182" t="str">
        <f>'Agent sur le planning au 011019'!$E$33</f>
        <v>JBA-1</v>
      </c>
      <c r="CR41" s="182" t="str">
        <f>'Agent sur le planning au 011019'!$F$33</f>
        <v>JBA-1</v>
      </c>
      <c r="CS41" s="183" t="str">
        <f>'Agent sur le planning au 011019'!$B$34</f>
        <v>7H30-15H30</v>
      </c>
      <c r="CT41" s="181" t="str">
        <f>'Agent sur le planning au 011019'!$C$34</f>
        <v>CCV-43</v>
      </c>
      <c r="CU41" s="182" t="str">
        <f>'Agent sur le planning au 011019'!$D$34</f>
        <v>Soir JFR</v>
      </c>
      <c r="CV41" s="182" t="str">
        <f>'Agent sur le planning au 011019'!$E$34</f>
        <v>CCV-43</v>
      </c>
      <c r="CW41" s="182" t="str">
        <f>'Agent sur le planning au 011019'!$F$34</f>
        <v>CCV-43</v>
      </c>
      <c r="CX41" s="183" t="str">
        <f>'Agent sur le planning au 011019'!$B$35</f>
        <v>7H30-15H30</v>
      </c>
      <c r="CY41" s="182" t="str">
        <f>'Agent sur le planning au 011019'!$C$35</f>
        <v>CCV-46</v>
      </c>
      <c r="CZ41" s="182" t="str">
        <f>'Agent sur le planning au 011019'!$D$35</f>
        <v>CCV-46</v>
      </c>
      <c r="DA41" s="181" t="str">
        <f>'Agent sur le planning au 011019'!$E$35</f>
        <v>CCV-46</v>
      </c>
      <c r="DB41" s="182" t="str">
        <f>'Agent sur le planning au 011019'!$F$35</f>
        <v>Soir JBC</v>
      </c>
      <c r="DC41" s="182" t="str">
        <f>'Agent sur le planning au 011019'!$B$36</f>
        <v>JFR-34</v>
      </c>
      <c r="DD41" s="181" t="str">
        <f>'Agent sur le planning au 011019'!$C$36</f>
        <v>JFR-34</v>
      </c>
      <c r="DE41" s="184" t="str">
        <f>'Agent sur le planning au 011019'!$D$36</f>
        <v>RA</v>
      </c>
      <c r="DF41" s="182" t="str">
        <f>'Agent sur le planning au 011019'!$E$36</f>
        <v>JFR-34</v>
      </c>
      <c r="DG41" s="182" t="str">
        <f>'Agent sur le planning au 011019'!$F$36</f>
        <v>JFR-34</v>
      </c>
      <c r="DH41" s="182" t="str">
        <f>'Agent sur le planning au 011019'!$B$37</f>
        <v>Soir gyn</v>
      </c>
      <c r="DI41" s="183" t="str">
        <f>'Agent sur le planning au 011019'!$C$37</f>
        <v>7H30-18H</v>
      </c>
      <c r="DJ41" s="182" t="str">
        <f>'Agent sur le planning au 011019'!$D$37</f>
        <v>7H30-18H</v>
      </c>
      <c r="DK41" s="184" t="str">
        <f>'Agent sur le planning au 011019'!$E$37</f>
        <v>RA</v>
      </c>
      <c r="DL41" s="184" t="str">
        <f>'Agent sur le planning au 011019'!$F$37</f>
        <v>RA</v>
      </c>
      <c r="DM41" s="182" t="str">
        <f>'Agent sur le planning au 011019'!$B$38</f>
        <v>JFR-36</v>
      </c>
      <c r="DN41" s="181" t="str">
        <f>'Agent sur le planning au 011019'!$C$38</f>
        <v>JFR-36</v>
      </c>
      <c r="DO41" s="182" t="str">
        <f>'Agent sur le planning au 011019'!$D$38</f>
        <v>JFR-36</v>
      </c>
      <c r="DP41" s="182" t="str">
        <f>'Agent sur le planning au 011019'!$E$38</f>
        <v>JFR-36</v>
      </c>
      <c r="DQ41" s="182" t="str">
        <f>'Agent sur le planning au 011019'!$F$38</f>
        <v>Soir JFR</v>
      </c>
      <c r="DR41" s="181" t="str">
        <f>'Agent sur le planning au 011019'!$B$39</f>
        <v>JFR-35</v>
      </c>
      <c r="DS41" s="182" t="str">
        <f>'Agent sur le planning au 011019'!$C$39</f>
        <v>Soir JFR</v>
      </c>
      <c r="DT41" s="182" t="str">
        <f>'Agent sur le planning au 011019'!$D$39</f>
        <v>JFR-35</v>
      </c>
      <c r="DU41" s="182" t="str">
        <f>'Agent sur le planning au 011019'!$E$39</f>
        <v>JFR-35</v>
      </c>
      <c r="DV41" s="182" t="str">
        <f>'Agent sur le planning au 011019'!$F$39</f>
        <v>JFR-35</v>
      </c>
      <c r="DW41" s="183" t="str">
        <f>'Agent sur le planning au 011019'!$B$40</f>
        <v>7H30-15H30</v>
      </c>
      <c r="DX41" s="183" t="str">
        <f>'Agent sur le planning au 011019'!$C$40</f>
        <v>7H30-15H30</v>
      </c>
      <c r="DY41" s="182" t="str">
        <f>'Agent sur le planning au 011019'!$D$40</f>
        <v>7H30-15H30</v>
      </c>
      <c r="DZ41" s="182" t="str">
        <f>'Agent sur le planning au 011019'!$E$40</f>
        <v>12H-20H</v>
      </c>
      <c r="EA41" s="181" t="str">
        <f>'Agent sur le planning au 011019'!$F$40</f>
        <v>JFR-36</v>
      </c>
      <c r="EB41" s="182" t="str">
        <f>'Agent sur le planning au 011019'!$B$41</f>
        <v>Soir JBU</v>
      </c>
      <c r="EC41" s="182" t="str">
        <f>'Agent sur le planning au 011019'!$C$41</f>
        <v>JBU-14</v>
      </c>
      <c r="ED41" s="181" t="str">
        <f>'Agent sur le planning au 011019'!$D$41</f>
        <v>JBU-14</v>
      </c>
      <c r="EE41" s="182" t="str">
        <f>'Agent sur le planning au 011019'!$E$41</f>
        <v>JBU-14</v>
      </c>
      <c r="EF41" s="182" t="str">
        <f>'Agent sur le planning au 011019'!$F$41</f>
        <v>JBU-14</v>
      </c>
      <c r="EG41" s="182" t="str">
        <f>'Agent sur le planning au 011019'!$B$42</f>
        <v>JBU-14</v>
      </c>
      <c r="EH41" s="182" t="str">
        <f>'Agent sur le planning au 011019'!$C$42</f>
        <v>Soir JBU</v>
      </c>
      <c r="EI41" s="182" t="str">
        <f>'Agent sur le planning au 011019'!$D$42</f>
        <v>JBU-11</v>
      </c>
      <c r="EJ41" s="181" t="str">
        <f>'Agent sur le planning au 011019'!$E$42</f>
        <v>7H30-15H30</v>
      </c>
      <c r="EK41" s="182" t="str">
        <f>'Agent sur le planning au 011019'!$F$42</f>
        <v>RADIO</v>
      </c>
      <c r="EL41" s="182" t="str">
        <f>'Agent sur le planning au 011019'!$B$43</f>
        <v>JBU-11</v>
      </c>
      <c r="EM41" s="181" t="str">
        <f>'Agent sur le planning au 011019'!$C$43</f>
        <v>JBU-11</v>
      </c>
      <c r="EN41" s="182" t="str">
        <f>'Agent sur le planning au 011019'!$D$43</f>
        <v>Soir JBU</v>
      </c>
      <c r="EO41" s="182" t="str">
        <f>'Agent sur le planning au 011019'!$E$43</f>
        <v>JBU-11</v>
      </c>
      <c r="EP41" s="182" t="str">
        <f>'Agent sur le planning au 011019'!$F$43</f>
        <v>JBU-11</v>
      </c>
      <c r="EQ41" s="182" t="str">
        <f>'Agent sur le planning au 011019'!$B$44</f>
        <v>7H30-18H</v>
      </c>
      <c r="ER41" s="183" t="str">
        <f>'Agent sur le planning au 011019'!$C$44</f>
        <v>7H30-18H</v>
      </c>
      <c r="ES41" s="182" t="str">
        <f>'Agent sur le planning au 011019'!$D$44</f>
        <v>7H30-18H</v>
      </c>
      <c r="ET41" s="184" t="str">
        <f>'Agent sur le planning au 011019'!$E$44</f>
        <v>RA</v>
      </c>
      <c r="EU41" s="181" t="str">
        <f>'Agent sur le planning au 011019'!$F$44</f>
        <v>7H30-18H</v>
      </c>
      <c r="EV41" s="182" t="str">
        <f>'Agent sur le planning au 011019'!$B$45</f>
        <v>10H-20H</v>
      </c>
      <c r="EW41" s="183" t="str">
        <f>'Agent sur le planning au 011019'!$C$45</f>
        <v>7H30-18H</v>
      </c>
      <c r="EX41" s="184" t="str">
        <f>'Agent sur le planning au 011019'!$D$45</f>
        <v>RA</v>
      </c>
      <c r="EY41" s="182" t="str">
        <f>'Agent sur le planning au 011019'!$E$45</f>
        <v>JBU-15</v>
      </c>
      <c r="EZ41" s="184" t="str">
        <f>'Agent sur le planning au 011019'!$F$45</f>
        <v>RA</v>
      </c>
      <c r="FA41" s="181" t="str">
        <f>'Agent sur le planning au 011019'!$B$46</f>
        <v>JBC-26</v>
      </c>
      <c r="FB41" s="182" t="str">
        <f>'Agent sur le planning au 011019'!$C$46</f>
        <v>JBC-26</v>
      </c>
      <c r="FC41" s="182" t="str">
        <f>'Agent sur le planning au 011019'!$D$46</f>
        <v>JBC-26</v>
      </c>
      <c r="FD41" s="182" t="str">
        <f>'Agent sur le planning au 011019'!$E$46</f>
        <v>Soir JBC</v>
      </c>
      <c r="FE41" s="183" t="str">
        <f>'Agent sur le planning au 011019'!$F$46</f>
        <v>7H30-15H30</v>
      </c>
      <c r="FF41" s="182" t="str">
        <f>'Agent sur le planning au 011019'!$B$47</f>
        <v>7H30-15H30</v>
      </c>
      <c r="FG41" s="181" t="str">
        <f>'Agent sur le planning au 011019'!$C$47</f>
        <v>7H30-15H30</v>
      </c>
      <c r="FH41" s="183" t="str">
        <f>'Agent sur le planning au 011019'!$D$47</f>
        <v>7H30-15H30</v>
      </c>
      <c r="FI41" s="183" t="str">
        <f>'Agent sur le planning au 011019'!$E$47</f>
        <v>7H30-15H30</v>
      </c>
      <c r="FJ41" s="182" t="str">
        <f>'Agent sur le planning au 011019'!$F$47</f>
        <v>JBU-15</v>
      </c>
      <c r="FK41" s="182" t="str">
        <f>'Agent sur le planning au 011019'!$B$48</f>
        <v>Soir JBC</v>
      </c>
      <c r="FL41" s="182" t="str">
        <f>'Agent sur le planning au 011019'!$C$48</f>
        <v>JFR-35</v>
      </c>
      <c r="FM41" s="181" t="str">
        <f>'Agent sur le planning au 011019'!$D$48</f>
        <v>JBC-24</v>
      </c>
      <c r="FN41" s="182" t="str">
        <f>'Agent sur le planning au 011019'!$E$48</f>
        <v>JBC-25</v>
      </c>
      <c r="FO41" s="182" t="str">
        <f>'Agent sur le planning au 011019'!$F$48</f>
        <v>JBC-25</v>
      </c>
      <c r="FP41" s="182" t="str">
        <f>'Agent sur le planning au 011019'!$B$49</f>
        <v>JBC-24</v>
      </c>
      <c r="FQ41" s="182" t="str">
        <f>'Agent sur le planning au 011019'!$C$49</f>
        <v>JBC-24</v>
      </c>
      <c r="FR41" s="182" t="str">
        <f>'Agent sur le planning au 011019'!$D$49</f>
        <v>12H-20H</v>
      </c>
      <c r="FS41" s="182" t="str">
        <f>'Agent sur le planning au 011019'!$E$49</f>
        <v>JBC-24</v>
      </c>
      <c r="FT41" s="181" t="str">
        <f>'Agent sur le planning au 011019'!$F$49</f>
        <v>JBC-24</v>
      </c>
      <c r="FU41" s="182" t="str">
        <f>'Agent sur le planning au 011019'!$B$50</f>
        <v>JBC-22</v>
      </c>
      <c r="FV41" s="182" t="str">
        <f>'Agent sur le planning au 011019'!$C$50</f>
        <v>Soir JBC</v>
      </c>
      <c r="FW41" s="182" t="str">
        <f>'Agent sur le planning au 011019'!$D$50</f>
        <v>JBC-22</v>
      </c>
      <c r="FX41" s="181" t="s">
        <v>293</v>
      </c>
      <c r="FY41" s="182" t="str">
        <f>'Agent sur le planning au 011019'!$F$50</f>
        <v>JBC-22</v>
      </c>
      <c r="FZ41" s="182" t="str">
        <f>'Agent sur le planning au 011019'!$B$51</f>
        <v>7H30-18H</v>
      </c>
      <c r="GA41" s="184" t="str">
        <f>'Agent sur le planning au 011019'!$C$51</f>
        <v>RA</v>
      </c>
      <c r="GB41" s="182" t="str">
        <f>'Agent sur le planning au 011019'!$D$51</f>
        <v>JFR-33</v>
      </c>
      <c r="GC41" s="181" t="str">
        <f>'Agent sur le planning au 011019'!$E$51</f>
        <v>7h30-18h</v>
      </c>
      <c r="GD41" s="181" t="str">
        <f>'Agent sur le planning au 011019'!$F$51</f>
        <v>JFR-33</v>
      </c>
      <c r="GE41" s="184" t="str">
        <f>'Agent sur le planning au 011019'!$B$52</f>
        <v>RA</v>
      </c>
      <c r="GF41" s="182" t="str">
        <f>'Agent sur le planning au 011019'!$C$52</f>
        <v>JBC-25</v>
      </c>
      <c r="GG41" s="182" t="str">
        <f>'Agent sur le planning au 011019'!$D$52</f>
        <v>JFR-35</v>
      </c>
      <c r="GH41" s="182" t="str">
        <f>'Agent sur le planning au 011019'!$E$52</f>
        <v>7H30-18H</v>
      </c>
      <c r="GI41" s="184" t="str">
        <f>'Agent sur le planning au 011019'!$F$52</f>
        <v>RA</v>
      </c>
      <c r="GJ41" s="182" t="str">
        <f>'Agent sur le planning au 011019'!$B$53</f>
        <v>7H30-15H30</v>
      </c>
      <c r="GK41" s="183" t="str">
        <f>'Agent sur le planning au 011019'!$C$53</f>
        <v>7H30-15H30</v>
      </c>
      <c r="GL41" s="181" t="str">
        <f>'Agent sur le planning au 011019'!$D$53</f>
        <v>7H30-15H30</v>
      </c>
      <c r="GM41" s="182" t="str">
        <f>'Agent sur le planning au 011019'!$E$53</f>
        <v>Soir JFR</v>
      </c>
      <c r="GN41" s="183" t="str">
        <f>'Agent sur le planning au 011019'!$F$53</f>
        <v>7H30-15H30</v>
      </c>
      <c r="GO41" s="182" t="str">
        <f>'Agent sur le planning au 011019'!$B$54</f>
        <v>12H-20H</v>
      </c>
      <c r="GP41" s="183" t="str">
        <f>'Agent sur le planning au 011019'!$C$54</f>
        <v>7H30-15H30</v>
      </c>
      <c r="GQ41" s="183" t="str">
        <f>'Agent sur le planning au 011019'!$D$54</f>
        <v>7H30-15H30</v>
      </c>
      <c r="GR41" s="181" t="str">
        <f>'Agent sur le planning au 011019'!$E$54</f>
        <v>7H30-15H30</v>
      </c>
      <c r="GS41" s="183" t="str">
        <f>'Agent sur le planning au 011019'!$F$54</f>
        <v>7H30-15H30</v>
      </c>
      <c r="GT41" s="181" t="str">
        <f>'Agent sur le planning au 011019'!$B$55</f>
        <v>7H30-15H30</v>
      </c>
      <c r="GU41" s="183" t="str">
        <f>'Agent sur le planning au 011019'!$C$55</f>
        <v>7H30-15H30</v>
      </c>
      <c r="GV41" s="183" t="s">
        <v>292</v>
      </c>
      <c r="GW41" s="183" t="s">
        <v>294</v>
      </c>
      <c r="GX41" s="183" t="str">
        <f>'Agent sur le planning au 011019'!$F$55</f>
        <v>7H30-15H30</v>
      </c>
      <c r="GY41" s="182" t="str">
        <f>'Agent sur le planning au 011019'!$B$56</f>
        <v>CETI</v>
      </c>
      <c r="GZ41" s="181" t="str">
        <f>'Agent sur le planning au 011019'!$C$56</f>
        <v>CETI</v>
      </c>
      <c r="HA41" s="183" t="str">
        <f>'Agent sur le planning au 011019'!$D$56</f>
        <v>7H30-15H30</v>
      </c>
      <c r="HB41" s="182" t="str">
        <f>'Agent sur le planning au 011019'!$E$56</f>
        <v>Soir JBU</v>
      </c>
      <c r="HC41" s="182" t="str">
        <f>'Agent sur le planning au 011019'!$F$56</f>
        <v>CETI</v>
      </c>
      <c r="HD41" s="182" t="str">
        <f>'Agent sur le planning au 011019'!$B$57</f>
        <v>RADIO</v>
      </c>
      <c r="HE41" s="182" t="str">
        <f>'Agent sur le planning au 011019'!$C$57</f>
        <v>CURI</v>
      </c>
      <c r="HF41" s="181" t="str">
        <f>'Agent sur le planning au 011019'!$D$57</f>
        <v>Radio</v>
      </c>
      <c r="HG41" s="182" t="str">
        <f>'Agent sur le planning au 011019'!$E$57</f>
        <v>SCANN</v>
      </c>
      <c r="HH41" s="182" t="str">
        <f>'Agent sur le planning au 011019'!$F$57</f>
        <v>12H-20H</v>
      </c>
      <c r="HI41" s="179" t="str">
        <f>'Agent sur le planning au 011019'!$B$31</f>
        <v>JBA-3</v>
      </c>
      <c r="HJ41" s="179" t="str">
        <f>'Agent sur le planning au 011019'!$C$31</f>
        <v>JBA-3</v>
      </c>
      <c r="HK41" s="179" t="str">
        <f>'Agent sur le planning au 011019'!$D$31</f>
        <v>JBA-3</v>
      </c>
      <c r="HL41" s="179" t="str">
        <f>'Agent sur le planning au 011019'!$E$31</f>
        <v>JBA-3</v>
      </c>
      <c r="HM41" s="180" t="str">
        <f>'Agent sur le planning au 011019'!$F$31</f>
        <v>JBA-3</v>
      </c>
      <c r="HN41" s="181" t="str">
        <f>'Agent sur le planning au 011019'!$B$32</f>
        <v>JBA-2</v>
      </c>
      <c r="HO41" s="182" t="str">
        <f>'Agent sur le planning au 011019'!$C$32</f>
        <v>JBA-2</v>
      </c>
      <c r="HP41" s="182" t="str">
        <f>'Agent sur le planning au 011019'!$D$32</f>
        <v>Soir JBC</v>
      </c>
      <c r="HQ41" s="182" t="str">
        <f>'Agent sur le planning au 011019'!$E$32</f>
        <v>JBA-2</v>
      </c>
      <c r="HR41" s="182" t="str">
        <f>'Agent sur le planning au 011019'!$F$32</f>
        <v>JBA-2</v>
      </c>
      <c r="HS41" s="182" t="str">
        <f>'Agent sur le planning au 011019'!$B$33</f>
        <v>JBA-1</v>
      </c>
      <c r="HT41" s="182" t="str">
        <f>'Agent sur le planning au 011019'!$C$33</f>
        <v>12H-20H</v>
      </c>
      <c r="HU41" s="181" t="str">
        <f>'Agent sur le planning au 011019'!$D$33</f>
        <v>JBA-2</v>
      </c>
      <c r="HV41" s="182" t="str">
        <f>'Agent sur le planning au 011019'!$E$33</f>
        <v>JBA-1</v>
      </c>
      <c r="HW41" s="182" t="str">
        <f>'Agent sur le planning au 011019'!$F$33</f>
        <v>JBA-1</v>
      </c>
      <c r="HX41" s="183" t="str">
        <f>'Agent sur le planning au 011019'!$B$34</f>
        <v>7H30-15H30</v>
      </c>
      <c r="HY41" s="181" t="str">
        <f>'Agent sur le planning au 011019'!$C$34</f>
        <v>CCV-43</v>
      </c>
      <c r="HZ41" s="182" t="str">
        <f>'Agent sur le planning au 011019'!$D$34</f>
        <v>Soir JFR</v>
      </c>
      <c r="IA41" s="182" t="str">
        <f>'Agent sur le planning au 011019'!$E$34</f>
        <v>CCV-43</v>
      </c>
      <c r="IB41" s="182" t="str">
        <f>'Agent sur le planning au 011019'!$F$34</f>
        <v>CCV-43</v>
      </c>
      <c r="IC41" s="183" t="str">
        <f>'Agent sur le planning au 011019'!$B$35</f>
        <v>7H30-15H30</v>
      </c>
      <c r="ID41" s="182" t="str">
        <f>'Agent sur le planning au 011019'!$C$35</f>
        <v>CCV-46</v>
      </c>
      <c r="IE41" s="182" t="str">
        <f>'Agent sur le planning au 011019'!$D$35</f>
        <v>CCV-46</v>
      </c>
      <c r="IF41" s="181" t="str">
        <f>'Agent sur le planning au 011019'!$E$35</f>
        <v>CCV-46</v>
      </c>
      <c r="IG41" s="182" t="str">
        <f>'Agent sur le planning au 011019'!$F$35</f>
        <v>Soir JBC</v>
      </c>
      <c r="IH41" s="182" t="str">
        <f>'Agent sur le planning au 011019'!$B$36</f>
        <v>JFR-34</v>
      </c>
      <c r="II41" s="181" t="str">
        <f>'Agent sur le planning au 011019'!$C$36</f>
        <v>JFR-34</v>
      </c>
      <c r="IJ41" s="184" t="str">
        <f>'Agent sur le planning au 011019'!$D$36</f>
        <v>RA</v>
      </c>
      <c r="IK41" s="182" t="str">
        <f>'Agent sur le planning au 011019'!$E$36</f>
        <v>JFR-34</v>
      </c>
      <c r="IL41" s="182" t="str">
        <f>'Agent sur le planning au 011019'!$F$36</f>
        <v>JFR-34</v>
      </c>
      <c r="IM41" s="182" t="str">
        <f>'Agent sur le planning au 011019'!$B$37</f>
        <v>Soir gyn</v>
      </c>
      <c r="IN41" s="183" t="str">
        <f>'Agent sur le planning au 011019'!$C$37</f>
        <v>7H30-18H</v>
      </c>
      <c r="IO41" s="182" t="str">
        <f>'Agent sur le planning au 011019'!$D$37</f>
        <v>7H30-18H</v>
      </c>
      <c r="IP41" s="184" t="str">
        <f>'Agent sur le planning au 011019'!$E$37</f>
        <v>RA</v>
      </c>
      <c r="IQ41" s="184" t="str">
        <f>'Agent sur le planning au 011019'!$F$37</f>
        <v>RA</v>
      </c>
      <c r="IR41" s="182" t="str">
        <f>'Agent sur le planning au 011019'!$B$38</f>
        <v>JFR-36</v>
      </c>
      <c r="IS41" s="181" t="str">
        <f>'Agent sur le planning au 011019'!$C$38</f>
        <v>JFR-36</v>
      </c>
      <c r="IT41" s="182" t="str">
        <f>'Agent sur le planning au 011019'!$D$38</f>
        <v>JFR-36</v>
      </c>
      <c r="IU41" s="182" t="str">
        <f>'Agent sur le planning au 011019'!$E$38</f>
        <v>JFR-36</v>
      </c>
      <c r="IV41" s="182" t="str">
        <f>'Agent sur le planning au 011019'!$F$38</f>
        <v>Soir JFR</v>
      </c>
      <c r="IW41" s="181" t="str">
        <f>'Agent sur le planning au 011019'!$B$39</f>
        <v>JFR-35</v>
      </c>
      <c r="IX41" s="182" t="str">
        <f>'Agent sur le planning au 011019'!$C$39</f>
        <v>Soir JFR</v>
      </c>
      <c r="IY41" s="182" t="str">
        <f>'Agent sur le planning au 011019'!$D$39</f>
        <v>JFR-35</v>
      </c>
      <c r="IZ41" s="182" t="str">
        <f>'Agent sur le planning au 011019'!$E$39</f>
        <v>JFR-35</v>
      </c>
      <c r="JA41" s="182" t="str">
        <f>'Agent sur le planning au 011019'!$F$39</f>
        <v>JFR-35</v>
      </c>
      <c r="JB41" s="183" t="str">
        <f>'Agent sur le planning au 011019'!$B$40</f>
        <v>7H30-15H30</v>
      </c>
      <c r="JC41" s="183" t="str">
        <f>'Agent sur le planning au 011019'!$C$40</f>
        <v>7H30-15H30</v>
      </c>
      <c r="JD41" s="182" t="str">
        <f>'Agent sur le planning au 011019'!$D$40</f>
        <v>7H30-15H30</v>
      </c>
      <c r="JE41" s="182" t="str">
        <f>'Agent sur le planning au 011019'!$E$40</f>
        <v>12H-20H</v>
      </c>
      <c r="JF41" s="181" t="str">
        <f>'Agent sur le planning au 011019'!$F$40</f>
        <v>JFR-36</v>
      </c>
      <c r="JG41" s="182" t="str">
        <f>'Agent sur le planning au 011019'!$B$41</f>
        <v>Soir JBU</v>
      </c>
      <c r="JH41" s="182" t="str">
        <f>'Agent sur le planning au 011019'!$C$41</f>
        <v>JBU-14</v>
      </c>
      <c r="JI41" s="181" t="str">
        <f>'Agent sur le planning au 011019'!$D$41</f>
        <v>JBU-14</v>
      </c>
      <c r="JJ41" s="182" t="str">
        <f>'Agent sur le planning au 011019'!$E$41</f>
        <v>JBU-14</v>
      </c>
      <c r="JK41" s="182" t="str">
        <f>'Agent sur le planning au 011019'!$F$41</f>
        <v>JBU-14</v>
      </c>
      <c r="JL41" s="182" t="str">
        <f>'Agent sur le planning au 011019'!$B$42</f>
        <v>JBU-14</v>
      </c>
      <c r="JM41" s="182" t="str">
        <f>'Agent sur le planning au 011019'!$C$42</f>
        <v>Soir JBU</v>
      </c>
      <c r="JN41" s="182" t="str">
        <f>'Agent sur le planning au 011019'!$D$42</f>
        <v>JBU-11</v>
      </c>
      <c r="JO41" s="181" t="str">
        <f>'Agent sur le planning au 011019'!$E$42</f>
        <v>7H30-15H30</v>
      </c>
      <c r="JP41" s="182" t="str">
        <f>'Agent sur le planning au 011019'!$F$42</f>
        <v>RADIO</v>
      </c>
      <c r="JQ41" s="182" t="str">
        <f>'Agent sur le planning au 011019'!$B$43</f>
        <v>JBU-11</v>
      </c>
      <c r="JR41" s="181" t="str">
        <f>'Agent sur le planning au 011019'!$C$43</f>
        <v>JBU-11</v>
      </c>
      <c r="JS41" s="182" t="str">
        <f>'Agent sur le planning au 011019'!$D$43</f>
        <v>Soir JBU</v>
      </c>
      <c r="JT41" s="182" t="str">
        <f>'Agent sur le planning au 011019'!$E$43</f>
        <v>JBU-11</v>
      </c>
      <c r="JU41" s="182" t="str">
        <f>'Agent sur le planning au 011019'!$F$43</f>
        <v>JBU-11</v>
      </c>
      <c r="JV41" s="182" t="str">
        <f>'Agent sur le planning au 011019'!$B$44</f>
        <v>7H30-18H</v>
      </c>
      <c r="JW41" s="183" t="str">
        <f>'Agent sur le planning au 011019'!$C$44</f>
        <v>7H30-18H</v>
      </c>
      <c r="JX41" s="182" t="str">
        <f>'Agent sur le planning au 011019'!$D$44</f>
        <v>7H30-18H</v>
      </c>
      <c r="JY41" s="184" t="str">
        <f>'Agent sur le planning au 011019'!$E$44</f>
        <v>RA</v>
      </c>
      <c r="JZ41" s="181" t="str">
        <f>'Agent sur le planning au 011019'!$F$44</f>
        <v>7H30-18H</v>
      </c>
      <c r="KA41" s="182" t="str">
        <f>'Agent sur le planning au 011019'!$B$45</f>
        <v>10H-20H</v>
      </c>
      <c r="KB41" s="183" t="str">
        <f>'Agent sur le planning au 011019'!$C$45</f>
        <v>7H30-18H</v>
      </c>
      <c r="KC41" s="184" t="str">
        <f>'Agent sur le planning au 011019'!$D$45</f>
        <v>RA</v>
      </c>
      <c r="KD41" s="182" t="str">
        <f>'Agent sur le planning au 011019'!$E$45</f>
        <v>JBU-15</v>
      </c>
      <c r="KE41" s="184" t="str">
        <f>'Agent sur le planning au 011019'!$F$45</f>
        <v>RA</v>
      </c>
      <c r="KF41" s="181" t="str">
        <f>'Agent sur le planning au 011019'!$B$46</f>
        <v>JBC-26</v>
      </c>
      <c r="KG41" s="182" t="str">
        <f>'Agent sur le planning au 011019'!$C$46</f>
        <v>JBC-26</v>
      </c>
      <c r="KH41" s="182" t="str">
        <f>'Agent sur le planning au 011019'!$D$46</f>
        <v>JBC-26</v>
      </c>
      <c r="KI41" s="182" t="str">
        <f>'Agent sur le planning au 011019'!$E$46</f>
        <v>Soir JBC</v>
      </c>
      <c r="KJ41" s="183" t="str">
        <f>'Agent sur le planning au 011019'!$F$46</f>
        <v>7H30-15H30</v>
      </c>
      <c r="KK41" s="182" t="str">
        <f>'Agent sur le planning au 011019'!$B$47</f>
        <v>7H30-15H30</v>
      </c>
      <c r="KL41" s="181" t="str">
        <f>'Agent sur le planning au 011019'!$C$47</f>
        <v>7H30-15H30</v>
      </c>
      <c r="KM41" s="183" t="str">
        <f>'Agent sur le planning au 011019'!$D$47</f>
        <v>7H30-15H30</v>
      </c>
      <c r="KN41" s="183" t="str">
        <f>'Agent sur le planning au 011019'!$E$47</f>
        <v>7H30-15H30</v>
      </c>
      <c r="KO41" s="182" t="str">
        <f>'Agent sur le planning au 011019'!$F$47</f>
        <v>JBU-15</v>
      </c>
      <c r="KP41" s="182" t="str">
        <f>'Agent sur le planning au 011019'!$B$48</f>
        <v>Soir JBC</v>
      </c>
      <c r="KQ41" s="182" t="str">
        <f>'Agent sur le planning au 011019'!$C$48</f>
        <v>JFR-35</v>
      </c>
      <c r="KR41" s="181" t="str">
        <f>'Agent sur le planning au 011019'!$D$48</f>
        <v>JBC-24</v>
      </c>
      <c r="KS41" s="182" t="str">
        <f>'Agent sur le planning au 011019'!$E$48</f>
        <v>JBC-25</v>
      </c>
      <c r="KT41" s="182" t="str">
        <f>'Agent sur le planning au 011019'!$F$48</f>
        <v>JBC-25</v>
      </c>
      <c r="KU41" s="182" t="str">
        <f>'Agent sur le planning au 011019'!$B$49</f>
        <v>JBC-24</v>
      </c>
      <c r="KV41" s="182" t="str">
        <f>'Agent sur le planning au 011019'!$C$49</f>
        <v>JBC-24</v>
      </c>
      <c r="KW41" s="182" t="str">
        <f>'Agent sur le planning au 011019'!$D$49</f>
        <v>12H-20H</v>
      </c>
      <c r="KX41" s="182" t="str">
        <f>'Agent sur le planning au 011019'!$E$49</f>
        <v>JBC-24</v>
      </c>
      <c r="KY41" s="181" t="str">
        <f>'Agent sur le planning au 011019'!$F$49</f>
        <v>JBC-24</v>
      </c>
      <c r="KZ41" s="182" t="str">
        <f>'Agent sur le planning au 011019'!$B$50</f>
        <v>JBC-22</v>
      </c>
      <c r="LA41" s="182" t="str">
        <f>'Agent sur le planning au 011019'!$C$50</f>
        <v>Soir JBC</v>
      </c>
      <c r="LB41" s="182" t="str">
        <f>'Agent sur le planning au 011019'!$D$50</f>
        <v>JBC-22</v>
      </c>
      <c r="LC41" s="181" t="s">
        <v>293</v>
      </c>
      <c r="LD41" s="182" t="str">
        <f>'Agent sur le planning au 011019'!$F$50</f>
        <v>JBC-22</v>
      </c>
      <c r="LE41" s="182" t="str">
        <f>'Agent sur le planning au 011019'!$B$51</f>
        <v>7H30-18H</v>
      </c>
      <c r="LF41" s="184" t="str">
        <f>'Agent sur le planning au 011019'!$C$51</f>
        <v>RA</v>
      </c>
      <c r="LG41" s="182" t="str">
        <f>'Agent sur le planning au 011019'!$D$51</f>
        <v>JFR-33</v>
      </c>
      <c r="LH41" s="181" t="str">
        <f>'Agent sur le planning au 011019'!$E$51</f>
        <v>7h30-18h</v>
      </c>
      <c r="LI41" s="181" t="str">
        <f>'Agent sur le planning au 011019'!$F$51</f>
        <v>JFR-33</v>
      </c>
      <c r="LJ41" s="184" t="str">
        <f>'Agent sur le planning au 011019'!$B$52</f>
        <v>RA</v>
      </c>
      <c r="LK41" s="182" t="str">
        <f>'Agent sur le planning au 011019'!$C$52</f>
        <v>JBC-25</v>
      </c>
      <c r="LL41" s="182" t="str">
        <f>'Agent sur le planning au 011019'!$D$52</f>
        <v>JFR-35</v>
      </c>
      <c r="LM41" s="182" t="str">
        <f>'Agent sur le planning au 011019'!$E$52</f>
        <v>7H30-18H</v>
      </c>
      <c r="LN41" s="184" t="str">
        <f>'Agent sur le planning au 011019'!$F$52</f>
        <v>RA</v>
      </c>
      <c r="LO41" s="182" t="str">
        <f>'Agent sur le planning au 011019'!$B$53</f>
        <v>7H30-15H30</v>
      </c>
      <c r="LP41" s="183" t="str">
        <f>'Agent sur le planning au 011019'!$C$53</f>
        <v>7H30-15H30</v>
      </c>
      <c r="LQ41" s="181" t="str">
        <f>'Agent sur le planning au 011019'!$D$53</f>
        <v>7H30-15H30</v>
      </c>
      <c r="LR41" s="182" t="str">
        <f>'Agent sur le planning au 011019'!$E$53</f>
        <v>Soir JFR</v>
      </c>
      <c r="LS41" s="183" t="str">
        <f>'Agent sur le planning au 011019'!$F$53</f>
        <v>7H30-15H30</v>
      </c>
      <c r="LT41" s="182" t="str">
        <f>'Agent sur le planning au 011019'!$B$54</f>
        <v>12H-20H</v>
      </c>
      <c r="LU41" s="183" t="str">
        <f>'Agent sur le planning au 011019'!$C$54</f>
        <v>7H30-15H30</v>
      </c>
      <c r="LV41" s="183" t="str">
        <f>'Agent sur le planning au 011019'!$D$54</f>
        <v>7H30-15H30</v>
      </c>
      <c r="LW41" s="181" t="str">
        <f>'Agent sur le planning au 011019'!$E$54</f>
        <v>7H30-15H30</v>
      </c>
      <c r="LX41" s="183" t="str">
        <f>'Agent sur le planning au 011019'!$F$54</f>
        <v>7H30-15H30</v>
      </c>
      <c r="LY41" s="181" t="str">
        <f>'Agent sur le planning au 011019'!$B$55</f>
        <v>7H30-15H30</v>
      </c>
      <c r="LZ41" s="183" t="str">
        <f>'Agent sur le planning au 011019'!$C$55</f>
        <v>7H30-15H30</v>
      </c>
      <c r="MA41" s="183" t="s">
        <v>292</v>
      </c>
      <c r="MB41" s="183" t="s">
        <v>294</v>
      </c>
      <c r="MC41" s="183" t="str">
        <f>'Agent sur le planning au 011019'!$F$55</f>
        <v>7H30-15H30</v>
      </c>
      <c r="MD41" s="182" t="str">
        <f>'Agent sur le planning au 011019'!$B$56</f>
        <v>CETI</v>
      </c>
      <c r="ME41" s="181" t="str">
        <f>'Agent sur le planning au 011019'!$C$56</f>
        <v>CETI</v>
      </c>
      <c r="MF41" s="183" t="str">
        <f>'Agent sur le planning au 011019'!$D$56</f>
        <v>7H30-15H30</v>
      </c>
      <c r="MG41" s="182" t="str">
        <f>'Agent sur le planning au 011019'!$E$56</f>
        <v>Soir JBU</v>
      </c>
      <c r="MH41" s="182" t="str">
        <f>'Agent sur le planning au 011019'!$F$56</f>
        <v>CETI</v>
      </c>
      <c r="MI41" s="182" t="str">
        <f>'Agent sur le planning au 011019'!$B$57</f>
        <v>RADIO</v>
      </c>
      <c r="MJ41" s="182" t="str">
        <f>'Agent sur le planning au 011019'!$C$57</f>
        <v>CURI</v>
      </c>
      <c r="MK41" s="181" t="str">
        <f>'Agent sur le planning au 011019'!$D$57</f>
        <v>Radio</v>
      </c>
      <c r="ML41" s="182" t="str">
        <f>'Agent sur le planning au 011019'!$E$57</f>
        <v>SCANN</v>
      </c>
      <c r="MM41" s="182" t="str">
        <f>'Agent sur le planning au 011019'!$F$57</f>
        <v>12H-20H</v>
      </c>
      <c r="MN41" s="179" t="str">
        <f>'Agent sur le planning au 011019'!$B$31</f>
        <v>JBA-3</v>
      </c>
      <c r="MO41" s="179" t="str">
        <f>'Agent sur le planning au 011019'!$C$31</f>
        <v>JBA-3</v>
      </c>
      <c r="MP41" s="179" t="str">
        <f>'Agent sur le planning au 011019'!$D$31</f>
        <v>JBA-3</v>
      </c>
      <c r="MQ41" s="179" t="str">
        <f>'Agent sur le planning au 011019'!$E$31</f>
        <v>JBA-3</v>
      </c>
      <c r="MR41" s="180" t="str">
        <f>'Agent sur le planning au 011019'!$F$31</f>
        <v>JBA-3</v>
      </c>
      <c r="MS41" s="181" t="str">
        <f>'Agent sur le planning au 011019'!$B$32</f>
        <v>JBA-2</v>
      </c>
      <c r="MT41" s="182" t="str">
        <f>'Agent sur le planning au 011019'!$C$32</f>
        <v>JBA-2</v>
      </c>
      <c r="MU41" s="182" t="str">
        <f>'Agent sur le planning au 011019'!$D$32</f>
        <v>Soir JBC</v>
      </c>
      <c r="MV41" s="182" t="str">
        <f>'Agent sur le planning au 011019'!$E$32</f>
        <v>JBA-2</v>
      </c>
      <c r="MW41" s="182" t="str">
        <f>'Agent sur le planning au 011019'!$F$32</f>
        <v>JBA-2</v>
      </c>
      <c r="MX41" s="182" t="str">
        <f>'Agent sur le planning au 011019'!$B$33</f>
        <v>JBA-1</v>
      </c>
      <c r="MY41" s="182" t="str">
        <f>'Agent sur le planning au 011019'!$C$33</f>
        <v>12H-20H</v>
      </c>
      <c r="MZ41" s="181" t="str">
        <f>'Agent sur le planning au 011019'!$D$33</f>
        <v>JBA-2</v>
      </c>
      <c r="NA41" s="182" t="str">
        <f>'Agent sur le planning au 011019'!$E$33</f>
        <v>JBA-1</v>
      </c>
      <c r="NB41" s="182" t="str">
        <f>'Agent sur le planning au 011019'!$F$33</f>
        <v>JBA-1</v>
      </c>
      <c r="NC41" s="183" t="str">
        <f>'Agent sur le planning au 011019'!$B$34</f>
        <v>7H30-15H30</v>
      </c>
      <c r="ND41" s="181" t="str">
        <f>'Agent sur le planning au 011019'!$C$34</f>
        <v>CCV-43</v>
      </c>
      <c r="NE41" s="182" t="str">
        <f>'Agent sur le planning au 011019'!$D$34</f>
        <v>Soir JFR</v>
      </c>
      <c r="NF41" s="182" t="str">
        <f>'Agent sur le planning au 011019'!$E$34</f>
        <v>CCV-43</v>
      </c>
      <c r="NG41" s="182" t="str">
        <f>'Agent sur le planning au 011019'!$F$34</f>
        <v>CCV-43</v>
      </c>
      <c r="NH41" s="183" t="str">
        <f>'Agent sur le planning au 011019'!$B$35</f>
        <v>7H30-15H30</v>
      </c>
      <c r="NI41" s="182" t="str">
        <f>'Agent sur le planning au 011019'!$C$35</f>
        <v>CCV-46</v>
      </c>
      <c r="NJ41" s="182" t="str">
        <f>'Agent sur le planning au 011019'!$D$35</f>
        <v>CCV-46</v>
      </c>
      <c r="NK41" s="181" t="str">
        <f>'Agent sur le planning au 011019'!$E$35</f>
        <v>CCV-46</v>
      </c>
      <c r="NL41" s="182" t="str">
        <f>'Agent sur le planning au 011019'!$F$35</f>
        <v>Soir JBC</v>
      </c>
      <c r="NM41" s="182" t="str">
        <f>'Agent sur le planning au 011019'!$B$36</f>
        <v>JFR-34</v>
      </c>
      <c r="NN41" s="181" t="str">
        <f>'Agent sur le planning au 011019'!$C$36</f>
        <v>JFR-34</v>
      </c>
      <c r="NO41" s="184" t="str">
        <f>'Agent sur le planning au 011019'!$D$36</f>
        <v>RA</v>
      </c>
      <c r="NP41" s="182" t="str">
        <f>'Agent sur le planning au 011019'!$E$36</f>
        <v>JFR-34</v>
      </c>
      <c r="NQ41" s="182" t="str">
        <f>'Agent sur le planning au 011019'!$F$36</f>
        <v>JFR-34</v>
      </c>
      <c r="NR41" s="182" t="str">
        <f>'Agent sur le planning au 011019'!$B$37</f>
        <v>Soir gyn</v>
      </c>
      <c r="NS41" s="183" t="str">
        <f>'Agent sur le planning au 011019'!$C$37</f>
        <v>7H30-18H</v>
      </c>
      <c r="NT41" s="182" t="str">
        <f>'Agent sur le planning au 011019'!$D$37</f>
        <v>7H30-18H</v>
      </c>
      <c r="NU41" s="184" t="str">
        <f>'Agent sur le planning au 011019'!$E$37</f>
        <v>RA</v>
      </c>
      <c r="NV41" s="184" t="str">
        <f>'Agent sur le planning au 011019'!$F$37</f>
        <v>RA</v>
      </c>
      <c r="NW41" s="182" t="str">
        <f>'Agent sur le planning au 011019'!$B$38</f>
        <v>JFR-36</v>
      </c>
      <c r="NX41" s="181" t="str">
        <f>'Agent sur le planning au 011019'!$C$38</f>
        <v>JFR-36</v>
      </c>
      <c r="NY41" s="182" t="str">
        <f>'Agent sur le planning au 011019'!$D$38</f>
        <v>JFR-36</v>
      </c>
      <c r="NZ41" s="182" t="str">
        <f>'Agent sur le planning au 011019'!$E$38</f>
        <v>JFR-36</v>
      </c>
      <c r="OA41" s="182" t="str">
        <f>'Agent sur le planning au 011019'!$F$38</f>
        <v>Soir JFR</v>
      </c>
      <c r="OB41" s="181" t="str">
        <f>'Agent sur le planning au 011019'!$B$39</f>
        <v>JFR-35</v>
      </c>
      <c r="OC41" s="182" t="str">
        <f>'Agent sur le planning au 011019'!$C$39</f>
        <v>Soir JFR</v>
      </c>
      <c r="OD41" s="182" t="str">
        <f>'Agent sur le planning au 011019'!$D$39</f>
        <v>JFR-35</v>
      </c>
      <c r="OE41" s="182" t="str">
        <f>'Agent sur le planning au 011019'!$E$39</f>
        <v>JFR-35</v>
      </c>
      <c r="OF41" s="182" t="str">
        <f>'Agent sur le planning au 011019'!$F$39</f>
        <v>JFR-35</v>
      </c>
      <c r="OG41" s="183" t="str">
        <f>'Agent sur le planning au 011019'!$B$40</f>
        <v>7H30-15H30</v>
      </c>
      <c r="OH41" s="183" t="str">
        <f>'Agent sur le planning au 011019'!$C$40</f>
        <v>7H30-15H30</v>
      </c>
      <c r="OI41" s="182" t="str">
        <f>'Agent sur le planning au 011019'!$D$40</f>
        <v>7H30-15H30</v>
      </c>
      <c r="OJ41" s="182" t="str">
        <f>'Agent sur le planning au 011019'!$E$40</f>
        <v>12H-20H</v>
      </c>
      <c r="OK41" s="181" t="str">
        <f>'Agent sur le planning au 011019'!$F$40</f>
        <v>JFR-36</v>
      </c>
      <c r="OL41" s="182" t="str">
        <f>'Agent sur le planning au 011019'!$B$41</f>
        <v>Soir JBU</v>
      </c>
      <c r="OM41" s="182" t="str">
        <f>'Agent sur le planning au 011019'!$C$41</f>
        <v>JBU-14</v>
      </c>
      <c r="ON41" s="181" t="str">
        <f>'Agent sur le planning au 011019'!$D$41</f>
        <v>JBU-14</v>
      </c>
      <c r="OO41" s="182" t="str">
        <f>'Agent sur le planning au 011019'!$E$41</f>
        <v>JBU-14</v>
      </c>
      <c r="OP41" s="182" t="str">
        <f>'Agent sur le planning au 011019'!$F$41</f>
        <v>JBU-14</v>
      </c>
    </row>
    <row r="42" spans="1:406" ht="15" thickBot="1">
      <c r="A42" s="155" t="s">
        <v>376</v>
      </c>
      <c r="B42" s="182" t="str">
        <f>'Agent sur le planning au 011019'!$B$43</f>
        <v>JBU-11</v>
      </c>
      <c r="C42" s="181" t="str">
        <f>'Agent sur le planning au 011019'!$C$43</f>
        <v>JBU-11</v>
      </c>
      <c r="D42" s="182" t="str">
        <f>'Agent sur le planning au 011019'!$D$43</f>
        <v>Soir JBU</v>
      </c>
      <c r="E42" s="182" t="str">
        <f>'Agent sur le planning au 011019'!$E$43</f>
        <v>JBU-11</v>
      </c>
      <c r="F42" s="182" t="str">
        <f>'Agent sur le planning au 011019'!$F$43</f>
        <v>JBU-11</v>
      </c>
      <c r="G42" s="182" t="str">
        <f>'Agent sur le planning au 011019'!$B$44</f>
        <v>7H30-18H</v>
      </c>
      <c r="H42" s="183" t="str">
        <f>'Agent sur le planning au 011019'!$C$44</f>
        <v>7H30-18H</v>
      </c>
      <c r="I42" s="182" t="str">
        <f>'Agent sur le planning au 011019'!$D$44</f>
        <v>7H30-18H</v>
      </c>
      <c r="J42" s="184" t="str">
        <f>'Agent sur le planning au 011019'!$E$44</f>
        <v>RA</v>
      </c>
      <c r="K42" s="181" t="str">
        <f>'Agent sur le planning au 011019'!$F$44</f>
        <v>7H30-18H</v>
      </c>
      <c r="L42" s="182" t="str">
        <f>'Agent sur le planning au 011019'!$B$45</f>
        <v>10H-20H</v>
      </c>
      <c r="M42" s="183" t="str">
        <f>'Agent sur le planning au 011019'!$C$45</f>
        <v>7H30-18H</v>
      </c>
      <c r="N42" s="184" t="str">
        <f>'Agent sur le planning au 011019'!$D$45</f>
        <v>RA</v>
      </c>
      <c r="O42" s="182" t="str">
        <f>'Agent sur le planning au 011019'!$E$45</f>
        <v>JBU-15</v>
      </c>
      <c r="P42" s="184" t="str">
        <f>'Agent sur le planning au 011019'!$F$45</f>
        <v>RA</v>
      </c>
      <c r="Q42" s="181" t="str">
        <f>'Agent sur le planning au 011019'!$B$46</f>
        <v>JBC-26</v>
      </c>
      <c r="R42" s="182" t="str">
        <f>'Agent sur le planning au 011019'!$C$46</f>
        <v>JBC-26</v>
      </c>
      <c r="S42" s="182" t="str">
        <f>'Agent sur le planning au 011019'!$D$46</f>
        <v>JBC-26</v>
      </c>
      <c r="T42" s="182" t="str">
        <f>'Agent sur le planning au 011019'!$E$46</f>
        <v>Soir JBC</v>
      </c>
      <c r="U42" s="183" t="str">
        <f>'Agent sur le planning au 011019'!$F$46</f>
        <v>7H30-15H30</v>
      </c>
      <c r="V42" s="182" t="str">
        <f>'Agent sur le planning au 011019'!$B$47</f>
        <v>7H30-15H30</v>
      </c>
      <c r="W42" s="181" t="str">
        <f>'Agent sur le planning au 011019'!$C$47</f>
        <v>7H30-15H30</v>
      </c>
      <c r="X42" s="183" t="str">
        <f>'Agent sur le planning au 011019'!$D$47</f>
        <v>7H30-15H30</v>
      </c>
      <c r="Y42" s="183" t="str">
        <f>'Agent sur le planning au 011019'!$E$47</f>
        <v>7H30-15H30</v>
      </c>
      <c r="Z42" s="182" t="str">
        <f>'Agent sur le planning au 011019'!$F$47</f>
        <v>JBU-15</v>
      </c>
      <c r="AA42" s="182" t="str">
        <f>'Agent sur le planning au 011019'!$B$48</f>
        <v>Soir JBC</v>
      </c>
      <c r="AB42" s="182" t="str">
        <f>'Agent sur le planning au 011019'!$C$48</f>
        <v>JFR-35</v>
      </c>
      <c r="AC42" s="181" t="str">
        <f>'Agent sur le planning au 011019'!$D$48</f>
        <v>JBC-24</v>
      </c>
      <c r="AD42" s="182" t="str">
        <f>'Agent sur le planning au 011019'!$E$48</f>
        <v>JBC-25</v>
      </c>
      <c r="AE42" s="182" t="str">
        <f>'Agent sur le planning au 011019'!$F$48</f>
        <v>JBC-25</v>
      </c>
      <c r="AF42" s="182" t="str">
        <f>'Agent sur le planning au 011019'!$B$49</f>
        <v>JBC-24</v>
      </c>
      <c r="AG42" s="182" t="str">
        <f>'Agent sur le planning au 011019'!$C$49</f>
        <v>JBC-24</v>
      </c>
      <c r="AH42" s="182" t="str">
        <f>'Agent sur le planning au 011019'!$D$49</f>
        <v>12H-20H</v>
      </c>
      <c r="AI42" s="182" t="str">
        <f>'Agent sur le planning au 011019'!$E$49</f>
        <v>JBC-24</v>
      </c>
      <c r="AJ42" s="181" t="str">
        <f>'Agent sur le planning au 011019'!$F$49</f>
        <v>JBC-24</v>
      </c>
      <c r="AK42" s="182" t="str">
        <f>'Agent sur le planning au 011019'!$B$50</f>
        <v>JBC-22</v>
      </c>
      <c r="AL42" s="182" t="str">
        <f>'Agent sur le planning au 011019'!$C$50</f>
        <v>Soir JBC</v>
      </c>
      <c r="AM42" s="182" t="str">
        <f>'Agent sur le planning au 011019'!$D$50</f>
        <v>JBC-22</v>
      </c>
      <c r="AN42" s="181" t="s">
        <v>293</v>
      </c>
      <c r="AO42" s="182" t="str">
        <f>'Agent sur le planning au 011019'!$F$50</f>
        <v>JBC-22</v>
      </c>
      <c r="AP42" s="182" t="str">
        <f>'Agent sur le planning au 011019'!$B$51</f>
        <v>7H30-18H</v>
      </c>
      <c r="AQ42" s="184" t="str">
        <f>'Agent sur le planning au 011019'!$C$51</f>
        <v>RA</v>
      </c>
      <c r="AR42" s="182" t="str">
        <f>'Agent sur le planning au 011019'!$D$51</f>
        <v>JFR-33</v>
      </c>
      <c r="AS42" s="181" t="str">
        <f>'Agent sur le planning au 011019'!$E$51</f>
        <v>7h30-18h</v>
      </c>
      <c r="AT42" s="181" t="str">
        <f>'Agent sur le planning au 011019'!$F$51</f>
        <v>JFR-33</v>
      </c>
      <c r="AU42" s="184" t="str">
        <f>'Agent sur le planning au 011019'!$B$52</f>
        <v>RA</v>
      </c>
      <c r="AV42" s="182" t="str">
        <f>'Agent sur le planning au 011019'!$C$52</f>
        <v>JBC-25</v>
      </c>
      <c r="AW42" s="182" t="str">
        <f>'Agent sur le planning au 011019'!$D$52</f>
        <v>JFR-35</v>
      </c>
      <c r="AX42" s="182" t="str">
        <f>'Agent sur le planning au 011019'!$E$52</f>
        <v>7H30-18H</v>
      </c>
      <c r="AY42" s="184" t="str">
        <f>'Agent sur le planning au 011019'!$F$52</f>
        <v>RA</v>
      </c>
      <c r="AZ42" s="182" t="str">
        <f>'Agent sur le planning au 011019'!$B$53</f>
        <v>7H30-15H30</v>
      </c>
      <c r="BA42" s="183" t="str">
        <f>'Agent sur le planning au 011019'!$C$53</f>
        <v>7H30-15H30</v>
      </c>
      <c r="BB42" s="181" t="str">
        <f>'Agent sur le planning au 011019'!$D$53</f>
        <v>7H30-15H30</v>
      </c>
      <c r="BC42" s="182" t="str">
        <f>'Agent sur le planning au 011019'!$E$53</f>
        <v>Soir JFR</v>
      </c>
      <c r="BD42" s="183" t="str">
        <f>'Agent sur le planning au 011019'!$F$53</f>
        <v>7H30-15H30</v>
      </c>
      <c r="BE42" s="182" t="str">
        <f>'Agent sur le planning au 011019'!$B$54</f>
        <v>12H-20H</v>
      </c>
      <c r="BF42" s="183" t="str">
        <f>'Agent sur le planning au 011019'!$C$54</f>
        <v>7H30-15H30</v>
      </c>
      <c r="BG42" s="183" t="str">
        <f>'Agent sur le planning au 011019'!$D$54</f>
        <v>7H30-15H30</v>
      </c>
      <c r="BH42" s="181" t="str">
        <f>'Agent sur le planning au 011019'!$E$54</f>
        <v>7H30-15H30</v>
      </c>
      <c r="BI42" s="183" t="str">
        <f>'Agent sur le planning au 011019'!$F$54</f>
        <v>7H30-15H30</v>
      </c>
      <c r="BJ42" s="181" t="str">
        <f>'Agent sur le planning au 011019'!$B$55</f>
        <v>7H30-15H30</v>
      </c>
      <c r="BK42" s="183" t="str">
        <f>'Agent sur le planning au 011019'!$C$55</f>
        <v>7H30-15H30</v>
      </c>
      <c r="BL42" s="183" t="s">
        <v>292</v>
      </c>
      <c r="BM42" s="183" t="s">
        <v>294</v>
      </c>
      <c r="BN42" s="183" t="str">
        <f>'Agent sur le planning au 011019'!$F$55</f>
        <v>7H30-15H30</v>
      </c>
      <c r="BO42" s="182" t="str">
        <f>'Agent sur le planning au 011019'!$B$56</f>
        <v>CETI</v>
      </c>
      <c r="BP42" s="181" t="str">
        <f>'Agent sur le planning au 011019'!$C$56</f>
        <v>CETI</v>
      </c>
      <c r="BQ42" s="183" t="str">
        <f>'Agent sur le planning au 011019'!$D$56</f>
        <v>7H30-15H30</v>
      </c>
      <c r="BR42" s="182" t="str">
        <f>'Agent sur le planning au 011019'!$E$56</f>
        <v>Soir JBU</v>
      </c>
      <c r="BS42" s="182" t="str">
        <f>'Agent sur le planning au 011019'!$F$56</f>
        <v>CETI</v>
      </c>
      <c r="BT42" s="182" t="str">
        <f>'Agent sur le planning au 011019'!$B$57</f>
        <v>RADIO</v>
      </c>
      <c r="BU42" s="182" t="str">
        <f>'Agent sur le planning au 011019'!$C$57</f>
        <v>CURI</v>
      </c>
      <c r="BV42" s="181" t="str">
        <f>'Agent sur le planning au 011019'!$D$57</f>
        <v>Radio</v>
      </c>
      <c r="BW42" s="182" t="str">
        <f>'Agent sur le planning au 011019'!$E$57</f>
        <v>SCANN</v>
      </c>
      <c r="BX42" s="182" t="str">
        <f>'Agent sur le planning au 011019'!$F$57</f>
        <v>12H-20H</v>
      </c>
      <c r="BY42" s="179" t="str">
        <f>'Agent sur le planning au 011019'!$B$31</f>
        <v>JBA-3</v>
      </c>
      <c r="BZ42" s="179" t="str">
        <f>'Agent sur le planning au 011019'!$C$31</f>
        <v>JBA-3</v>
      </c>
      <c r="CA42" s="179" t="str">
        <f>'Agent sur le planning au 011019'!$D$31</f>
        <v>JBA-3</v>
      </c>
      <c r="CB42" s="179" t="str">
        <f>'Agent sur le planning au 011019'!$E$31</f>
        <v>JBA-3</v>
      </c>
      <c r="CC42" s="180" t="str">
        <f>'Agent sur le planning au 011019'!$F$31</f>
        <v>JBA-3</v>
      </c>
      <c r="CD42" s="181" t="str">
        <f>'Agent sur le planning au 011019'!$B$32</f>
        <v>JBA-2</v>
      </c>
      <c r="CE42" s="182" t="str">
        <f>'Agent sur le planning au 011019'!$C$32</f>
        <v>JBA-2</v>
      </c>
      <c r="CF42" s="182" t="str">
        <f>'Agent sur le planning au 011019'!$D$32</f>
        <v>Soir JBC</v>
      </c>
      <c r="CG42" s="182" t="str">
        <f>'Agent sur le planning au 011019'!$E$32</f>
        <v>JBA-2</v>
      </c>
      <c r="CH42" s="182" t="str">
        <f>'Agent sur le planning au 011019'!$F$32</f>
        <v>JBA-2</v>
      </c>
      <c r="CI42" s="182" t="str">
        <f>'Agent sur le planning au 011019'!$B$33</f>
        <v>JBA-1</v>
      </c>
      <c r="CJ42" s="182" t="str">
        <f>'Agent sur le planning au 011019'!$C$33</f>
        <v>12H-20H</v>
      </c>
      <c r="CK42" s="181" t="str">
        <f>'Agent sur le planning au 011019'!$D$33</f>
        <v>JBA-2</v>
      </c>
      <c r="CL42" s="182" t="str">
        <f>'Agent sur le planning au 011019'!$E$33</f>
        <v>JBA-1</v>
      </c>
      <c r="CM42" s="182" t="str">
        <f>'Agent sur le planning au 011019'!$F$33</f>
        <v>JBA-1</v>
      </c>
      <c r="CN42" s="183" t="str">
        <f>'Agent sur le planning au 011019'!$B$34</f>
        <v>7H30-15H30</v>
      </c>
      <c r="CO42" s="181" t="str">
        <f>'Agent sur le planning au 011019'!$C$34</f>
        <v>CCV-43</v>
      </c>
      <c r="CP42" s="182" t="str">
        <f>'Agent sur le planning au 011019'!$D$34</f>
        <v>Soir JFR</v>
      </c>
      <c r="CQ42" s="182" t="str">
        <f>'Agent sur le planning au 011019'!$E$34</f>
        <v>CCV-43</v>
      </c>
      <c r="CR42" s="182" t="str">
        <f>'Agent sur le planning au 011019'!$F$34</f>
        <v>CCV-43</v>
      </c>
      <c r="CS42" s="183" t="str">
        <f>'Agent sur le planning au 011019'!$B$35</f>
        <v>7H30-15H30</v>
      </c>
      <c r="CT42" s="182" t="str">
        <f>'Agent sur le planning au 011019'!$C$35</f>
        <v>CCV-46</v>
      </c>
      <c r="CU42" s="182" t="str">
        <f>'Agent sur le planning au 011019'!$D$35</f>
        <v>CCV-46</v>
      </c>
      <c r="CV42" s="181" t="str">
        <f>'Agent sur le planning au 011019'!$E$35</f>
        <v>CCV-46</v>
      </c>
      <c r="CW42" s="182" t="str">
        <f>'Agent sur le planning au 011019'!$F$35</f>
        <v>Soir JBC</v>
      </c>
      <c r="CX42" s="182" t="str">
        <f>'Agent sur le planning au 011019'!$B$36</f>
        <v>JFR-34</v>
      </c>
      <c r="CY42" s="181" t="str">
        <f>'Agent sur le planning au 011019'!$C$36</f>
        <v>JFR-34</v>
      </c>
      <c r="CZ42" s="184" t="str">
        <f>'Agent sur le planning au 011019'!$D$36</f>
        <v>RA</v>
      </c>
      <c r="DA42" s="182" t="str">
        <f>'Agent sur le planning au 011019'!$E$36</f>
        <v>JFR-34</v>
      </c>
      <c r="DB42" s="182" t="str">
        <f>'Agent sur le planning au 011019'!$F$36</f>
        <v>JFR-34</v>
      </c>
      <c r="DC42" s="182" t="str">
        <f>'Agent sur le planning au 011019'!$B$37</f>
        <v>Soir gyn</v>
      </c>
      <c r="DD42" s="183" t="str">
        <f>'Agent sur le planning au 011019'!$C$37</f>
        <v>7H30-18H</v>
      </c>
      <c r="DE42" s="182" t="str">
        <f>'Agent sur le planning au 011019'!$D$37</f>
        <v>7H30-18H</v>
      </c>
      <c r="DF42" s="184" t="str">
        <f>'Agent sur le planning au 011019'!$E$37</f>
        <v>RA</v>
      </c>
      <c r="DG42" s="184" t="str">
        <f>'Agent sur le planning au 011019'!$F$37</f>
        <v>RA</v>
      </c>
      <c r="DH42" s="182" t="str">
        <f>'Agent sur le planning au 011019'!$B$38</f>
        <v>JFR-36</v>
      </c>
      <c r="DI42" s="181" t="str">
        <f>'Agent sur le planning au 011019'!$C$38</f>
        <v>JFR-36</v>
      </c>
      <c r="DJ42" s="182" t="str">
        <f>'Agent sur le planning au 011019'!$D$38</f>
        <v>JFR-36</v>
      </c>
      <c r="DK42" s="182" t="str">
        <f>'Agent sur le planning au 011019'!$E$38</f>
        <v>JFR-36</v>
      </c>
      <c r="DL42" s="182" t="str">
        <f>'Agent sur le planning au 011019'!$F$38</f>
        <v>Soir JFR</v>
      </c>
      <c r="DM42" s="181" t="str">
        <f>'Agent sur le planning au 011019'!$B$39</f>
        <v>JFR-35</v>
      </c>
      <c r="DN42" s="182" t="str">
        <f>'Agent sur le planning au 011019'!$C$39</f>
        <v>Soir JFR</v>
      </c>
      <c r="DO42" s="182" t="str">
        <f>'Agent sur le planning au 011019'!$D$39</f>
        <v>JFR-35</v>
      </c>
      <c r="DP42" s="182" t="str">
        <f>'Agent sur le planning au 011019'!$E$39</f>
        <v>JFR-35</v>
      </c>
      <c r="DQ42" s="182" t="str">
        <f>'Agent sur le planning au 011019'!$F$39</f>
        <v>JFR-35</v>
      </c>
      <c r="DR42" s="183" t="str">
        <f>'Agent sur le planning au 011019'!$B$40</f>
        <v>7H30-15H30</v>
      </c>
      <c r="DS42" s="183" t="str">
        <f>'Agent sur le planning au 011019'!$C$40</f>
        <v>7H30-15H30</v>
      </c>
      <c r="DT42" s="182" t="str">
        <f>'Agent sur le planning au 011019'!$D$40</f>
        <v>7H30-15H30</v>
      </c>
      <c r="DU42" s="182" t="str">
        <f>'Agent sur le planning au 011019'!$E$40</f>
        <v>12H-20H</v>
      </c>
      <c r="DV42" s="181" t="str">
        <f>'Agent sur le planning au 011019'!$F$40</f>
        <v>JFR-36</v>
      </c>
      <c r="DW42" s="182" t="str">
        <f>'Agent sur le planning au 011019'!$B$41</f>
        <v>Soir JBU</v>
      </c>
      <c r="DX42" s="182" t="str">
        <f>'Agent sur le planning au 011019'!$C$41</f>
        <v>JBU-14</v>
      </c>
      <c r="DY42" s="181" t="str">
        <f>'Agent sur le planning au 011019'!$D$41</f>
        <v>JBU-14</v>
      </c>
      <c r="DZ42" s="182" t="str">
        <f>'Agent sur le planning au 011019'!$E$41</f>
        <v>JBU-14</v>
      </c>
      <c r="EA42" s="182" t="str">
        <f>'Agent sur le planning au 011019'!$F$41</f>
        <v>JBU-14</v>
      </c>
      <c r="EB42" s="182" t="str">
        <f>'Agent sur le planning au 011019'!$B$42</f>
        <v>JBU-14</v>
      </c>
      <c r="EC42" s="182" t="str">
        <f>'Agent sur le planning au 011019'!$C$42</f>
        <v>Soir JBU</v>
      </c>
      <c r="ED42" s="182" t="str">
        <f>'Agent sur le planning au 011019'!$D$42</f>
        <v>JBU-11</v>
      </c>
      <c r="EE42" s="181" t="str">
        <f>'Agent sur le planning au 011019'!$E$42</f>
        <v>7H30-15H30</v>
      </c>
      <c r="EF42" s="182" t="str">
        <f>'Agent sur le planning au 011019'!$F$42</f>
        <v>RADIO</v>
      </c>
      <c r="EG42" s="182" t="str">
        <f>'Agent sur le planning au 011019'!$B$43</f>
        <v>JBU-11</v>
      </c>
      <c r="EH42" s="181" t="str">
        <f>'Agent sur le planning au 011019'!$C$43</f>
        <v>JBU-11</v>
      </c>
      <c r="EI42" s="182" t="str">
        <f>'Agent sur le planning au 011019'!$D$43</f>
        <v>Soir JBU</v>
      </c>
      <c r="EJ42" s="182" t="str">
        <f>'Agent sur le planning au 011019'!$E$43</f>
        <v>JBU-11</v>
      </c>
      <c r="EK42" s="182" t="str">
        <f>'Agent sur le planning au 011019'!$F$43</f>
        <v>JBU-11</v>
      </c>
      <c r="EL42" s="182" t="str">
        <f>'Agent sur le planning au 011019'!$B$44</f>
        <v>7H30-18H</v>
      </c>
      <c r="EM42" s="183" t="str">
        <f>'Agent sur le planning au 011019'!$C$44</f>
        <v>7H30-18H</v>
      </c>
      <c r="EN42" s="182" t="str">
        <f>'Agent sur le planning au 011019'!$D$44</f>
        <v>7H30-18H</v>
      </c>
      <c r="EO42" s="184" t="str">
        <f>'Agent sur le planning au 011019'!$E$44</f>
        <v>RA</v>
      </c>
      <c r="EP42" s="181" t="str">
        <f>'Agent sur le planning au 011019'!$F$44</f>
        <v>7H30-18H</v>
      </c>
      <c r="EQ42" s="182" t="str">
        <f>'Agent sur le planning au 011019'!$B$45</f>
        <v>10H-20H</v>
      </c>
      <c r="ER42" s="183" t="str">
        <f>'Agent sur le planning au 011019'!$C$45</f>
        <v>7H30-18H</v>
      </c>
      <c r="ES42" s="184" t="str">
        <f>'Agent sur le planning au 011019'!$D$45</f>
        <v>RA</v>
      </c>
      <c r="ET42" s="182" t="str">
        <f>'Agent sur le planning au 011019'!$E$45</f>
        <v>JBU-15</v>
      </c>
      <c r="EU42" s="184" t="str">
        <f>'Agent sur le planning au 011019'!$F$45</f>
        <v>RA</v>
      </c>
      <c r="EV42" s="181" t="str">
        <f>'Agent sur le planning au 011019'!$B$46</f>
        <v>JBC-26</v>
      </c>
      <c r="EW42" s="182" t="str">
        <f>'Agent sur le planning au 011019'!$C$46</f>
        <v>JBC-26</v>
      </c>
      <c r="EX42" s="182" t="str">
        <f>'Agent sur le planning au 011019'!$D$46</f>
        <v>JBC-26</v>
      </c>
      <c r="EY42" s="182" t="str">
        <f>'Agent sur le planning au 011019'!$E$46</f>
        <v>Soir JBC</v>
      </c>
      <c r="EZ42" s="183" t="str">
        <f>'Agent sur le planning au 011019'!$F$46</f>
        <v>7H30-15H30</v>
      </c>
      <c r="FA42" s="182" t="str">
        <f>'Agent sur le planning au 011019'!$B$47</f>
        <v>7H30-15H30</v>
      </c>
      <c r="FB42" s="181" t="str">
        <f>'Agent sur le planning au 011019'!$C$47</f>
        <v>7H30-15H30</v>
      </c>
      <c r="FC42" s="183" t="str">
        <f>'Agent sur le planning au 011019'!$D$47</f>
        <v>7H30-15H30</v>
      </c>
      <c r="FD42" s="183" t="str">
        <f>'Agent sur le planning au 011019'!$E$47</f>
        <v>7H30-15H30</v>
      </c>
      <c r="FE42" s="182" t="str">
        <f>'Agent sur le planning au 011019'!$F$47</f>
        <v>JBU-15</v>
      </c>
      <c r="FF42" s="182" t="str">
        <f>'Agent sur le planning au 011019'!$B$48</f>
        <v>Soir JBC</v>
      </c>
      <c r="FG42" s="182" t="str">
        <f>'Agent sur le planning au 011019'!$C$48</f>
        <v>JFR-35</v>
      </c>
      <c r="FH42" s="181" t="str">
        <f>'Agent sur le planning au 011019'!$D$48</f>
        <v>JBC-24</v>
      </c>
      <c r="FI42" s="182" t="str">
        <f>'Agent sur le planning au 011019'!$E$48</f>
        <v>JBC-25</v>
      </c>
      <c r="FJ42" s="182" t="str">
        <f>'Agent sur le planning au 011019'!$F$48</f>
        <v>JBC-25</v>
      </c>
      <c r="FK42" s="182" t="str">
        <f>'Agent sur le planning au 011019'!$B$49</f>
        <v>JBC-24</v>
      </c>
      <c r="FL42" s="182" t="str">
        <f>'Agent sur le planning au 011019'!$C$49</f>
        <v>JBC-24</v>
      </c>
      <c r="FM42" s="182" t="str">
        <f>'Agent sur le planning au 011019'!$D$49</f>
        <v>12H-20H</v>
      </c>
      <c r="FN42" s="182" t="str">
        <f>'Agent sur le planning au 011019'!$E$49</f>
        <v>JBC-24</v>
      </c>
      <c r="FO42" s="181" t="str">
        <f>'Agent sur le planning au 011019'!$F$49</f>
        <v>JBC-24</v>
      </c>
      <c r="FP42" s="182" t="str">
        <f>'Agent sur le planning au 011019'!$B$50</f>
        <v>JBC-22</v>
      </c>
      <c r="FQ42" s="182" t="str">
        <f>'Agent sur le planning au 011019'!$C$50</f>
        <v>Soir JBC</v>
      </c>
      <c r="FR42" s="182" t="str">
        <f>'Agent sur le planning au 011019'!$D$50</f>
        <v>JBC-22</v>
      </c>
      <c r="FS42" s="181" t="s">
        <v>293</v>
      </c>
      <c r="FT42" s="182" t="str">
        <f>'Agent sur le planning au 011019'!$F$50</f>
        <v>JBC-22</v>
      </c>
      <c r="FU42" s="182" t="str">
        <f>'Agent sur le planning au 011019'!$B$51</f>
        <v>7H30-18H</v>
      </c>
      <c r="FV42" s="184" t="str">
        <f>'Agent sur le planning au 011019'!$C$51</f>
        <v>RA</v>
      </c>
      <c r="FW42" s="182" t="str">
        <f>'Agent sur le planning au 011019'!$D$51</f>
        <v>JFR-33</v>
      </c>
      <c r="FX42" s="181" t="str">
        <f>'Agent sur le planning au 011019'!$E$51</f>
        <v>7h30-18h</v>
      </c>
      <c r="FY42" s="181" t="str">
        <f>'Agent sur le planning au 011019'!$F$51</f>
        <v>JFR-33</v>
      </c>
      <c r="FZ42" s="184" t="str">
        <f>'Agent sur le planning au 011019'!$B$52</f>
        <v>RA</v>
      </c>
      <c r="GA42" s="182" t="str">
        <f>'Agent sur le planning au 011019'!$C$52</f>
        <v>JBC-25</v>
      </c>
      <c r="GB42" s="182" t="str">
        <f>'Agent sur le planning au 011019'!$D$52</f>
        <v>JFR-35</v>
      </c>
      <c r="GC42" s="182" t="str">
        <f>'Agent sur le planning au 011019'!$E$52</f>
        <v>7H30-18H</v>
      </c>
      <c r="GD42" s="184" t="str">
        <f>'Agent sur le planning au 011019'!$F$52</f>
        <v>RA</v>
      </c>
      <c r="GE42" s="182" t="str">
        <f>'Agent sur le planning au 011019'!$B$53</f>
        <v>7H30-15H30</v>
      </c>
      <c r="GF42" s="183" t="str">
        <f>'Agent sur le planning au 011019'!$C$53</f>
        <v>7H30-15H30</v>
      </c>
      <c r="GG42" s="181" t="str">
        <f>'Agent sur le planning au 011019'!$D$53</f>
        <v>7H30-15H30</v>
      </c>
      <c r="GH42" s="182" t="str">
        <f>'Agent sur le planning au 011019'!$E$53</f>
        <v>Soir JFR</v>
      </c>
      <c r="GI42" s="183" t="str">
        <f>'Agent sur le planning au 011019'!$F$53</f>
        <v>7H30-15H30</v>
      </c>
      <c r="GJ42" s="182" t="str">
        <f>'Agent sur le planning au 011019'!$B$54</f>
        <v>12H-20H</v>
      </c>
      <c r="GK42" s="183" t="str">
        <f>'Agent sur le planning au 011019'!$C$54</f>
        <v>7H30-15H30</v>
      </c>
      <c r="GL42" s="183" t="str">
        <f>'Agent sur le planning au 011019'!$D$54</f>
        <v>7H30-15H30</v>
      </c>
      <c r="GM42" s="181" t="str">
        <f>'Agent sur le planning au 011019'!$E$54</f>
        <v>7H30-15H30</v>
      </c>
      <c r="GN42" s="183" t="str">
        <f>'Agent sur le planning au 011019'!$F$54</f>
        <v>7H30-15H30</v>
      </c>
      <c r="GO42" s="181" t="str">
        <f>'Agent sur le planning au 011019'!$B$55</f>
        <v>7H30-15H30</v>
      </c>
      <c r="GP42" s="183" t="str">
        <f>'Agent sur le planning au 011019'!$C$55</f>
        <v>7H30-15H30</v>
      </c>
      <c r="GQ42" s="183" t="s">
        <v>292</v>
      </c>
      <c r="GR42" s="183" t="s">
        <v>294</v>
      </c>
      <c r="GS42" s="183" t="str">
        <f>'Agent sur le planning au 011019'!$F$55</f>
        <v>7H30-15H30</v>
      </c>
      <c r="GT42" s="182" t="str">
        <f>'Agent sur le planning au 011019'!$B$56</f>
        <v>CETI</v>
      </c>
      <c r="GU42" s="181" t="str">
        <f>'Agent sur le planning au 011019'!$C$56</f>
        <v>CETI</v>
      </c>
      <c r="GV42" s="183" t="str">
        <f>'Agent sur le planning au 011019'!$D$56</f>
        <v>7H30-15H30</v>
      </c>
      <c r="GW42" s="182" t="str">
        <f>'Agent sur le planning au 011019'!$E$56</f>
        <v>Soir JBU</v>
      </c>
      <c r="GX42" s="182" t="str">
        <f>'Agent sur le planning au 011019'!$F$56</f>
        <v>CETI</v>
      </c>
      <c r="GY42" s="182" t="str">
        <f>'Agent sur le planning au 011019'!$B$57</f>
        <v>RADIO</v>
      </c>
      <c r="GZ42" s="182" t="str">
        <f>'Agent sur le planning au 011019'!$C$57</f>
        <v>CURI</v>
      </c>
      <c r="HA42" s="181" t="str">
        <f>'Agent sur le planning au 011019'!$D$57</f>
        <v>Radio</v>
      </c>
      <c r="HB42" s="182" t="str">
        <f>'Agent sur le planning au 011019'!$E$57</f>
        <v>SCANN</v>
      </c>
      <c r="HC42" s="182" t="str">
        <f>'Agent sur le planning au 011019'!$F$57</f>
        <v>12H-20H</v>
      </c>
      <c r="HD42" s="179" t="str">
        <f>'Agent sur le planning au 011019'!$B$31</f>
        <v>JBA-3</v>
      </c>
      <c r="HE42" s="179" t="str">
        <f>'Agent sur le planning au 011019'!$C$31</f>
        <v>JBA-3</v>
      </c>
      <c r="HF42" s="179" t="str">
        <f>'Agent sur le planning au 011019'!$D$31</f>
        <v>JBA-3</v>
      </c>
      <c r="HG42" s="179" t="str">
        <f>'Agent sur le planning au 011019'!$E$31</f>
        <v>JBA-3</v>
      </c>
      <c r="HH42" s="180" t="str">
        <f>'Agent sur le planning au 011019'!$F$31</f>
        <v>JBA-3</v>
      </c>
      <c r="HI42" s="181" t="str">
        <f>'Agent sur le planning au 011019'!$B$32</f>
        <v>JBA-2</v>
      </c>
      <c r="HJ42" s="182" t="str">
        <f>'Agent sur le planning au 011019'!$C$32</f>
        <v>JBA-2</v>
      </c>
      <c r="HK42" s="182" t="str">
        <f>'Agent sur le planning au 011019'!$D$32</f>
        <v>Soir JBC</v>
      </c>
      <c r="HL42" s="182" t="str">
        <f>'Agent sur le planning au 011019'!$E$32</f>
        <v>JBA-2</v>
      </c>
      <c r="HM42" s="182" t="str">
        <f>'Agent sur le planning au 011019'!$F$32</f>
        <v>JBA-2</v>
      </c>
      <c r="HN42" s="182" t="str">
        <f>'Agent sur le planning au 011019'!$B$33</f>
        <v>JBA-1</v>
      </c>
      <c r="HO42" s="182" t="str">
        <f>'Agent sur le planning au 011019'!$C$33</f>
        <v>12H-20H</v>
      </c>
      <c r="HP42" s="181" t="str">
        <f>'Agent sur le planning au 011019'!$D$33</f>
        <v>JBA-2</v>
      </c>
      <c r="HQ42" s="182" t="str">
        <f>'Agent sur le planning au 011019'!$E$33</f>
        <v>JBA-1</v>
      </c>
      <c r="HR42" s="182" t="str">
        <f>'Agent sur le planning au 011019'!$F$33</f>
        <v>JBA-1</v>
      </c>
      <c r="HS42" s="183" t="str">
        <f>'Agent sur le planning au 011019'!$B$34</f>
        <v>7H30-15H30</v>
      </c>
      <c r="HT42" s="181" t="str">
        <f>'Agent sur le planning au 011019'!$C$34</f>
        <v>CCV-43</v>
      </c>
      <c r="HU42" s="182" t="str">
        <f>'Agent sur le planning au 011019'!$D$34</f>
        <v>Soir JFR</v>
      </c>
      <c r="HV42" s="182" t="str">
        <f>'Agent sur le planning au 011019'!$E$34</f>
        <v>CCV-43</v>
      </c>
      <c r="HW42" s="182" t="str">
        <f>'Agent sur le planning au 011019'!$F$34</f>
        <v>CCV-43</v>
      </c>
      <c r="HX42" s="183" t="str">
        <f>'Agent sur le planning au 011019'!$B$35</f>
        <v>7H30-15H30</v>
      </c>
      <c r="HY42" s="182" t="str">
        <f>'Agent sur le planning au 011019'!$C$35</f>
        <v>CCV-46</v>
      </c>
      <c r="HZ42" s="182" t="str">
        <f>'Agent sur le planning au 011019'!$D$35</f>
        <v>CCV-46</v>
      </c>
      <c r="IA42" s="181" t="str">
        <f>'Agent sur le planning au 011019'!$E$35</f>
        <v>CCV-46</v>
      </c>
      <c r="IB42" s="182" t="str">
        <f>'Agent sur le planning au 011019'!$F$35</f>
        <v>Soir JBC</v>
      </c>
      <c r="IC42" s="182" t="str">
        <f>'Agent sur le planning au 011019'!$B$36</f>
        <v>JFR-34</v>
      </c>
      <c r="ID42" s="181" t="str">
        <f>'Agent sur le planning au 011019'!$C$36</f>
        <v>JFR-34</v>
      </c>
      <c r="IE42" s="184" t="str">
        <f>'Agent sur le planning au 011019'!$D$36</f>
        <v>RA</v>
      </c>
      <c r="IF42" s="182" t="str">
        <f>'Agent sur le planning au 011019'!$E$36</f>
        <v>JFR-34</v>
      </c>
      <c r="IG42" s="182" t="str">
        <f>'Agent sur le planning au 011019'!$F$36</f>
        <v>JFR-34</v>
      </c>
      <c r="IH42" s="182" t="str">
        <f>'Agent sur le planning au 011019'!$B$37</f>
        <v>Soir gyn</v>
      </c>
      <c r="II42" s="183" t="str">
        <f>'Agent sur le planning au 011019'!$C$37</f>
        <v>7H30-18H</v>
      </c>
      <c r="IJ42" s="182" t="str">
        <f>'Agent sur le planning au 011019'!$D$37</f>
        <v>7H30-18H</v>
      </c>
      <c r="IK42" s="184" t="str">
        <f>'Agent sur le planning au 011019'!$E$37</f>
        <v>RA</v>
      </c>
      <c r="IL42" s="184" t="str">
        <f>'Agent sur le planning au 011019'!$F$37</f>
        <v>RA</v>
      </c>
      <c r="IM42" s="182" t="str">
        <f>'Agent sur le planning au 011019'!$B$38</f>
        <v>JFR-36</v>
      </c>
      <c r="IN42" s="181" t="str">
        <f>'Agent sur le planning au 011019'!$C$38</f>
        <v>JFR-36</v>
      </c>
      <c r="IO42" s="182" t="str">
        <f>'Agent sur le planning au 011019'!$D$38</f>
        <v>JFR-36</v>
      </c>
      <c r="IP42" s="182" t="str">
        <f>'Agent sur le planning au 011019'!$E$38</f>
        <v>JFR-36</v>
      </c>
      <c r="IQ42" s="182" t="str">
        <f>'Agent sur le planning au 011019'!$F$38</f>
        <v>Soir JFR</v>
      </c>
      <c r="IR42" s="181" t="str">
        <f>'Agent sur le planning au 011019'!$B$39</f>
        <v>JFR-35</v>
      </c>
      <c r="IS42" s="182" t="str">
        <f>'Agent sur le planning au 011019'!$C$39</f>
        <v>Soir JFR</v>
      </c>
      <c r="IT42" s="182" t="str">
        <f>'Agent sur le planning au 011019'!$D$39</f>
        <v>JFR-35</v>
      </c>
      <c r="IU42" s="182" t="str">
        <f>'Agent sur le planning au 011019'!$E$39</f>
        <v>JFR-35</v>
      </c>
      <c r="IV42" s="182" t="str">
        <f>'Agent sur le planning au 011019'!$F$39</f>
        <v>JFR-35</v>
      </c>
      <c r="IW42" s="183" t="str">
        <f>'Agent sur le planning au 011019'!$B$40</f>
        <v>7H30-15H30</v>
      </c>
      <c r="IX42" s="183" t="str">
        <f>'Agent sur le planning au 011019'!$C$40</f>
        <v>7H30-15H30</v>
      </c>
      <c r="IY42" s="182" t="str">
        <f>'Agent sur le planning au 011019'!$D$40</f>
        <v>7H30-15H30</v>
      </c>
      <c r="IZ42" s="182" t="str">
        <f>'Agent sur le planning au 011019'!$E$40</f>
        <v>12H-20H</v>
      </c>
      <c r="JA42" s="181" t="str">
        <f>'Agent sur le planning au 011019'!$F$40</f>
        <v>JFR-36</v>
      </c>
      <c r="JB42" s="182" t="str">
        <f>'Agent sur le planning au 011019'!$B$41</f>
        <v>Soir JBU</v>
      </c>
      <c r="JC42" s="182" t="str">
        <f>'Agent sur le planning au 011019'!$C$41</f>
        <v>JBU-14</v>
      </c>
      <c r="JD42" s="181" t="str">
        <f>'Agent sur le planning au 011019'!$D$41</f>
        <v>JBU-14</v>
      </c>
      <c r="JE42" s="182" t="str">
        <f>'Agent sur le planning au 011019'!$E$41</f>
        <v>JBU-14</v>
      </c>
      <c r="JF42" s="182" t="str">
        <f>'Agent sur le planning au 011019'!$F$41</f>
        <v>JBU-14</v>
      </c>
      <c r="JG42" s="182" t="str">
        <f>'Agent sur le planning au 011019'!$B$42</f>
        <v>JBU-14</v>
      </c>
      <c r="JH42" s="182" t="str">
        <f>'Agent sur le planning au 011019'!$C$42</f>
        <v>Soir JBU</v>
      </c>
      <c r="JI42" s="182" t="str">
        <f>'Agent sur le planning au 011019'!$D$42</f>
        <v>JBU-11</v>
      </c>
      <c r="JJ42" s="181" t="str">
        <f>'Agent sur le planning au 011019'!$E$42</f>
        <v>7H30-15H30</v>
      </c>
      <c r="JK42" s="182" t="str">
        <f>'Agent sur le planning au 011019'!$F$42</f>
        <v>RADIO</v>
      </c>
      <c r="JL42" s="182" t="str">
        <f>'Agent sur le planning au 011019'!$B$43</f>
        <v>JBU-11</v>
      </c>
      <c r="JM42" s="181" t="str">
        <f>'Agent sur le planning au 011019'!$C$43</f>
        <v>JBU-11</v>
      </c>
      <c r="JN42" s="182" t="str">
        <f>'Agent sur le planning au 011019'!$D$43</f>
        <v>Soir JBU</v>
      </c>
      <c r="JO42" s="182" t="str">
        <f>'Agent sur le planning au 011019'!$E$43</f>
        <v>JBU-11</v>
      </c>
      <c r="JP42" s="182" t="str">
        <f>'Agent sur le planning au 011019'!$F$43</f>
        <v>JBU-11</v>
      </c>
      <c r="JQ42" s="182" t="str">
        <f>'Agent sur le planning au 011019'!$B$44</f>
        <v>7H30-18H</v>
      </c>
      <c r="JR42" s="183" t="str">
        <f>'Agent sur le planning au 011019'!$C$44</f>
        <v>7H30-18H</v>
      </c>
      <c r="JS42" s="182" t="str">
        <f>'Agent sur le planning au 011019'!$D$44</f>
        <v>7H30-18H</v>
      </c>
      <c r="JT42" s="184" t="str">
        <f>'Agent sur le planning au 011019'!$E$44</f>
        <v>RA</v>
      </c>
      <c r="JU42" s="181" t="str">
        <f>'Agent sur le planning au 011019'!$F$44</f>
        <v>7H30-18H</v>
      </c>
      <c r="JV42" s="182" t="str">
        <f>'Agent sur le planning au 011019'!$B$45</f>
        <v>10H-20H</v>
      </c>
      <c r="JW42" s="183" t="str">
        <f>'Agent sur le planning au 011019'!$C$45</f>
        <v>7H30-18H</v>
      </c>
      <c r="JX42" s="184" t="str">
        <f>'Agent sur le planning au 011019'!$D$45</f>
        <v>RA</v>
      </c>
      <c r="JY42" s="182" t="str">
        <f>'Agent sur le planning au 011019'!$E$45</f>
        <v>JBU-15</v>
      </c>
      <c r="JZ42" s="184" t="str">
        <f>'Agent sur le planning au 011019'!$F$45</f>
        <v>RA</v>
      </c>
      <c r="KA42" s="181" t="str">
        <f>'Agent sur le planning au 011019'!$B$46</f>
        <v>JBC-26</v>
      </c>
      <c r="KB42" s="182" t="str">
        <f>'Agent sur le planning au 011019'!$C$46</f>
        <v>JBC-26</v>
      </c>
      <c r="KC42" s="182" t="str">
        <f>'Agent sur le planning au 011019'!$D$46</f>
        <v>JBC-26</v>
      </c>
      <c r="KD42" s="182" t="str">
        <f>'Agent sur le planning au 011019'!$E$46</f>
        <v>Soir JBC</v>
      </c>
      <c r="KE42" s="183" t="str">
        <f>'Agent sur le planning au 011019'!$F$46</f>
        <v>7H30-15H30</v>
      </c>
      <c r="KF42" s="182" t="str">
        <f>'Agent sur le planning au 011019'!$B$47</f>
        <v>7H30-15H30</v>
      </c>
      <c r="KG42" s="181" t="str">
        <f>'Agent sur le planning au 011019'!$C$47</f>
        <v>7H30-15H30</v>
      </c>
      <c r="KH42" s="183" t="str">
        <f>'Agent sur le planning au 011019'!$D$47</f>
        <v>7H30-15H30</v>
      </c>
      <c r="KI42" s="183" t="str">
        <f>'Agent sur le planning au 011019'!$E$47</f>
        <v>7H30-15H30</v>
      </c>
      <c r="KJ42" s="182" t="str">
        <f>'Agent sur le planning au 011019'!$F$47</f>
        <v>JBU-15</v>
      </c>
      <c r="KK42" s="182" t="str">
        <f>'Agent sur le planning au 011019'!$B$48</f>
        <v>Soir JBC</v>
      </c>
      <c r="KL42" s="182" t="str">
        <f>'Agent sur le planning au 011019'!$C$48</f>
        <v>JFR-35</v>
      </c>
      <c r="KM42" s="181" t="str">
        <f>'Agent sur le planning au 011019'!$D$48</f>
        <v>JBC-24</v>
      </c>
      <c r="KN42" s="182" t="str">
        <f>'Agent sur le planning au 011019'!$E$48</f>
        <v>JBC-25</v>
      </c>
      <c r="KO42" s="182" t="str">
        <f>'Agent sur le planning au 011019'!$F$48</f>
        <v>JBC-25</v>
      </c>
      <c r="KP42" s="182" t="str">
        <f>'Agent sur le planning au 011019'!$B$49</f>
        <v>JBC-24</v>
      </c>
      <c r="KQ42" s="182" t="str">
        <f>'Agent sur le planning au 011019'!$C$49</f>
        <v>JBC-24</v>
      </c>
      <c r="KR42" s="182" t="str">
        <f>'Agent sur le planning au 011019'!$D$49</f>
        <v>12H-20H</v>
      </c>
      <c r="KS42" s="182" t="str">
        <f>'Agent sur le planning au 011019'!$E$49</f>
        <v>JBC-24</v>
      </c>
      <c r="KT42" s="181" t="str">
        <f>'Agent sur le planning au 011019'!$F$49</f>
        <v>JBC-24</v>
      </c>
      <c r="KU42" s="182" t="str">
        <f>'Agent sur le planning au 011019'!$B$50</f>
        <v>JBC-22</v>
      </c>
      <c r="KV42" s="182" t="str">
        <f>'Agent sur le planning au 011019'!$C$50</f>
        <v>Soir JBC</v>
      </c>
      <c r="KW42" s="182" t="str">
        <f>'Agent sur le planning au 011019'!$D$50</f>
        <v>JBC-22</v>
      </c>
      <c r="KX42" s="181" t="s">
        <v>293</v>
      </c>
      <c r="KY42" s="182" t="str">
        <f>'Agent sur le planning au 011019'!$F$50</f>
        <v>JBC-22</v>
      </c>
      <c r="KZ42" s="182" t="str">
        <f>'Agent sur le planning au 011019'!$B$51</f>
        <v>7H30-18H</v>
      </c>
      <c r="LA42" s="184" t="str">
        <f>'Agent sur le planning au 011019'!$C$51</f>
        <v>RA</v>
      </c>
      <c r="LB42" s="182" t="str">
        <f>'Agent sur le planning au 011019'!$D$51</f>
        <v>JFR-33</v>
      </c>
      <c r="LC42" s="181" t="str">
        <f>'Agent sur le planning au 011019'!$E$51</f>
        <v>7h30-18h</v>
      </c>
      <c r="LD42" s="181" t="str">
        <f>'Agent sur le planning au 011019'!$F$51</f>
        <v>JFR-33</v>
      </c>
      <c r="LE42" s="184" t="str">
        <f>'Agent sur le planning au 011019'!$B$52</f>
        <v>RA</v>
      </c>
      <c r="LF42" s="182" t="str">
        <f>'Agent sur le planning au 011019'!$C$52</f>
        <v>JBC-25</v>
      </c>
      <c r="LG42" s="182" t="str">
        <f>'Agent sur le planning au 011019'!$D$52</f>
        <v>JFR-35</v>
      </c>
      <c r="LH42" s="182" t="str">
        <f>'Agent sur le planning au 011019'!$E$52</f>
        <v>7H30-18H</v>
      </c>
      <c r="LI42" s="184" t="str">
        <f>'Agent sur le planning au 011019'!$F$52</f>
        <v>RA</v>
      </c>
      <c r="LJ42" s="182" t="str">
        <f>'Agent sur le planning au 011019'!$B$53</f>
        <v>7H30-15H30</v>
      </c>
      <c r="LK42" s="183" t="str">
        <f>'Agent sur le planning au 011019'!$C$53</f>
        <v>7H30-15H30</v>
      </c>
      <c r="LL42" s="181" t="str">
        <f>'Agent sur le planning au 011019'!$D$53</f>
        <v>7H30-15H30</v>
      </c>
      <c r="LM42" s="182" t="str">
        <f>'Agent sur le planning au 011019'!$E$53</f>
        <v>Soir JFR</v>
      </c>
      <c r="LN42" s="183" t="str">
        <f>'Agent sur le planning au 011019'!$F$53</f>
        <v>7H30-15H30</v>
      </c>
      <c r="LO42" s="182" t="str">
        <f>'Agent sur le planning au 011019'!$B$54</f>
        <v>12H-20H</v>
      </c>
      <c r="LP42" s="183" t="str">
        <f>'Agent sur le planning au 011019'!$C$54</f>
        <v>7H30-15H30</v>
      </c>
      <c r="LQ42" s="183" t="str">
        <f>'Agent sur le planning au 011019'!$D$54</f>
        <v>7H30-15H30</v>
      </c>
      <c r="LR42" s="181" t="str">
        <f>'Agent sur le planning au 011019'!$E$54</f>
        <v>7H30-15H30</v>
      </c>
      <c r="LS42" s="183" t="str">
        <f>'Agent sur le planning au 011019'!$F$54</f>
        <v>7H30-15H30</v>
      </c>
      <c r="LT42" s="181" t="str">
        <f>'Agent sur le planning au 011019'!$B$55</f>
        <v>7H30-15H30</v>
      </c>
      <c r="LU42" s="183" t="str">
        <f>'Agent sur le planning au 011019'!$C$55</f>
        <v>7H30-15H30</v>
      </c>
      <c r="LV42" s="183" t="s">
        <v>292</v>
      </c>
      <c r="LW42" s="183" t="s">
        <v>294</v>
      </c>
      <c r="LX42" s="183" t="str">
        <f>'Agent sur le planning au 011019'!$F$55</f>
        <v>7H30-15H30</v>
      </c>
      <c r="LY42" s="182" t="str">
        <f>'Agent sur le planning au 011019'!$B$56</f>
        <v>CETI</v>
      </c>
      <c r="LZ42" s="181" t="str">
        <f>'Agent sur le planning au 011019'!$C$56</f>
        <v>CETI</v>
      </c>
      <c r="MA42" s="183" t="str">
        <f>'Agent sur le planning au 011019'!$D$56</f>
        <v>7H30-15H30</v>
      </c>
      <c r="MB42" s="182" t="str">
        <f>'Agent sur le planning au 011019'!$E$56</f>
        <v>Soir JBU</v>
      </c>
      <c r="MC42" s="182" t="str">
        <f>'Agent sur le planning au 011019'!$F$56</f>
        <v>CETI</v>
      </c>
      <c r="MD42" s="182" t="str">
        <f>'Agent sur le planning au 011019'!$B$57</f>
        <v>RADIO</v>
      </c>
      <c r="ME42" s="182" t="str">
        <f>'Agent sur le planning au 011019'!$C$57</f>
        <v>CURI</v>
      </c>
      <c r="MF42" s="181" t="str">
        <f>'Agent sur le planning au 011019'!$D$57</f>
        <v>Radio</v>
      </c>
      <c r="MG42" s="182" t="str">
        <f>'Agent sur le planning au 011019'!$E$57</f>
        <v>SCANN</v>
      </c>
      <c r="MH42" s="182" t="str">
        <f>'Agent sur le planning au 011019'!$F$57</f>
        <v>12H-20H</v>
      </c>
      <c r="MI42" s="179" t="str">
        <f>'Agent sur le planning au 011019'!$B$31</f>
        <v>JBA-3</v>
      </c>
      <c r="MJ42" s="179" t="str">
        <f>'Agent sur le planning au 011019'!$C$31</f>
        <v>JBA-3</v>
      </c>
      <c r="MK42" s="179" t="str">
        <f>'Agent sur le planning au 011019'!$D$31</f>
        <v>JBA-3</v>
      </c>
      <c r="ML42" s="179" t="str">
        <f>'Agent sur le planning au 011019'!$E$31</f>
        <v>JBA-3</v>
      </c>
      <c r="MM42" s="180" t="str">
        <f>'Agent sur le planning au 011019'!$F$31</f>
        <v>JBA-3</v>
      </c>
      <c r="MN42" s="181" t="str">
        <f>'Agent sur le planning au 011019'!$B$32</f>
        <v>JBA-2</v>
      </c>
      <c r="MO42" s="182" t="str">
        <f>'Agent sur le planning au 011019'!$C$32</f>
        <v>JBA-2</v>
      </c>
      <c r="MP42" s="182" t="str">
        <f>'Agent sur le planning au 011019'!$D$32</f>
        <v>Soir JBC</v>
      </c>
      <c r="MQ42" s="182" t="str">
        <f>'Agent sur le planning au 011019'!$E$32</f>
        <v>JBA-2</v>
      </c>
      <c r="MR42" s="182" t="str">
        <f>'Agent sur le planning au 011019'!$F$32</f>
        <v>JBA-2</v>
      </c>
      <c r="MS42" s="182" t="str">
        <f>'Agent sur le planning au 011019'!$B$33</f>
        <v>JBA-1</v>
      </c>
      <c r="MT42" s="182" t="str">
        <f>'Agent sur le planning au 011019'!$C$33</f>
        <v>12H-20H</v>
      </c>
      <c r="MU42" s="181" t="str">
        <f>'Agent sur le planning au 011019'!$D$33</f>
        <v>JBA-2</v>
      </c>
      <c r="MV42" s="182" t="str">
        <f>'Agent sur le planning au 011019'!$E$33</f>
        <v>JBA-1</v>
      </c>
      <c r="MW42" s="182" t="str">
        <f>'Agent sur le planning au 011019'!$F$33</f>
        <v>JBA-1</v>
      </c>
      <c r="MX42" s="183" t="str">
        <f>'Agent sur le planning au 011019'!$B$34</f>
        <v>7H30-15H30</v>
      </c>
      <c r="MY42" s="181" t="str">
        <f>'Agent sur le planning au 011019'!$C$34</f>
        <v>CCV-43</v>
      </c>
      <c r="MZ42" s="182" t="str">
        <f>'Agent sur le planning au 011019'!$D$34</f>
        <v>Soir JFR</v>
      </c>
      <c r="NA42" s="182" t="str">
        <f>'Agent sur le planning au 011019'!$E$34</f>
        <v>CCV-43</v>
      </c>
      <c r="NB42" s="182" t="str">
        <f>'Agent sur le planning au 011019'!$F$34</f>
        <v>CCV-43</v>
      </c>
      <c r="NC42" s="183" t="str">
        <f>'Agent sur le planning au 011019'!$B$35</f>
        <v>7H30-15H30</v>
      </c>
      <c r="ND42" s="182" t="str">
        <f>'Agent sur le planning au 011019'!$C$35</f>
        <v>CCV-46</v>
      </c>
      <c r="NE42" s="182" t="str">
        <f>'Agent sur le planning au 011019'!$D$35</f>
        <v>CCV-46</v>
      </c>
      <c r="NF42" s="181" t="str">
        <f>'Agent sur le planning au 011019'!$E$35</f>
        <v>CCV-46</v>
      </c>
      <c r="NG42" s="182" t="str">
        <f>'Agent sur le planning au 011019'!$F$35</f>
        <v>Soir JBC</v>
      </c>
      <c r="NH42" s="182" t="str">
        <f>'Agent sur le planning au 011019'!$B$36</f>
        <v>JFR-34</v>
      </c>
      <c r="NI42" s="181" t="str">
        <f>'Agent sur le planning au 011019'!$C$36</f>
        <v>JFR-34</v>
      </c>
      <c r="NJ42" s="184" t="str">
        <f>'Agent sur le planning au 011019'!$D$36</f>
        <v>RA</v>
      </c>
      <c r="NK42" s="182" t="str">
        <f>'Agent sur le planning au 011019'!$E$36</f>
        <v>JFR-34</v>
      </c>
      <c r="NL42" s="182" t="str">
        <f>'Agent sur le planning au 011019'!$F$36</f>
        <v>JFR-34</v>
      </c>
      <c r="NM42" s="182" t="str">
        <f>'Agent sur le planning au 011019'!$B$37</f>
        <v>Soir gyn</v>
      </c>
      <c r="NN42" s="183" t="str">
        <f>'Agent sur le planning au 011019'!$C$37</f>
        <v>7H30-18H</v>
      </c>
      <c r="NO42" s="182" t="str">
        <f>'Agent sur le planning au 011019'!$D$37</f>
        <v>7H30-18H</v>
      </c>
      <c r="NP42" s="184" t="str">
        <f>'Agent sur le planning au 011019'!$E$37</f>
        <v>RA</v>
      </c>
      <c r="NQ42" s="184" t="str">
        <f>'Agent sur le planning au 011019'!$F$37</f>
        <v>RA</v>
      </c>
      <c r="NR42" s="182" t="str">
        <f>'Agent sur le planning au 011019'!$B$38</f>
        <v>JFR-36</v>
      </c>
      <c r="NS42" s="181" t="str">
        <f>'Agent sur le planning au 011019'!$C$38</f>
        <v>JFR-36</v>
      </c>
      <c r="NT42" s="182" t="str">
        <f>'Agent sur le planning au 011019'!$D$38</f>
        <v>JFR-36</v>
      </c>
      <c r="NU42" s="182" t="str">
        <f>'Agent sur le planning au 011019'!$E$38</f>
        <v>JFR-36</v>
      </c>
      <c r="NV42" s="182" t="str">
        <f>'Agent sur le planning au 011019'!$F$38</f>
        <v>Soir JFR</v>
      </c>
      <c r="NW42" s="181" t="str">
        <f>'Agent sur le planning au 011019'!$B$39</f>
        <v>JFR-35</v>
      </c>
      <c r="NX42" s="182" t="str">
        <f>'Agent sur le planning au 011019'!$C$39</f>
        <v>Soir JFR</v>
      </c>
      <c r="NY42" s="182" t="str">
        <f>'Agent sur le planning au 011019'!$D$39</f>
        <v>JFR-35</v>
      </c>
      <c r="NZ42" s="182" t="str">
        <f>'Agent sur le planning au 011019'!$E$39</f>
        <v>JFR-35</v>
      </c>
      <c r="OA42" s="182" t="str">
        <f>'Agent sur le planning au 011019'!$F$39</f>
        <v>JFR-35</v>
      </c>
      <c r="OB42" s="183" t="str">
        <f>'Agent sur le planning au 011019'!$B$40</f>
        <v>7H30-15H30</v>
      </c>
      <c r="OC42" s="183" t="str">
        <f>'Agent sur le planning au 011019'!$C$40</f>
        <v>7H30-15H30</v>
      </c>
      <c r="OD42" s="182" t="str">
        <f>'Agent sur le planning au 011019'!$D$40</f>
        <v>7H30-15H30</v>
      </c>
      <c r="OE42" s="182" t="str">
        <f>'Agent sur le planning au 011019'!$E$40</f>
        <v>12H-20H</v>
      </c>
      <c r="OF42" s="181" t="str">
        <f>'Agent sur le planning au 011019'!$F$40</f>
        <v>JFR-36</v>
      </c>
      <c r="OG42" s="182" t="str">
        <f>'Agent sur le planning au 011019'!$B$41</f>
        <v>Soir JBU</v>
      </c>
      <c r="OH42" s="182" t="str">
        <f>'Agent sur le planning au 011019'!$C$41</f>
        <v>JBU-14</v>
      </c>
      <c r="OI42" s="181" t="str">
        <f>'Agent sur le planning au 011019'!$D$41</f>
        <v>JBU-14</v>
      </c>
      <c r="OJ42" s="182" t="str">
        <f>'Agent sur le planning au 011019'!$E$41</f>
        <v>JBU-14</v>
      </c>
      <c r="OK42" s="182" t="str">
        <f>'Agent sur le planning au 011019'!$F$41</f>
        <v>JBU-14</v>
      </c>
      <c r="OL42" s="182" t="str">
        <f>'Agent sur le planning au 011019'!$B$42</f>
        <v>JBU-14</v>
      </c>
      <c r="OM42" s="182" t="str">
        <f>'Agent sur le planning au 011019'!$C$42</f>
        <v>Soir JBU</v>
      </c>
      <c r="ON42" s="182" t="str">
        <f>'Agent sur le planning au 011019'!$D$42</f>
        <v>JBU-11</v>
      </c>
      <c r="OO42" s="181" t="str">
        <f>'Agent sur le planning au 011019'!$E$42</f>
        <v>7H30-15H30</v>
      </c>
      <c r="OP42" s="182" t="str">
        <f>'Agent sur le planning au 011019'!$F$42</f>
        <v>RADIO</v>
      </c>
    </row>
    <row r="43" spans="1:406" ht="15" thickBot="1">
      <c r="A43" s="155" t="s">
        <v>377</v>
      </c>
      <c r="B43" s="182" t="str">
        <f>'Agent sur le planning au 011019'!$B$44</f>
        <v>7H30-18H</v>
      </c>
      <c r="C43" s="183" t="str">
        <f>'Agent sur le planning au 011019'!$C$44</f>
        <v>7H30-18H</v>
      </c>
      <c r="D43" s="182" t="str">
        <f>'Agent sur le planning au 011019'!$D$44</f>
        <v>7H30-18H</v>
      </c>
      <c r="E43" s="184" t="str">
        <f>'Agent sur le planning au 011019'!$E$44</f>
        <v>RA</v>
      </c>
      <c r="F43" s="181" t="str">
        <f>'Agent sur le planning au 011019'!$F$44</f>
        <v>7H30-18H</v>
      </c>
      <c r="G43" s="182" t="str">
        <f>'Agent sur le planning au 011019'!$B$45</f>
        <v>10H-20H</v>
      </c>
      <c r="H43" s="183" t="str">
        <f>'Agent sur le planning au 011019'!$C$45</f>
        <v>7H30-18H</v>
      </c>
      <c r="I43" s="184" t="str">
        <f>'Agent sur le planning au 011019'!$D$45</f>
        <v>RA</v>
      </c>
      <c r="J43" s="182" t="str">
        <f>'Agent sur le planning au 011019'!$E$45</f>
        <v>JBU-15</v>
      </c>
      <c r="K43" s="184" t="str">
        <f>'Agent sur le planning au 011019'!$F$45</f>
        <v>RA</v>
      </c>
      <c r="L43" s="181" t="str">
        <f>'Agent sur le planning au 011019'!$B$46</f>
        <v>JBC-26</v>
      </c>
      <c r="M43" s="182" t="str">
        <f>'Agent sur le planning au 011019'!$C$46</f>
        <v>JBC-26</v>
      </c>
      <c r="N43" s="182" t="str">
        <f>'Agent sur le planning au 011019'!$D$46</f>
        <v>JBC-26</v>
      </c>
      <c r="O43" s="182" t="str">
        <f>'Agent sur le planning au 011019'!$E$46</f>
        <v>Soir JBC</v>
      </c>
      <c r="P43" s="183" t="str">
        <f>'Agent sur le planning au 011019'!$F$46</f>
        <v>7H30-15H30</v>
      </c>
      <c r="Q43" s="182" t="str">
        <f>'Agent sur le planning au 011019'!$B$47</f>
        <v>7H30-15H30</v>
      </c>
      <c r="R43" s="181" t="str">
        <f>'Agent sur le planning au 011019'!$C$47</f>
        <v>7H30-15H30</v>
      </c>
      <c r="S43" s="183" t="str">
        <f>'Agent sur le planning au 011019'!$D$47</f>
        <v>7H30-15H30</v>
      </c>
      <c r="T43" s="183" t="str">
        <f>'Agent sur le planning au 011019'!$E$47</f>
        <v>7H30-15H30</v>
      </c>
      <c r="U43" s="182" t="str">
        <f>'Agent sur le planning au 011019'!$F$47</f>
        <v>JBU-15</v>
      </c>
      <c r="V43" s="182" t="str">
        <f>'Agent sur le planning au 011019'!$B$48</f>
        <v>Soir JBC</v>
      </c>
      <c r="W43" s="182" t="str">
        <f>'Agent sur le planning au 011019'!$C$48</f>
        <v>JFR-35</v>
      </c>
      <c r="X43" s="181" t="str">
        <f>'Agent sur le planning au 011019'!$D$48</f>
        <v>JBC-24</v>
      </c>
      <c r="Y43" s="182" t="str">
        <f>'Agent sur le planning au 011019'!$E$48</f>
        <v>JBC-25</v>
      </c>
      <c r="Z43" s="182" t="str">
        <f>'Agent sur le planning au 011019'!$F$48</f>
        <v>JBC-25</v>
      </c>
      <c r="AA43" s="182" t="str">
        <f>'Agent sur le planning au 011019'!$B$49</f>
        <v>JBC-24</v>
      </c>
      <c r="AB43" s="182" t="str">
        <f>'Agent sur le planning au 011019'!$C$49</f>
        <v>JBC-24</v>
      </c>
      <c r="AC43" s="182" t="str">
        <f>'Agent sur le planning au 011019'!$D$49</f>
        <v>12H-20H</v>
      </c>
      <c r="AD43" s="182" t="str">
        <f>'Agent sur le planning au 011019'!$E$49</f>
        <v>JBC-24</v>
      </c>
      <c r="AE43" s="181" t="str">
        <f>'Agent sur le planning au 011019'!$F$49</f>
        <v>JBC-24</v>
      </c>
      <c r="AF43" s="182" t="str">
        <f>'Agent sur le planning au 011019'!$B$50</f>
        <v>JBC-22</v>
      </c>
      <c r="AG43" s="182" t="str">
        <f>'Agent sur le planning au 011019'!$C$50</f>
        <v>Soir JBC</v>
      </c>
      <c r="AH43" s="182" t="str">
        <f>'Agent sur le planning au 011019'!$D$50</f>
        <v>JBC-22</v>
      </c>
      <c r="AI43" s="181" t="s">
        <v>293</v>
      </c>
      <c r="AJ43" s="182" t="str">
        <f>'Agent sur le planning au 011019'!$F$50</f>
        <v>JBC-22</v>
      </c>
      <c r="AK43" s="182" t="str">
        <f>'Agent sur le planning au 011019'!$B$51</f>
        <v>7H30-18H</v>
      </c>
      <c r="AL43" s="184" t="str">
        <f>'Agent sur le planning au 011019'!$C$51</f>
        <v>RA</v>
      </c>
      <c r="AM43" s="182" t="str">
        <f>'Agent sur le planning au 011019'!$D$51</f>
        <v>JFR-33</v>
      </c>
      <c r="AN43" s="181" t="str">
        <f>'Agent sur le planning au 011019'!$E$51</f>
        <v>7h30-18h</v>
      </c>
      <c r="AO43" s="181" t="str">
        <f>'Agent sur le planning au 011019'!$F$51</f>
        <v>JFR-33</v>
      </c>
      <c r="AP43" s="184" t="str">
        <f>'Agent sur le planning au 011019'!$B$52</f>
        <v>RA</v>
      </c>
      <c r="AQ43" s="182" t="str">
        <f>'Agent sur le planning au 011019'!$C$52</f>
        <v>JBC-25</v>
      </c>
      <c r="AR43" s="182" t="str">
        <f>'Agent sur le planning au 011019'!$D$52</f>
        <v>JFR-35</v>
      </c>
      <c r="AS43" s="182" t="str">
        <f>'Agent sur le planning au 011019'!$E$52</f>
        <v>7H30-18H</v>
      </c>
      <c r="AT43" s="184" t="str">
        <f>'Agent sur le planning au 011019'!$F$52</f>
        <v>RA</v>
      </c>
      <c r="AU43" s="182" t="str">
        <f>'Agent sur le planning au 011019'!$B$53</f>
        <v>7H30-15H30</v>
      </c>
      <c r="AV43" s="183" t="str">
        <f>'Agent sur le planning au 011019'!$C$53</f>
        <v>7H30-15H30</v>
      </c>
      <c r="AW43" s="181" t="str">
        <f>'Agent sur le planning au 011019'!$D$53</f>
        <v>7H30-15H30</v>
      </c>
      <c r="AX43" s="182" t="str">
        <f>'Agent sur le planning au 011019'!$E$53</f>
        <v>Soir JFR</v>
      </c>
      <c r="AY43" s="183" t="str">
        <f>'Agent sur le planning au 011019'!$F$53</f>
        <v>7H30-15H30</v>
      </c>
      <c r="AZ43" s="182" t="str">
        <f>'Agent sur le planning au 011019'!$B$54</f>
        <v>12H-20H</v>
      </c>
      <c r="BA43" s="183" t="str">
        <f>'Agent sur le planning au 011019'!$C$54</f>
        <v>7H30-15H30</v>
      </c>
      <c r="BB43" s="183" t="str">
        <f>'Agent sur le planning au 011019'!$D$54</f>
        <v>7H30-15H30</v>
      </c>
      <c r="BC43" s="181" t="str">
        <f>'Agent sur le planning au 011019'!$E$54</f>
        <v>7H30-15H30</v>
      </c>
      <c r="BD43" s="183" t="str">
        <f>'Agent sur le planning au 011019'!$F$54</f>
        <v>7H30-15H30</v>
      </c>
      <c r="BE43" s="181" t="str">
        <f>'Agent sur le planning au 011019'!$B$55</f>
        <v>7H30-15H30</v>
      </c>
      <c r="BF43" s="183" t="str">
        <f>'Agent sur le planning au 011019'!$C$55</f>
        <v>7H30-15H30</v>
      </c>
      <c r="BG43" s="183" t="s">
        <v>292</v>
      </c>
      <c r="BH43" s="183" t="s">
        <v>294</v>
      </c>
      <c r="BI43" s="183" t="str">
        <f>'Agent sur le planning au 011019'!$F$55</f>
        <v>7H30-15H30</v>
      </c>
      <c r="BJ43" s="182" t="str">
        <f>'Agent sur le planning au 011019'!$B$56</f>
        <v>CETI</v>
      </c>
      <c r="BK43" s="181" t="str">
        <f>'Agent sur le planning au 011019'!$C$56</f>
        <v>CETI</v>
      </c>
      <c r="BL43" s="183" t="str">
        <f>'Agent sur le planning au 011019'!$D$56</f>
        <v>7H30-15H30</v>
      </c>
      <c r="BM43" s="182" t="str">
        <f>'Agent sur le planning au 011019'!$E$56</f>
        <v>Soir JBU</v>
      </c>
      <c r="BN43" s="182" t="str">
        <f>'Agent sur le planning au 011019'!$F$56</f>
        <v>CETI</v>
      </c>
      <c r="BO43" s="182" t="str">
        <f>'Agent sur le planning au 011019'!$B$57</f>
        <v>RADIO</v>
      </c>
      <c r="BP43" s="182" t="str">
        <f>'Agent sur le planning au 011019'!$C$57</f>
        <v>CURI</v>
      </c>
      <c r="BQ43" s="181" t="str">
        <f>'Agent sur le planning au 011019'!$D$57</f>
        <v>Radio</v>
      </c>
      <c r="BR43" s="182" t="str">
        <f>'Agent sur le planning au 011019'!$E$57</f>
        <v>SCANN</v>
      </c>
      <c r="BS43" s="182" t="str">
        <f>'Agent sur le planning au 011019'!$F$57</f>
        <v>12H-20H</v>
      </c>
      <c r="BT43" s="179" t="str">
        <f>'Agent sur le planning au 011019'!$B$31</f>
        <v>JBA-3</v>
      </c>
      <c r="BU43" s="179" t="str">
        <f>'Agent sur le planning au 011019'!$C$31</f>
        <v>JBA-3</v>
      </c>
      <c r="BV43" s="179" t="str">
        <f>'Agent sur le planning au 011019'!$D$31</f>
        <v>JBA-3</v>
      </c>
      <c r="BW43" s="179" t="str">
        <f>'Agent sur le planning au 011019'!$E$31</f>
        <v>JBA-3</v>
      </c>
      <c r="BX43" s="180" t="str">
        <f>'Agent sur le planning au 011019'!$F$31</f>
        <v>JBA-3</v>
      </c>
      <c r="BY43" s="181" t="str">
        <f>'Agent sur le planning au 011019'!$B$32</f>
        <v>JBA-2</v>
      </c>
      <c r="BZ43" s="182" t="str">
        <f>'Agent sur le planning au 011019'!$C$32</f>
        <v>JBA-2</v>
      </c>
      <c r="CA43" s="182" t="str">
        <f>'Agent sur le planning au 011019'!$D$32</f>
        <v>Soir JBC</v>
      </c>
      <c r="CB43" s="182" t="str">
        <f>'Agent sur le planning au 011019'!$E$32</f>
        <v>JBA-2</v>
      </c>
      <c r="CC43" s="182" t="str">
        <f>'Agent sur le planning au 011019'!$F$32</f>
        <v>JBA-2</v>
      </c>
      <c r="CD43" s="182" t="str">
        <f>'Agent sur le planning au 011019'!$B$33</f>
        <v>JBA-1</v>
      </c>
      <c r="CE43" s="182" t="str">
        <f>'Agent sur le planning au 011019'!$C$33</f>
        <v>12H-20H</v>
      </c>
      <c r="CF43" s="181" t="str">
        <f>'Agent sur le planning au 011019'!$D$33</f>
        <v>JBA-2</v>
      </c>
      <c r="CG43" s="182" t="str">
        <f>'Agent sur le planning au 011019'!$E$33</f>
        <v>JBA-1</v>
      </c>
      <c r="CH43" s="182" t="str">
        <f>'Agent sur le planning au 011019'!$F$33</f>
        <v>JBA-1</v>
      </c>
      <c r="CI43" s="183" t="str">
        <f>'Agent sur le planning au 011019'!$B$34</f>
        <v>7H30-15H30</v>
      </c>
      <c r="CJ43" s="181" t="str">
        <f>'Agent sur le planning au 011019'!$C$34</f>
        <v>CCV-43</v>
      </c>
      <c r="CK43" s="182" t="str">
        <f>'Agent sur le planning au 011019'!$D$34</f>
        <v>Soir JFR</v>
      </c>
      <c r="CL43" s="182" t="str">
        <f>'Agent sur le planning au 011019'!$E$34</f>
        <v>CCV-43</v>
      </c>
      <c r="CM43" s="182" t="str">
        <f>'Agent sur le planning au 011019'!$F$34</f>
        <v>CCV-43</v>
      </c>
      <c r="CN43" s="183" t="str">
        <f>'Agent sur le planning au 011019'!$B$35</f>
        <v>7H30-15H30</v>
      </c>
      <c r="CO43" s="182" t="str">
        <f>'Agent sur le planning au 011019'!$C$35</f>
        <v>CCV-46</v>
      </c>
      <c r="CP43" s="182" t="str">
        <f>'Agent sur le planning au 011019'!$D$35</f>
        <v>CCV-46</v>
      </c>
      <c r="CQ43" s="181" t="str">
        <f>'Agent sur le planning au 011019'!$E$35</f>
        <v>CCV-46</v>
      </c>
      <c r="CR43" s="182" t="str">
        <f>'Agent sur le planning au 011019'!$F$35</f>
        <v>Soir JBC</v>
      </c>
      <c r="CS43" s="182" t="str">
        <f>'Agent sur le planning au 011019'!$B$36</f>
        <v>JFR-34</v>
      </c>
      <c r="CT43" s="181" t="str">
        <f>'Agent sur le planning au 011019'!$C$36</f>
        <v>JFR-34</v>
      </c>
      <c r="CU43" s="184" t="str">
        <f>'Agent sur le planning au 011019'!$D$36</f>
        <v>RA</v>
      </c>
      <c r="CV43" s="182" t="str">
        <f>'Agent sur le planning au 011019'!$E$36</f>
        <v>JFR-34</v>
      </c>
      <c r="CW43" s="182" t="str">
        <f>'Agent sur le planning au 011019'!$F$36</f>
        <v>JFR-34</v>
      </c>
      <c r="CX43" s="182" t="str">
        <f>'Agent sur le planning au 011019'!$B$37</f>
        <v>Soir gyn</v>
      </c>
      <c r="CY43" s="183" t="str">
        <f>'Agent sur le planning au 011019'!$C$37</f>
        <v>7H30-18H</v>
      </c>
      <c r="CZ43" s="182" t="str">
        <f>'Agent sur le planning au 011019'!$D$37</f>
        <v>7H30-18H</v>
      </c>
      <c r="DA43" s="184" t="str">
        <f>'Agent sur le planning au 011019'!$E$37</f>
        <v>RA</v>
      </c>
      <c r="DB43" s="184" t="str">
        <f>'Agent sur le planning au 011019'!$F$37</f>
        <v>RA</v>
      </c>
      <c r="DC43" s="182" t="str">
        <f>'Agent sur le planning au 011019'!$B$38</f>
        <v>JFR-36</v>
      </c>
      <c r="DD43" s="181" t="str">
        <f>'Agent sur le planning au 011019'!$C$38</f>
        <v>JFR-36</v>
      </c>
      <c r="DE43" s="182" t="str">
        <f>'Agent sur le planning au 011019'!$D$38</f>
        <v>JFR-36</v>
      </c>
      <c r="DF43" s="182" t="str">
        <f>'Agent sur le planning au 011019'!$E$38</f>
        <v>JFR-36</v>
      </c>
      <c r="DG43" s="182" t="str">
        <f>'Agent sur le planning au 011019'!$F$38</f>
        <v>Soir JFR</v>
      </c>
      <c r="DH43" s="181" t="str">
        <f>'Agent sur le planning au 011019'!$B$39</f>
        <v>JFR-35</v>
      </c>
      <c r="DI43" s="182" t="str">
        <f>'Agent sur le planning au 011019'!$C$39</f>
        <v>Soir JFR</v>
      </c>
      <c r="DJ43" s="182" t="str">
        <f>'Agent sur le planning au 011019'!$D$39</f>
        <v>JFR-35</v>
      </c>
      <c r="DK43" s="182" t="str">
        <f>'Agent sur le planning au 011019'!$E$39</f>
        <v>JFR-35</v>
      </c>
      <c r="DL43" s="182" t="str">
        <f>'Agent sur le planning au 011019'!$F$39</f>
        <v>JFR-35</v>
      </c>
      <c r="DM43" s="183" t="str">
        <f>'Agent sur le planning au 011019'!$B$40</f>
        <v>7H30-15H30</v>
      </c>
      <c r="DN43" s="183" t="str">
        <f>'Agent sur le planning au 011019'!$C$40</f>
        <v>7H30-15H30</v>
      </c>
      <c r="DO43" s="182" t="str">
        <f>'Agent sur le planning au 011019'!$D$40</f>
        <v>7H30-15H30</v>
      </c>
      <c r="DP43" s="182" t="str">
        <f>'Agent sur le planning au 011019'!$E$40</f>
        <v>12H-20H</v>
      </c>
      <c r="DQ43" s="181" t="str">
        <f>'Agent sur le planning au 011019'!$F$40</f>
        <v>JFR-36</v>
      </c>
      <c r="DR43" s="182" t="str">
        <f>'Agent sur le planning au 011019'!$B$41</f>
        <v>Soir JBU</v>
      </c>
      <c r="DS43" s="182" t="str">
        <f>'Agent sur le planning au 011019'!$C$41</f>
        <v>JBU-14</v>
      </c>
      <c r="DT43" s="181" t="str">
        <f>'Agent sur le planning au 011019'!$D$41</f>
        <v>JBU-14</v>
      </c>
      <c r="DU43" s="182" t="str">
        <f>'Agent sur le planning au 011019'!$E$41</f>
        <v>JBU-14</v>
      </c>
      <c r="DV43" s="182" t="str">
        <f>'Agent sur le planning au 011019'!$F$41</f>
        <v>JBU-14</v>
      </c>
      <c r="DW43" s="182" t="str">
        <f>'Agent sur le planning au 011019'!$B$42</f>
        <v>JBU-14</v>
      </c>
      <c r="DX43" s="182" t="str">
        <f>'Agent sur le planning au 011019'!$C$42</f>
        <v>Soir JBU</v>
      </c>
      <c r="DY43" s="182" t="str">
        <f>'Agent sur le planning au 011019'!$D$42</f>
        <v>JBU-11</v>
      </c>
      <c r="DZ43" s="181" t="str">
        <f>'Agent sur le planning au 011019'!$E$42</f>
        <v>7H30-15H30</v>
      </c>
      <c r="EA43" s="182" t="str">
        <f>'Agent sur le planning au 011019'!$F$42</f>
        <v>RADIO</v>
      </c>
      <c r="EB43" s="182" t="str">
        <f>'Agent sur le planning au 011019'!$B$43</f>
        <v>JBU-11</v>
      </c>
      <c r="EC43" s="181" t="str">
        <f>'Agent sur le planning au 011019'!$C$43</f>
        <v>JBU-11</v>
      </c>
      <c r="ED43" s="182" t="str">
        <f>'Agent sur le planning au 011019'!$D$43</f>
        <v>Soir JBU</v>
      </c>
      <c r="EE43" s="182" t="str">
        <f>'Agent sur le planning au 011019'!$E$43</f>
        <v>JBU-11</v>
      </c>
      <c r="EF43" s="182" t="str">
        <f>'Agent sur le planning au 011019'!$F$43</f>
        <v>JBU-11</v>
      </c>
      <c r="EG43" s="182" t="str">
        <f>'Agent sur le planning au 011019'!$B$44</f>
        <v>7H30-18H</v>
      </c>
      <c r="EH43" s="183" t="str">
        <f>'Agent sur le planning au 011019'!$C$44</f>
        <v>7H30-18H</v>
      </c>
      <c r="EI43" s="182" t="str">
        <f>'Agent sur le planning au 011019'!$D$44</f>
        <v>7H30-18H</v>
      </c>
      <c r="EJ43" s="184" t="str">
        <f>'Agent sur le planning au 011019'!$E$44</f>
        <v>RA</v>
      </c>
      <c r="EK43" s="181" t="str">
        <f>'Agent sur le planning au 011019'!$F$44</f>
        <v>7H30-18H</v>
      </c>
      <c r="EL43" s="182" t="str">
        <f>'Agent sur le planning au 011019'!$B$45</f>
        <v>10H-20H</v>
      </c>
      <c r="EM43" s="183" t="str">
        <f>'Agent sur le planning au 011019'!$C$45</f>
        <v>7H30-18H</v>
      </c>
      <c r="EN43" s="184" t="str">
        <f>'Agent sur le planning au 011019'!$D$45</f>
        <v>RA</v>
      </c>
      <c r="EO43" s="182" t="str">
        <f>'Agent sur le planning au 011019'!$E$45</f>
        <v>JBU-15</v>
      </c>
      <c r="EP43" s="184" t="str">
        <f>'Agent sur le planning au 011019'!$F$45</f>
        <v>RA</v>
      </c>
      <c r="EQ43" s="181" t="str">
        <f>'Agent sur le planning au 011019'!$B$46</f>
        <v>JBC-26</v>
      </c>
      <c r="ER43" s="182" t="str">
        <f>'Agent sur le planning au 011019'!$C$46</f>
        <v>JBC-26</v>
      </c>
      <c r="ES43" s="182" t="str">
        <f>'Agent sur le planning au 011019'!$D$46</f>
        <v>JBC-26</v>
      </c>
      <c r="ET43" s="182" t="str">
        <f>'Agent sur le planning au 011019'!$E$46</f>
        <v>Soir JBC</v>
      </c>
      <c r="EU43" s="183" t="str">
        <f>'Agent sur le planning au 011019'!$F$46</f>
        <v>7H30-15H30</v>
      </c>
      <c r="EV43" s="182" t="str">
        <f>'Agent sur le planning au 011019'!$B$47</f>
        <v>7H30-15H30</v>
      </c>
      <c r="EW43" s="181" t="str">
        <f>'Agent sur le planning au 011019'!$C$47</f>
        <v>7H30-15H30</v>
      </c>
      <c r="EX43" s="183" t="str">
        <f>'Agent sur le planning au 011019'!$D$47</f>
        <v>7H30-15H30</v>
      </c>
      <c r="EY43" s="183" t="str">
        <f>'Agent sur le planning au 011019'!$E$47</f>
        <v>7H30-15H30</v>
      </c>
      <c r="EZ43" s="182" t="str">
        <f>'Agent sur le planning au 011019'!$F$47</f>
        <v>JBU-15</v>
      </c>
      <c r="FA43" s="182" t="str">
        <f>'Agent sur le planning au 011019'!$B$48</f>
        <v>Soir JBC</v>
      </c>
      <c r="FB43" s="182" t="str">
        <f>'Agent sur le planning au 011019'!$C$48</f>
        <v>JFR-35</v>
      </c>
      <c r="FC43" s="181" t="str">
        <f>'Agent sur le planning au 011019'!$D$48</f>
        <v>JBC-24</v>
      </c>
      <c r="FD43" s="182" t="str">
        <f>'Agent sur le planning au 011019'!$E$48</f>
        <v>JBC-25</v>
      </c>
      <c r="FE43" s="182" t="str">
        <f>'Agent sur le planning au 011019'!$F$48</f>
        <v>JBC-25</v>
      </c>
      <c r="FF43" s="182" t="str">
        <f>'Agent sur le planning au 011019'!$B$49</f>
        <v>JBC-24</v>
      </c>
      <c r="FG43" s="182" t="str">
        <f>'Agent sur le planning au 011019'!$C$49</f>
        <v>JBC-24</v>
      </c>
      <c r="FH43" s="182" t="str">
        <f>'Agent sur le planning au 011019'!$D$49</f>
        <v>12H-20H</v>
      </c>
      <c r="FI43" s="182" t="str">
        <f>'Agent sur le planning au 011019'!$E$49</f>
        <v>JBC-24</v>
      </c>
      <c r="FJ43" s="181" t="str">
        <f>'Agent sur le planning au 011019'!$F$49</f>
        <v>JBC-24</v>
      </c>
      <c r="FK43" s="182" t="str">
        <f>'Agent sur le planning au 011019'!$B$50</f>
        <v>JBC-22</v>
      </c>
      <c r="FL43" s="182" t="str">
        <f>'Agent sur le planning au 011019'!$C$50</f>
        <v>Soir JBC</v>
      </c>
      <c r="FM43" s="182" t="str">
        <f>'Agent sur le planning au 011019'!$D$50</f>
        <v>JBC-22</v>
      </c>
      <c r="FN43" s="181" t="s">
        <v>293</v>
      </c>
      <c r="FO43" s="182" t="str">
        <f>'Agent sur le planning au 011019'!$F$50</f>
        <v>JBC-22</v>
      </c>
      <c r="FP43" s="182" t="str">
        <f>'Agent sur le planning au 011019'!$B$51</f>
        <v>7H30-18H</v>
      </c>
      <c r="FQ43" s="184" t="str">
        <f>'Agent sur le planning au 011019'!$C$51</f>
        <v>RA</v>
      </c>
      <c r="FR43" s="182" t="str">
        <f>'Agent sur le planning au 011019'!$D$51</f>
        <v>JFR-33</v>
      </c>
      <c r="FS43" s="181" t="str">
        <f>'Agent sur le planning au 011019'!$E$51</f>
        <v>7h30-18h</v>
      </c>
      <c r="FT43" s="181" t="str">
        <f>'Agent sur le planning au 011019'!$F$51</f>
        <v>JFR-33</v>
      </c>
      <c r="FU43" s="184" t="str">
        <f>'Agent sur le planning au 011019'!$B$52</f>
        <v>RA</v>
      </c>
      <c r="FV43" s="182" t="str">
        <f>'Agent sur le planning au 011019'!$C$52</f>
        <v>JBC-25</v>
      </c>
      <c r="FW43" s="182" t="str">
        <f>'Agent sur le planning au 011019'!$D$52</f>
        <v>JFR-35</v>
      </c>
      <c r="FX43" s="182" t="str">
        <f>'Agent sur le planning au 011019'!$E$52</f>
        <v>7H30-18H</v>
      </c>
      <c r="FY43" s="184" t="str">
        <f>'Agent sur le planning au 011019'!$F$52</f>
        <v>RA</v>
      </c>
      <c r="FZ43" s="182" t="str">
        <f>'Agent sur le planning au 011019'!$B$53</f>
        <v>7H30-15H30</v>
      </c>
      <c r="GA43" s="183" t="str">
        <f>'Agent sur le planning au 011019'!$C$53</f>
        <v>7H30-15H30</v>
      </c>
      <c r="GB43" s="181" t="str">
        <f>'Agent sur le planning au 011019'!$D$53</f>
        <v>7H30-15H30</v>
      </c>
      <c r="GC43" s="182" t="str">
        <f>'Agent sur le planning au 011019'!$E$53</f>
        <v>Soir JFR</v>
      </c>
      <c r="GD43" s="183" t="str">
        <f>'Agent sur le planning au 011019'!$F$53</f>
        <v>7H30-15H30</v>
      </c>
      <c r="GE43" s="182" t="str">
        <f>'Agent sur le planning au 011019'!$B$54</f>
        <v>12H-20H</v>
      </c>
      <c r="GF43" s="183" t="str">
        <f>'Agent sur le planning au 011019'!$C$54</f>
        <v>7H30-15H30</v>
      </c>
      <c r="GG43" s="183" t="str">
        <f>'Agent sur le planning au 011019'!$D$54</f>
        <v>7H30-15H30</v>
      </c>
      <c r="GH43" s="181" t="str">
        <f>'Agent sur le planning au 011019'!$E$54</f>
        <v>7H30-15H30</v>
      </c>
      <c r="GI43" s="183" t="str">
        <f>'Agent sur le planning au 011019'!$F$54</f>
        <v>7H30-15H30</v>
      </c>
      <c r="GJ43" s="181" t="str">
        <f>'Agent sur le planning au 011019'!$B$55</f>
        <v>7H30-15H30</v>
      </c>
      <c r="GK43" s="183" t="str">
        <f>'Agent sur le planning au 011019'!$C$55</f>
        <v>7H30-15H30</v>
      </c>
      <c r="GL43" s="183" t="s">
        <v>292</v>
      </c>
      <c r="GM43" s="183" t="s">
        <v>294</v>
      </c>
      <c r="GN43" s="183" t="str">
        <f>'Agent sur le planning au 011019'!$F$55</f>
        <v>7H30-15H30</v>
      </c>
      <c r="GO43" s="182" t="str">
        <f>'Agent sur le planning au 011019'!$B$56</f>
        <v>CETI</v>
      </c>
      <c r="GP43" s="181" t="str">
        <f>'Agent sur le planning au 011019'!$C$56</f>
        <v>CETI</v>
      </c>
      <c r="GQ43" s="183" t="str">
        <f>'Agent sur le planning au 011019'!$D$56</f>
        <v>7H30-15H30</v>
      </c>
      <c r="GR43" s="182" t="str">
        <f>'Agent sur le planning au 011019'!$E$56</f>
        <v>Soir JBU</v>
      </c>
      <c r="GS43" s="182" t="str">
        <f>'Agent sur le planning au 011019'!$F$56</f>
        <v>CETI</v>
      </c>
      <c r="GT43" s="182" t="str">
        <f>'Agent sur le planning au 011019'!$B$57</f>
        <v>RADIO</v>
      </c>
      <c r="GU43" s="182" t="str">
        <f>'Agent sur le planning au 011019'!$C$57</f>
        <v>CURI</v>
      </c>
      <c r="GV43" s="181" t="str">
        <f>'Agent sur le planning au 011019'!$D$57</f>
        <v>Radio</v>
      </c>
      <c r="GW43" s="182" t="str">
        <f>'Agent sur le planning au 011019'!$E$57</f>
        <v>SCANN</v>
      </c>
      <c r="GX43" s="182" t="str">
        <f>'Agent sur le planning au 011019'!$F$57</f>
        <v>12H-20H</v>
      </c>
      <c r="GY43" s="179" t="str">
        <f>'Agent sur le planning au 011019'!$B$31</f>
        <v>JBA-3</v>
      </c>
      <c r="GZ43" s="179" t="str">
        <f>'Agent sur le planning au 011019'!$C$31</f>
        <v>JBA-3</v>
      </c>
      <c r="HA43" s="179" t="str">
        <f>'Agent sur le planning au 011019'!$D$31</f>
        <v>JBA-3</v>
      </c>
      <c r="HB43" s="179" t="str">
        <f>'Agent sur le planning au 011019'!$E$31</f>
        <v>JBA-3</v>
      </c>
      <c r="HC43" s="180" t="str">
        <f>'Agent sur le planning au 011019'!$F$31</f>
        <v>JBA-3</v>
      </c>
      <c r="HD43" s="181" t="str">
        <f>'Agent sur le planning au 011019'!$B$32</f>
        <v>JBA-2</v>
      </c>
      <c r="HE43" s="182" t="str">
        <f>'Agent sur le planning au 011019'!$C$32</f>
        <v>JBA-2</v>
      </c>
      <c r="HF43" s="182" t="str">
        <f>'Agent sur le planning au 011019'!$D$32</f>
        <v>Soir JBC</v>
      </c>
      <c r="HG43" s="182" t="str">
        <f>'Agent sur le planning au 011019'!$E$32</f>
        <v>JBA-2</v>
      </c>
      <c r="HH43" s="182" t="str">
        <f>'Agent sur le planning au 011019'!$F$32</f>
        <v>JBA-2</v>
      </c>
      <c r="HI43" s="182" t="str">
        <f>'Agent sur le planning au 011019'!$B$33</f>
        <v>JBA-1</v>
      </c>
      <c r="HJ43" s="182" t="str">
        <f>'Agent sur le planning au 011019'!$C$33</f>
        <v>12H-20H</v>
      </c>
      <c r="HK43" s="181" t="str">
        <f>'Agent sur le planning au 011019'!$D$33</f>
        <v>JBA-2</v>
      </c>
      <c r="HL43" s="182" t="str">
        <f>'Agent sur le planning au 011019'!$E$33</f>
        <v>JBA-1</v>
      </c>
      <c r="HM43" s="182" t="str">
        <f>'Agent sur le planning au 011019'!$F$33</f>
        <v>JBA-1</v>
      </c>
      <c r="HN43" s="183" t="str">
        <f>'Agent sur le planning au 011019'!$B$34</f>
        <v>7H30-15H30</v>
      </c>
      <c r="HO43" s="181" t="str">
        <f>'Agent sur le planning au 011019'!$C$34</f>
        <v>CCV-43</v>
      </c>
      <c r="HP43" s="182" t="str">
        <f>'Agent sur le planning au 011019'!$D$34</f>
        <v>Soir JFR</v>
      </c>
      <c r="HQ43" s="182" t="str">
        <f>'Agent sur le planning au 011019'!$E$34</f>
        <v>CCV-43</v>
      </c>
      <c r="HR43" s="182" t="str">
        <f>'Agent sur le planning au 011019'!$F$34</f>
        <v>CCV-43</v>
      </c>
      <c r="HS43" s="183" t="str">
        <f>'Agent sur le planning au 011019'!$B$35</f>
        <v>7H30-15H30</v>
      </c>
      <c r="HT43" s="182" t="str">
        <f>'Agent sur le planning au 011019'!$C$35</f>
        <v>CCV-46</v>
      </c>
      <c r="HU43" s="182" t="str">
        <f>'Agent sur le planning au 011019'!$D$35</f>
        <v>CCV-46</v>
      </c>
      <c r="HV43" s="181" t="str">
        <f>'Agent sur le planning au 011019'!$E$35</f>
        <v>CCV-46</v>
      </c>
      <c r="HW43" s="182" t="str">
        <f>'Agent sur le planning au 011019'!$F$35</f>
        <v>Soir JBC</v>
      </c>
      <c r="HX43" s="182" t="str">
        <f>'Agent sur le planning au 011019'!$B$36</f>
        <v>JFR-34</v>
      </c>
      <c r="HY43" s="181" t="str">
        <f>'Agent sur le planning au 011019'!$C$36</f>
        <v>JFR-34</v>
      </c>
      <c r="HZ43" s="184" t="str">
        <f>'Agent sur le planning au 011019'!$D$36</f>
        <v>RA</v>
      </c>
      <c r="IA43" s="182" t="str">
        <f>'Agent sur le planning au 011019'!$E$36</f>
        <v>JFR-34</v>
      </c>
      <c r="IB43" s="182" t="str">
        <f>'Agent sur le planning au 011019'!$F$36</f>
        <v>JFR-34</v>
      </c>
      <c r="IC43" s="182" t="str">
        <f>'Agent sur le planning au 011019'!$B$37</f>
        <v>Soir gyn</v>
      </c>
      <c r="ID43" s="183" t="str">
        <f>'Agent sur le planning au 011019'!$C$37</f>
        <v>7H30-18H</v>
      </c>
      <c r="IE43" s="182" t="str">
        <f>'Agent sur le planning au 011019'!$D$37</f>
        <v>7H30-18H</v>
      </c>
      <c r="IF43" s="184" t="str">
        <f>'Agent sur le planning au 011019'!$E$37</f>
        <v>RA</v>
      </c>
      <c r="IG43" s="184" t="str">
        <f>'Agent sur le planning au 011019'!$F$37</f>
        <v>RA</v>
      </c>
      <c r="IH43" s="182" t="str">
        <f>'Agent sur le planning au 011019'!$B$38</f>
        <v>JFR-36</v>
      </c>
      <c r="II43" s="181" t="str">
        <f>'Agent sur le planning au 011019'!$C$38</f>
        <v>JFR-36</v>
      </c>
      <c r="IJ43" s="182" t="str">
        <f>'Agent sur le planning au 011019'!$D$38</f>
        <v>JFR-36</v>
      </c>
      <c r="IK43" s="182" t="str">
        <f>'Agent sur le planning au 011019'!$E$38</f>
        <v>JFR-36</v>
      </c>
      <c r="IL43" s="182" t="str">
        <f>'Agent sur le planning au 011019'!$F$38</f>
        <v>Soir JFR</v>
      </c>
      <c r="IM43" s="181" t="str">
        <f>'Agent sur le planning au 011019'!$B$39</f>
        <v>JFR-35</v>
      </c>
      <c r="IN43" s="182" t="str">
        <f>'Agent sur le planning au 011019'!$C$39</f>
        <v>Soir JFR</v>
      </c>
      <c r="IO43" s="182" t="str">
        <f>'Agent sur le planning au 011019'!$D$39</f>
        <v>JFR-35</v>
      </c>
      <c r="IP43" s="182" t="str">
        <f>'Agent sur le planning au 011019'!$E$39</f>
        <v>JFR-35</v>
      </c>
      <c r="IQ43" s="182" t="str">
        <f>'Agent sur le planning au 011019'!$F$39</f>
        <v>JFR-35</v>
      </c>
      <c r="IR43" s="183" t="str">
        <f>'Agent sur le planning au 011019'!$B$40</f>
        <v>7H30-15H30</v>
      </c>
      <c r="IS43" s="183" t="str">
        <f>'Agent sur le planning au 011019'!$C$40</f>
        <v>7H30-15H30</v>
      </c>
      <c r="IT43" s="182" t="str">
        <f>'Agent sur le planning au 011019'!$D$40</f>
        <v>7H30-15H30</v>
      </c>
      <c r="IU43" s="182" t="str">
        <f>'Agent sur le planning au 011019'!$E$40</f>
        <v>12H-20H</v>
      </c>
      <c r="IV43" s="181" t="str">
        <f>'Agent sur le planning au 011019'!$F$40</f>
        <v>JFR-36</v>
      </c>
      <c r="IW43" s="182" t="str">
        <f>'Agent sur le planning au 011019'!$B$41</f>
        <v>Soir JBU</v>
      </c>
      <c r="IX43" s="182" t="str">
        <f>'Agent sur le planning au 011019'!$C$41</f>
        <v>JBU-14</v>
      </c>
      <c r="IY43" s="181" t="str">
        <f>'Agent sur le planning au 011019'!$D$41</f>
        <v>JBU-14</v>
      </c>
      <c r="IZ43" s="182" t="str">
        <f>'Agent sur le planning au 011019'!$E$41</f>
        <v>JBU-14</v>
      </c>
      <c r="JA43" s="182" t="str">
        <f>'Agent sur le planning au 011019'!$F$41</f>
        <v>JBU-14</v>
      </c>
      <c r="JB43" s="182" t="str">
        <f>'Agent sur le planning au 011019'!$B$42</f>
        <v>JBU-14</v>
      </c>
      <c r="JC43" s="182" t="str">
        <f>'Agent sur le planning au 011019'!$C$42</f>
        <v>Soir JBU</v>
      </c>
      <c r="JD43" s="182" t="str">
        <f>'Agent sur le planning au 011019'!$D$42</f>
        <v>JBU-11</v>
      </c>
      <c r="JE43" s="181" t="str">
        <f>'Agent sur le planning au 011019'!$E$42</f>
        <v>7H30-15H30</v>
      </c>
      <c r="JF43" s="182" t="str">
        <f>'Agent sur le planning au 011019'!$F$42</f>
        <v>RADIO</v>
      </c>
      <c r="JG43" s="182" t="str">
        <f>'Agent sur le planning au 011019'!$B$43</f>
        <v>JBU-11</v>
      </c>
      <c r="JH43" s="181" t="str">
        <f>'Agent sur le planning au 011019'!$C$43</f>
        <v>JBU-11</v>
      </c>
      <c r="JI43" s="182" t="str">
        <f>'Agent sur le planning au 011019'!$D$43</f>
        <v>Soir JBU</v>
      </c>
      <c r="JJ43" s="182" t="str">
        <f>'Agent sur le planning au 011019'!$E$43</f>
        <v>JBU-11</v>
      </c>
      <c r="JK43" s="182" t="str">
        <f>'Agent sur le planning au 011019'!$F$43</f>
        <v>JBU-11</v>
      </c>
      <c r="JL43" s="182" t="str">
        <f>'Agent sur le planning au 011019'!$B$44</f>
        <v>7H30-18H</v>
      </c>
      <c r="JM43" s="183" t="str">
        <f>'Agent sur le planning au 011019'!$C$44</f>
        <v>7H30-18H</v>
      </c>
      <c r="JN43" s="182" t="str">
        <f>'Agent sur le planning au 011019'!$D$44</f>
        <v>7H30-18H</v>
      </c>
      <c r="JO43" s="184" t="str">
        <f>'Agent sur le planning au 011019'!$E$44</f>
        <v>RA</v>
      </c>
      <c r="JP43" s="181" t="str">
        <f>'Agent sur le planning au 011019'!$F$44</f>
        <v>7H30-18H</v>
      </c>
      <c r="JQ43" s="182" t="str">
        <f>'Agent sur le planning au 011019'!$B$45</f>
        <v>10H-20H</v>
      </c>
      <c r="JR43" s="183" t="str">
        <f>'Agent sur le planning au 011019'!$C$45</f>
        <v>7H30-18H</v>
      </c>
      <c r="JS43" s="184" t="str">
        <f>'Agent sur le planning au 011019'!$D$45</f>
        <v>RA</v>
      </c>
      <c r="JT43" s="182" t="str">
        <f>'Agent sur le planning au 011019'!$E$45</f>
        <v>JBU-15</v>
      </c>
      <c r="JU43" s="184" t="str">
        <f>'Agent sur le planning au 011019'!$F$45</f>
        <v>RA</v>
      </c>
      <c r="JV43" s="181" t="str">
        <f>'Agent sur le planning au 011019'!$B$46</f>
        <v>JBC-26</v>
      </c>
      <c r="JW43" s="182" t="str">
        <f>'Agent sur le planning au 011019'!$C$46</f>
        <v>JBC-26</v>
      </c>
      <c r="JX43" s="182" t="str">
        <f>'Agent sur le planning au 011019'!$D$46</f>
        <v>JBC-26</v>
      </c>
      <c r="JY43" s="182" t="str">
        <f>'Agent sur le planning au 011019'!$E$46</f>
        <v>Soir JBC</v>
      </c>
      <c r="JZ43" s="183" t="str">
        <f>'Agent sur le planning au 011019'!$F$46</f>
        <v>7H30-15H30</v>
      </c>
      <c r="KA43" s="182" t="str">
        <f>'Agent sur le planning au 011019'!$B$47</f>
        <v>7H30-15H30</v>
      </c>
      <c r="KB43" s="181" t="str">
        <f>'Agent sur le planning au 011019'!$C$47</f>
        <v>7H30-15H30</v>
      </c>
      <c r="KC43" s="183" t="str">
        <f>'Agent sur le planning au 011019'!$D$47</f>
        <v>7H30-15H30</v>
      </c>
      <c r="KD43" s="183" t="str">
        <f>'Agent sur le planning au 011019'!$E$47</f>
        <v>7H30-15H30</v>
      </c>
      <c r="KE43" s="182" t="str">
        <f>'Agent sur le planning au 011019'!$F$47</f>
        <v>JBU-15</v>
      </c>
      <c r="KF43" s="182" t="str">
        <f>'Agent sur le planning au 011019'!$B$48</f>
        <v>Soir JBC</v>
      </c>
      <c r="KG43" s="182" t="str">
        <f>'Agent sur le planning au 011019'!$C$48</f>
        <v>JFR-35</v>
      </c>
      <c r="KH43" s="181" t="str">
        <f>'Agent sur le planning au 011019'!$D$48</f>
        <v>JBC-24</v>
      </c>
      <c r="KI43" s="182" t="str">
        <f>'Agent sur le planning au 011019'!$E$48</f>
        <v>JBC-25</v>
      </c>
      <c r="KJ43" s="182" t="str">
        <f>'Agent sur le planning au 011019'!$F$48</f>
        <v>JBC-25</v>
      </c>
      <c r="KK43" s="182" t="str">
        <f>'Agent sur le planning au 011019'!$B$49</f>
        <v>JBC-24</v>
      </c>
      <c r="KL43" s="182" t="str">
        <f>'Agent sur le planning au 011019'!$C$49</f>
        <v>JBC-24</v>
      </c>
      <c r="KM43" s="182" t="str">
        <f>'Agent sur le planning au 011019'!$D$49</f>
        <v>12H-20H</v>
      </c>
      <c r="KN43" s="182" t="str">
        <f>'Agent sur le planning au 011019'!$E$49</f>
        <v>JBC-24</v>
      </c>
      <c r="KO43" s="181" t="str">
        <f>'Agent sur le planning au 011019'!$F$49</f>
        <v>JBC-24</v>
      </c>
      <c r="KP43" s="182" t="str">
        <f>'Agent sur le planning au 011019'!$B$50</f>
        <v>JBC-22</v>
      </c>
      <c r="KQ43" s="182" t="str">
        <f>'Agent sur le planning au 011019'!$C$50</f>
        <v>Soir JBC</v>
      </c>
      <c r="KR43" s="182" t="str">
        <f>'Agent sur le planning au 011019'!$D$50</f>
        <v>JBC-22</v>
      </c>
      <c r="KS43" s="181" t="s">
        <v>293</v>
      </c>
      <c r="KT43" s="182" t="str">
        <f>'Agent sur le planning au 011019'!$F$50</f>
        <v>JBC-22</v>
      </c>
      <c r="KU43" s="182" t="str">
        <f>'Agent sur le planning au 011019'!$B$51</f>
        <v>7H30-18H</v>
      </c>
      <c r="KV43" s="184" t="str">
        <f>'Agent sur le planning au 011019'!$C$51</f>
        <v>RA</v>
      </c>
      <c r="KW43" s="182" t="str">
        <f>'Agent sur le planning au 011019'!$D$51</f>
        <v>JFR-33</v>
      </c>
      <c r="KX43" s="181" t="str">
        <f>'Agent sur le planning au 011019'!$E$51</f>
        <v>7h30-18h</v>
      </c>
      <c r="KY43" s="181" t="str">
        <f>'Agent sur le planning au 011019'!$F$51</f>
        <v>JFR-33</v>
      </c>
      <c r="KZ43" s="184" t="str">
        <f>'Agent sur le planning au 011019'!$B$52</f>
        <v>RA</v>
      </c>
      <c r="LA43" s="182" t="str">
        <f>'Agent sur le planning au 011019'!$C$52</f>
        <v>JBC-25</v>
      </c>
      <c r="LB43" s="182" t="str">
        <f>'Agent sur le planning au 011019'!$D$52</f>
        <v>JFR-35</v>
      </c>
      <c r="LC43" s="182" t="str">
        <f>'Agent sur le planning au 011019'!$E$52</f>
        <v>7H30-18H</v>
      </c>
      <c r="LD43" s="184" t="str">
        <f>'Agent sur le planning au 011019'!$F$52</f>
        <v>RA</v>
      </c>
      <c r="LE43" s="182" t="str">
        <f>'Agent sur le planning au 011019'!$B$53</f>
        <v>7H30-15H30</v>
      </c>
      <c r="LF43" s="183" t="str">
        <f>'Agent sur le planning au 011019'!$C$53</f>
        <v>7H30-15H30</v>
      </c>
      <c r="LG43" s="181" t="str">
        <f>'Agent sur le planning au 011019'!$D$53</f>
        <v>7H30-15H30</v>
      </c>
      <c r="LH43" s="182" t="str">
        <f>'Agent sur le planning au 011019'!$E$53</f>
        <v>Soir JFR</v>
      </c>
      <c r="LI43" s="183" t="str">
        <f>'Agent sur le planning au 011019'!$F$53</f>
        <v>7H30-15H30</v>
      </c>
      <c r="LJ43" s="182" t="str">
        <f>'Agent sur le planning au 011019'!$B$54</f>
        <v>12H-20H</v>
      </c>
      <c r="LK43" s="183" t="str">
        <f>'Agent sur le planning au 011019'!$C$54</f>
        <v>7H30-15H30</v>
      </c>
      <c r="LL43" s="183" t="str">
        <f>'Agent sur le planning au 011019'!$D$54</f>
        <v>7H30-15H30</v>
      </c>
      <c r="LM43" s="181" t="str">
        <f>'Agent sur le planning au 011019'!$E$54</f>
        <v>7H30-15H30</v>
      </c>
      <c r="LN43" s="183" t="str">
        <f>'Agent sur le planning au 011019'!$F$54</f>
        <v>7H30-15H30</v>
      </c>
      <c r="LO43" s="181" t="str">
        <f>'Agent sur le planning au 011019'!$B$55</f>
        <v>7H30-15H30</v>
      </c>
      <c r="LP43" s="183" t="str">
        <f>'Agent sur le planning au 011019'!$C$55</f>
        <v>7H30-15H30</v>
      </c>
      <c r="LQ43" s="183" t="s">
        <v>292</v>
      </c>
      <c r="LR43" s="183" t="s">
        <v>294</v>
      </c>
      <c r="LS43" s="183" t="str">
        <f>'Agent sur le planning au 011019'!$F$55</f>
        <v>7H30-15H30</v>
      </c>
      <c r="LT43" s="182" t="str">
        <f>'Agent sur le planning au 011019'!$B$56</f>
        <v>CETI</v>
      </c>
      <c r="LU43" s="181" t="str">
        <f>'Agent sur le planning au 011019'!$C$56</f>
        <v>CETI</v>
      </c>
      <c r="LV43" s="183" t="str">
        <f>'Agent sur le planning au 011019'!$D$56</f>
        <v>7H30-15H30</v>
      </c>
      <c r="LW43" s="182" t="str">
        <f>'Agent sur le planning au 011019'!$E$56</f>
        <v>Soir JBU</v>
      </c>
      <c r="LX43" s="182" t="str">
        <f>'Agent sur le planning au 011019'!$F$56</f>
        <v>CETI</v>
      </c>
      <c r="LY43" s="182" t="str">
        <f>'Agent sur le planning au 011019'!$B$57</f>
        <v>RADIO</v>
      </c>
      <c r="LZ43" s="182" t="str">
        <f>'Agent sur le planning au 011019'!$C$57</f>
        <v>CURI</v>
      </c>
      <c r="MA43" s="181" t="str">
        <f>'Agent sur le planning au 011019'!$D$57</f>
        <v>Radio</v>
      </c>
      <c r="MB43" s="182" t="str">
        <f>'Agent sur le planning au 011019'!$E$57</f>
        <v>SCANN</v>
      </c>
      <c r="MC43" s="182" t="str">
        <f>'Agent sur le planning au 011019'!$F$57</f>
        <v>12H-20H</v>
      </c>
      <c r="MD43" s="179" t="str">
        <f>'Agent sur le planning au 011019'!$B$31</f>
        <v>JBA-3</v>
      </c>
      <c r="ME43" s="179" t="str">
        <f>'Agent sur le planning au 011019'!$C$31</f>
        <v>JBA-3</v>
      </c>
      <c r="MF43" s="179" t="str">
        <f>'Agent sur le planning au 011019'!$D$31</f>
        <v>JBA-3</v>
      </c>
      <c r="MG43" s="179" t="str">
        <f>'Agent sur le planning au 011019'!$E$31</f>
        <v>JBA-3</v>
      </c>
      <c r="MH43" s="180" t="str">
        <f>'Agent sur le planning au 011019'!$F$31</f>
        <v>JBA-3</v>
      </c>
      <c r="MI43" s="181" t="str">
        <f>'Agent sur le planning au 011019'!$B$32</f>
        <v>JBA-2</v>
      </c>
      <c r="MJ43" s="182" t="str">
        <f>'Agent sur le planning au 011019'!$C$32</f>
        <v>JBA-2</v>
      </c>
      <c r="MK43" s="182" t="str">
        <f>'Agent sur le planning au 011019'!$D$32</f>
        <v>Soir JBC</v>
      </c>
      <c r="ML43" s="182" t="str">
        <f>'Agent sur le planning au 011019'!$E$32</f>
        <v>JBA-2</v>
      </c>
      <c r="MM43" s="182" t="str">
        <f>'Agent sur le planning au 011019'!$F$32</f>
        <v>JBA-2</v>
      </c>
      <c r="MN43" s="182" t="str">
        <f>'Agent sur le planning au 011019'!$B$33</f>
        <v>JBA-1</v>
      </c>
      <c r="MO43" s="182" t="str">
        <f>'Agent sur le planning au 011019'!$C$33</f>
        <v>12H-20H</v>
      </c>
      <c r="MP43" s="181" t="str">
        <f>'Agent sur le planning au 011019'!$D$33</f>
        <v>JBA-2</v>
      </c>
      <c r="MQ43" s="182" t="str">
        <f>'Agent sur le planning au 011019'!$E$33</f>
        <v>JBA-1</v>
      </c>
      <c r="MR43" s="182" t="str">
        <f>'Agent sur le planning au 011019'!$F$33</f>
        <v>JBA-1</v>
      </c>
      <c r="MS43" s="183" t="str">
        <f>'Agent sur le planning au 011019'!$B$34</f>
        <v>7H30-15H30</v>
      </c>
      <c r="MT43" s="181" t="str">
        <f>'Agent sur le planning au 011019'!$C$34</f>
        <v>CCV-43</v>
      </c>
      <c r="MU43" s="182" t="str">
        <f>'Agent sur le planning au 011019'!$D$34</f>
        <v>Soir JFR</v>
      </c>
      <c r="MV43" s="182" t="str">
        <f>'Agent sur le planning au 011019'!$E$34</f>
        <v>CCV-43</v>
      </c>
      <c r="MW43" s="182" t="str">
        <f>'Agent sur le planning au 011019'!$F$34</f>
        <v>CCV-43</v>
      </c>
      <c r="MX43" s="183" t="str">
        <f>'Agent sur le planning au 011019'!$B$35</f>
        <v>7H30-15H30</v>
      </c>
      <c r="MY43" s="182" t="str">
        <f>'Agent sur le planning au 011019'!$C$35</f>
        <v>CCV-46</v>
      </c>
      <c r="MZ43" s="182" t="str">
        <f>'Agent sur le planning au 011019'!$D$35</f>
        <v>CCV-46</v>
      </c>
      <c r="NA43" s="181" t="str">
        <f>'Agent sur le planning au 011019'!$E$35</f>
        <v>CCV-46</v>
      </c>
      <c r="NB43" s="182" t="str">
        <f>'Agent sur le planning au 011019'!$F$35</f>
        <v>Soir JBC</v>
      </c>
      <c r="NC43" s="182" t="str">
        <f>'Agent sur le planning au 011019'!$B$36</f>
        <v>JFR-34</v>
      </c>
      <c r="ND43" s="181" t="str">
        <f>'Agent sur le planning au 011019'!$C$36</f>
        <v>JFR-34</v>
      </c>
      <c r="NE43" s="184" t="str">
        <f>'Agent sur le planning au 011019'!$D$36</f>
        <v>RA</v>
      </c>
      <c r="NF43" s="182" t="str">
        <f>'Agent sur le planning au 011019'!$E$36</f>
        <v>JFR-34</v>
      </c>
      <c r="NG43" s="182" t="str">
        <f>'Agent sur le planning au 011019'!$F$36</f>
        <v>JFR-34</v>
      </c>
      <c r="NH43" s="182" t="str">
        <f>'Agent sur le planning au 011019'!$B$37</f>
        <v>Soir gyn</v>
      </c>
      <c r="NI43" s="183" t="str">
        <f>'Agent sur le planning au 011019'!$C$37</f>
        <v>7H30-18H</v>
      </c>
      <c r="NJ43" s="182" t="str">
        <f>'Agent sur le planning au 011019'!$D$37</f>
        <v>7H30-18H</v>
      </c>
      <c r="NK43" s="184" t="str">
        <f>'Agent sur le planning au 011019'!$E$37</f>
        <v>RA</v>
      </c>
      <c r="NL43" s="184" t="str">
        <f>'Agent sur le planning au 011019'!$F$37</f>
        <v>RA</v>
      </c>
      <c r="NM43" s="182" t="str">
        <f>'Agent sur le planning au 011019'!$B$38</f>
        <v>JFR-36</v>
      </c>
      <c r="NN43" s="181" t="str">
        <f>'Agent sur le planning au 011019'!$C$38</f>
        <v>JFR-36</v>
      </c>
      <c r="NO43" s="182" t="str">
        <f>'Agent sur le planning au 011019'!$D$38</f>
        <v>JFR-36</v>
      </c>
      <c r="NP43" s="182" t="str">
        <f>'Agent sur le planning au 011019'!$E$38</f>
        <v>JFR-36</v>
      </c>
      <c r="NQ43" s="182" t="str">
        <f>'Agent sur le planning au 011019'!$F$38</f>
        <v>Soir JFR</v>
      </c>
      <c r="NR43" s="181" t="str">
        <f>'Agent sur le planning au 011019'!$B$39</f>
        <v>JFR-35</v>
      </c>
      <c r="NS43" s="182" t="str">
        <f>'Agent sur le planning au 011019'!$C$39</f>
        <v>Soir JFR</v>
      </c>
      <c r="NT43" s="182" t="str">
        <f>'Agent sur le planning au 011019'!$D$39</f>
        <v>JFR-35</v>
      </c>
      <c r="NU43" s="182" t="str">
        <f>'Agent sur le planning au 011019'!$E$39</f>
        <v>JFR-35</v>
      </c>
      <c r="NV43" s="182" t="str">
        <f>'Agent sur le planning au 011019'!$F$39</f>
        <v>JFR-35</v>
      </c>
      <c r="NW43" s="183" t="str">
        <f>'Agent sur le planning au 011019'!$B$40</f>
        <v>7H30-15H30</v>
      </c>
      <c r="NX43" s="183" t="str">
        <f>'Agent sur le planning au 011019'!$C$40</f>
        <v>7H30-15H30</v>
      </c>
      <c r="NY43" s="182" t="str">
        <f>'Agent sur le planning au 011019'!$D$40</f>
        <v>7H30-15H30</v>
      </c>
      <c r="NZ43" s="182" t="str">
        <f>'Agent sur le planning au 011019'!$E$40</f>
        <v>12H-20H</v>
      </c>
      <c r="OA43" s="181" t="str">
        <f>'Agent sur le planning au 011019'!$F$40</f>
        <v>JFR-36</v>
      </c>
      <c r="OB43" s="182" t="str">
        <f>'Agent sur le planning au 011019'!$B$41</f>
        <v>Soir JBU</v>
      </c>
      <c r="OC43" s="182" t="str">
        <f>'Agent sur le planning au 011019'!$C$41</f>
        <v>JBU-14</v>
      </c>
      <c r="OD43" s="181" t="str">
        <f>'Agent sur le planning au 011019'!$D$41</f>
        <v>JBU-14</v>
      </c>
      <c r="OE43" s="182" t="str">
        <f>'Agent sur le planning au 011019'!$E$41</f>
        <v>JBU-14</v>
      </c>
      <c r="OF43" s="182" t="str">
        <f>'Agent sur le planning au 011019'!$F$41</f>
        <v>JBU-14</v>
      </c>
      <c r="OG43" s="182" t="str">
        <f>'Agent sur le planning au 011019'!$B$42</f>
        <v>JBU-14</v>
      </c>
      <c r="OH43" s="182" t="str">
        <f>'Agent sur le planning au 011019'!$C$42</f>
        <v>Soir JBU</v>
      </c>
      <c r="OI43" s="182" t="str">
        <f>'Agent sur le planning au 011019'!$D$42</f>
        <v>JBU-11</v>
      </c>
      <c r="OJ43" s="181" t="str">
        <f>'Agent sur le planning au 011019'!$E$42</f>
        <v>7H30-15H30</v>
      </c>
      <c r="OK43" s="182" t="str">
        <f>'Agent sur le planning au 011019'!$F$42</f>
        <v>RADIO</v>
      </c>
      <c r="OL43" s="182" t="str">
        <f>'Agent sur le planning au 011019'!$B$43</f>
        <v>JBU-11</v>
      </c>
      <c r="OM43" s="181" t="str">
        <f>'Agent sur le planning au 011019'!$C$43</f>
        <v>JBU-11</v>
      </c>
      <c r="ON43" s="182" t="str">
        <f>'Agent sur le planning au 011019'!$D$43</f>
        <v>Soir JBU</v>
      </c>
      <c r="OO43" s="182" t="str">
        <f>'Agent sur le planning au 011019'!$E$43</f>
        <v>JBU-11</v>
      </c>
      <c r="OP43" s="182" t="str">
        <f>'Agent sur le planning au 011019'!$F$43</f>
        <v>JBU-11</v>
      </c>
    </row>
    <row r="44" spans="1:406" ht="15" thickBot="1">
      <c r="A44" s="155" t="s">
        <v>378</v>
      </c>
      <c r="B44" s="182" t="str">
        <f>'Agent sur le planning au 011019'!$B$45</f>
        <v>10H-20H</v>
      </c>
      <c r="C44" s="183" t="str">
        <f>'Agent sur le planning au 011019'!$C$45</f>
        <v>7H30-18H</v>
      </c>
      <c r="D44" s="184" t="str">
        <f>'Agent sur le planning au 011019'!$D$45</f>
        <v>RA</v>
      </c>
      <c r="E44" s="182" t="str">
        <f>'Agent sur le planning au 011019'!$E$45</f>
        <v>JBU-15</v>
      </c>
      <c r="F44" s="184" t="str">
        <f>'Agent sur le planning au 011019'!$F$45</f>
        <v>RA</v>
      </c>
      <c r="G44" s="181" t="str">
        <f>'Agent sur le planning au 011019'!$B$46</f>
        <v>JBC-26</v>
      </c>
      <c r="H44" s="182" t="str">
        <f>'Agent sur le planning au 011019'!$C$46</f>
        <v>JBC-26</v>
      </c>
      <c r="I44" s="182" t="str">
        <f>'Agent sur le planning au 011019'!$D$46</f>
        <v>JBC-26</v>
      </c>
      <c r="J44" s="182" t="str">
        <f>'Agent sur le planning au 011019'!$E$46</f>
        <v>Soir JBC</v>
      </c>
      <c r="K44" s="183" t="str">
        <f>'Agent sur le planning au 011019'!$F$46</f>
        <v>7H30-15H30</v>
      </c>
      <c r="L44" s="182" t="str">
        <f>'Agent sur le planning au 011019'!$B$47</f>
        <v>7H30-15H30</v>
      </c>
      <c r="M44" s="181" t="str">
        <f>'Agent sur le planning au 011019'!$C$47</f>
        <v>7H30-15H30</v>
      </c>
      <c r="N44" s="183" t="str">
        <f>'Agent sur le planning au 011019'!$D$47</f>
        <v>7H30-15H30</v>
      </c>
      <c r="O44" s="183" t="str">
        <f>'Agent sur le planning au 011019'!$E$47</f>
        <v>7H30-15H30</v>
      </c>
      <c r="P44" s="182" t="str">
        <f>'Agent sur le planning au 011019'!$F$47</f>
        <v>JBU-15</v>
      </c>
      <c r="Q44" s="182" t="str">
        <f>'Agent sur le planning au 011019'!$B$48</f>
        <v>Soir JBC</v>
      </c>
      <c r="R44" s="182" t="str">
        <f>'Agent sur le planning au 011019'!$C$48</f>
        <v>JFR-35</v>
      </c>
      <c r="S44" s="181" t="str">
        <f>'Agent sur le planning au 011019'!$D$48</f>
        <v>JBC-24</v>
      </c>
      <c r="T44" s="182" t="str">
        <f>'Agent sur le planning au 011019'!$E$48</f>
        <v>JBC-25</v>
      </c>
      <c r="U44" s="182" t="str">
        <f>'Agent sur le planning au 011019'!$F$48</f>
        <v>JBC-25</v>
      </c>
      <c r="V44" s="182" t="str">
        <f>'Agent sur le planning au 011019'!$B$49</f>
        <v>JBC-24</v>
      </c>
      <c r="W44" s="182" t="str">
        <f>'Agent sur le planning au 011019'!$C$49</f>
        <v>JBC-24</v>
      </c>
      <c r="X44" s="182" t="str">
        <f>'Agent sur le planning au 011019'!$D$49</f>
        <v>12H-20H</v>
      </c>
      <c r="Y44" s="182" t="str">
        <f>'Agent sur le planning au 011019'!$E$49</f>
        <v>JBC-24</v>
      </c>
      <c r="Z44" s="181" t="str">
        <f>'Agent sur le planning au 011019'!$F$49</f>
        <v>JBC-24</v>
      </c>
      <c r="AA44" s="182" t="str">
        <f>'Agent sur le planning au 011019'!$B$50</f>
        <v>JBC-22</v>
      </c>
      <c r="AB44" s="182" t="str">
        <f>'Agent sur le planning au 011019'!$C$50</f>
        <v>Soir JBC</v>
      </c>
      <c r="AC44" s="182" t="str">
        <f>'Agent sur le planning au 011019'!$D$50</f>
        <v>JBC-22</v>
      </c>
      <c r="AD44" s="181" t="s">
        <v>293</v>
      </c>
      <c r="AE44" s="182" t="str">
        <f>'Agent sur le planning au 011019'!$F$50</f>
        <v>JBC-22</v>
      </c>
      <c r="AF44" s="182" t="str">
        <f>'Agent sur le planning au 011019'!$B$51</f>
        <v>7H30-18H</v>
      </c>
      <c r="AG44" s="184" t="str">
        <f>'Agent sur le planning au 011019'!$C$51</f>
        <v>RA</v>
      </c>
      <c r="AH44" s="182" t="str">
        <f>'Agent sur le planning au 011019'!$D$51</f>
        <v>JFR-33</v>
      </c>
      <c r="AI44" s="181" t="str">
        <f>'Agent sur le planning au 011019'!$E$51</f>
        <v>7h30-18h</v>
      </c>
      <c r="AJ44" s="181" t="str">
        <f>'Agent sur le planning au 011019'!$F$51</f>
        <v>JFR-33</v>
      </c>
      <c r="AK44" s="184" t="str">
        <f>'Agent sur le planning au 011019'!$B$52</f>
        <v>RA</v>
      </c>
      <c r="AL44" s="182" t="str">
        <f>'Agent sur le planning au 011019'!$C$52</f>
        <v>JBC-25</v>
      </c>
      <c r="AM44" s="182" t="str">
        <f>'Agent sur le planning au 011019'!$D$52</f>
        <v>JFR-35</v>
      </c>
      <c r="AN44" s="182" t="str">
        <f>'Agent sur le planning au 011019'!$E$52</f>
        <v>7H30-18H</v>
      </c>
      <c r="AO44" s="184" t="str">
        <f>'Agent sur le planning au 011019'!$F$52</f>
        <v>RA</v>
      </c>
      <c r="AP44" s="182" t="str">
        <f>'Agent sur le planning au 011019'!$B$53</f>
        <v>7H30-15H30</v>
      </c>
      <c r="AQ44" s="183" t="str">
        <f>'Agent sur le planning au 011019'!$C$53</f>
        <v>7H30-15H30</v>
      </c>
      <c r="AR44" s="181" t="str">
        <f>'Agent sur le planning au 011019'!$D$53</f>
        <v>7H30-15H30</v>
      </c>
      <c r="AS44" s="182" t="str">
        <f>'Agent sur le planning au 011019'!$E$53</f>
        <v>Soir JFR</v>
      </c>
      <c r="AT44" s="183" t="str">
        <f>'Agent sur le planning au 011019'!$F$53</f>
        <v>7H30-15H30</v>
      </c>
      <c r="AU44" s="182" t="str">
        <f>'Agent sur le planning au 011019'!$B$54</f>
        <v>12H-20H</v>
      </c>
      <c r="AV44" s="183" t="str">
        <f>'Agent sur le planning au 011019'!$C$54</f>
        <v>7H30-15H30</v>
      </c>
      <c r="AW44" s="183" t="str">
        <f>'Agent sur le planning au 011019'!$D$54</f>
        <v>7H30-15H30</v>
      </c>
      <c r="AX44" s="181" t="str">
        <f>'Agent sur le planning au 011019'!$E$54</f>
        <v>7H30-15H30</v>
      </c>
      <c r="AY44" s="183" t="str">
        <f>'Agent sur le planning au 011019'!$F$54</f>
        <v>7H30-15H30</v>
      </c>
      <c r="AZ44" s="181" t="str">
        <f>'Agent sur le planning au 011019'!$B$55</f>
        <v>7H30-15H30</v>
      </c>
      <c r="BA44" s="183" t="str">
        <f>'Agent sur le planning au 011019'!$C$55</f>
        <v>7H30-15H30</v>
      </c>
      <c r="BB44" s="183" t="s">
        <v>292</v>
      </c>
      <c r="BC44" s="183" t="s">
        <v>294</v>
      </c>
      <c r="BD44" s="183" t="str">
        <f>'Agent sur le planning au 011019'!$F$55</f>
        <v>7H30-15H30</v>
      </c>
      <c r="BE44" s="182" t="str">
        <f>'Agent sur le planning au 011019'!$B$56</f>
        <v>CETI</v>
      </c>
      <c r="BF44" s="181" t="str">
        <f>'Agent sur le planning au 011019'!$C$56</f>
        <v>CETI</v>
      </c>
      <c r="BG44" s="183" t="str">
        <f>'Agent sur le planning au 011019'!$D$56</f>
        <v>7H30-15H30</v>
      </c>
      <c r="BH44" s="182" t="str">
        <f>'Agent sur le planning au 011019'!$E$56</f>
        <v>Soir JBU</v>
      </c>
      <c r="BI44" s="182" t="str">
        <f>'Agent sur le planning au 011019'!$F$56</f>
        <v>CETI</v>
      </c>
      <c r="BJ44" s="182" t="str">
        <f>'Agent sur le planning au 011019'!$B$57</f>
        <v>RADIO</v>
      </c>
      <c r="BK44" s="182" t="str">
        <f>'Agent sur le planning au 011019'!$C$57</f>
        <v>CURI</v>
      </c>
      <c r="BL44" s="181" t="str">
        <f>'Agent sur le planning au 011019'!$D$57</f>
        <v>Radio</v>
      </c>
      <c r="BM44" s="182" t="str">
        <f>'Agent sur le planning au 011019'!$E$57</f>
        <v>SCANN</v>
      </c>
      <c r="BN44" s="182" t="str">
        <f>'Agent sur le planning au 011019'!$F$57</f>
        <v>12H-20H</v>
      </c>
      <c r="BO44" s="179" t="str">
        <f>'Agent sur le planning au 011019'!$B$31</f>
        <v>JBA-3</v>
      </c>
      <c r="BP44" s="179" t="str">
        <f>'Agent sur le planning au 011019'!$C$31</f>
        <v>JBA-3</v>
      </c>
      <c r="BQ44" s="179" t="str">
        <f>'Agent sur le planning au 011019'!$D$31</f>
        <v>JBA-3</v>
      </c>
      <c r="BR44" s="179" t="str">
        <f>'Agent sur le planning au 011019'!$E$31</f>
        <v>JBA-3</v>
      </c>
      <c r="BS44" s="180" t="str">
        <f>'Agent sur le planning au 011019'!$F$31</f>
        <v>JBA-3</v>
      </c>
      <c r="BT44" s="181" t="str">
        <f>'Agent sur le planning au 011019'!$B$32</f>
        <v>JBA-2</v>
      </c>
      <c r="BU44" s="182" t="str">
        <f>'Agent sur le planning au 011019'!$C$32</f>
        <v>JBA-2</v>
      </c>
      <c r="BV44" s="182" t="str">
        <f>'Agent sur le planning au 011019'!$D$32</f>
        <v>Soir JBC</v>
      </c>
      <c r="BW44" s="182" t="str">
        <f>'Agent sur le planning au 011019'!$E$32</f>
        <v>JBA-2</v>
      </c>
      <c r="BX44" s="182" t="str">
        <f>'Agent sur le planning au 011019'!$F$32</f>
        <v>JBA-2</v>
      </c>
      <c r="BY44" s="182" t="str">
        <f>'Agent sur le planning au 011019'!$B$33</f>
        <v>JBA-1</v>
      </c>
      <c r="BZ44" s="182" t="str">
        <f>'Agent sur le planning au 011019'!$C$33</f>
        <v>12H-20H</v>
      </c>
      <c r="CA44" s="181" t="str">
        <f>'Agent sur le planning au 011019'!$D$33</f>
        <v>JBA-2</v>
      </c>
      <c r="CB44" s="182" t="str">
        <f>'Agent sur le planning au 011019'!$E$33</f>
        <v>JBA-1</v>
      </c>
      <c r="CC44" s="182" t="str">
        <f>'Agent sur le planning au 011019'!$F$33</f>
        <v>JBA-1</v>
      </c>
      <c r="CD44" s="183" t="str">
        <f>'Agent sur le planning au 011019'!$B$34</f>
        <v>7H30-15H30</v>
      </c>
      <c r="CE44" s="181" t="str">
        <f>'Agent sur le planning au 011019'!$C$34</f>
        <v>CCV-43</v>
      </c>
      <c r="CF44" s="182" t="str">
        <f>'Agent sur le planning au 011019'!$D$34</f>
        <v>Soir JFR</v>
      </c>
      <c r="CG44" s="182" t="str">
        <f>'Agent sur le planning au 011019'!$E$34</f>
        <v>CCV-43</v>
      </c>
      <c r="CH44" s="182" t="str">
        <f>'Agent sur le planning au 011019'!$F$34</f>
        <v>CCV-43</v>
      </c>
      <c r="CI44" s="183" t="str">
        <f>'Agent sur le planning au 011019'!$B$35</f>
        <v>7H30-15H30</v>
      </c>
      <c r="CJ44" s="182" t="str">
        <f>'Agent sur le planning au 011019'!$C$35</f>
        <v>CCV-46</v>
      </c>
      <c r="CK44" s="182" t="str">
        <f>'Agent sur le planning au 011019'!$D$35</f>
        <v>CCV-46</v>
      </c>
      <c r="CL44" s="181" t="str">
        <f>'Agent sur le planning au 011019'!$E$35</f>
        <v>CCV-46</v>
      </c>
      <c r="CM44" s="182" t="str">
        <f>'Agent sur le planning au 011019'!$F$35</f>
        <v>Soir JBC</v>
      </c>
      <c r="CN44" s="182" t="str">
        <f>'Agent sur le planning au 011019'!$B$36</f>
        <v>JFR-34</v>
      </c>
      <c r="CO44" s="181" t="str">
        <f>'Agent sur le planning au 011019'!$C$36</f>
        <v>JFR-34</v>
      </c>
      <c r="CP44" s="184" t="str">
        <f>'Agent sur le planning au 011019'!$D$36</f>
        <v>RA</v>
      </c>
      <c r="CQ44" s="182" t="str">
        <f>'Agent sur le planning au 011019'!$E$36</f>
        <v>JFR-34</v>
      </c>
      <c r="CR44" s="182" t="str">
        <f>'Agent sur le planning au 011019'!$F$36</f>
        <v>JFR-34</v>
      </c>
      <c r="CS44" s="182" t="str">
        <f>'Agent sur le planning au 011019'!$B$37</f>
        <v>Soir gyn</v>
      </c>
      <c r="CT44" s="183" t="str">
        <f>'Agent sur le planning au 011019'!$C$37</f>
        <v>7H30-18H</v>
      </c>
      <c r="CU44" s="182" t="str">
        <f>'Agent sur le planning au 011019'!$D$37</f>
        <v>7H30-18H</v>
      </c>
      <c r="CV44" s="184" t="str">
        <f>'Agent sur le planning au 011019'!$E$37</f>
        <v>RA</v>
      </c>
      <c r="CW44" s="184" t="str">
        <f>'Agent sur le planning au 011019'!$F$37</f>
        <v>RA</v>
      </c>
      <c r="CX44" s="182" t="str">
        <f>'Agent sur le planning au 011019'!$B$38</f>
        <v>JFR-36</v>
      </c>
      <c r="CY44" s="181" t="str">
        <f>'Agent sur le planning au 011019'!$C$38</f>
        <v>JFR-36</v>
      </c>
      <c r="CZ44" s="182" t="str">
        <f>'Agent sur le planning au 011019'!$D$38</f>
        <v>JFR-36</v>
      </c>
      <c r="DA44" s="182" t="str">
        <f>'Agent sur le planning au 011019'!$E$38</f>
        <v>JFR-36</v>
      </c>
      <c r="DB44" s="182" t="str">
        <f>'Agent sur le planning au 011019'!$F$38</f>
        <v>Soir JFR</v>
      </c>
      <c r="DC44" s="181" t="str">
        <f>'Agent sur le planning au 011019'!$B$39</f>
        <v>JFR-35</v>
      </c>
      <c r="DD44" s="182" t="str">
        <f>'Agent sur le planning au 011019'!$C$39</f>
        <v>Soir JFR</v>
      </c>
      <c r="DE44" s="182" t="str">
        <f>'Agent sur le planning au 011019'!$D$39</f>
        <v>JFR-35</v>
      </c>
      <c r="DF44" s="182" t="str">
        <f>'Agent sur le planning au 011019'!$E$39</f>
        <v>JFR-35</v>
      </c>
      <c r="DG44" s="182" t="str">
        <f>'Agent sur le planning au 011019'!$F$39</f>
        <v>JFR-35</v>
      </c>
      <c r="DH44" s="183" t="str">
        <f>'Agent sur le planning au 011019'!$B$40</f>
        <v>7H30-15H30</v>
      </c>
      <c r="DI44" s="183" t="str">
        <f>'Agent sur le planning au 011019'!$C$40</f>
        <v>7H30-15H30</v>
      </c>
      <c r="DJ44" s="182" t="str">
        <f>'Agent sur le planning au 011019'!$D$40</f>
        <v>7H30-15H30</v>
      </c>
      <c r="DK44" s="182" t="str">
        <f>'Agent sur le planning au 011019'!$E$40</f>
        <v>12H-20H</v>
      </c>
      <c r="DL44" s="181" t="str">
        <f>'Agent sur le planning au 011019'!$F$40</f>
        <v>JFR-36</v>
      </c>
      <c r="DM44" s="182" t="str">
        <f>'Agent sur le planning au 011019'!$B$41</f>
        <v>Soir JBU</v>
      </c>
      <c r="DN44" s="182" t="str">
        <f>'Agent sur le planning au 011019'!$C$41</f>
        <v>JBU-14</v>
      </c>
      <c r="DO44" s="181" t="str">
        <f>'Agent sur le planning au 011019'!$D$41</f>
        <v>JBU-14</v>
      </c>
      <c r="DP44" s="182" t="str">
        <f>'Agent sur le planning au 011019'!$E$41</f>
        <v>JBU-14</v>
      </c>
      <c r="DQ44" s="182" t="str">
        <f>'Agent sur le planning au 011019'!$F$41</f>
        <v>JBU-14</v>
      </c>
      <c r="DR44" s="182" t="str">
        <f>'Agent sur le planning au 011019'!$B$42</f>
        <v>JBU-14</v>
      </c>
      <c r="DS44" s="182" t="str">
        <f>'Agent sur le planning au 011019'!$C$42</f>
        <v>Soir JBU</v>
      </c>
      <c r="DT44" s="182" t="str">
        <f>'Agent sur le planning au 011019'!$D$42</f>
        <v>JBU-11</v>
      </c>
      <c r="DU44" s="181" t="str">
        <f>'Agent sur le planning au 011019'!$E$42</f>
        <v>7H30-15H30</v>
      </c>
      <c r="DV44" s="182" t="str">
        <f>'Agent sur le planning au 011019'!$F$42</f>
        <v>RADIO</v>
      </c>
      <c r="DW44" s="182" t="str">
        <f>'Agent sur le planning au 011019'!$B$43</f>
        <v>JBU-11</v>
      </c>
      <c r="DX44" s="181" t="str">
        <f>'Agent sur le planning au 011019'!$C$43</f>
        <v>JBU-11</v>
      </c>
      <c r="DY44" s="182" t="str">
        <f>'Agent sur le planning au 011019'!$D$43</f>
        <v>Soir JBU</v>
      </c>
      <c r="DZ44" s="182" t="str">
        <f>'Agent sur le planning au 011019'!$E$43</f>
        <v>JBU-11</v>
      </c>
      <c r="EA44" s="182" t="str">
        <f>'Agent sur le planning au 011019'!$F$43</f>
        <v>JBU-11</v>
      </c>
      <c r="EB44" s="182" t="str">
        <f>'Agent sur le planning au 011019'!$B$44</f>
        <v>7H30-18H</v>
      </c>
      <c r="EC44" s="183" t="str">
        <f>'Agent sur le planning au 011019'!$C$44</f>
        <v>7H30-18H</v>
      </c>
      <c r="ED44" s="182" t="str">
        <f>'Agent sur le planning au 011019'!$D$44</f>
        <v>7H30-18H</v>
      </c>
      <c r="EE44" s="184" t="str">
        <f>'Agent sur le planning au 011019'!$E$44</f>
        <v>RA</v>
      </c>
      <c r="EF44" s="181" t="str">
        <f>'Agent sur le planning au 011019'!$F$44</f>
        <v>7H30-18H</v>
      </c>
      <c r="EG44" s="182" t="str">
        <f>'Agent sur le planning au 011019'!$B$45</f>
        <v>10H-20H</v>
      </c>
      <c r="EH44" s="183" t="str">
        <f>'Agent sur le planning au 011019'!$C$45</f>
        <v>7H30-18H</v>
      </c>
      <c r="EI44" s="184" t="str">
        <f>'Agent sur le planning au 011019'!$D$45</f>
        <v>RA</v>
      </c>
      <c r="EJ44" s="182" t="str">
        <f>'Agent sur le planning au 011019'!$E$45</f>
        <v>JBU-15</v>
      </c>
      <c r="EK44" s="184" t="str">
        <f>'Agent sur le planning au 011019'!$F$45</f>
        <v>RA</v>
      </c>
      <c r="EL44" s="181" t="str">
        <f>'Agent sur le planning au 011019'!$B$46</f>
        <v>JBC-26</v>
      </c>
      <c r="EM44" s="182" t="str">
        <f>'Agent sur le planning au 011019'!$C$46</f>
        <v>JBC-26</v>
      </c>
      <c r="EN44" s="182" t="str">
        <f>'Agent sur le planning au 011019'!$D$46</f>
        <v>JBC-26</v>
      </c>
      <c r="EO44" s="182" t="str">
        <f>'Agent sur le planning au 011019'!$E$46</f>
        <v>Soir JBC</v>
      </c>
      <c r="EP44" s="183" t="str">
        <f>'Agent sur le planning au 011019'!$F$46</f>
        <v>7H30-15H30</v>
      </c>
      <c r="EQ44" s="182" t="str">
        <f>'Agent sur le planning au 011019'!$B$47</f>
        <v>7H30-15H30</v>
      </c>
      <c r="ER44" s="181" t="str">
        <f>'Agent sur le planning au 011019'!$C$47</f>
        <v>7H30-15H30</v>
      </c>
      <c r="ES44" s="183" t="str">
        <f>'Agent sur le planning au 011019'!$D$47</f>
        <v>7H30-15H30</v>
      </c>
      <c r="ET44" s="183" t="str">
        <f>'Agent sur le planning au 011019'!$E$47</f>
        <v>7H30-15H30</v>
      </c>
      <c r="EU44" s="182" t="str">
        <f>'Agent sur le planning au 011019'!$F$47</f>
        <v>JBU-15</v>
      </c>
      <c r="EV44" s="182" t="str">
        <f>'Agent sur le planning au 011019'!$B$48</f>
        <v>Soir JBC</v>
      </c>
      <c r="EW44" s="182" t="str">
        <f>'Agent sur le planning au 011019'!$C$48</f>
        <v>JFR-35</v>
      </c>
      <c r="EX44" s="181" t="str">
        <f>'Agent sur le planning au 011019'!$D$48</f>
        <v>JBC-24</v>
      </c>
      <c r="EY44" s="182" t="str">
        <f>'Agent sur le planning au 011019'!$E$48</f>
        <v>JBC-25</v>
      </c>
      <c r="EZ44" s="182" t="str">
        <f>'Agent sur le planning au 011019'!$F$48</f>
        <v>JBC-25</v>
      </c>
      <c r="FA44" s="182" t="str">
        <f>'Agent sur le planning au 011019'!$B$49</f>
        <v>JBC-24</v>
      </c>
      <c r="FB44" s="182" t="str">
        <f>'Agent sur le planning au 011019'!$C$49</f>
        <v>JBC-24</v>
      </c>
      <c r="FC44" s="182" t="str">
        <f>'Agent sur le planning au 011019'!$D$49</f>
        <v>12H-20H</v>
      </c>
      <c r="FD44" s="182" t="str">
        <f>'Agent sur le planning au 011019'!$E$49</f>
        <v>JBC-24</v>
      </c>
      <c r="FE44" s="181" t="str">
        <f>'Agent sur le planning au 011019'!$F$49</f>
        <v>JBC-24</v>
      </c>
      <c r="FF44" s="182" t="str">
        <f>'Agent sur le planning au 011019'!$B$50</f>
        <v>JBC-22</v>
      </c>
      <c r="FG44" s="182" t="str">
        <f>'Agent sur le planning au 011019'!$C$50</f>
        <v>Soir JBC</v>
      </c>
      <c r="FH44" s="182" t="str">
        <f>'Agent sur le planning au 011019'!$D$50</f>
        <v>JBC-22</v>
      </c>
      <c r="FI44" s="181" t="s">
        <v>293</v>
      </c>
      <c r="FJ44" s="182" t="str">
        <f>'Agent sur le planning au 011019'!$F$50</f>
        <v>JBC-22</v>
      </c>
      <c r="FK44" s="182" t="str">
        <f>'Agent sur le planning au 011019'!$B$51</f>
        <v>7H30-18H</v>
      </c>
      <c r="FL44" s="184" t="str">
        <f>'Agent sur le planning au 011019'!$C$51</f>
        <v>RA</v>
      </c>
      <c r="FM44" s="182" t="str">
        <f>'Agent sur le planning au 011019'!$D$51</f>
        <v>JFR-33</v>
      </c>
      <c r="FN44" s="181" t="str">
        <f>'Agent sur le planning au 011019'!$E$51</f>
        <v>7h30-18h</v>
      </c>
      <c r="FO44" s="181" t="str">
        <f>'Agent sur le planning au 011019'!$F$51</f>
        <v>JFR-33</v>
      </c>
      <c r="FP44" s="184" t="str">
        <f>'Agent sur le planning au 011019'!$B$52</f>
        <v>RA</v>
      </c>
      <c r="FQ44" s="182" t="str">
        <f>'Agent sur le planning au 011019'!$C$52</f>
        <v>JBC-25</v>
      </c>
      <c r="FR44" s="182" t="str">
        <f>'Agent sur le planning au 011019'!$D$52</f>
        <v>JFR-35</v>
      </c>
      <c r="FS44" s="182" t="str">
        <f>'Agent sur le planning au 011019'!$E$52</f>
        <v>7H30-18H</v>
      </c>
      <c r="FT44" s="184" t="str">
        <f>'Agent sur le planning au 011019'!$F$52</f>
        <v>RA</v>
      </c>
      <c r="FU44" s="182" t="str">
        <f>'Agent sur le planning au 011019'!$B$53</f>
        <v>7H30-15H30</v>
      </c>
      <c r="FV44" s="183" t="str">
        <f>'Agent sur le planning au 011019'!$C$53</f>
        <v>7H30-15H30</v>
      </c>
      <c r="FW44" s="181" t="str">
        <f>'Agent sur le planning au 011019'!$D$53</f>
        <v>7H30-15H30</v>
      </c>
      <c r="FX44" s="182" t="str">
        <f>'Agent sur le planning au 011019'!$E$53</f>
        <v>Soir JFR</v>
      </c>
      <c r="FY44" s="183" t="str">
        <f>'Agent sur le planning au 011019'!$F$53</f>
        <v>7H30-15H30</v>
      </c>
      <c r="FZ44" s="182" t="str">
        <f>'Agent sur le planning au 011019'!$B$54</f>
        <v>12H-20H</v>
      </c>
      <c r="GA44" s="183" t="str">
        <f>'Agent sur le planning au 011019'!$C$54</f>
        <v>7H30-15H30</v>
      </c>
      <c r="GB44" s="183" t="str">
        <f>'Agent sur le planning au 011019'!$D$54</f>
        <v>7H30-15H30</v>
      </c>
      <c r="GC44" s="181" t="str">
        <f>'Agent sur le planning au 011019'!$E$54</f>
        <v>7H30-15H30</v>
      </c>
      <c r="GD44" s="183" t="str">
        <f>'Agent sur le planning au 011019'!$F$54</f>
        <v>7H30-15H30</v>
      </c>
      <c r="GE44" s="181" t="str">
        <f>'Agent sur le planning au 011019'!$B$55</f>
        <v>7H30-15H30</v>
      </c>
      <c r="GF44" s="183" t="str">
        <f>'Agent sur le planning au 011019'!$C$55</f>
        <v>7H30-15H30</v>
      </c>
      <c r="GG44" s="183" t="s">
        <v>292</v>
      </c>
      <c r="GH44" s="183" t="s">
        <v>294</v>
      </c>
      <c r="GI44" s="183" t="str">
        <f>'Agent sur le planning au 011019'!$F$55</f>
        <v>7H30-15H30</v>
      </c>
      <c r="GJ44" s="182" t="str">
        <f>'Agent sur le planning au 011019'!$B$56</f>
        <v>CETI</v>
      </c>
      <c r="GK44" s="181" t="str">
        <f>'Agent sur le planning au 011019'!$C$56</f>
        <v>CETI</v>
      </c>
      <c r="GL44" s="183" t="str">
        <f>'Agent sur le planning au 011019'!$D$56</f>
        <v>7H30-15H30</v>
      </c>
      <c r="GM44" s="182" t="str">
        <f>'Agent sur le planning au 011019'!$E$56</f>
        <v>Soir JBU</v>
      </c>
      <c r="GN44" s="182" t="str">
        <f>'Agent sur le planning au 011019'!$F$56</f>
        <v>CETI</v>
      </c>
      <c r="GO44" s="182" t="str">
        <f>'Agent sur le planning au 011019'!$B$57</f>
        <v>RADIO</v>
      </c>
      <c r="GP44" s="182" t="str">
        <f>'Agent sur le planning au 011019'!$C$57</f>
        <v>CURI</v>
      </c>
      <c r="GQ44" s="181" t="str">
        <f>'Agent sur le planning au 011019'!$D$57</f>
        <v>Radio</v>
      </c>
      <c r="GR44" s="182" t="str">
        <f>'Agent sur le planning au 011019'!$E$57</f>
        <v>SCANN</v>
      </c>
      <c r="GS44" s="182" t="str">
        <f>'Agent sur le planning au 011019'!$F$57</f>
        <v>12H-20H</v>
      </c>
      <c r="GT44" s="179" t="str">
        <f>'Agent sur le planning au 011019'!$B$31</f>
        <v>JBA-3</v>
      </c>
      <c r="GU44" s="179" t="str">
        <f>'Agent sur le planning au 011019'!$C$31</f>
        <v>JBA-3</v>
      </c>
      <c r="GV44" s="179" t="str">
        <f>'Agent sur le planning au 011019'!$D$31</f>
        <v>JBA-3</v>
      </c>
      <c r="GW44" s="179" t="str">
        <f>'Agent sur le planning au 011019'!$E$31</f>
        <v>JBA-3</v>
      </c>
      <c r="GX44" s="180" t="str">
        <f>'Agent sur le planning au 011019'!$F$31</f>
        <v>JBA-3</v>
      </c>
      <c r="GY44" s="181" t="str">
        <f>'Agent sur le planning au 011019'!$B$32</f>
        <v>JBA-2</v>
      </c>
      <c r="GZ44" s="182" t="str">
        <f>'Agent sur le planning au 011019'!$C$32</f>
        <v>JBA-2</v>
      </c>
      <c r="HA44" s="182" t="str">
        <f>'Agent sur le planning au 011019'!$D$32</f>
        <v>Soir JBC</v>
      </c>
      <c r="HB44" s="182" t="str">
        <f>'Agent sur le planning au 011019'!$E$32</f>
        <v>JBA-2</v>
      </c>
      <c r="HC44" s="182" t="str">
        <f>'Agent sur le planning au 011019'!$F$32</f>
        <v>JBA-2</v>
      </c>
      <c r="HD44" s="182" t="str">
        <f>'Agent sur le planning au 011019'!$B$33</f>
        <v>JBA-1</v>
      </c>
      <c r="HE44" s="182" t="str">
        <f>'Agent sur le planning au 011019'!$C$33</f>
        <v>12H-20H</v>
      </c>
      <c r="HF44" s="181" t="str">
        <f>'Agent sur le planning au 011019'!$D$33</f>
        <v>JBA-2</v>
      </c>
      <c r="HG44" s="182" t="str">
        <f>'Agent sur le planning au 011019'!$E$33</f>
        <v>JBA-1</v>
      </c>
      <c r="HH44" s="182" t="str">
        <f>'Agent sur le planning au 011019'!$F$33</f>
        <v>JBA-1</v>
      </c>
      <c r="HI44" s="183" t="str">
        <f>'Agent sur le planning au 011019'!$B$34</f>
        <v>7H30-15H30</v>
      </c>
      <c r="HJ44" s="181" t="str">
        <f>'Agent sur le planning au 011019'!$C$34</f>
        <v>CCV-43</v>
      </c>
      <c r="HK44" s="182" t="str">
        <f>'Agent sur le planning au 011019'!$D$34</f>
        <v>Soir JFR</v>
      </c>
      <c r="HL44" s="182" t="str">
        <f>'Agent sur le planning au 011019'!$E$34</f>
        <v>CCV-43</v>
      </c>
      <c r="HM44" s="182" t="str">
        <f>'Agent sur le planning au 011019'!$F$34</f>
        <v>CCV-43</v>
      </c>
      <c r="HN44" s="183" t="str">
        <f>'Agent sur le planning au 011019'!$B$35</f>
        <v>7H30-15H30</v>
      </c>
      <c r="HO44" s="182" t="str">
        <f>'Agent sur le planning au 011019'!$C$35</f>
        <v>CCV-46</v>
      </c>
      <c r="HP44" s="182" t="str">
        <f>'Agent sur le planning au 011019'!$D$35</f>
        <v>CCV-46</v>
      </c>
      <c r="HQ44" s="181" t="str">
        <f>'Agent sur le planning au 011019'!$E$35</f>
        <v>CCV-46</v>
      </c>
      <c r="HR44" s="182" t="str">
        <f>'Agent sur le planning au 011019'!$F$35</f>
        <v>Soir JBC</v>
      </c>
      <c r="HS44" s="182" t="str">
        <f>'Agent sur le planning au 011019'!$B$36</f>
        <v>JFR-34</v>
      </c>
      <c r="HT44" s="181" t="str">
        <f>'Agent sur le planning au 011019'!$C$36</f>
        <v>JFR-34</v>
      </c>
      <c r="HU44" s="184" t="str">
        <f>'Agent sur le planning au 011019'!$D$36</f>
        <v>RA</v>
      </c>
      <c r="HV44" s="182" t="str">
        <f>'Agent sur le planning au 011019'!$E$36</f>
        <v>JFR-34</v>
      </c>
      <c r="HW44" s="182" t="str">
        <f>'Agent sur le planning au 011019'!$F$36</f>
        <v>JFR-34</v>
      </c>
      <c r="HX44" s="182" t="str">
        <f>'Agent sur le planning au 011019'!$B$37</f>
        <v>Soir gyn</v>
      </c>
      <c r="HY44" s="183" t="str">
        <f>'Agent sur le planning au 011019'!$C$37</f>
        <v>7H30-18H</v>
      </c>
      <c r="HZ44" s="182" t="str">
        <f>'Agent sur le planning au 011019'!$D$37</f>
        <v>7H30-18H</v>
      </c>
      <c r="IA44" s="184" t="str">
        <f>'Agent sur le planning au 011019'!$E$37</f>
        <v>RA</v>
      </c>
      <c r="IB44" s="184" t="str">
        <f>'Agent sur le planning au 011019'!$F$37</f>
        <v>RA</v>
      </c>
      <c r="IC44" s="182" t="str">
        <f>'Agent sur le planning au 011019'!$B$38</f>
        <v>JFR-36</v>
      </c>
      <c r="ID44" s="181" t="str">
        <f>'Agent sur le planning au 011019'!$C$38</f>
        <v>JFR-36</v>
      </c>
      <c r="IE44" s="182" t="str">
        <f>'Agent sur le planning au 011019'!$D$38</f>
        <v>JFR-36</v>
      </c>
      <c r="IF44" s="182" t="str">
        <f>'Agent sur le planning au 011019'!$E$38</f>
        <v>JFR-36</v>
      </c>
      <c r="IG44" s="182" t="str">
        <f>'Agent sur le planning au 011019'!$F$38</f>
        <v>Soir JFR</v>
      </c>
      <c r="IH44" s="181" t="str">
        <f>'Agent sur le planning au 011019'!$B$39</f>
        <v>JFR-35</v>
      </c>
      <c r="II44" s="182" t="str">
        <f>'Agent sur le planning au 011019'!$C$39</f>
        <v>Soir JFR</v>
      </c>
      <c r="IJ44" s="182" t="str">
        <f>'Agent sur le planning au 011019'!$D$39</f>
        <v>JFR-35</v>
      </c>
      <c r="IK44" s="182" t="str">
        <f>'Agent sur le planning au 011019'!$E$39</f>
        <v>JFR-35</v>
      </c>
      <c r="IL44" s="182" t="str">
        <f>'Agent sur le planning au 011019'!$F$39</f>
        <v>JFR-35</v>
      </c>
      <c r="IM44" s="183" t="str">
        <f>'Agent sur le planning au 011019'!$B$40</f>
        <v>7H30-15H30</v>
      </c>
      <c r="IN44" s="183" t="str">
        <f>'Agent sur le planning au 011019'!$C$40</f>
        <v>7H30-15H30</v>
      </c>
      <c r="IO44" s="182" t="str">
        <f>'Agent sur le planning au 011019'!$D$40</f>
        <v>7H30-15H30</v>
      </c>
      <c r="IP44" s="182" t="str">
        <f>'Agent sur le planning au 011019'!$E$40</f>
        <v>12H-20H</v>
      </c>
      <c r="IQ44" s="181" t="str">
        <f>'Agent sur le planning au 011019'!$F$40</f>
        <v>JFR-36</v>
      </c>
      <c r="IR44" s="182" t="str">
        <f>'Agent sur le planning au 011019'!$B$41</f>
        <v>Soir JBU</v>
      </c>
      <c r="IS44" s="182" t="str">
        <f>'Agent sur le planning au 011019'!$C$41</f>
        <v>JBU-14</v>
      </c>
      <c r="IT44" s="181" t="str">
        <f>'Agent sur le planning au 011019'!$D$41</f>
        <v>JBU-14</v>
      </c>
      <c r="IU44" s="182" t="str">
        <f>'Agent sur le planning au 011019'!$E$41</f>
        <v>JBU-14</v>
      </c>
      <c r="IV44" s="182" t="str">
        <f>'Agent sur le planning au 011019'!$F$41</f>
        <v>JBU-14</v>
      </c>
      <c r="IW44" s="182" t="str">
        <f>'Agent sur le planning au 011019'!$B$42</f>
        <v>JBU-14</v>
      </c>
      <c r="IX44" s="182" t="str">
        <f>'Agent sur le planning au 011019'!$C$42</f>
        <v>Soir JBU</v>
      </c>
      <c r="IY44" s="182" t="str">
        <f>'Agent sur le planning au 011019'!$D$42</f>
        <v>JBU-11</v>
      </c>
      <c r="IZ44" s="181" t="str">
        <f>'Agent sur le planning au 011019'!$E$42</f>
        <v>7H30-15H30</v>
      </c>
      <c r="JA44" s="182" t="str">
        <f>'Agent sur le planning au 011019'!$F$42</f>
        <v>RADIO</v>
      </c>
      <c r="JB44" s="182" t="str">
        <f>'Agent sur le planning au 011019'!$B$43</f>
        <v>JBU-11</v>
      </c>
      <c r="JC44" s="181" t="str">
        <f>'Agent sur le planning au 011019'!$C$43</f>
        <v>JBU-11</v>
      </c>
      <c r="JD44" s="182" t="str">
        <f>'Agent sur le planning au 011019'!$D$43</f>
        <v>Soir JBU</v>
      </c>
      <c r="JE44" s="182" t="str">
        <f>'Agent sur le planning au 011019'!$E$43</f>
        <v>JBU-11</v>
      </c>
      <c r="JF44" s="182" t="str">
        <f>'Agent sur le planning au 011019'!$F$43</f>
        <v>JBU-11</v>
      </c>
      <c r="JG44" s="182" t="str">
        <f>'Agent sur le planning au 011019'!$B$44</f>
        <v>7H30-18H</v>
      </c>
      <c r="JH44" s="183" t="str">
        <f>'Agent sur le planning au 011019'!$C$44</f>
        <v>7H30-18H</v>
      </c>
      <c r="JI44" s="182" t="str">
        <f>'Agent sur le planning au 011019'!$D$44</f>
        <v>7H30-18H</v>
      </c>
      <c r="JJ44" s="184" t="str">
        <f>'Agent sur le planning au 011019'!$E$44</f>
        <v>RA</v>
      </c>
      <c r="JK44" s="181" t="str">
        <f>'Agent sur le planning au 011019'!$F$44</f>
        <v>7H30-18H</v>
      </c>
      <c r="JL44" s="182" t="str">
        <f>'Agent sur le planning au 011019'!$B$45</f>
        <v>10H-20H</v>
      </c>
      <c r="JM44" s="183" t="str">
        <f>'Agent sur le planning au 011019'!$C$45</f>
        <v>7H30-18H</v>
      </c>
      <c r="JN44" s="184" t="str">
        <f>'Agent sur le planning au 011019'!$D$45</f>
        <v>RA</v>
      </c>
      <c r="JO44" s="182" t="str">
        <f>'Agent sur le planning au 011019'!$E$45</f>
        <v>JBU-15</v>
      </c>
      <c r="JP44" s="184" t="str">
        <f>'Agent sur le planning au 011019'!$F$45</f>
        <v>RA</v>
      </c>
      <c r="JQ44" s="181" t="str">
        <f>'Agent sur le planning au 011019'!$B$46</f>
        <v>JBC-26</v>
      </c>
      <c r="JR44" s="182" t="str">
        <f>'Agent sur le planning au 011019'!$C$46</f>
        <v>JBC-26</v>
      </c>
      <c r="JS44" s="182" t="str">
        <f>'Agent sur le planning au 011019'!$D$46</f>
        <v>JBC-26</v>
      </c>
      <c r="JT44" s="182" t="str">
        <f>'Agent sur le planning au 011019'!$E$46</f>
        <v>Soir JBC</v>
      </c>
      <c r="JU44" s="183" t="str">
        <f>'Agent sur le planning au 011019'!$F$46</f>
        <v>7H30-15H30</v>
      </c>
      <c r="JV44" s="182" t="str">
        <f>'Agent sur le planning au 011019'!$B$47</f>
        <v>7H30-15H30</v>
      </c>
      <c r="JW44" s="181" t="str">
        <f>'Agent sur le planning au 011019'!$C$47</f>
        <v>7H30-15H30</v>
      </c>
      <c r="JX44" s="183" t="str">
        <f>'Agent sur le planning au 011019'!$D$47</f>
        <v>7H30-15H30</v>
      </c>
      <c r="JY44" s="183" t="str">
        <f>'Agent sur le planning au 011019'!$E$47</f>
        <v>7H30-15H30</v>
      </c>
      <c r="JZ44" s="182" t="str">
        <f>'Agent sur le planning au 011019'!$F$47</f>
        <v>JBU-15</v>
      </c>
      <c r="KA44" s="182" t="str">
        <f>'Agent sur le planning au 011019'!$B$48</f>
        <v>Soir JBC</v>
      </c>
      <c r="KB44" s="182" t="str">
        <f>'Agent sur le planning au 011019'!$C$48</f>
        <v>JFR-35</v>
      </c>
      <c r="KC44" s="181" t="str">
        <f>'Agent sur le planning au 011019'!$D$48</f>
        <v>JBC-24</v>
      </c>
      <c r="KD44" s="182" t="str">
        <f>'Agent sur le planning au 011019'!$E$48</f>
        <v>JBC-25</v>
      </c>
      <c r="KE44" s="182" t="str">
        <f>'Agent sur le planning au 011019'!$F$48</f>
        <v>JBC-25</v>
      </c>
      <c r="KF44" s="182" t="str">
        <f>'Agent sur le planning au 011019'!$B$49</f>
        <v>JBC-24</v>
      </c>
      <c r="KG44" s="182" t="str">
        <f>'Agent sur le planning au 011019'!$C$49</f>
        <v>JBC-24</v>
      </c>
      <c r="KH44" s="182" t="str">
        <f>'Agent sur le planning au 011019'!$D$49</f>
        <v>12H-20H</v>
      </c>
      <c r="KI44" s="182" t="str">
        <f>'Agent sur le planning au 011019'!$E$49</f>
        <v>JBC-24</v>
      </c>
      <c r="KJ44" s="181" t="str">
        <f>'Agent sur le planning au 011019'!$F$49</f>
        <v>JBC-24</v>
      </c>
      <c r="KK44" s="182" t="str">
        <f>'Agent sur le planning au 011019'!$B$50</f>
        <v>JBC-22</v>
      </c>
      <c r="KL44" s="182" t="str">
        <f>'Agent sur le planning au 011019'!$C$50</f>
        <v>Soir JBC</v>
      </c>
      <c r="KM44" s="182" t="str">
        <f>'Agent sur le planning au 011019'!$D$50</f>
        <v>JBC-22</v>
      </c>
      <c r="KN44" s="181" t="s">
        <v>293</v>
      </c>
      <c r="KO44" s="182" t="str">
        <f>'Agent sur le planning au 011019'!$F$50</f>
        <v>JBC-22</v>
      </c>
      <c r="KP44" s="182" t="str">
        <f>'Agent sur le planning au 011019'!$B$51</f>
        <v>7H30-18H</v>
      </c>
      <c r="KQ44" s="184" t="str">
        <f>'Agent sur le planning au 011019'!$C$51</f>
        <v>RA</v>
      </c>
      <c r="KR44" s="182" t="str">
        <f>'Agent sur le planning au 011019'!$D$51</f>
        <v>JFR-33</v>
      </c>
      <c r="KS44" s="181" t="str">
        <f>'Agent sur le planning au 011019'!$E$51</f>
        <v>7h30-18h</v>
      </c>
      <c r="KT44" s="181" t="str">
        <f>'Agent sur le planning au 011019'!$F$51</f>
        <v>JFR-33</v>
      </c>
      <c r="KU44" s="184" t="str">
        <f>'Agent sur le planning au 011019'!$B$52</f>
        <v>RA</v>
      </c>
      <c r="KV44" s="182" t="str">
        <f>'Agent sur le planning au 011019'!$C$52</f>
        <v>JBC-25</v>
      </c>
      <c r="KW44" s="182" t="str">
        <f>'Agent sur le planning au 011019'!$D$52</f>
        <v>JFR-35</v>
      </c>
      <c r="KX44" s="182" t="str">
        <f>'Agent sur le planning au 011019'!$E$52</f>
        <v>7H30-18H</v>
      </c>
      <c r="KY44" s="184" t="str">
        <f>'Agent sur le planning au 011019'!$F$52</f>
        <v>RA</v>
      </c>
      <c r="KZ44" s="182" t="str">
        <f>'Agent sur le planning au 011019'!$B$53</f>
        <v>7H30-15H30</v>
      </c>
      <c r="LA44" s="183" t="str">
        <f>'Agent sur le planning au 011019'!$C$53</f>
        <v>7H30-15H30</v>
      </c>
      <c r="LB44" s="181" t="str">
        <f>'Agent sur le planning au 011019'!$D$53</f>
        <v>7H30-15H30</v>
      </c>
      <c r="LC44" s="182" t="str">
        <f>'Agent sur le planning au 011019'!$E$53</f>
        <v>Soir JFR</v>
      </c>
      <c r="LD44" s="183" t="str">
        <f>'Agent sur le planning au 011019'!$F$53</f>
        <v>7H30-15H30</v>
      </c>
      <c r="LE44" s="182" t="str">
        <f>'Agent sur le planning au 011019'!$B$54</f>
        <v>12H-20H</v>
      </c>
      <c r="LF44" s="183" t="str">
        <f>'Agent sur le planning au 011019'!$C$54</f>
        <v>7H30-15H30</v>
      </c>
      <c r="LG44" s="183" t="str">
        <f>'Agent sur le planning au 011019'!$D$54</f>
        <v>7H30-15H30</v>
      </c>
      <c r="LH44" s="181" t="str">
        <f>'Agent sur le planning au 011019'!$E$54</f>
        <v>7H30-15H30</v>
      </c>
      <c r="LI44" s="183" t="str">
        <f>'Agent sur le planning au 011019'!$F$54</f>
        <v>7H30-15H30</v>
      </c>
      <c r="LJ44" s="181" t="str">
        <f>'Agent sur le planning au 011019'!$B$55</f>
        <v>7H30-15H30</v>
      </c>
      <c r="LK44" s="183" t="str">
        <f>'Agent sur le planning au 011019'!$C$55</f>
        <v>7H30-15H30</v>
      </c>
      <c r="LL44" s="183" t="s">
        <v>292</v>
      </c>
      <c r="LM44" s="183" t="s">
        <v>294</v>
      </c>
      <c r="LN44" s="183" t="str">
        <f>'Agent sur le planning au 011019'!$F$55</f>
        <v>7H30-15H30</v>
      </c>
      <c r="LO44" s="182" t="str">
        <f>'Agent sur le planning au 011019'!$B$56</f>
        <v>CETI</v>
      </c>
      <c r="LP44" s="181" t="str">
        <f>'Agent sur le planning au 011019'!$C$56</f>
        <v>CETI</v>
      </c>
      <c r="LQ44" s="183" t="str">
        <f>'Agent sur le planning au 011019'!$D$56</f>
        <v>7H30-15H30</v>
      </c>
      <c r="LR44" s="182" t="str">
        <f>'Agent sur le planning au 011019'!$E$56</f>
        <v>Soir JBU</v>
      </c>
      <c r="LS44" s="182" t="str">
        <f>'Agent sur le planning au 011019'!$F$56</f>
        <v>CETI</v>
      </c>
      <c r="LT44" s="182" t="str">
        <f>'Agent sur le planning au 011019'!$B$57</f>
        <v>RADIO</v>
      </c>
      <c r="LU44" s="182" t="str">
        <f>'Agent sur le planning au 011019'!$C$57</f>
        <v>CURI</v>
      </c>
      <c r="LV44" s="181" t="str">
        <f>'Agent sur le planning au 011019'!$D$57</f>
        <v>Radio</v>
      </c>
      <c r="LW44" s="182" t="str">
        <f>'Agent sur le planning au 011019'!$E$57</f>
        <v>SCANN</v>
      </c>
      <c r="LX44" s="182" t="str">
        <f>'Agent sur le planning au 011019'!$F$57</f>
        <v>12H-20H</v>
      </c>
      <c r="LY44" s="179" t="str">
        <f>'Agent sur le planning au 011019'!$B$31</f>
        <v>JBA-3</v>
      </c>
      <c r="LZ44" s="179" t="str">
        <f>'Agent sur le planning au 011019'!$C$31</f>
        <v>JBA-3</v>
      </c>
      <c r="MA44" s="179" t="str">
        <f>'Agent sur le planning au 011019'!$D$31</f>
        <v>JBA-3</v>
      </c>
      <c r="MB44" s="179" t="str">
        <f>'Agent sur le planning au 011019'!$E$31</f>
        <v>JBA-3</v>
      </c>
      <c r="MC44" s="180" t="str">
        <f>'Agent sur le planning au 011019'!$F$31</f>
        <v>JBA-3</v>
      </c>
      <c r="MD44" s="181" t="str">
        <f>'Agent sur le planning au 011019'!$B$32</f>
        <v>JBA-2</v>
      </c>
      <c r="ME44" s="182" t="str">
        <f>'Agent sur le planning au 011019'!$C$32</f>
        <v>JBA-2</v>
      </c>
      <c r="MF44" s="182" t="str">
        <f>'Agent sur le planning au 011019'!$D$32</f>
        <v>Soir JBC</v>
      </c>
      <c r="MG44" s="182" t="str">
        <f>'Agent sur le planning au 011019'!$E$32</f>
        <v>JBA-2</v>
      </c>
      <c r="MH44" s="182" t="str">
        <f>'Agent sur le planning au 011019'!$F$32</f>
        <v>JBA-2</v>
      </c>
      <c r="MI44" s="182" t="str">
        <f>'Agent sur le planning au 011019'!$B$33</f>
        <v>JBA-1</v>
      </c>
      <c r="MJ44" s="182" t="str">
        <f>'Agent sur le planning au 011019'!$C$33</f>
        <v>12H-20H</v>
      </c>
      <c r="MK44" s="181" t="str">
        <f>'Agent sur le planning au 011019'!$D$33</f>
        <v>JBA-2</v>
      </c>
      <c r="ML44" s="182" t="str">
        <f>'Agent sur le planning au 011019'!$E$33</f>
        <v>JBA-1</v>
      </c>
      <c r="MM44" s="182" t="str">
        <f>'Agent sur le planning au 011019'!$F$33</f>
        <v>JBA-1</v>
      </c>
      <c r="MN44" s="183" t="str">
        <f>'Agent sur le planning au 011019'!$B$34</f>
        <v>7H30-15H30</v>
      </c>
      <c r="MO44" s="181" t="str">
        <f>'Agent sur le planning au 011019'!$C$34</f>
        <v>CCV-43</v>
      </c>
      <c r="MP44" s="182" t="str">
        <f>'Agent sur le planning au 011019'!$D$34</f>
        <v>Soir JFR</v>
      </c>
      <c r="MQ44" s="182" t="str">
        <f>'Agent sur le planning au 011019'!$E$34</f>
        <v>CCV-43</v>
      </c>
      <c r="MR44" s="182" t="str">
        <f>'Agent sur le planning au 011019'!$F$34</f>
        <v>CCV-43</v>
      </c>
      <c r="MS44" s="183" t="str">
        <f>'Agent sur le planning au 011019'!$B$35</f>
        <v>7H30-15H30</v>
      </c>
      <c r="MT44" s="182" t="str">
        <f>'Agent sur le planning au 011019'!$C$35</f>
        <v>CCV-46</v>
      </c>
      <c r="MU44" s="182" t="str">
        <f>'Agent sur le planning au 011019'!$D$35</f>
        <v>CCV-46</v>
      </c>
      <c r="MV44" s="181" t="str">
        <f>'Agent sur le planning au 011019'!$E$35</f>
        <v>CCV-46</v>
      </c>
      <c r="MW44" s="182" t="str">
        <f>'Agent sur le planning au 011019'!$F$35</f>
        <v>Soir JBC</v>
      </c>
      <c r="MX44" s="182" t="str">
        <f>'Agent sur le planning au 011019'!$B$36</f>
        <v>JFR-34</v>
      </c>
      <c r="MY44" s="181" t="str">
        <f>'Agent sur le planning au 011019'!$C$36</f>
        <v>JFR-34</v>
      </c>
      <c r="MZ44" s="184" t="str">
        <f>'Agent sur le planning au 011019'!$D$36</f>
        <v>RA</v>
      </c>
      <c r="NA44" s="182" t="str">
        <f>'Agent sur le planning au 011019'!$E$36</f>
        <v>JFR-34</v>
      </c>
      <c r="NB44" s="182" t="str">
        <f>'Agent sur le planning au 011019'!$F$36</f>
        <v>JFR-34</v>
      </c>
      <c r="NC44" s="182" t="str">
        <f>'Agent sur le planning au 011019'!$B$37</f>
        <v>Soir gyn</v>
      </c>
      <c r="ND44" s="183" t="str">
        <f>'Agent sur le planning au 011019'!$C$37</f>
        <v>7H30-18H</v>
      </c>
      <c r="NE44" s="182" t="str">
        <f>'Agent sur le planning au 011019'!$D$37</f>
        <v>7H30-18H</v>
      </c>
      <c r="NF44" s="184" t="str">
        <f>'Agent sur le planning au 011019'!$E$37</f>
        <v>RA</v>
      </c>
      <c r="NG44" s="184" t="str">
        <f>'Agent sur le planning au 011019'!$F$37</f>
        <v>RA</v>
      </c>
      <c r="NH44" s="182" t="str">
        <f>'Agent sur le planning au 011019'!$B$38</f>
        <v>JFR-36</v>
      </c>
      <c r="NI44" s="181" t="str">
        <f>'Agent sur le planning au 011019'!$C$38</f>
        <v>JFR-36</v>
      </c>
      <c r="NJ44" s="182" t="str">
        <f>'Agent sur le planning au 011019'!$D$38</f>
        <v>JFR-36</v>
      </c>
      <c r="NK44" s="182" t="str">
        <f>'Agent sur le planning au 011019'!$E$38</f>
        <v>JFR-36</v>
      </c>
      <c r="NL44" s="182" t="str">
        <f>'Agent sur le planning au 011019'!$F$38</f>
        <v>Soir JFR</v>
      </c>
      <c r="NM44" s="181" t="str">
        <f>'Agent sur le planning au 011019'!$B$39</f>
        <v>JFR-35</v>
      </c>
      <c r="NN44" s="182" t="str">
        <f>'Agent sur le planning au 011019'!$C$39</f>
        <v>Soir JFR</v>
      </c>
      <c r="NO44" s="182" t="str">
        <f>'Agent sur le planning au 011019'!$D$39</f>
        <v>JFR-35</v>
      </c>
      <c r="NP44" s="182" t="str">
        <f>'Agent sur le planning au 011019'!$E$39</f>
        <v>JFR-35</v>
      </c>
      <c r="NQ44" s="182" t="str">
        <f>'Agent sur le planning au 011019'!$F$39</f>
        <v>JFR-35</v>
      </c>
      <c r="NR44" s="183" t="str">
        <f>'Agent sur le planning au 011019'!$B$40</f>
        <v>7H30-15H30</v>
      </c>
      <c r="NS44" s="183" t="str">
        <f>'Agent sur le planning au 011019'!$C$40</f>
        <v>7H30-15H30</v>
      </c>
      <c r="NT44" s="182" t="str">
        <f>'Agent sur le planning au 011019'!$D$40</f>
        <v>7H30-15H30</v>
      </c>
      <c r="NU44" s="182" t="str">
        <f>'Agent sur le planning au 011019'!$E$40</f>
        <v>12H-20H</v>
      </c>
      <c r="NV44" s="181" t="str">
        <f>'Agent sur le planning au 011019'!$F$40</f>
        <v>JFR-36</v>
      </c>
      <c r="NW44" s="182" t="str">
        <f>'Agent sur le planning au 011019'!$B$41</f>
        <v>Soir JBU</v>
      </c>
      <c r="NX44" s="182" t="str">
        <f>'Agent sur le planning au 011019'!$C$41</f>
        <v>JBU-14</v>
      </c>
      <c r="NY44" s="181" t="str">
        <f>'Agent sur le planning au 011019'!$D$41</f>
        <v>JBU-14</v>
      </c>
      <c r="NZ44" s="182" t="str">
        <f>'Agent sur le planning au 011019'!$E$41</f>
        <v>JBU-14</v>
      </c>
      <c r="OA44" s="182" t="str">
        <f>'Agent sur le planning au 011019'!$F$41</f>
        <v>JBU-14</v>
      </c>
      <c r="OB44" s="182" t="str">
        <f>'Agent sur le planning au 011019'!$B$42</f>
        <v>JBU-14</v>
      </c>
      <c r="OC44" s="182" t="str">
        <f>'Agent sur le planning au 011019'!$C$42</f>
        <v>Soir JBU</v>
      </c>
      <c r="OD44" s="182" t="str">
        <f>'Agent sur le planning au 011019'!$D$42</f>
        <v>JBU-11</v>
      </c>
      <c r="OE44" s="181" t="str">
        <f>'Agent sur le planning au 011019'!$E$42</f>
        <v>7H30-15H30</v>
      </c>
      <c r="OF44" s="182" t="str">
        <f>'Agent sur le planning au 011019'!$F$42</f>
        <v>RADIO</v>
      </c>
      <c r="OG44" s="182" t="str">
        <f>'Agent sur le planning au 011019'!$B$43</f>
        <v>JBU-11</v>
      </c>
      <c r="OH44" s="181" t="str">
        <f>'Agent sur le planning au 011019'!$C$43</f>
        <v>JBU-11</v>
      </c>
      <c r="OI44" s="182" t="str">
        <f>'Agent sur le planning au 011019'!$D$43</f>
        <v>Soir JBU</v>
      </c>
      <c r="OJ44" s="182" t="str">
        <f>'Agent sur le planning au 011019'!$E$43</f>
        <v>JBU-11</v>
      </c>
      <c r="OK44" s="182" t="str">
        <f>'Agent sur le planning au 011019'!$F$43</f>
        <v>JBU-11</v>
      </c>
      <c r="OL44" s="182" t="str">
        <f>'Agent sur le planning au 011019'!$B$44</f>
        <v>7H30-18H</v>
      </c>
      <c r="OM44" s="183" t="str">
        <f>'Agent sur le planning au 011019'!$C$44</f>
        <v>7H30-18H</v>
      </c>
      <c r="ON44" s="182" t="str">
        <f>'Agent sur le planning au 011019'!$D$44</f>
        <v>7H30-18H</v>
      </c>
      <c r="OO44" s="184" t="str">
        <f>'Agent sur le planning au 011019'!$E$44</f>
        <v>RA</v>
      </c>
      <c r="OP44" s="181" t="str">
        <f>'Agent sur le planning au 011019'!$F$44</f>
        <v>7H30-18H</v>
      </c>
    </row>
    <row r="45" spans="1:406" ht="15" thickBot="1">
      <c r="A45" s="155" t="s">
        <v>379</v>
      </c>
      <c r="B45" s="181" t="str">
        <f>'Agent sur le planning au 011019'!$B$46</f>
        <v>JBC-26</v>
      </c>
      <c r="C45" s="182" t="str">
        <f>'Agent sur le planning au 011019'!$C$46</f>
        <v>JBC-26</v>
      </c>
      <c r="D45" s="182" t="str">
        <f>'Agent sur le planning au 011019'!$D$46</f>
        <v>JBC-26</v>
      </c>
      <c r="E45" s="182" t="str">
        <f>'Agent sur le planning au 011019'!$E$46</f>
        <v>Soir JBC</v>
      </c>
      <c r="F45" s="183" t="str">
        <f>'Agent sur le planning au 011019'!$F$46</f>
        <v>7H30-15H30</v>
      </c>
      <c r="G45" s="182" t="str">
        <f>'Agent sur le planning au 011019'!$B$47</f>
        <v>7H30-15H30</v>
      </c>
      <c r="H45" s="181" t="str">
        <f>'Agent sur le planning au 011019'!$C$47</f>
        <v>7H30-15H30</v>
      </c>
      <c r="I45" s="183" t="str">
        <f>'Agent sur le planning au 011019'!$D$47</f>
        <v>7H30-15H30</v>
      </c>
      <c r="J45" s="183" t="str">
        <f>'Agent sur le planning au 011019'!$E$47</f>
        <v>7H30-15H30</v>
      </c>
      <c r="K45" s="182" t="str">
        <f>'Agent sur le planning au 011019'!$F$47</f>
        <v>JBU-15</v>
      </c>
      <c r="L45" s="182" t="str">
        <f>'Agent sur le planning au 011019'!$B$48</f>
        <v>Soir JBC</v>
      </c>
      <c r="M45" s="182" t="str">
        <f>'Agent sur le planning au 011019'!$C$48</f>
        <v>JFR-35</v>
      </c>
      <c r="N45" s="181" t="str">
        <f>'Agent sur le planning au 011019'!$D$48</f>
        <v>JBC-24</v>
      </c>
      <c r="O45" s="182" t="str">
        <f>'Agent sur le planning au 011019'!$E$48</f>
        <v>JBC-25</v>
      </c>
      <c r="P45" s="182" t="str">
        <f>'Agent sur le planning au 011019'!$F$48</f>
        <v>JBC-25</v>
      </c>
      <c r="Q45" s="182" t="str">
        <f>'Agent sur le planning au 011019'!$B$49</f>
        <v>JBC-24</v>
      </c>
      <c r="R45" s="182" t="str">
        <f>'Agent sur le planning au 011019'!$C$49</f>
        <v>JBC-24</v>
      </c>
      <c r="S45" s="182" t="str">
        <f>'Agent sur le planning au 011019'!$D$49</f>
        <v>12H-20H</v>
      </c>
      <c r="T45" s="182" t="str">
        <f>'Agent sur le planning au 011019'!$E$49</f>
        <v>JBC-24</v>
      </c>
      <c r="U45" s="181" t="str">
        <f>'Agent sur le planning au 011019'!$F$49</f>
        <v>JBC-24</v>
      </c>
      <c r="V45" s="182" t="str">
        <f>'Agent sur le planning au 011019'!$B$50</f>
        <v>JBC-22</v>
      </c>
      <c r="W45" s="182" t="str">
        <f>'Agent sur le planning au 011019'!$C$50</f>
        <v>Soir JBC</v>
      </c>
      <c r="X45" s="182" t="str">
        <f>'Agent sur le planning au 011019'!$D$50</f>
        <v>JBC-22</v>
      </c>
      <c r="Y45" s="181" t="s">
        <v>293</v>
      </c>
      <c r="Z45" s="182" t="str">
        <f>'Agent sur le planning au 011019'!$F$50</f>
        <v>JBC-22</v>
      </c>
      <c r="AA45" s="182" t="str">
        <f>'Agent sur le planning au 011019'!$B$51</f>
        <v>7H30-18H</v>
      </c>
      <c r="AB45" s="184" t="str">
        <f>'Agent sur le planning au 011019'!$C$51</f>
        <v>RA</v>
      </c>
      <c r="AC45" s="182" t="str">
        <f>'Agent sur le planning au 011019'!$D$51</f>
        <v>JFR-33</v>
      </c>
      <c r="AD45" s="181" t="str">
        <f>'Agent sur le planning au 011019'!$E$51</f>
        <v>7h30-18h</v>
      </c>
      <c r="AE45" s="181" t="str">
        <f>'Agent sur le planning au 011019'!$F$51</f>
        <v>JFR-33</v>
      </c>
      <c r="AF45" s="184" t="str">
        <f>'Agent sur le planning au 011019'!$B$52</f>
        <v>RA</v>
      </c>
      <c r="AG45" s="182" t="str">
        <f>'Agent sur le planning au 011019'!$C$52</f>
        <v>JBC-25</v>
      </c>
      <c r="AH45" s="182" t="str">
        <f>'Agent sur le planning au 011019'!$D$52</f>
        <v>JFR-35</v>
      </c>
      <c r="AI45" s="182" t="str">
        <f>'Agent sur le planning au 011019'!$E$52</f>
        <v>7H30-18H</v>
      </c>
      <c r="AJ45" s="184" t="str">
        <f>'Agent sur le planning au 011019'!$F$52</f>
        <v>RA</v>
      </c>
      <c r="AK45" s="182" t="str">
        <f>'Agent sur le planning au 011019'!$B$53</f>
        <v>7H30-15H30</v>
      </c>
      <c r="AL45" s="183" t="str">
        <f>'Agent sur le planning au 011019'!$C$53</f>
        <v>7H30-15H30</v>
      </c>
      <c r="AM45" s="181" t="str">
        <f>'Agent sur le planning au 011019'!$D$53</f>
        <v>7H30-15H30</v>
      </c>
      <c r="AN45" s="182" t="str">
        <f>'Agent sur le planning au 011019'!$E$53</f>
        <v>Soir JFR</v>
      </c>
      <c r="AO45" s="183" t="str">
        <f>'Agent sur le planning au 011019'!$F$53</f>
        <v>7H30-15H30</v>
      </c>
      <c r="AP45" s="182" t="str">
        <f>'Agent sur le planning au 011019'!$B$54</f>
        <v>12H-20H</v>
      </c>
      <c r="AQ45" s="183" t="str">
        <f>'Agent sur le planning au 011019'!$C$54</f>
        <v>7H30-15H30</v>
      </c>
      <c r="AR45" s="183" t="str">
        <f>'Agent sur le planning au 011019'!$D$54</f>
        <v>7H30-15H30</v>
      </c>
      <c r="AS45" s="181" t="str">
        <f>'Agent sur le planning au 011019'!$E$54</f>
        <v>7H30-15H30</v>
      </c>
      <c r="AT45" s="183" t="str">
        <f>'Agent sur le planning au 011019'!$F$54</f>
        <v>7H30-15H30</v>
      </c>
      <c r="AU45" s="181" t="str">
        <f>'Agent sur le planning au 011019'!$B$55</f>
        <v>7H30-15H30</v>
      </c>
      <c r="AV45" s="183" t="str">
        <f>'Agent sur le planning au 011019'!$C$55</f>
        <v>7H30-15H30</v>
      </c>
      <c r="AW45" s="183" t="s">
        <v>292</v>
      </c>
      <c r="AX45" s="183" t="s">
        <v>294</v>
      </c>
      <c r="AY45" s="183" t="str">
        <f>'Agent sur le planning au 011019'!$F$55</f>
        <v>7H30-15H30</v>
      </c>
      <c r="AZ45" s="182" t="str">
        <f>'Agent sur le planning au 011019'!$B$56</f>
        <v>CETI</v>
      </c>
      <c r="BA45" s="181" t="str">
        <f>'Agent sur le planning au 011019'!$C$56</f>
        <v>CETI</v>
      </c>
      <c r="BB45" s="183" t="str">
        <f>'Agent sur le planning au 011019'!$D$56</f>
        <v>7H30-15H30</v>
      </c>
      <c r="BC45" s="182" t="str">
        <f>'Agent sur le planning au 011019'!$E$56</f>
        <v>Soir JBU</v>
      </c>
      <c r="BD45" s="182" t="str">
        <f>'Agent sur le planning au 011019'!$F$56</f>
        <v>CETI</v>
      </c>
      <c r="BE45" s="182" t="str">
        <f>'Agent sur le planning au 011019'!$B$57</f>
        <v>RADIO</v>
      </c>
      <c r="BF45" s="182" t="str">
        <f>'Agent sur le planning au 011019'!$C$57</f>
        <v>CURI</v>
      </c>
      <c r="BG45" s="181" t="str">
        <f>'Agent sur le planning au 011019'!$D$57</f>
        <v>Radio</v>
      </c>
      <c r="BH45" s="182" t="str">
        <f>'Agent sur le planning au 011019'!$E$57</f>
        <v>SCANN</v>
      </c>
      <c r="BI45" s="182" t="str">
        <f>'Agent sur le planning au 011019'!$F$57</f>
        <v>12H-20H</v>
      </c>
      <c r="BJ45" s="179" t="str">
        <f>'Agent sur le planning au 011019'!$B$31</f>
        <v>JBA-3</v>
      </c>
      <c r="BK45" s="179" t="str">
        <f>'Agent sur le planning au 011019'!$C$31</f>
        <v>JBA-3</v>
      </c>
      <c r="BL45" s="179" t="str">
        <f>'Agent sur le planning au 011019'!$D$31</f>
        <v>JBA-3</v>
      </c>
      <c r="BM45" s="179" t="str">
        <f>'Agent sur le planning au 011019'!$E$31</f>
        <v>JBA-3</v>
      </c>
      <c r="BN45" s="180" t="str">
        <f>'Agent sur le planning au 011019'!$F$31</f>
        <v>JBA-3</v>
      </c>
      <c r="BO45" s="181" t="str">
        <f>'Agent sur le planning au 011019'!$B$32</f>
        <v>JBA-2</v>
      </c>
      <c r="BP45" s="182" t="str">
        <f>'Agent sur le planning au 011019'!$C$32</f>
        <v>JBA-2</v>
      </c>
      <c r="BQ45" s="182" t="str">
        <f>'Agent sur le planning au 011019'!$D$32</f>
        <v>Soir JBC</v>
      </c>
      <c r="BR45" s="182" t="str">
        <f>'Agent sur le planning au 011019'!$E$32</f>
        <v>JBA-2</v>
      </c>
      <c r="BS45" s="182" t="str">
        <f>'Agent sur le planning au 011019'!$F$32</f>
        <v>JBA-2</v>
      </c>
      <c r="BT45" s="182" t="str">
        <f>'Agent sur le planning au 011019'!$B$33</f>
        <v>JBA-1</v>
      </c>
      <c r="BU45" s="182" t="str">
        <f>'Agent sur le planning au 011019'!$C$33</f>
        <v>12H-20H</v>
      </c>
      <c r="BV45" s="181" t="str">
        <f>'Agent sur le planning au 011019'!$D$33</f>
        <v>JBA-2</v>
      </c>
      <c r="BW45" s="182" t="str">
        <f>'Agent sur le planning au 011019'!$E$33</f>
        <v>JBA-1</v>
      </c>
      <c r="BX45" s="182" t="str">
        <f>'Agent sur le planning au 011019'!$F$33</f>
        <v>JBA-1</v>
      </c>
      <c r="BY45" s="183" t="str">
        <f>'Agent sur le planning au 011019'!$B$34</f>
        <v>7H30-15H30</v>
      </c>
      <c r="BZ45" s="181" t="str">
        <f>'Agent sur le planning au 011019'!$C$34</f>
        <v>CCV-43</v>
      </c>
      <c r="CA45" s="182" t="str">
        <f>'Agent sur le planning au 011019'!$D$34</f>
        <v>Soir JFR</v>
      </c>
      <c r="CB45" s="182" t="str">
        <f>'Agent sur le planning au 011019'!$E$34</f>
        <v>CCV-43</v>
      </c>
      <c r="CC45" s="182" t="str">
        <f>'Agent sur le planning au 011019'!$F$34</f>
        <v>CCV-43</v>
      </c>
      <c r="CD45" s="183" t="str">
        <f>'Agent sur le planning au 011019'!$B$35</f>
        <v>7H30-15H30</v>
      </c>
      <c r="CE45" s="182" t="str">
        <f>'Agent sur le planning au 011019'!$C$35</f>
        <v>CCV-46</v>
      </c>
      <c r="CF45" s="182" t="str">
        <f>'Agent sur le planning au 011019'!$D$35</f>
        <v>CCV-46</v>
      </c>
      <c r="CG45" s="181" t="str">
        <f>'Agent sur le planning au 011019'!$E$35</f>
        <v>CCV-46</v>
      </c>
      <c r="CH45" s="182" t="str">
        <f>'Agent sur le planning au 011019'!$F$35</f>
        <v>Soir JBC</v>
      </c>
      <c r="CI45" s="182" t="str">
        <f>'Agent sur le planning au 011019'!$B$36</f>
        <v>JFR-34</v>
      </c>
      <c r="CJ45" s="181" t="str">
        <f>'Agent sur le planning au 011019'!$C$36</f>
        <v>JFR-34</v>
      </c>
      <c r="CK45" s="184" t="str">
        <f>'Agent sur le planning au 011019'!$D$36</f>
        <v>RA</v>
      </c>
      <c r="CL45" s="182" t="str">
        <f>'Agent sur le planning au 011019'!$E$36</f>
        <v>JFR-34</v>
      </c>
      <c r="CM45" s="182" t="str">
        <f>'Agent sur le planning au 011019'!$F$36</f>
        <v>JFR-34</v>
      </c>
      <c r="CN45" s="182" t="str">
        <f>'Agent sur le planning au 011019'!$B$37</f>
        <v>Soir gyn</v>
      </c>
      <c r="CO45" s="183" t="str">
        <f>'Agent sur le planning au 011019'!$C$37</f>
        <v>7H30-18H</v>
      </c>
      <c r="CP45" s="182" t="str">
        <f>'Agent sur le planning au 011019'!$D$37</f>
        <v>7H30-18H</v>
      </c>
      <c r="CQ45" s="184" t="str">
        <f>'Agent sur le planning au 011019'!$E$37</f>
        <v>RA</v>
      </c>
      <c r="CR45" s="184" t="str">
        <f>'Agent sur le planning au 011019'!$F$37</f>
        <v>RA</v>
      </c>
      <c r="CS45" s="182" t="str">
        <f>'Agent sur le planning au 011019'!$B$38</f>
        <v>JFR-36</v>
      </c>
      <c r="CT45" s="181" t="str">
        <f>'Agent sur le planning au 011019'!$C$38</f>
        <v>JFR-36</v>
      </c>
      <c r="CU45" s="182" t="str">
        <f>'Agent sur le planning au 011019'!$D$38</f>
        <v>JFR-36</v>
      </c>
      <c r="CV45" s="182" t="str">
        <f>'Agent sur le planning au 011019'!$E$38</f>
        <v>JFR-36</v>
      </c>
      <c r="CW45" s="182" t="str">
        <f>'Agent sur le planning au 011019'!$F$38</f>
        <v>Soir JFR</v>
      </c>
      <c r="CX45" s="181" t="str">
        <f>'Agent sur le planning au 011019'!$B$39</f>
        <v>JFR-35</v>
      </c>
      <c r="CY45" s="182" t="str">
        <f>'Agent sur le planning au 011019'!$C$39</f>
        <v>Soir JFR</v>
      </c>
      <c r="CZ45" s="182" t="str">
        <f>'Agent sur le planning au 011019'!$D$39</f>
        <v>JFR-35</v>
      </c>
      <c r="DA45" s="182" t="str">
        <f>'Agent sur le planning au 011019'!$E$39</f>
        <v>JFR-35</v>
      </c>
      <c r="DB45" s="182" t="str">
        <f>'Agent sur le planning au 011019'!$F$39</f>
        <v>JFR-35</v>
      </c>
      <c r="DC45" s="183" t="str">
        <f>'Agent sur le planning au 011019'!$B$40</f>
        <v>7H30-15H30</v>
      </c>
      <c r="DD45" s="183" t="str">
        <f>'Agent sur le planning au 011019'!$C$40</f>
        <v>7H30-15H30</v>
      </c>
      <c r="DE45" s="182" t="str">
        <f>'Agent sur le planning au 011019'!$D$40</f>
        <v>7H30-15H30</v>
      </c>
      <c r="DF45" s="182" t="str">
        <f>'Agent sur le planning au 011019'!$E$40</f>
        <v>12H-20H</v>
      </c>
      <c r="DG45" s="181" t="str">
        <f>'Agent sur le planning au 011019'!$F$40</f>
        <v>JFR-36</v>
      </c>
      <c r="DH45" s="182" t="str">
        <f>'Agent sur le planning au 011019'!$B$41</f>
        <v>Soir JBU</v>
      </c>
      <c r="DI45" s="182" t="str">
        <f>'Agent sur le planning au 011019'!$C$41</f>
        <v>JBU-14</v>
      </c>
      <c r="DJ45" s="181" t="str">
        <f>'Agent sur le planning au 011019'!$D$41</f>
        <v>JBU-14</v>
      </c>
      <c r="DK45" s="182" t="str">
        <f>'Agent sur le planning au 011019'!$E$41</f>
        <v>JBU-14</v>
      </c>
      <c r="DL45" s="182" t="str">
        <f>'Agent sur le planning au 011019'!$F$41</f>
        <v>JBU-14</v>
      </c>
      <c r="DM45" s="182" t="str">
        <f>'Agent sur le planning au 011019'!$B$42</f>
        <v>JBU-14</v>
      </c>
      <c r="DN45" s="182" t="str">
        <f>'Agent sur le planning au 011019'!$C$42</f>
        <v>Soir JBU</v>
      </c>
      <c r="DO45" s="182" t="str">
        <f>'Agent sur le planning au 011019'!$D$42</f>
        <v>JBU-11</v>
      </c>
      <c r="DP45" s="181" t="str">
        <f>'Agent sur le planning au 011019'!$E$42</f>
        <v>7H30-15H30</v>
      </c>
      <c r="DQ45" s="182" t="str">
        <f>'Agent sur le planning au 011019'!$F$42</f>
        <v>RADIO</v>
      </c>
      <c r="DR45" s="182" t="str">
        <f>'Agent sur le planning au 011019'!$B$43</f>
        <v>JBU-11</v>
      </c>
      <c r="DS45" s="181" t="str">
        <f>'Agent sur le planning au 011019'!$C$43</f>
        <v>JBU-11</v>
      </c>
      <c r="DT45" s="182" t="str">
        <f>'Agent sur le planning au 011019'!$D$43</f>
        <v>Soir JBU</v>
      </c>
      <c r="DU45" s="182" t="str">
        <f>'Agent sur le planning au 011019'!$E$43</f>
        <v>JBU-11</v>
      </c>
      <c r="DV45" s="182" t="str">
        <f>'Agent sur le planning au 011019'!$F$43</f>
        <v>JBU-11</v>
      </c>
      <c r="DW45" s="182" t="str">
        <f>'Agent sur le planning au 011019'!$B$44</f>
        <v>7H30-18H</v>
      </c>
      <c r="DX45" s="183" t="str">
        <f>'Agent sur le planning au 011019'!$C$44</f>
        <v>7H30-18H</v>
      </c>
      <c r="DY45" s="182" t="str">
        <f>'Agent sur le planning au 011019'!$D$44</f>
        <v>7H30-18H</v>
      </c>
      <c r="DZ45" s="184" t="str">
        <f>'Agent sur le planning au 011019'!$E$44</f>
        <v>RA</v>
      </c>
      <c r="EA45" s="181" t="str">
        <f>'Agent sur le planning au 011019'!$F$44</f>
        <v>7H30-18H</v>
      </c>
      <c r="EB45" s="182" t="str">
        <f>'Agent sur le planning au 011019'!$B$45</f>
        <v>10H-20H</v>
      </c>
      <c r="EC45" s="183" t="str">
        <f>'Agent sur le planning au 011019'!$C$45</f>
        <v>7H30-18H</v>
      </c>
      <c r="ED45" s="184" t="str">
        <f>'Agent sur le planning au 011019'!$D$45</f>
        <v>RA</v>
      </c>
      <c r="EE45" s="182" t="str">
        <f>'Agent sur le planning au 011019'!$E$45</f>
        <v>JBU-15</v>
      </c>
      <c r="EF45" s="184" t="str">
        <f>'Agent sur le planning au 011019'!$F$45</f>
        <v>RA</v>
      </c>
      <c r="EG45" s="181" t="str">
        <f>'Agent sur le planning au 011019'!$B$46</f>
        <v>JBC-26</v>
      </c>
      <c r="EH45" s="182" t="str">
        <f>'Agent sur le planning au 011019'!$C$46</f>
        <v>JBC-26</v>
      </c>
      <c r="EI45" s="182" t="str">
        <f>'Agent sur le planning au 011019'!$D$46</f>
        <v>JBC-26</v>
      </c>
      <c r="EJ45" s="182" t="str">
        <f>'Agent sur le planning au 011019'!$E$46</f>
        <v>Soir JBC</v>
      </c>
      <c r="EK45" s="183" t="str">
        <f>'Agent sur le planning au 011019'!$F$46</f>
        <v>7H30-15H30</v>
      </c>
      <c r="EL45" s="182" t="str">
        <f>'Agent sur le planning au 011019'!$B$47</f>
        <v>7H30-15H30</v>
      </c>
      <c r="EM45" s="181" t="str">
        <f>'Agent sur le planning au 011019'!$C$47</f>
        <v>7H30-15H30</v>
      </c>
      <c r="EN45" s="183" t="str">
        <f>'Agent sur le planning au 011019'!$D$47</f>
        <v>7H30-15H30</v>
      </c>
      <c r="EO45" s="183" t="str">
        <f>'Agent sur le planning au 011019'!$E$47</f>
        <v>7H30-15H30</v>
      </c>
      <c r="EP45" s="182" t="str">
        <f>'Agent sur le planning au 011019'!$F$47</f>
        <v>JBU-15</v>
      </c>
      <c r="EQ45" s="182" t="str">
        <f>'Agent sur le planning au 011019'!$B$48</f>
        <v>Soir JBC</v>
      </c>
      <c r="ER45" s="182" t="str">
        <f>'Agent sur le planning au 011019'!$C$48</f>
        <v>JFR-35</v>
      </c>
      <c r="ES45" s="181" t="str">
        <f>'Agent sur le planning au 011019'!$D$48</f>
        <v>JBC-24</v>
      </c>
      <c r="ET45" s="182" t="str">
        <f>'Agent sur le planning au 011019'!$E$48</f>
        <v>JBC-25</v>
      </c>
      <c r="EU45" s="182" t="str">
        <f>'Agent sur le planning au 011019'!$F$48</f>
        <v>JBC-25</v>
      </c>
      <c r="EV45" s="182" t="str">
        <f>'Agent sur le planning au 011019'!$B$49</f>
        <v>JBC-24</v>
      </c>
      <c r="EW45" s="182" t="str">
        <f>'Agent sur le planning au 011019'!$C$49</f>
        <v>JBC-24</v>
      </c>
      <c r="EX45" s="182" t="str">
        <f>'Agent sur le planning au 011019'!$D$49</f>
        <v>12H-20H</v>
      </c>
      <c r="EY45" s="182" t="str">
        <f>'Agent sur le planning au 011019'!$E$49</f>
        <v>JBC-24</v>
      </c>
      <c r="EZ45" s="181" t="str">
        <f>'Agent sur le planning au 011019'!$F$49</f>
        <v>JBC-24</v>
      </c>
      <c r="FA45" s="182" t="str">
        <f>'Agent sur le planning au 011019'!$B$50</f>
        <v>JBC-22</v>
      </c>
      <c r="FB45" s="182" t="str">
        <f>'Agent sur le planning au 011019'!$C$50</f>
        <v>Soir JBC</v>
      </c>
      <c r="FC45" s="182" t="str">
        <f>'Agent sur le planning au 011019'!$D$50</f>
        <v>JBC-22</v>
      </c>
      <c r="FD45" s="181" t="s">
        <v>293</v>
      </c>
      <c r="FE45" s="182" t="str">
        <f>'Agent sur le planning au 011019'!$F$50</f>
        <v>JBC-22</v>
      </c>
      <c r="FF45" s="182" t="str">
        <f>'Agent sur le planning au 011019'!$B$51</f>
        <v>7H30-18H</v>
      </c>
      <c r="FG45" s="184" t="str">
        <f>'Agent sur le planning au 011019'!$C$51</f>
        <v>RA</v>
      </c>
      <c r="FH45" s="182" t="str">
        <f>'Agent sur le planning au 011019'!$D$51</f>
        <v>JFR-33</v>
      </c>
      <c r="FI45" s="181" t="str">
        <f>'Agent sur le planning au 011019'!$E$51</f>
        <v>7h30-18h</v>
      </c>
      <c r="FJ45" s="181" t="str">
        <f>'Agent sur le planning au 011019'!$F$51</f>
        <v>JFR-33</v>
      </c>
      <c r="FK45" s="184" t="str">
        <f>'Agent sur le planning au 011019'!$B$52</f>
        <v>RA</v>
      </c>
      <c r="FL45" s="182" t="str">
        <f>'Agent sur le planning au 011019'!$C$52</f>
        <v>JBC-25</v>
      </c>
      <c r="FM45" s="182" t="str">
        <f>'Agent sur le planning au 011019'!$D$52</f>
        <v>JFR-35</v>
      </c>
      <c r="FN45" s="182" t="str">
        <f>'Agent sur le planning au 011019'!$E$52</f>
        <v>7H30-18H</v>
      </c>
      <c r="FO45" s="184" t="str">
        <f>'Agent sur le planning au 011019'!$F$52</f>
        <v>RA</v>
      </c>
      <c r="FP45" s="182" t="str">
        <f>'Agent sur le planning au 011019'!$B$53</f>
        <v>7H30-15H30</v>
      </c>
      <c r="FQ45" s="183" t="str">
        <f>'Agent sur le planning au 011019'!$C$53</f>
        <v>7H30-15H30</v>
      </c>
      <c r="FR45" s="181" t="str">
        <f>'Agent sur le planning au 011019'!$D$53</f>
        <v>7H30-15H30</v>
      </c>
      <c r="FS45" s="182" t="str">
        <f>'Agent sur le planning au 011019'!$E$53</f>
        <v>Soir JFR</v>
      </c>
      <c r="FT45" s="183" t="str">
        <f>'Agent sur le planning au 011019'!$F$53</f>
        <v>7H30-15H30</v>
      </c>
      <c r="FU45" s="182" t="str">
        <f>'Agent sur le planning au 011019'!$B$54</f>
        <v>12H-20H</v>
      </c>
      <c r="FV45" s="183" t="str">
        <f>'Agent sur le planning au 011019'!$C$54</f>
        <v>7H30-15H30</v>
      </c>
      <c r="FW45" s="183" t="str">
        <f>'Agent sur le planning au 011019'!$D$54</f>
        <v>7H30-15H30</v>
      </c>
      <c r="FX45" s="181" t="str">
        <f>'Agent sur le planning au 011019'!$E$54</f>
        <v>7H30-15H30</v>
      </c>
      <c r="FY45" s="183" t="str">
        <f>'Agent sur le planning au 011019'!$F$54</f>
        <v>7H30-15H30</v>
      </c>
      <c r="FZ45" s="181" t="str">
        <f>'Agent sur le planning au 011019'!$B$55</f>
        <v>7H30-15H30</v>
      </c>
      <c r="GA45" s="183" t="str">
        <f>'Agent sur le planning au 011019'!$C$55</f>
        <v>7H30-15H30</v>
      </c>
      <c r="GB45" s="183" t="s">
        <v>292</v>
      </c>
      <c r="GC45" s="183" t="s">
        <v>294</v>
      </c>
      <c r="GD45" s="183" t="str">
        <f>'Agent sur le planning au 011019'!$F$55</f>
        <v>7H30-15H30</v>
      </c>
      <c r="GE45" s="182" t="str">
        <f>'Agent sur le planning au 011019'!$B$56</f>
        <v>CETI</v>
      </c>
      <c r="GF45" s="181" t="str">
        <f>'Agent sur le planning au 011019'!$C$56</f>
        <v>CETI</v>
      </c>
      <c r="GG45" s="183" t="str">
        <f>'Agent sur le planning au 011019'!$D$56</f>
        <v>7H30-15H30</v>
      </c>
      <c r="GH45" s="182" t="str">
        <f>'Agent sur le planning au 011019'!$E$56</f>
        <v>Soir JBU</v>
      </c>
      <c r="GI45" s="182" t="str">
        <f>'Agent sur le planning au 011019'!$F$56</f>
        <v>CETI</v>
      </c>
      <c r="GJ45" s="182" t="str">
        <f>'Agent sur le planning au 011019'!$B$57</f>
        <v>RADIO</v>
      </c>
      <c r="GK45" s="182" t="str">
        <f>'Agent sur le planning au 011019'!$C$57</f>
        <v>CURI</v>
      </c>
      <c r="GL45" s="181" t="str">
        <f>'Agent sur le planning au 011019'!$D$57</f>
        <v>Radio</v>
      </c>
      <c r="GM45" s="182" t="str">
        <f>'Agent sur le planning au 011019'!$E$57</f>
        <v>SCANN</v>
      </c>
      <c r="GN45" s="182" t="str">
        <f>'Agent sur le planning au 011019'!$F$57</f>
        <v>12H-20H</v>
      </c>
      <c r="GO45" s="179" t="str">
        <f>'Agent sur le planning au 011019'!$B$31</f>
        <v>JBA-3</v>
      </c>
      <c r="GP45" s="179" t="str">
        <f>'Agent sur le planning au 011019'!$C$31</f>
        <v>JBA-3</v>
      </c>
      <c r="GQ45" s="179" t="str">
        <f>'Agent sur le planning au 011019'!$D$31</f>
        <v>JBA-3</v>
      </c>
      <c r="GR45" s="179" t="str">
        <f>'Agent sur le planning au 011019'!$E$31</f>
        <v>JBA-3</v>
      </c>
      <c r="GS45" s="180" t="str">
        <f>'Agent sur le planning au 011019'!$F$31</f>
        <v>JBA-3</v>
      </c>
      <c r="GT45" s="181" t="str">
        <f>'Agent sur le planning au 011019'!$B$32</f>
        <v>JBA-2</v>
      </c>
      <c r="GU45" s="182" t="str">
        <f>'Agent sur le planning au 011019'!$C$32</f>
        <v>JBA-2</v>
      </c>
      <c r="GV45" s="182" t="str">
        <f>'Agent sur le planning au 011019'!$D$32</f>
        <v>Soir JBC</v>
      </c>
      <c r="GW45" s="182" t="str">
        <f>'Agent sur le planning au 011019'!$E$32</f>
        <v>JBA-2</v>
      </c>
      <c r="GX45" s="182" t="str">
        <f>'Agent sur le planning au 011019'!$F$32</f>
        <v>JBA-2</v>
      </c>
      <c r="GY45" s="182" t="str">
        <f>'Agent sur le planning au 011019'!$B$33</f>
        <v>JBA-1</v>
      </c>
      <c r="GZ45" s="182" t="str">
        <f>'Agent sur le planning au 011019'!$C$33</f>
        <v>12H-20H</v>
      </c>
      <c r="HA45" s="181" t="str">
        <f>'Agent sur le planning au 011019'!$D$33</f>
        <v>JBA-2</v>
      </c>
      <c r="HB45" s="182" t="str">
        <f>'Agent sur le planning au 011019'!$E$33</f>
        <v>JBA-1</v>
      </c>
      <c r="HC45" s="182" t="str">
        <f>'Agent sur le planning au 011019'!$F$33</f>
        <v>JBA-1</v>
      </c>
      <c r="HD45" s="183" t="str">
        <f>'Agent sur le planning au 011019'!$B$34</f>
        <v>7H30-15H30</v>
      </c>
      <c r="HE45" s="181" t="str">
        <f>'Agent sur le planning au 011019'!$C$34</f>
        <v>CCV-43</v>
      </c>
      <c r="HF45" s="182" t="str">
        <f>'Agent sur le planning au 011019'!$D$34</f>
        <v>Soir JFR</v>
      </c>
      <c r="HG45" s="182" t="str">
        <f>'Agent sur le planning au 011019'!$E$34</f>
        <v>CCV-43</v>
      </c>
      <c r="HH45" s="182" t="str">
        <f>'Agent sur le planning au 011019'!$F$34</f>
        <v>CCV-43</v>
      </c>
      <c r="HI45" s="183" t="str">
        <f>'Agent sur le planning au 011019'!$B$35</f>
        <v>7H30-15H30</v>
      </c>
      <c r="HJ45" s="182" t="str">
        <f>'Agent sur le planning au 011019'!$C$35</f>
        <v>CCV-46</v>
      </c>
      <c r="HK45" s="182" t="str">
        <f>'Agent sur le planning au 011019'!$D$35</f>
        <v>CCV-46</v>
      </c>
      <c r="HL45" s="181" t="str">
        <f>'Agent sur le planning au 011019'!$E$35</f>
        <v>CCV-46</v>
      </c>
      <c r="HM45" s="182" t="str">
        <f>'Agent sur le planning au 011019'!$F$35</f>
        <v>Soir JBC</v>
      </c>
      <c r="HN45" s="182" t="str">
        <f>'Agent sur le planning au 011019'!$B$36</f>
        <v>JFR-34</v>
      </c>
      <c r="HO45" s="181" t="str">
        <f>'Agent sur le planning au 011019'!$C$36</f>
        <v>JFR-34</v>
      </c>
      <c r="HP45" s="184" t="str">
        <f>'Agent sur le planning au 011019'!$D$36</f>
        <v>RA</v>
      </c>
      <c r="HQ45" s="182" t="str">
        <f>'Agent sur le planning au 011019'!$E$36</f>
        <v>JFR-34</v>
      </c>
      <c r="HR45" s="182" t="str">
        <f>'Agent sur le planning au 011019'!$F$36</f>
        <v>JFR-34</v>
      </c>
      <c r="HS45" s="182" t="str">
        <f>'Agent sur le planning au 011019'!$B$37</f>
        <v>Soir gyn</v>
      </c>
      <c r="HT45" s="183" t="str">
        <f>'Agent sur le planning au 011019'!$C$37</f>
        <v>7H30-18H</v>
      </c>
      <c r="HU45" s="182" t="str">
        <f>'Agent sur le planning au 011019'!$D$37</f>
        <v>7H30-18H</v>
      </c>
      <c r="HV45" s="184" t="str">
        <f>'Agent sur le planning au 011019'!$E$37</f>
        <v>RA</v>
      </c>
      <c r="HW45" s="184" t="str">
        <f>'Agent sur le planning au 011019'!$F$37</f>
        <v>RA</v>
      </c>
      <c r="HX45" s="182" t="str">
        <f>'Agent sur le planning au 011019'!$B$38</f>
        <v>JFR-36</v>
      </c>
      <c r="HY45" s="181" t="str">
        <f>'Agent sur le planning au 011019'!$C$38</f>
        <v>JFR-36</v>
      </c>
      <c r="HZ45" s="182" t="str">
        <f>'Agent sur le planning au 011019'!$D$38</f>
        <v>JFR-36</v>
      </c>
      <c r="IA45" s="182" t="str">
        <f>'Agent sur le planning au 011019'!$E$38</f>
        <v>JFR-36</v>
      </c>
      <c r="IB45" s="182" t="str">
        <f>'Agent sur le planning au 011019'!$F$38</f>
        <v>Soir JFR</v>
      </c>
      <c r="IC45" s="181" t="str">
        <f>'Agent sur le planning au 011019'!$B$39</f>
        <v>JFR-35</v>
      </c>
      <c r="ID45" s="182" t="str">
        <f>'Agent sur le planning au 011019'!$C$39</f>
        <v>Soir JFR</v>
      </c>
      <c r="IE45" s="182" t="str">
        <f>'Agent sur le planning au 011019'!$D$39</f>
        <v>JFR-35</v>
      </c>
      <c r="IF45" s="182" t="str">
        <f>'Agent sur le planning au 011019'!$E$39</f>
        <v>JFR-35</v>
      </c>
      <c r="IG45" s="182" t="str">
        <f>'Agent sur le planning au 011019'!$F$39</f>
        <v>JFR-35</v>
      </c>
      <c r="IH45" s="183" t="str">
        <f>'Agent sur le planning au 011019'!$B$40</f>
        <v>7H30-15H30</v>
      </c>
      <c r="II45" s="183" t="str">
        <f>'Agent sur le planning au 011019'!$C$40</f>
        <v>7H30-15H30</v>
      </c>
      <c r="IJ45" s="182" t="str">
        <f>'Agent sur le planning au 011019'!$D$40</f>
        <v>7H30-15H30</v>
      </c>
      <c r="IK45" s="182" t="str">
        <f>'Agent sur le planning au 011019'!$E$40</f>
        <v>12H-20H</v>
      </c>
      <c r="IL45" s="181" t="str">
        <f>'Agent sur le planning au 011019'!$F$40</f>
        <v>JFR-36</v>
      </c>
      <c r="IM45" s="182" t="str">
        <f>'Agent sur le planning au 011019'!$B$41</f>
        <v>Soir JBU</v>
      </c>
      <c r="IN45" s="182" t="str">
        <f>'Agent sur le planning au 011019'!$C$41</f>
        <v>JBU-14</v>
      </c>
      <c r="IO45" s="181" t="str">
        <f>'Agent sur le planning au 011019'!$D$41</f>
        <v>JBU-14</v>
      </c>
      <c r="IP45" s="182" t="str">
        <f>'Agent sur le planning au 011019'!$E$41</f>
        <v>JBU-14</v>
      </c>
      <c r="IQ45" s="182" t="str">
        <f>'Agent sur le planning au 011019'!$F$41</f>
        <v>JBU-14</v>
      </c>
      <c r="IR45" s="182" t="str">
        <f>'Agent sur le planning au 011019'!$B$42</f>
        <v>JBU-14</v>
      </c>
      <c r="IS45" s="182" t="str">
        <f>'Agent sur le planning au 011019'!$C$42</f>
        <v>Soir JBU</v>
      </c>
      <c r="IT45" s="182" t="str">
        <f>'Agent sur le planning au 011019'!$D$42</f>
        <v>JBU-11</v>
      </c>
      <c r="IU45" s="181" t="str">
        <f>'Agent sur le planning au 011019'!$E$42</f>
        <v>7H30-15H30</v>
      </c>
      <c r="IV45" s="182" t="str">
        <f>'Agent sur le planning au 011019'!$F$42</f>
        <v>RADIO</v>
      </c>
      <c r="IW45" s="182" t="str">
        <f>'Agent sur le planning au 011019'!$B$43</f>
        <v>JBU-11</v>
      </c>
      <c r="IX45" s="181" t="str">
        <f>'Agent sur le planning au 011019'!$C$43</f>
        <v>JBU-11</v>
      </c>
      <c r="IY45" s="182" t="str">
        <f>'Agent sur le planning au 011019'!$D$43</f>
        <v>Soir JBU</v>
      </c>
      <c r="IZ45" s="182" t="str">
        <f>'Agent sur le planning au 011019'!$E$43</f>
        <v>JBU-11</v>
      </c>
      <c r="JA45" s="182" t="str">
        <f>'Agent sur le planning au 011019'!$F$43</f>
        <v>JBU-11</v>
      </c>
      <c r="JB45" s="182" t="str">
        <f>'Agent sur le planning au 011019'!$B$44</f>
        <v>7H30-18H</v>
      </c>
      <c r="JC45" s="183" t="str">
        <f>'Agent sur le planning au 011019'!$C$44</f>
        <v>7H30-18H</v>
      </c>
      <c r="JD45" s="182" t="str">
        <f>'Agent sur le planning au 011019'!$D$44</f>
        <v>7H30-18H</v>
      </c>
      <c r="JE45" s="184" t="str">
        <f>'Agent sur le planning au 011019'!$E$44</f>
        <v>RA</v>
      </c>
      <c r="JF45" s="181" t="str">
        <f>'Agent sur le planning au 011019'!$F$44</f>
        <v>7H30-18H</v>
      </c>
      <c r="JG45" s="182" t="str">
        <f>'Agent sur le planning au 011019'!$B$45</f>
        <v>10H-20H</v>
      </c>
      <c r="JH45" s="183" t="str">
        <f>'Agent sur le planning au 011019'!$C$45</f>
        <v>7H30-18H</v>
      </c>
      <c r="JI45" s="184" t="str">
        <f>'Agent sur le planning au 011019'!$D$45</f>
        <v>RA</v>
      </c>
      <c r="JJ45" s="182" t="str">
        <f>'Agent sur le planning au 011019'!$E$45</f>
        <v>JBU-15</v>
      </c>
      <c r="JK45" s="184" t="str">
        <f>'Agent sur le planning au 011019'!$F$45</f>
        <v>RA</v>
      </c>
      <c r="JL45" s="181" t="str">
        <f>'Agent sur le planning au 011019'!$B$46</f>
        <v>JBC-26</v>
      </c>
      <c r="JM45" s="182" t="str">
        <f>'Agent sur le planning au 011019'!$C$46</f>
        <v>JBC-26</v>
      </c>
      <c r="JN45" s="182" t="str">
        <f>'Agent sur le planning au 011019'!$D$46</f>
        <v>JBC-26</v>
      </c>
      <c r="JO45" s="182" t="str">
        <f>'Agent sur le planning au 011019'!$E$46</f>
        <v>Soir JBC</v>
      </c>
      <c r="JP45" s="183" t="str">
        <f>'Agent sur le planning au 011019'!$F$46</f>
        <v>7H30-15H30</v>
      </c>
      <c r="JQ45" s="182" t="str">
        <f>'Agent sur le planning au 011019'!$B$47</f>
        <v>7H30-15H30</v>
      </c>
      <c r="JR45" s="181" t="str">
        <f>'Agent sur le planning au 011019'!$C$47</f>
        <v>7H30-15H30</v>
      </c>
      <c r="JS45" s="183" t="str">
        <f>'Agent sur le planning au 011019'!$D$47</f>
        <v>7H30-15H30</v>
      </c>
      <c r="JT45" s="183" t="str">
        <f>'Agent sur le planning au 011019'!$E$47</f>
        <v>7H30-15H30</v>
      </c>
      <c r="JU45" s="182" t="str">
        <f>'Agent sur le planning au 011019'!$F$47</f>
        <v>JBU-15</v>
      </c>
      <c r="JV45" s="182" t="str">
        <f>'Agent sur le planning au 011019'!$B$48</f>
        <v>Soir JBC</v>
      </c>
      <c r="JW45" s="182" t="str">
        <f>'Agent sur le planning au 011019'!$C$48</f>
        <v>JFR-35</v>
      </c>
      <c r="JX45" s="181" t="str">
        <f>'Agent sur le planning au 011019'!$D$48</f>
        <v>JBC-24</v>
      </c>
      <c r="JY45" s="182" t="str">
        <f>'Agent sur le planning au 011019'!$E$48</f>
        <v>JBC-25</v>
      </c>
      <c r="JZ45" s="182" t="str">
        <f>'Agent sur le planning au 011019'!$F$48</f>
        <v>JBC-25</v>
      </c>
      <c r="KA45" s="182" t="str">
        <f>'Agent sur le planning au 011019'!$B$49</f>
        <v>JBC-24</v>
      </c>
      <c r="KB45" s="182" t="str">
        <f>'Agent sur le planning au 011019'!$C$49</f>
        <v>JBC-24</v>
      </c>
      <c r="KC45" s="182" t="str">
        <f>'Agent sur le planning au 011019'!$D$49</f>
        <v>12H-20H</v>
      </c>
      <c r="KD45" s="182" t="str">
        <f>'Agent sur le planning au 011019'!$E$49</f>
        <v>JBC-24</v>
      </c>
      <c r="KE45" s="181" t="str">
        <f>'Agent sur le planning au 011019'!$F$49</f>
        <v>JBC-24</v>
      </c>
      <c r="KF45" s="182" t="str">
        <f>'Agent sur le planning au 011019'!$B$50</f>
        <v>JBC-22</v>
      </c>
      <c r="KG45" s="182" t="str">
        <f>'Agent sur le planning au 011019'!$C$50</f>
        <v>Soir JBC</v>
      </c>
      <c r="KH45" s="182" t="str">
        <f>'Agent sur le planning au 011019'!$D$50</f>
        <v>JBC-22</v>
      </c>
      <c r="KI45" s="181" t="s">
        <v>293</v>
      </c>
      <c r="KJ45" s="182" t="str">
        <f>'Agent sur le planning au 011019'!$F$50</f>
        <v>JBC-22</v>
      </c>
      <c r="KK45" s="182" t="str">
        <f>'Agent sur le planning au 011019'!$B$51</f>
        <v>7H30-18H</v>
      </c>
      <c r="KL45" s="184" t="str">
        <f>'Agent sur le planning au 011019'!$C$51</f>
        <v>RA</v>
      </c>
      <c r="KM45" s="182" t="str">
        <f>'Agent sur le planning au 011019'!$D$51</f>
        <v>JFR-33</v>
      </c>
      <c r="KN45" s="181" t="str">
        <f>'Agent sur le planning au 011019'!$E$51</f>
        <v>7h30-18h</v>
      </c>
      <c r="KO45" s="181" t="str">
        <f>'Agent sur le planning au 011019'!$F$51</f>
        <v>JFR-33</v>
      </c>
      <c r="KP45" s="184" t="str">
        <f>'Agent sur le planning au 011019'!$B$52</f>
        <v>RA</v>
      </c>
      <c r="KQ45" s="182" t="str">
        <f>'Agent sur le planning au 011019'!$C$52</f>
        <v>JBC-25</v>
      </c>
      <c r="KR45" s="182" t="str">
        <f>'Agent sur le planning au 011019'!$D$52</f>
        <v>JFR-35</v>
      </c>
      <c r="KS45" s="182" t="str">
        <f>'Agent sur le planning au 011019'!$E$52</f>
        <v>7H30-18H</v>
      </c>
      <c r="KT45" s="184" t="str">
        <f>'Agent sur le planning au 011019'!$F$52</f>
        <v>RA</v>
      </c>
      <c r="KU45" s="182" t="str">
        <f>'Agent sur le planning au 011019'!$B$53</f>
        <v>7H30-15H30</v>
      </c>
      <c r="KV45" s="183" t="str">
        <f>'Agent sur le planning au 011019'!$C$53</f>
        <v>7H30-15H30</v>
      </c>
      <c r="KW45" s="181" t="str">
        <f>'Agent sur le planning au 011019'!$D$53</f>
        <v>7H30-15H30</v>
      </c>
      <c r="KX45" s="182" t="str">
        <f>'Agent sur le planning au 011019'!$E$53</f>
        <v>Soir JFR</v>
      </c>
      <c r="KY45" s="183" t="str">
        <f>'Agent sur le planning au 011019'!$F$53</f>
        <v>7H30-15H30</v>
      </c>
      <c r="KZ45" s="182" t="str">
        <f>'Agent sur le planning au 011019'!$B$54</f>
        <v>12H-20H</v>
      </c>
      <c r="LA45" s="183" t="str">
        <f>'Agent sur le planning au 011019'!$C$54</f>
        <v>7H30-15H30</v>
      </c>
      <c r="LB45" s="183" t="str">
        <f>'Agent sur le planning au 011019'!$D$54</f>
        <v>7H30-15H30</v>
      </c>
      <c r="LC45" s="181" t="str">
        <f>'Agent sur le planning au 011019'!$E$54</f>
        <v>7H30-15H30</v>
      </c>
      <c r="LD45" s="183" t="str">
        <f>'Agent sur le planning au 011019'!$F$54</f>
        <v>7H30-15H30</v>
      </c>
      <c r="LE45" s="181" t="str">
        <f>'Agent sur le planning au 011019'!$B$55</f>
        <v>7H30-15H30</v>
      </c>
      <c r="LF45" s="183" t="str">
        <f>'Agent sur le planning au 011019'!$C$55</f>
        <v>7H30-15H30</v>
      </c>
      <c r="LG45" s="183" t="s">
        <v>292</v>
      </c>
      <c r="LH45" s="183" t="s">
        <v>294</v>
      </c>
      <c r="LI45" s="183" t="str">
        <f>'Agent sur le planning au 011019'!$F$55</f>
        <v>7H30-15H30</v>
      </c>
      <c r="LJ45" s="182" t="str">
        <f>'Agent sur le planning au 011019'!$B$56</f>
        <v>CETI</v>
      </c>
      <c r="LK45" s="181" t="str">
        <f>'Agent sur le planning au 011019'!$C$56</f>
        <v>CETI</v>
      </c>
      <c r="LL45" s="183" t="str">
        <f>'Agent sur le planning au 011019'!$D$56</f>
        <v>7H30-15H30</v>
      </c>
      <c r="LM45" s="182" t="str">
        <f>'Agent sur le planning au 011019'!$E$56</f>
        <v>Soir JBU</v>
      </c>
      <c r="LN45" s="182" t="str">
        <f>'Agent sur le planning au 011019'!$F$56</f>
        <v>CETI</v>
      </c>
      <c r="LO45" s="182" t="str">
        <f>'Agent sur le planning au 011019'!$B$57</f>
        <v>RADIO</v>
      </c>
      <c r="LP45" s="182" t="str">
        <f>'Agent sur le planning au 011019'!$C$57</f>
        <v>CURI</v>
      </c>
      <c r="LQ45" s="181" t="str">
        <f>'Agent sur le planning au 011019'!$D$57</f>
        <v>Radio</v>
      </c>
      <c r="LR45" s="182" t="str">
        <f>'Agent sur le planning au 011019'!$E$57</f>
        <v>SCANN</v>
      </c>
      <c r="LS45" s="182" t="str">
        <f>'Agent sur le planning au 011019'!$F$57</f>
        <v>12H-20H</v>
      </c>
      <c r="LT45" s="179" t="str">
        <f>'Agent sur le planning au 011019'!$B$31</f>
        <v>JBA-3</v>
      </c>
      <c r="LU45" s="179" t="str">
        <f>'Agent sur le planning au 011019'!$C$31</f>
        <v>JBA-3</v>
      </c>
      <c r="LV45" s="179" t="str">
        <f>'Agent sur le planning au 011019'!$D$31</f>
        <v>JBA-3</v>
      </c>
      <c r="LW45" s="179" t="str">
        <f>'Agent sur le planning au 011019'!$E$31</f>
        <v>JBA-3</v>
      </c>
      <c r="LX45" s="180" t="str">
        <f>'Agent sur le planning au 011019'!$F$31</f>
        <v>JBA-3</v>
      </c>
      <c r="LY45" s="181" t="str">
        <f>'Agent sur le planning au 011019'!$B$32</f>
        <v>JBA-2</v>
      </c>
      <c r="LZ45" s="182" t="str">
        <f>'Agent sur le planning au 011019'!$C$32</f>
        <v>JBA-2</v>
      </c>
      <c r="MA45" s="182" t="str">
        <f>'Agent sur le planning au 011019'!$D$32</f>
        <v>Soir JBC</v>
      </c>
      <c r="MB45" s="182" t="str">
        <f>'Agent sur le planning au 011019'!$E$32</f>
        <v>JBA-2</v>
      </c>
      <c r="MC45" s="182" t="str">
        <f>'Agent sur le planning au 011019'!$F$32</f>
        <v>JBA-2</v>
      </c>
      <c r="MD45" s="182" t="str">
        <f>'Agent sur le planning au 011019'!$B$33</f>
        <v>JBA-1</v>
      </c>
      <c r="ME45" s="182" t="str">
        <f>'Agent sur le planning au 011019'!$C$33</f>
        <v>12H-20H</v>
      </c>
      <c r="MF45" s="181" t="str">
        <f>'Agent sur le planning au 011019'!$D$33</f>
        <v>JBA-2</v>
      </c>
      <c r="MG45" s="182" t="str">
        <f>'Agent sur le planning au 011019'!$E$33</f>
        <v>JBA-1</v>
      </c>
      <c r="MH45" s="182" t="str">
        <f>'Agent sur le planning au 011019'!$F$33</f>
        <v>JBA-1</v>
      </c>
      <c r="MI45" s="183" t="str">
        <f>'Agent sur le planning au 011019'!$B$34</f>
        <v>7H30-15H30</v>
      </c>
      <c r="MJ45" s="181" t="str">
        <f>'Agent sur le planning au 011019'!$C$34</f>
        <v>CCV-43</v>
      </c>
      <c r="MK45" s="182" t="str">
        <f>'Agent sur le planning au 011019'!$D$34</f>
        <v>Soir JFR</v>
      </c>
      <c r="ML45" s="182" t="str">
        <f>'Agent sur le planning au 011019'!$E$34</f>
        <v>CCV-43</v>
      </c>
      <c r="MM45" s="182" t="str">
        <f>'Agent sur le planning au 011019'!$F$34</f>
        <v>CCV-43</v>
      </c>
      <c r="MN45" s="183" t="str">
        <f>'Agent sur le planning au 011019'!$B$35</f>
        <v>7H30-15H30</v>
      </c>
      <c r="MO45" s="182" t="str">
        <f>'Agent sur le planning au 011019'!$C$35</f>
        <v>CCV-46</v>
      </c>
      <c r="MP45" s="182" t="str">
        <f>'Agent sur le planning au 011019'!$D$35</f>
        <v>CCV-46</v>
      </c>
      <c r="MQ45" s="181" t="str">
        <f>'Agent sur le planning au 011019'!$E$35</f>
        <v>CCV-46</v>
      </c>
      <c r="MR45" s="182" t="str">
        <f>'Agent sur le planning au 011019'!$F$35</f>
        <v>Soir JBC</v>
      </c>
      <c r="MS45" s="182" t="str">
        <f>'Agent sur le planning au 011019'!$B$36</f>
        <v>JFR-34</v>
      </c>
      <c r="MT45" s="181" t="str">
        <f>'Agent sur le planning au 011019'!$C$36</f>
        <v>JFR-34</v>
      </c>
      <c r="MU45" s="184" t="str">
        <f>'Agent sur le planning au 011019'!$D$36</f>
        <v>RA</v>
      </c>
      <c r="MV45" s="182" t="str">
        <f>'Agent sur le planning au 011019'!$E$36</f>
        <v>JFR-34</v>
      </c>
      <c r="MW45" s="182" t="str">
        <f>'Agent sur le planning au 011019'!$F$36</f>
        <v>JFR-34</v>
      </c>
      <c r="MX45" s="182" t="str">
        <f>'Agent sur le planning au 011019'!$B$37</f>
        <v>Soir gyn</v>
      </c>
      <c r="MY45" s="183" t="str">
        <f>'Agent sur le planning au 011019'!$C$37</f>
        <v>7H30-18H</v>
      </c>
      <c r="MZ45" s="182" t="str">
        <f>'Agent sur le planning au 011019'!$D$37</f>
        <v>7H30-18H</v>
      </c>
      <c r="NA45" s="184" t="str">
        <f>'Agent sur le planning au 011019'!$E$37</f>
        <v>RA</v>
      </c>
      <c r="NB45" s="184" t="str">
        <f>'Agent sur le planning au 011019'!$F$37</f>
        <v>RA</v>
      </c>
      <c r="NC45" s="182" t="str">
        <f>'Agent sur le planning au 011019'!$B$38</f>
        <v>JFR-36</v>
      </c>
      <c r="ND45" s="181" t="str">
        <f>'Agent sur le planning au 011019'!$C$38</f>
        <v>JFR-36</v>
      </c>
      <c r="NE45" s="182" t="str">
        <f>'Agent sur le planning au 011019'!$D$38</f>
        <v>JFR-36</v>
      </c>
      <c r="NF45" s="182" t="str">
        <f>'Agent sur le planning au 011019'!$E$38</f>
        <v>JFR-36</v>
      </c>
      <c r="NG45" s="182" t="str">
        <f>'Agent sur le planning au 011019'!$F$38</f>
        <v>Soir JFR</v>
      </c>
      <c r="NH45" s="181" t="str">
        <f>'Agent sur le planning au 011019'!$B$39</f>
        <v>JFR-35</v>
      </c>
      <c r="NI45" s="182" t="str">
        <f>'Agent sur le planning au 011019'!$C$39</f>
        <v>Soir JFR</v>
      </c>
      <c r="NJ45" s="182" t="str">
        <f>'Agent sur le planning au 011019'!$D$39</f>
        <v>JFR-35</v>
      </c>
      <c r="NK45" s="182" t="str">
        <f>'Agent sur le planning au 011019'!$E$39</f>
        <v>JFR-35</v>
      </c>
      <c r="NL45" s="182" t="str">
        <f>'Agent sur le planning au 011019'!$F$39</f>
        <v>JFR-35</v>
      </c>
      <c r="NM45" s="183" t="str">
        <f>'Agent sur le planning au 011019'!$B$40</f>
        <v>7H30-15H30</v>
      </c>
      <c r="NN45" s="183" t="str">
        <f>'Agent sur le planning au 011019'!$C$40</f>
        <v>7H30-15H30</v>
      </c>
      <c r="NO45" s="182" t="str">
        <f>'Agent sur le planning au 011019'!$D$40</f>
        <v>7H30-15H30</v>
      </c>
      <c r="NP45" s="182" t="str">
        <f>'Agent sur le planning au 011019'!$E$40</f>
        <v>12H-20H</v>
      </c>
      <c r="NQ45" s="181" t="str">
        <f>'Agent sur le planning au 011019'!$F$40</f>
        <v>JFR-36</v>
      </c>
      <c r="NR45" s="182" t="str">
        <f>'Agent sur le planning au 011019'!$B$41</f>
        <v>Soir JBU</v>
      </c>
      <c r="NS45" s="182" t="str">
        <f>'Agent sur le planning au 011019'!$C$41</f>
        <v>JBU-14</v>
      </c>
      <c r="NT45" s="181" t="str">
        <f>'Agent sur le planning au 011019'!$D$41</f>
        <v>JBU-14</v>
      </c>
      <c r="NU45" s="182" t="str">
        <f>'Agent sur le planning au 011019'!$E$41</f>
        <v>JBU-14</v>
      </c>
      <c r="NV45" s="182" t="str">
        <f>'Agent sur le planning au 011019'!$F$41</f>
        <v>JBU-14</v>
      </c>
      <c r="NW45" s="182" t="str">
        <f>'Agent sur le planning au 011019'!$B$42</f>
        <v>JBU-14</v>
      </c>
      <c r="NX45" s="182" t="str">
        <f>'Agent sur le planning au 011019'!$C$42</f>
        <v>Soir JBU</v>
      </c>
      <c r="NY45" s="182" t="str">
        <f>'Agent sur le planning au 011019'!$D$42</f>
        <v>JBU-11</v>
      </c>
      <c r="NZ45" s="181" t="str">
        <f>'Agent sur le planning au 011019'!$E$42</f>
        <v>7H30-15H30</v>
      </c>
      <c r="OA45" s="182" t="str">
        <f>'Agent sur le planning au 011019'!$F$42</f>
        <v>RADIO</v>
      </c>
      <c r="OB45" s="182" t="str">
        <f>'Agent sur le planning au 011019'!$B$43</f>
        <v>JBU-11</v>
      </c>
      <c r="OC45" s="181" t="str">
        <f>'Agent sur le planning au 011019'!$C$43</f>
        <v>JBU-11</v>
      </c>
      <c r="OD45" s="182" t="str">
        <f>'Agent sur le planning au 011019'!$D$43</f>
        <v>Soir JBU</v>
      </c>
      <c r="OE45" s="182" t="str">
        <f>'Agent sur le planning au 011019'!$E$43</f>
        <v>JBU-11</v>
      </c>
      <c r="OF45" s="182" t="str">
        <f>'Agent sur le planning au 011019'!$F$43</f>
        <v>JBU-11</v>
      </c>
      <c r="OG45" s="182" t="str">
        <f>'Agent sur le planning au 011019'!$B$44</f>
        <v>7H30-18H</v>
      </c>
      <c r="OH45" s="183" t="str">
        <f>'Agent sur le planning au 011019'!$C$44</f>
        <v>7H30-18H</v>
      </c>
      <c r="OI45" s="182" t="str">
        <f>'Agent sur le planning au 011019'!$D$44</f>
        <v>7H30-18H</v>
      </c>
      <c r="OJ45" s="184" t="str">
        <f>'Agent sur le planning au 011019'!$E$44</f>
        <v>RA</v>
      </c>
      <c r="OK45" s="181" t="str">
        <f>'Agent sur le planning au 011019'!$F$44</f>
        <v>7H30-18H</v>
      </c>
      <c r="OL45" s="182" t="str">
        <f>'Agent sur le planning au 011019'!$B$45</f>
        <v>10H-20H</v>
      </c>
      <c r="OM45" s="183" t="str">
        <f>'Agent sur le planning au 011019'!$C$45</f>
        <v>7H30-18H</v>
      </c>
      <c r="ON45" s="184" t="str">
        <f>'Agent sur le planning au 011019'!$D$45</f>
        <v>RA</v>
      </c>
      <c r="OO45" s="182" t="str">
        <f>'Agent sur le planning au 011019'!$E$45</f>
        <v>JBU-15</v>
      </c>
      <c r="OP45" s="184" t="str">
        <f>'Agent sur le planning au 011019'!$F$45</f>
        <v>RA</v>
      </c>
    </row>
    <row r="46" spans="1:406" ht="15" thickBot="1">
      <c r="A46" s="155" t="s">
        <v>380</v>
      </c>
      <c r="B46" s="182" t="str">
        <f>'Agent sur le planning au 011019'!$B$47</f>
        <v>7H30-15H30</v>
      </c>
      <c r="C46" s="181" t="str">
        <f>'Agent sur le planning au 011019'!$C$47</f>
        <v>7H30-15H30</v>
      </c>
      <c r="D46" s="183" t="str">
        <f>'Agent sur le planning au 011019'!$D$47</f>
        <v>7H30-15H30</v>
      </c>
      <c r="E46" s="183" t="str">
        <f>'Agent sur le planning au 011019'!$E$47</f>
        <v>7H30-15H30</v>
      </c>
      <c r="F46" s="182" t="str">
        <f>'Agent sur le planning au 011019'!$F$47</f>
        <v>JBU-15</v>
      </c>
      <c r="G46" s="182" t="str">
        <f>'Agent sur le planning au 011019'!$B$48</f>
        <v>Soir JBC</v>
      </c>
      <c r="H46" s="182" t="str">
        <f>'Agent sur le planning au 011019'!$C$48</f>
        <v>JFR-35</v>
      </c>
      <c r="I46" s="181" t="str">
        <f>'Agent sur le planning au 011019'!$D$48</f>
        <v>JBC-24</v>
      </c>
      <c r="J46" s="182" t="str">
        <f>'Agent sur le planning au 011019'!$E$48</f>
        <v>JBC-25</v>
      </c>
      <c r="K46" s="182" t="str">
        <f>'Agent sur le planning au 011019'!$F$48</f>
        <v>JBC-25</v>
      </c>
      <c r="L46" s="182" t="str">
        <f>'Agent sur le planning au 011019'!$B$49</f>
        <v>JBC-24</v>
      </c>
      <c r="M46" s="182" t="str">
        <f>'Agent sur le planning au 011019'!$C$49</f>
        <v>JBC-24</v>
      </c>
      <c r="N46" s="182" t="str">
        <f>'Agent sur le planning au 011019'!$D$49</f>
        <v>12H-20H</v>
      </c>
      <c r="O46" s="182" t="str">
        <f>'Agent sur le planning au 011019'!$E$49</f>
        <v>JBC-24</v>
      </c>
      <c r="P46" s="181" t="str">
        <f>'Agent sur le planning au 011019'!$F$49</f>
        <v>JBC-24</v>
      </c>
      <c r="Q46" s="182" t="str">
        <f>'Agent sur le planning au 011019'!$B$50</f>
        <v>JBC-22</v>
      </c>
      <c r="R46" s="182" t="str">
        <f>'Agent sur le planning au 011019'!$C$50</f>
        <v>Soir JBC</v>
      </c>
      <c r="S46" s="182" t="str">
        <f>'Agent sur le planning au 011019'!$D$50</f>
        <v>JBC-22</v>
      </c>
      <c r="T46" s="181" t="s">
        <v>293</v>
      </c>
      <c r="U46" s="182" t="str">
        <f>'Agent sur le planning au 011019'!$F$50</f>
        <v>JBC-22</v>
      </c>
      <c r="V46" s="182" t="str">
        <f>'Agent sur le planning au 011019'!$B$51</f>
        <v>7H30-18H</v>
      </c>
      <c r="W46" s="184" t="str">
        <f>'Agent sur le planning au 011019'!$C$51</f>
        <v>RA</v>
      </c>
      <c r="X46" s="182" t="str">
        <f>'Agent sur le planning au 011019'!$D$51</f>
        <v>JFR-33</v>
      </c>
      <c r="Y46" s="181" t="str">
        <f>'Agent sur le planning au 011019'!$E$51</f>
        <v>7h30-18h</v>
      </c>
      <c r="Z46" s="181" t="str">
        <f>'Agent sur le planning au 011019'!$F$51</f>
        <v>JFR-33</v>
      </c>
      <c r="AA46" s="184" t="str">
        <f>'Agent sur le planning au 011019'!$B$52</f>
        <v>RA</v>
      </c>
      <c r="AB46" s="182" t="str">
        <f>'Agent sur le planning au 011019'!$C$52</f>
        <v>JBC-25</v>
      </c>
      <c r="AC46" s="182" t="str">
        <f>'Agent sur le planning au 011019'!$D$52</f>
        <v>JFR-35</v>
      </c>
      <c r="AD46" s="182" t="str">
        <f>'Agent sur le planning au 011019'!$E$52</f>
        <v>7H30-18H</v>
      </c>
      <c r="AE46" s="184" t="str">
        <f>'Agent sur le planning au 011019'!$F$52</f>
        <v>RA</v>
      </c>
      <c r="AF46" s="182" t="str">
        <f>'Agent sur le planning au 011019'!$B$53</f>
        <v>7H30-15H30</v>
      </c>
      <c r="AG46" s="183" t="str">
        <f>'Agent sur le planning au 011019'!$C$53</f>
        <v>7H30-15H30</v>
      </c>
      <c r="AH46" s="181" t="str">
        <f>'Agent sur le planning au 011019'!$D$53</f>
        <v>7H30-15H30</v>
      </c>
      <c r="AI46" s="182" t="str">
        <f>'Agent sur le planning au 011019'!$E$53</f>
        <v>Soir JFR</v>
      </c>
      <c r="AJ46" s="183" t="str">
        <f>'Agent sur le planning au 011019'!$F$53</f>
        <v>7H30-15H30</v>
      </c>
      <c r="AK46" s="182" t="str">
        <f>'Agent sur le planning au 011019'!$B$54</f>
        <v>12H-20H</v>
      </c>
      <c r="AL46" s="183" t="str">
        <f>'Agent sur le planning au 011019'!$C$54</f>
        <v>7H30-15H30</v>
      </c>
      <c r="AM46" s="183" t="str">
        <f>'Agent sur le planning au 011019'!$D$54</f>
        <v>7H30-15H30</v>
      </c>
      <c r="AN46" s="181" t="str">
        <f>'Agent sur le planning au 011019'!$E$54</f>
        <v>7H30-15H30</v>
      </c>
      <c r="AO46" s="183" t="str">
        <f>'Agent sur le planning au 011019'!$F$54</f>
        <v>7H30-15H30</v>
      </c>
      <c r="AP46" s="181" t="str">
        <f>'Agent sur le planning au 011019'!$B$55</f>
        <v>7H30-15H30</v>
      </c>
      <c r="AQ46" s="183" t="str">
        <f>'Agent sur le planning au 011019'!$C$55</f>
        <v>7H30-15H30</v>
      </c>
      <c r="AR46" s="183" t="s">
        <v>292</v>
      </c>
      <c r="AS46" s="183" t="s">
        <v>294</v>
      </c>
      <c r="AT46" s="183" t="str">
        <f>'Agent sur le planning au 011019'!$F$55</f>
        <v>7H30-15H30</v>
      </c>
      <c r="AU46" s="182" t="str">
        <f>'Agent sur le planning au 011019'!$B$56</f>
        <v>CETI</v>
      </c>
      <c r="AV46" s="181" t="str">
        <f>'Agent sur le planning au 011019'!$C$56</f>
        <v>CETI</v>
      </c>
      <c r="AW46" s="183" t="str">
        <f>'Agent sur le planning au 011019'!$D$56</f>
        <v>7H30-15H30</v>
      </c>
      <c r="AX46" s="182" t="str">
        <f>'Agent sur le planning au 011019'!$E$56</f>
        <v>Soir JBU</v>
      </c>
      <c r="AY46" s="182" t="str">
        <f>'Agent sur le planning au 011019'!$F$56</f>
        <v>CETI</v>
      </c>
      <c r="AZ46" s="182" t="str">
        <f>'Agent sur le planning au 011019'!$B$57</f>
        <v>RADIO</v>
      </c>
      <c r="BA46" s="182" t="str">
        <f>'Agent sur le planning au 011019'!$C$57</f>
        <v>CURI</v>
      </c>
      <c r="BB46" s="181" t="str">
        <f>'Agent sur le planning au 011019'!$D$57</f>
        <v>Radio</v>
      </c>
      <c r="BC46" s="182" t="str">
        <f>'Agent sur le planning au 011019'!$E$57</f>
        <v>SCANN</v>
      </c>
      <c r="BD46" s="182" t="str">
        <f>'Agent sur le planning au 011019'!$F$57</f>
        <v>12H-20H</v>
      </c>
      <c r="BE46" s="179" t="str">
        <f>'Agent sur le planning au 011019'!$B$31</f>
        <v>JBA-3</v>
      </c>
      <c r="BF46" s="179" t="str">
        <f>'Agent sur le planning au 011019'!$C$31</f>
        <v>JBA-3</v>
      </c>
      <c r="BG46" s="179" t="str">
        <f>'Agent sur le planning au 011019'!$D$31</f>
        <v>JBA-3</v>
      </c>
      <c r="BH46" s="179" t="str">
        <f>'Agent sur le planning au 011019'!$E$31</f>
        <v>JBA-3</v>
      </c>
      <c r="BI46" s="180" t="str">
        <f>'Agent sur le planning au 011019'!$F$31</f>
        <v>JBA-3</v>
      </c>
      <c r="BJ46" s="181" t="str">
        <f>'Agent sur le planning au 011019'!$B$32</f>
        <v>JBA-2</v>
      </c>
      <c r="BK46" s="182" t="str">
        <f>'Agent sur le planning au 011019'!$C$32</f>
        <v>JBA-2</v>
      </c>
      <c r="BL46" s="182" t="str">
        <f>'Agent sur le planning au 011019'!$D$32</f>
        <v>Soir JBC</v>
      </c>
      <c r="BM46" s="182" t="str">
        <f>'Agent sur le planning au 011019'!$E$32</f>
        <v>JBA-2</v>
      </c>
      <c r="BN46" s="182" t="str">
        <f>'Agent sur le planning au 011019'!$F$32</f>
        <v>JBA-2</v>
      </c>
      <c r="BO46" s="182" t="str">
        <f>'Agent sur le planning au 011019'!$B$33</f>
        <v>JBA-1</v>
      </c>
      <c r="BP46" s="182" t="str">
        <f>'Agent sur le planning au 011019'!$C$33</f>
        <v>12H-20H</v>
      </c>
      <c r="BQ46" s="181" t="str">
        <f>'Agent sur le planning au 011019'!$D$33</f>
        <v>JBA-2</v>
      </c>
      <c r="BR46" s="182" t="str">
        <f>'Agent sur le planning au 011019'!$E$33</f>
        <v>JBA-1</v>
      </c>
      <c r="BS46" s="182" t="str">
        <f>'Agent sur le planning au 011019'!$F$33</f>
        <v>JBA-1</v>
      </c>
      <c r="BT46" s="183" t="str">
        <f>'Agent sur le planning au 011019'!$B$34</f>
        <v>7H30-15H30</v>
      </c>
      <c r="BU46" s="181" t="str">
        <f>'Agent sur le planning au 011019'!$C$34</f>
        <v>CCV-43</v>
      </c>
      <c r="BV46" s="182" t="str">
        <f>'Agent sur le planning au 011019'!$D$34</f>
        <v>Soir JFR</v>
      </c>
      <c r="BW46" s="182" t="str">
        <f>'Agent sur le planning au 011019'!$E$34</f>
        <v>CCV-43</v>
      </c>
      <c r="BX46" s="182" t="str">
        <f>'Agent sur le planning au 011019'!$F$34</f>
        <v>CCV-43</v>
      </c>
      <c r="BY46" s="183" t="str">
        <f>'Agent sur le planning au 011019'!$B$35</f>
        <v>7H30-15H30</v>
      </c>
      <c r="BZ46" s="182" t="str">
        <f>'Agent sur le planning au 011019'!$C$35</f>
        <v>CCV-46</v>
      </c>
      <c r="CA46" s="182" t="str">
        <f>'Agent sur le planning au 011019'!$D$35</f>
        <v>CCV-46</v>
      </c>
      <c r="CB46" s="181" t="str">
        <f>'Agent sur le planning au 011019'!$E$35</f>
        <v>CCV-46</v>
      </c>
      <c r="CC46" s="182" t="str">
        <f>'Agent sur le planning au 011019'!$F$35</f>
        <v>Soir JBC</v>
      </c>
      <c r="CD46" s="182" t="str">
        <f>'Agent sur le planning au 011019'!$B$36</f>
        <v>JFR-34</v>
      </c>
      <c r="CE46" s="181" t="str">
        <f>'Agent sur le planning au 011019'!$C$36</f>
        <v>JFR-34</v>
      </c>
      <c r="CF46" s="184" t="str">
        <f>'Agent sur le planning au 011019'!$D$36</f>
        <v>RA</v>
      </c>
      <c r="CG46" s="182" t="str">
        <f>'Agent sur le planning au 011019'!$E$36</f>
        <v>JFR-34</v>
      </c>
      <c r="CH46" s="182" t="str">
        <f>'Agent sur le planning au 011019'!$F$36</f>
        <v>JFR-34</v>
      </c>
      <c r="CI46" s="182" t="str">
        <f>'Agent sur le planning au 011019'!$B$37</f>
        <v>Soir gyn</v>
      </c>
      <c r="CJ46" s="183" t="str">
        <f>'Agent sur le planning au 011019'!$C$37</f>
        <v>7H30-18H</v>
      </c>
      <c r="CK46" s="182" t="str">
        <f>'Agent sur le planning au 011019'!$D$37</f>
        <v>7H30-18H</v>
      </c>
      <c r="CL46" s="184" t="str">
        <f>'Agent sur le planning au 011019'!$E$37</f>
        <v>RA</v>
      </c>
      <c r="CM46" s="184" t="str">
        <f>'Agent sur le planning au 011019'!$F$37</f>
        <v>RA</v>
      </c>
      <c r="CN46" s="182" t="str">
        <f>'Agent sur le planning au 011019'!$B$38</f>
        <v>JFR-36</v>
      </c>
      <c r="CO46" s="181" t="str">
        <f>'Agent sur le planning au 011019'!$C$38</f>
        <v>JFR-36</v>
      </c>
      <c r="CP46" s="182" t="str">
        <f>'Agent sur le planning au 011019'!$D$38</f>
        <v>JFR-36</v>
      </c>
      <c r="CQ46" s="182" t="str">
        <f>'Agent sur le planning au 011019'!$E$38</f>
        <v>JFR-36</v>
      </c>
      <c r="CR46" s="182" t="str">
        <f>'Agent sur le planning au 011019'!$F$38</f>
        <v>Soir JFR</v>
      </c>
      <c r="CS46" s="181" t="str">
        <f>'Agent sur le planning au 011019'!$B$39</f>
        <v>JFR-35</v>
      </c>
      <c r="CT46" s="182" t="str">
        <f>'Agent sur le planning au 011019'!$C$39</f>
        <v>Soir JFR</v>
      </c>
      <c r="CU46" s="182" t="str">
        <f>'Agent sur le planning au 011019'!$D$39</f>
        <v>JFR-35</v>
      </c>
      <c r="CV46" s="182" t="str">
        <f>'Agent sur le planning au 011019'!$E$39</f>
        <v>JFR-35</v>
      </c>
      <c r="CW46" s="182" t="str">
        <f>'Agent sur le planning au 011019'!$F$39</f>
        <v>JFR-35</v>
      </c>
      <c r="CX46" s="183" t="str">
        <f>'Agent sur le planning au 011019'!$B$40</f>
        <v>7H30-15H30</v>
      </c>
      <c r="CY46" s="183" t="str">
        <f>'Agent sur le planning au 011019'!$C$40</f>
        <v>7H30-15H30</v>
      </c>
      <c r="CZ46" s="182" t="str">
        <f>'Agent sur le planning au 011019'!$D$40</f>
        <v>7H30-15H30</v>
      </c>
      <c r="DA46" s="182" t="str">
        <f>'Agent sur le planning au 011019'!$E$40</f>
        <v>12H-20H</v>
      </c>
      <c r="DB46" s="181" t="str">
        <f>'Agent sur le planning au 011019'!$F$40</f>
        <v>JFR-36</v>
      </c>
      <c r="DC46" s="182" t="str">
        <f>'Agent sur le planning au 011019'!$B$41</f>
        <v>Soir JBU</v>
      </c>
      <c r="DD46" s="182" t="str">
        <f>'Agent sur le planning au 011019'!$C$41</f>
        <v>JBU-14</v>
      </c>
      <c r="DE46" s="181" t="str">
        <f>'Agent sur le planning au 011019'!$D$41</f>
        <v>JBU-14</v>
      </c>
      <c r="DF46" s="182" t="str">
        <f>'Agent sur le planning au 011019'!$E$41</f>
        <v>JBU-14</v>
      </c>
      <c r="DG46" s="182" t="str">
        <f>'Agent sur le planning au 011019'!$F$41</f>
        <v>JBU-14</v>
      </c>
      <c r="DH46" s="182" t="str">
        <f>'Agent sur le planning au 011019'!$B$42</f>
        <v>JBU-14</v>
      </c>
      <c r="DI46" s="182" t="str">
        <f>'Agent sur le planning au 011019'!$C$42</f>
        <v>Soir JBU</v>
      </c>
      <c r="DJ46" s="182" t="str">
        <f>'Agent sur le planning au 011019'!$D$42</f>
        <v>JBU-11</v>
      </c>
      <c r="DK46" s="181" t="str">
        <f>'Agent sur le planning au 011019'!$E$42</f>
        <v>7H30-15H30</v>
      </c>
      <c r="DL46" s="182" t="str">
        <f>'Agent sur le planning au 011019'!$F$42</f>
        <v>RADIO</v>
      </c>
      <c r="DM46" s="182" t="str">
        <f>'Agent sur le planning au 011019'!$B$43</f>
        <v>JBU-11</v>
      </c>
      <c r="DN46" s="181" t="str">
        <f>'Agent sur le planning au 011019'!$C$43</f>
        <v>JBU-11</v>
      </c>
      <c r="DO46" s="182" t="str">
        <f>'Agent sur le planning au 011019'!$D$43</f>
        <v>Soir JBU</v>
      </c>
      <c r="DP46" s="182" t="str">
        <f>'Agent sur le planning au 011019'!$E$43</f>
        <v>JBU-11</v>
      </c>
      <c r="DQ46" s="182" t="str">
        <f>'Agent sur le planning au 011019'!$F$43</f>
        <v>JBU-11</v>
      </c>
      <c r="DR46" s="182" t="str">
        <f>'Agent sur le planning au 011019'!$B$44</f>
        <v>7H30-18H</v>
      </c>
      <c r="DS46" s="183" t="str">
        <f>'Agent sur le planning au 011019'!$C$44</f>
        <v>7H30-18H</v>
      </c>
      <c r="DT46" s="182" t="str">
        <f>'Agent sur le planning au 011019'!$D$44</f>
        <v>7H30-18H</v>
      </c>
      <c r="DU46" s="184" t="str">
        <f>'Agent sur le planning au 011019'!$E$44</f>
        <v>RA</v>
      </c>
      <c r="DV46" s="181" t="str">
        <f>'Agent sur le planning au 011019'!$F$44</f>
        <v>7H30-18H</v>
      </c>
      <c r="DW46" s="182" t="str">
        <f>'Agent sur le planning au 011019'!$B$45</f>
        <v>10H-20H</v>
      </c>
      <c r="DX46" s="183" t="str">
        <f>'Agent sur le planning au 011019'!$C$45</f>
        <v>7H30-18H</v>
      </c>
      <c r="DY46" s="184" t="str">
        <f>'Agent sur le planning au 011019'!$D$45</f>
        <v>RA</v>
      </c>
      <c r="DZ46" s="182" t="str">
        <f>'Agent sur le planning au 011019'!$E$45</f>
        <v>JBU-15</v>
      </c>
      <c r="EA46" s="184" t="str">
        <f>'Agent sur le planning au 011019'!$F$45</f>
        <v>RA</v>
      </c>
      <c r="EB46" s="181" t="str">
        <f>'Agent sur le planning au 011019'!$B$46</f>
        <v>JBC-26</v>
      </c>
      <c r="EC46" s="182" t="str">
        <f>'Agent sur le planning au 011019'!$C$46</f>
        <v>JBC-26</v>
      </c>
      <c r="ED46" s="182" t="str">
        <f>'Agent sur le planning au 011019'!$D$46</f>
        <v>JBC-26</v>
      </c>
      <c r="EE46" s="182" t="str">
        <f>'Agent sur le planning au 011019'!$E$46</f>
        <v>Soir JBC</v>
      </c>
      <c r="EF46" s="183" t="str">
        <f>'Agent sur le planning au 011019'!$F$46</f>
        <v>7H30-15H30</v>
      </c>
      <c r="EG46" s="182" t="str">
        <f>'Agent sur le planning au 011019'!$B$47</f>
        <v>7H30-15H30</v>
      </c>
      <c r="EH46" s="181" t="str">
        <f>'Agent sur le planning au 011019'!$C$47</f>
        <v>7H30-15H30</v>
      </c>
      <c r="EI46" s="183" t="str">
        <f>'Agent sur le planning au 011019'!$D$47</f>
        <v>7H30-15H30</v>
      </c>
      <c r="EJ46" s="183" t="str">
        <f>'Agent sur le planning au 011019'!$E$47</f>
        <v>7H30-15H30</v>
      </c>
      <c r="EK46" s="182" t="str">
        <f>'Agent sur le planning au 011019'!$F$47</f>
        <v>JBU-15</v>
      </c>
      <c r="EL46" s="182" t="str">
        <f>'Agent sur le planning au 011019'!$B$48</f>
        <v>Soir JBC</v>
      </c>
      <c r="EM46" s="182" t="str">
        <f>'Agent sur le planning au 011019'!$C$48</f>
        <v>JFR-35</v>
      </c>
      <c r="EN46" s="181" t="str">
        <f>'Agent sur le planning au 011019'!$D$48</f>
        <v>JBC-24</v>
      </c>
      <c r="EO46" s="182" t="str">
        <f>'Agent sur le planning au 011019'!$E$48</f>
        <v>JBC-25</v>
      </c>
      <c r="EP46" s="182" t="str">
        <f>'Agent sur le planning au 011019'!$F$48</f>
        <v>JBC-25</v>
      </c>
      <c r="EQ46" s="182" t="str">
        <f>'Agent sur le planning au 011019'!$B$49</f>
        <v>JBC-24</v>
      </c>
      <c r="ER46" s="182" t="str">
        <f>'Agent sur le planning au 011019'!$C$49</f>
        <v>JBC-24</v>
      </c>
      <c r="ES46" s="182" t="str">
        <f>'Agent sur le planning au 011019'!$D$49</f>
        <v>12H-20H</v>
      </c>
      <c r="ET46" s="182" t="str">
        <f>'Agent sur le planning au 011019'!$E$49</f>
        <v>JBC-24</v>
      </c>
      <c r="EU46" s="181" t="str">
        <f>'Agent sur le planning au 011019'!$F$49</f>
        <v>JBC-24</v>
      </c>
      <c r="EV46" s="182" t="str">
        <f>'Agent sur le planning au 011019'!$B$50</f>
        <v>JBC-22</v>
      </c>
      <c r="EW46" s="182" t="str">
        <f>'Agent sur le planning au 011019'!$C$50</f>
        <v>Soir JBC</v>
      </c>
      <c r="EX46" s="182" t="str">
        <f>'Agent sur le planning au 011019'!$D$50</f>
        <v>JBC-22</v>
      </c>
      <c r="EY46" s="181" t="s">
        <v>293</v>
      </c>
      <c r="EZ46" s="182" t="str">
        <f>'Agent sur le planning au 011019'!$F$50</f>
        <v>JBC-22</v>
      </c>
      <c r="FA46" s="182" t="str">
        <f>'Agent sur le planning au 011019'!$B$51</f>
        <v>7H30-18H</v>
      </c>
      <c r="FB46" s="184" t="str">
        <f>'Agent sur le planning au 011019'!$C$51</f>
        <v>RA</v>
      </c>
      <c r="FC46" s="182" t="str">
        <f>'Agent sur le planning au 011019'!$D$51</f>
        <v>JFR-33</v>
      </c>
      <c r="FD46" s="181" t="str">
        <f>'Agent sur le planning au 011019'!$E$51</f>
        <v>7h30-18h</v>
      </c>
      <c r="FE46" s="181" t="str">
        <f>'Agent sur le planning au 011019'!$F$51</f>
        <v>JFR-33</v>
      </c>
      <c r="FF46" s="184" t="str">
        <f>'Agent sur le planning au 011019'!$B$52</f>
        <v>RA</v>
      </c>
      <c r="FG46" s="182" t="str">
        <f>'Agent sur le planning au 011019'!$C$52</f>
        <v>JBC-25</v>
      </c>
      <c r="FH46" s="182" t="str">
        <f>'Agent sur le planning au 011019'!$D$52</f>
        <v>JFR-35</v>
      </c>
      <c r="FI46" s="182" t="str">
        <f>'Agent sur le planning au 011019'!$E$52</f>
        <v>7H30-18H</v>
      </c>
      <c r="FJ46" s="184" t="str">
        <f>'Agent sur le planning au 011019'!$F$52</f>
        <v>RA</v>
      </c>
      <c r="FK46" s="182" t="str">
        <f>'Agent sur le planning au 011019'!$B$53</f>
        <v>7H30-15H30</v>
      </c>
      <c r="FL46" s="183" t="str">
        <f>'Agent sur le planning au 011019'!$C$53</f>
        <v>7H30-15H30</v>
      </c>
      <c r="FM46" s="181" t="str">
        <f>'Agent sur le planning au 011019'!$D$53</f>
        <v>7H30-15H30</v>
      </c>
      <c r="FN46" s="182" t="str">
        <f>'Agent sur le planning au 011019'!$E$53</f>
        <v>Soir JFR</v>
      </c>
      <c r="FO46" s="183" t="str">
        <f>'Agent sur le planning au 011019'!$F$53</f>
        <v>7H30-15H30</v>
      </c>
      <c r="FP46" s="182" t="str">
        <f>'Agent sur le planning au 011019'!$B$54</f>
        <v>12H-20H</v>
      </c>
      <c r="FQ46" s="183" t="str">
        <f>'Agent sur le planning au 011019'!$C$54</f>
        <v>7H30-15H30</v>
      </c>
      <c r="FR46" s="183" t="str">
        <f>'Agent sur le planning au 011019'!$D$54</f>
        <v>7H30-15H30</v>
      </c>
      <c r="FS46" s="181" t="str">
        <f>'Agent sur le planning au 011019'!$E$54</f>
        <v>7H30-15H30</v>
      </c>
      <c r="FT46" s="183" t="str">
        <f>'Agent sur le planning au 011019'!$F$54</f>
        <v>7H30-15H30</v>
      </c>
      <c r="FU46" s="181" t="str">
        <f>'Agent sur le planning au 011019'!$B$55</f>
        <v>7H30-15H30</v>
      </c>
      <c r="FV46" s="183" t="str">
        <f>'Agent sur le planning au 011019'!$C$55</f>
        <v>7H30-15H30</v>
      </c>
      <c r="FW46" s="183" t="s">
        <v>292</v>
      </c>
      <c r="FX46" s="183" t="s">
        <v>294</v>
      </c>
      <c r="FY46" s="183" t="str">
        <f>'Agent sur le planning au 011019'!$F$55</f>
        <v>7H30-15H30</v>
      </c>
      <c r="FZ46" s="182" t="str">
        <f>'Agent sur le planning au 011019'!$B$56</f>
        <v>CETI</v>
      </c>
      <c r="GA46" s="181" t="str">
        <f>'Agent sur le planning au 011019'!$C$56</f>
        <v>CETI</v>
      </c>
      <c r="GB46" s="183" t="str">
        <f>'Agent sur le planning au 011019'!$D$56</f>
        <v>7H30-15H30</v>
      </c>
      <c r="GC46" s="182" t="str">
        <f>'Agent sur le planning au 011019'!$E$56</f>
        <v>Soir JBU</v>
      </c>
      <c r="GD46" s="182" t="str">
        <f>'Agent sur le planning au 011019'!$F$56</f>
        <v>CETI</v>
      </c>
      <c r="GE46" s="182" t="str">
        <f>'Agent sur le planning au 011019'!$B$57</f>
        <v>RADIO</v>
      </c>
      <c r="GF46" s="182" t="str">
        <f>'Agent sur le planning au 011019'!$C$57</f>
        <v>CURI</v>
      </c>
      <c r="GG46" s="181" t="str">
        <f>'Agent sur le planning au 011019'!$D$57</f>
        <v>Radio</v>
      </c>
      <c r="GH46" s="182" t="str">
        <f>'Agent sur le planning au 011019'!$E$57</f>
        <v>SCANN</v>
      </c>
      <c r="GI46" s="182" t="str">
        <f>'Agent sur le planning au 011019'!$F$57</f>
        <v>12H-20H</v>
      </c>
      <c r="GJ46" s="179" t="str">
        <f>'Agent sur le planning au 011019'!$B$31</f>
        <v>JBA-3</v>
      </c>
      <c r="GK46" s="179" t="str">
        <f>'Agent sur le planning au 011019'!$C$31</f>
        <v>JBA-3</v>
      </c>
      <c r="GL46" s="179" t="str">
        <f>'Agent sur le planning au 011019'!$D$31</f>
        <v>JBA-3</v>
      </c>
      <c r="GM46" s="179" t="str">
        <f>'Agent sur le planning au 011019'!$E$31</f>
        <v>JBA-3</v>
      </c>
      <c r="GN46" s="180" t="str">
        <f>'Agent sur le planning au 011019'!$F$31</f>
        <v>JBA-3</v>
      </c>
      <c r="GO46" s="181" t="str">
        <f>'Agent sur le planning au 011019'!$B$32</f>
        <v>JBA-2</v>
      </c>
      <c r="GP46" s="182" t="str">
        <f>'Agent sur le planning au 011019'!$C$32</f>
        <v>JBA-2</v>
      </c>
      <c r="GQ46" s="182" t="str">
        <f>'Agent sur le planning au 011019'!$D$32</f>
        <v>Soir JBC</v>
      </c>
      <c r="GR46" s="182" t="str">
        <f>'Agent sur le planning au 011019'!$E$32</f>
        <v>JBA-2</v>
      </c>
      <c r="GS46" s="182" t="str">
        <f>'Agent sur le planning au 011019'!$F$32</f>
        <v>JBA-2</v>
      </c>
      <c r="GT46" s="182" t="str">
        <f>'Agent sur le planning au 011019'!$B$33</f>
        <v>JBA-1</v>
      </c>
      <c r="GU46" s="182" t="str">
        <f>'Agent sur le planning au 011019'!$C$33</f>
        <v>12H-20H</v>
      </c>
      <c r="GV46" s="181" t="str">
        <f>'Agent sur le planning au 011019'!$D$33</f>
        <v>JBA-2</v>
      </c>
      <c r="GW46" s="182" t="str">
        <f>'Agent sur le planning au 011019'!$E$33</f>
        <v>JBA-1</v>
      </c>
      <c r="GX46" s="182" t="str">
        <f>'Agent sur le planning au 011019'!$F$33</f>
        <v>JBA-1</v>
      </c>
      <c r="GY46" s="183" t="str">
        <f>'Agent sur le planning au 011019'!$B$34</f>
        <v>7H30-15H30</v>
      </c>
      <c r="GZ46" s="181" t="str">
        <f>'Agent sur le planning au 011019'!$C$34</f>
        <v>CCV-43</v>
      </c>
      <c r="HA46" s="182" t="str">
        <f>'Agent sur le planning au 011019'!$D$34</f>
        <v>Soir JFR</v>
      </c>
      <c r="HB46" s="182" t="str">
        <f>'Agent sur le planning au 011019'!$E$34</f>
        <v>CCV-43</v>
      </c>
      <c r="HC46" s="182" t="str">
        <f>'Agent sur le planning au 011019'!$F$34</f>
        <v>CCV-43</v>
      </c>
      <c r="HD46" s="183" t="str">
        <f>'Agent sur le planning au 011019'!$B$35</f>
        <v>7H30-15H30</v>
      </c>
      <c r="HE46" s="182" t="str">
        <f>'Agent sur le planning au 011019'!$C$35</f>
        <v>CCV-46</v>
      </c>
      <c r="HF46" s="182" t="str">
        <f>'Agent sur le planning au 011019'!$D$35</f>
        <v>CCV-46</v>
      </c>
      <c r="HG46" s="181" t="str">
        <f>'Agent sur le planning au 011019'!$E$35</f>
        <v>CCV-46</v>
      </c>
      <c r="HH46" s="182" t="str">
        <f>'Agent sur le planning au 011019'!$F$35</f>
        <v>Soir JBC</v>
      </c>
      <c r="HI46" s="182" t="str">
        <f>'Agent sur le planning au 011019'!$B$36</f>
        <v>JFR-34</v>
      </c>
      <c r="HJ46" s="181" t="str">
        <f>'Agent sur le planning au 011019'!$C$36</f>
        <v>JFR-34</v>
      </c>
      <c r="HK46" s="184" t="str">
        <f>'Agent sur le planning au 011019'!$D$36</f>
        <v>RA</v>
      </c>
      <c r="HL46" s="182" t="str">
        <f>'Agent sur le planning au 011019'!$E$36</f>
        <v>JFR-34</v>
      </c>
      <c r="HM46" s="182" t="str">
        <f>'Agent sur le planning au 011019'!$F$36</f>
        <v>JFR-34</v>
      </c>
      <c r="HN46" s="182" t="str">
        <f>'Agent sur le planning au 011019'!$B$37</f>
        <v>Soir gyn</v>
      </c>
      <c r="HO46" s="183" t="str">
        <f>'Agent sur le planning au 011019'!$C$37</f>
        <v>7H30-18H</v>
      </c>
      <c r="HP46" s="182" t="str">
        <f>'Agent sur le planning au 011019'!$D$37</f>
        <v>7H30-18H</v>
      </c>
      <c r="HQ46" s="184" t="str">
        <f>'Agent sur le planning au 011019'!$E$37</f>
        <v>RA</v>
      </c>
      <c r="HR46" s="184" t="str">
        <f>'Agent sur le planning au 011019'!$F$37</f>
        <v>RA</v>
      </c>
      <c r="HS46" s="182" t="str">
        <f>'Agent sur le planning au 011019'!$B$38</f>
        <v>JFR-36</v>
      </c>
      <c r="HT46" s="181" t="str">
        <f>'Agent sur le planning au 011019'!$C$38</f>
        <v>JFR-36</v>
      </c>
      <c r="HU46" s="182" t="str">
        <f>'Agent sur le planning au 011019'!$D$38</f>
        <v>JFR-36</v>
      </c>
      <c r="HV46" s="182" t="str">
        <f>'Agent sur le planning au 011019'!$E$38</f>
        <v>JFR-36</v>
      </c>
      <c r="HW46" s="182" t="str">
        <f>'Agent sur le planning au 011019'!$F$38</f>
        <v>Soir JFR</v>
      </c>
      <c r="HX46" s="181" t="str">
        <f>'Agent sur le planning au 011019'!$B$39</f>
        <v>JFR-35</v>
      </c>
      <c r="HY46" s="182" t="str">
        <f>'Agent sur le planning au 011019'!$C$39</f>
        <v>Soir JFR</v>
      </c>
      <c r="HZ46" s="182" t="str">
        <f>'Agent sur le planning au 011019'!$D$39</f>
        <v>JFR-35</v>
      </c>
      <c r="IA46" s="182" t="str">
        <f>'Agent sur le planning au 011019'!$E$39</f>
        <v>JFR-35</v>
      </c>
      <c r="IB46" s="182" t="str">
        <f>'Agent sur le planning au 011019'!$F$39</f>
        <v>JFR-35</v>
      </c>
      <c r="IC46" s="183" t="str">
        <f>'Agent sur le planning au 011019'!$B$40</f>
        <v>7H30-15H30</v>
      </c>
      <c r="ID46" s="183" t="str">
        <f>'Agent sur le planning au 011019'!$C$40</f>
        <v>7H30-15H30</v>
      </c>
      <c r="IE46" s="182" t="str">
        <f>'Agent sur le planning au 011019'!$D$40</f>
        <v>7H30-15H30</v>
      </c>
      <c r="IF46" s="182" t="str">
        <f>'Agent sur le planning au 011019'!$E$40</f>
        <v>12H-20H</v>
      </c>
      <c r="IG46" s="181" t="str">
        <f>'Agent sur le planning au 011019'!$F$40</f>
        <v>JFR-36</v>
      </c>
      <c r="IH46" s="182" t="str">
        <f>'Agent sur le planning au 011019'!$B$41</f>
        <v>Soir JBU</v>
      </c>
      <c r="II46" s="182" t="str">
        <f>'Agent sur le planning au 011019'!$C$41</f>
        <v>JBU-14</v>
      </c>
      <c r="IJ46" s="181" t="str">
        <f>'Agent sur le planning au 011019'!$D$41</f>
        <v>JBU-14</v>
      </c>
      <c r="IK46" s="182" t="str">
        <f>'Agent sur le planning au 011019'!$E$41</f>
        <v>JBU-14</v>
      </c>
      <c r="IL46" s="182" t="str">
        <f>'Agent sur le planning au 011019'!$F$41</f>
        <v>JBU-14</v>
      </c>
      <c r="IM46" s="182" t="str">
        <f>'Agent sur le planning au 011019'!$B$42</f>
        <v>JBU-14</v>
      </c>
      <c r="IN46" s="182" t="str">
        <f>'Agent sur le planning au 011019'!$C$42</f>
        <v>Soir JBU</v>
      </c>
      <c r="IO46" s="182" t="str">
        <f>'Agent sur le planning au 011019'!$D$42</f>
        <v>JBU-11</v>
      </c>
      <c r="IP46" s="181" t="str">
        <f>'Agent sur le planning au 011019'!$E$42</f>
        <v>7H30-15H30</v>
      </c>
      <c r="IQ46" s="182" t="str">
        <f>'Agent sur le planning au 011019'!$F$42</f>
        <v>RADIO</v>
      </c>
      <c r="IR46" s="182" t="str">
        <f>'Agent sur le planning au 011019'!$B$43</f>
        <v>JBU-11</v>
      </c>
      <c r="IS46" s="181" t="str">
        <f>'Agent sur le planning au 011019'!$C$43</f>
        <v>JBU-11</v>
      </c>
      <c r="IT46" s="182" t="str">
        <f>'Agent sur le planning au 011019'!$D$43</f>
        <v>Soir JBU</v>
      </c>
      <c r="IU46" s="182" t="str">
        <f>'Agent sur le planning au 011019'!$E$43</f>
        <v>JBU-11</v>
      </c>
      <c r="IV46" s="182" t="str">
        <f>'Agent sur le planning au 011019'!$F$43</f>
        <v>JBU-11</v>
      </c>
      <c r="IW46" s="182" t="str">
        <f>'Agent sur le planning au 011019'!$B$44</f>
        <v>7H30-18H</v>
      </c>
      <c r="IX46" s="183" t="str">
        <f>'Agent sur le planning au 011019'!$C$44</f>
        <v>7H30-18H</v>
      </c>
      <c r="IY46" s="182" t="str">
        <f>'Agent sur le planning au 011019'!$D$44</f>
        <v>7H30-18H</v>
      </c>
      <c r="IZ46" s="184" t="str">
        <f>'Agent sur le planning au 011019'!$E$44</f>
        <v>RA</v>
      </c>
      <c r="JA46" s="181" t="str">
        <f>'Agent sur le planning au 011019'!$F$44</f>
        <v>7H30-18H</v>
      </c>
      <c r="JB46" s="182" t="str">
        <f>'Agent sur le planning au 011019'!$B$45</f>
        <v>10H-20H</v>
      </c>
      <c r="JC46" s="183" t="str">
        <f>'Agent sur le planning au 011019'!$C$45</f>
        <v>7H30-18H</v>
      </c>
      <c r="JD46" s="184" t="str">
        <f>'Agent sur le planning au 011019'!$D$45</f>
        <v>RA</v>
      </c>
      <c r="JE46" s="182" t="str">
        <f>'Agent sur le planning au 011019'!$E$45</f>
        <v>JBU-15</v>
      </c>
      <c r="JF46" s="184" t="str">
        <f>'Agent sur le planning au 011019'!$F$45</f>
        <v>RA</v>
      </c>
      <c r="JG46" s="181" t="str">
        <f>'Agent sur le planning au 011019'!$B$46</f>
        <v>JBC-26</v>
      </c>
      <c r="JH46" s="182" t="str">
        <f>'Agent sur le planning au 011019'!$C$46</f>
        <v>JBC-26</v>
      </c>
      <c r="JI46" s="182" t="str">
        <f>'Agent sur le planning au 011019'!$D$46</f>
        <v>JBC-26</v>
      </c>
      <c r="JJ46" s="182" t="str">
        <f>'Agent sur le planning au 011019'!$E$46</f>
        <v>Soir JBC</v>
      </c>
      <c r="JK46" s="183" t="str">
        <f>'Agent sur le planning au 011019'!$F$46</f>
        <v>7H30-15H30</v>
      </c>
      <c r="JL46" s="182" t="str">
        <f>'Agent sur le planning au 011019'!$B$47</f>
        <v>7H30-15H30</v>
      </c>
      <c r="JM46" s="181" t="str">
        <f>'Agent sur le planning au 011019'!$C$47</f>
        <v>7H30-15H30</v>
      </c>
      <c r="JN46" s="183" t="str">
        <f>'Agent sur le planning au 011019'!$D$47</f>
        <v>7H30-15H30</v>
      </c>
      <c r="JO46" s="183" t="str">
        <f>'Agent sur le planning au 011019'!$E$47</f>
        <v>7H30-15H30</v>
      </c>
      <c r="JP46" s="182" t="str">
        <f>'Agent sur le planning au 011019'!$F$47</f>
        <v>JBU-15</v>
      </c>
      <c r="JQ46" s="182" t="str">
        <f>'Agent sur le planning au 011019'!$B$48</f>
        <v>Soir JBC</v>
      </c>
      <c r="JR46" s="182" t="str">
        <f>'Agent sur le planning au 011019'!$C$48</f>
        <v>JFR-35</v>
      </c>
      <c r="JS46" s="181" t="str">
        <f>'Agent sur le planning au 011019'!$D$48</f>
        <v>JBC-24</v>
      </c>
      <c r="JT46" s="182" t="str">
        <f>'Agent sur le planning au 011019'!$E$48</f>
        <v>JBC-25</v>
      </c>
      <c r="JU46" s="182" t="str">
        <f>'Agent sur le planning au 011019'!$F$48</f>
        <v>JBC-25</v>
      </c>
      <c r="JV46" s="182" t="str">
        <f>'Agent sur le planning au 011019'!$B$49</f>
        <v>JBC-24</v>
      </c>
      <c r="JW46" s="182" t="str">
        <f>'Agent sur le planning au 011019'!$C$49</f>
        <v>JBC-24</v>
      </c>
      <c r="JX46" s="182" t="str">
        <f>'Agent sur le planning au 011019'!$D$49</f>
        <v>12H-20H</v>
      </c>
      <c r="JY46" s="182" t="str">
        <f>'Agent sur le planning au 011019'!$E$49</f>
        <v>JBC-24</v>
      </c>
      <c r="JZ46" s="181" t="str">
        <f>'Agent sur le planning au 011019'!$F$49</f>
        <v>JBC-24</v>
      </c>
      <c r="KA46" s="182" t="str">
        <f>'Agent sur le planning au 011019'!$B$50</f>
        <v>JBC-22</v>
      </c>
      <c r="KB46" s="182" t="str">
        <f>'Agent sur le planning au 011019'!$C$50</f>
        <v>Soir JBC</v>
      </c>
      <c r="KC46" s="182" t="str">
        <f>'Agent sur le planning au 011019'!$D$50</f>
        <v>JBC-22</v>
      </c>
      <c r="KD46" s="181" t="s">
        <v>293</v>
      </c>
      <c r="KE46" s="182" t="str">
        <f>'Agent sur le planning au 011019'!$F$50</f>
        <v>JBC-22</v>
      </c>
      <c r="KF46" s="182" t="str">
        <f>'Agent sur le planning au 011019'!$B$51</f>
        <v>7H30-18H</v>
      </c>
      <c r="KG46" s="184" t="str">
        <f>'Agent sur le planning au 011019'!$C$51</f>
        <v>RA</v>
      </c>
      <c r="KH46" s="182" t="str">
        <f>'Agent sur le planning au 011019'!$D$51</f>
        <v>JFR-33</v>
      </c>
      <c r="KI46" s="181" t="str">
        <f>'Agent sur le planning au 011019'!$E$51</f>
        <v>7h30-18h</v>
      </c>
      <c r="KJ46" s="181" t="str">
        <f>'Agent sur le planning au 011019'!$F$51</f>
        <v>JFR-33</v>
      </c>
      <c r="KK46" s="184" t="str">
        <f>'Agent sur le planning au 011019'!$B$52</f>
        <v>RA</v>
      </c>
      <c r="KL46" s="182" t="str">
        <f>'Agent sur le planning au 011019'!$C$52</f>
        <v>JBC-25</v>
      </c>
      <c r="KM46" s="182" t="str">
        <f>'Agent sur le planning au 011019'!$D$52</f>
        <v>JFR-35</v>
      </c>
      <c r="KN46" s="182" t="str">
        <f>'Agent sur le planning au 011019'!$E$52</f>
        <v>7H30-18H</v>
      </c>
      <c r="KO46" s="184" t="str">
        <f>'Agent sur le planning au 011019'!$F$52</f>
        <v>RA</v>
      </c>
      <c r="KP46" s="182" t="str">
        <f>'Agent sur le planning au 011019'!$B$53</f>
        <v>7H30-15H30</v>
      </c>
      <c r="KQ46" s="183" t="str">
        <f>'Agent sur le planning au 011019'!$C$53</f>
        <v>7H30-15H30</v>
      </c>
      <c r="KR46" s="181" t="str">
        <f>'Agent sur le planning au 011019'!$D$53</f>
        <v>7H30-15H30</v>
      </c>
      <c r="KS46" s="182" t="str">
        <f>'Agent sur le planning au 011019'!$E$53</f>
        <v>Soir JFR</v>
      </c>
      <c r="KT46" s="183" t="str">
        <f>'Agent sur le planning au 011019'!$F$53</f>
        <v>7H30-15H30</v>
      </c>
      <c r="KU46" s="182" t="str">
        <f>'Agent sur le planning au 011019'!$B$54</f>
        <v>12H-20H</v>
      </c>
      <c r="KV46" s="183" t="str">
        <f>'Agent sur le planning au 011019'!$C$54</f>
        <v>7H30-15H30</v>
      </c>
      <c r="KW46" s="183" t="str">
        <f>'Agent sur le planning au 011019'!$D$54</f>
        <v>7H30-15H30</v>
      </c>
      <c r="KX46" s="181" t="str">
        <f>'Agent sur le planning au 011019'!$E$54</f>
        <v>7H30-15H30</v>
      </c>
      <c r="KY46" s="183" t="str">
        <f>'Agent sur le planning au 011019'!$F$54</f>
        <v>7H30-15H30</v>
      </c>
      <c r="KZ46" s="181" t="str">
        <f>'Agent sur le planning au 011019'!$B$55</f>
        <v>7H30-15H30</v>
      </c>
      <c r="LA46" s="183" t="str">
        <f>'Agent sur le planning au 011019'!$C$55</f>
        <v>7H30-15H30</v>
      </c>
      <c r="LB46" s="183" t="s">
        <v>292</v>
      </c>
      <c r="LC46" s="183" t="s">
        <v>294</v>
      </c>
      <c r="LD46" s="183" t="str">
        <f>'Agent sur le planning au 011019'!$F$55</f>
        <v>7H30-15H30</v>
      </c>
      <c r="LE46" s="182" t="str">
        <f>'Agent sur le planning au 011019'!$B$56</f>
        <v>CETI</v>
      </c>
      <c r="LF46" s="181" t="str">
        <f>'Agent sur le planning au 011019'!$C$56</f>
        <v>CETI</v>
      </c>
      <c r="LG46" s="183" t="str">
        <f>'Agent sur le planning au 011019'!$D$56</f>
        <v>7H30-15H30</v>
      </c>
      <c r="LH46" s="182" t="str">
        <f>'Agent sur le planning au 011019'!$E$56</f>
        <v>Soir JBU</v>
      </c>
      <c r="LI46" s="182" t="str">
        <f>'Agent sur le planning au 011019'!$F$56</f>
        <v>CETI</v>
      </c>
      <c r="LJ46" s="182" t="str">
        <f>'Agent sur le planning au 011019'!$B$57</f>
        <v>RADIO</v>
      </c>
      <c r="LK46" s="182" t="str">
        <f>'Agent sur le planning au 011019'!$C$57</f>
        <v>CURI</v>
      </c>
      <c r="LL46" s="181" t="str">
        <f>'Agent sur le planning au 011019'!$D$57</f>
        <v>Radio</v>
      </c>
      <c r="LM46" s="182" t="str">
        <f>'Agent sur le planning au 011019'!$E$57</f>
        <v>SCANN</v>
      </c>
      <c r="LN46" s="182" t="str">
        <f>'Agent sur le planning au 011019'!$F$57</f>
        <v>12H-20H</v>
      </c>
      <c r="LO46" s="179" t="str">
        <f>'Agent sur le planning au 011019'!$B$31</f>
        <v>JBA-3</v>
      </c>
      <c r="LP46" s="179" t="str">
        <f>'Agent sur le planning au 011019'!$C$31</f>
        <v>JBA-3</v>
      </c>
      <c r="LQ46" s="179" t="str">
        <f>'Agent sur le planning au 011019'!$D$31</f>
        <v>JBA-3</v>
      </c>
      <c r="LR46" s="179" t="str">
        <f>'Agent sur le planning au 011019'!$E$31</f>
        <v>JBA-3</v>
      </c>
      <c r="LS46" s="180" t="str">
        <f>'Agent sur le planning au 011019'!$F$31</f>
        <v>JBA-3</v>
      </c>
      <c r="LT46" s="181" t="str">
        <f>'Agent sur le planning au 011019'!$B$32</f>
        <v>JBA-2</v>
      </c>
      <c r="LU46" s="182" t="str">
        <f>'Agent sur le planning au 011019'!$C$32</f>
        <v>JBA-2</v>
      </c>
      <c r="LV46" s="182" t="str">
        <f>'Agent sur le planning au 011019'!$D$32</f>
        <v>Soir JBC</v>
      </c>
      <c r="LW46" s="182" t="str">
        <f>'Agent sur le planning au 011019'!$E$32</f>
        <v>JBA-2</v>
      </c>
      <c r="LX46" s="182" t="str">
        <f>'Agent sur le planning au 011019'!$F$32</f>
        <v>JBA-2</v>
      </c>
      <c r="LY46" s="182" t="str">
        <f>'Agent sur le planning au 011019'!$B$33</f>
        <v>JBA-1</v>
      </c>
      <c r="LZ46" s="182" t="str">
        <f>'Agent sur le planning au 011019'!$C$33</f>
        <v>12H-20H</v>
      </c>
      <c r="MA46" s="181" t="str">
        <f>'Agent sur le planning au 011019'!$D$33</f>
        <v>JBA-2</v>
      </c>
      <c r="MB46" s="182" t="str">
        <f>'Agent sur le planning au 011019'!$E$33</f>
        <v>JBA-1</v>
      </c>
      <c r="MC46" s="182" t="str">
        <f>'Agent sur le planning au 011019'!$F$33</f>
        <v>JBA-1</v>
      </c>
      <c r="MD46" s="183" t="str">
        <f>'Agent sur le planning au 011019'!$B$34</f>
        <v>7H30-15H30</v>
      </c>
      <c r="ME46" s="181" t="str">
        <f>'Agent sur le planning au 011019'!$C$34</f>
        <v>CCV-43</v>
      </c>
      <c r="MF46" s="182" t="str">
        <f>'Agent sur le planning au 011019'!$D$34</f>
        <v>Soir JFR</v>
      </c>
      <c r="MG46" s="182" t="str">
        <f>'Agent sur le planning au 011019'!$E$34</f>
        <v>CCV-43</v>
      </c>
      <c r="MH46" s="182" t="str">
        <f>'Agent sur le planning au 011019'!$F$34</f>
        <v>CCV-43</v>
      </c>
      <c r="MI46" s="183" t="str">
        <f>'Agent sur le planning au 011019'!$B$35</f>
        <v>7H30-15H30</v>
      </c>
      <c r="MJ46" s="182" t="str">
        <f>'Agent sur le planning au 011019'!$C$35</f>
        <v>CCV-46</v>
      </c>
      <c r="MK46" s="182" t="str">
        <f>'Agent sur le planning au 011019'!$D$35</f>
        <v>CCV-46</v>
      </c>
      <c r="ML46" s="181" t="str">
        <f>'Agent sur le planning au 011019'!$E$35</f>
        <v>CCV-46</v>
      </c>
      <c r="MM46" s="182" t="str">
        <f>'Agent sur le planning au 011019'!$F$35</f>
        <v>Soir JBC</v>
      </c>
      <c r="MN46" s="182" t="str">
        <f>'Agent sur le planning au 011019'!$B$36</f>
        <v>JFR-34</v>
      </c>
      <c r="MO46" s="181" t="str">
        <f>'Agent sur le planning au 011019'!$C$36</f>
        <v>JFR-34</v>
      </c>
      <c r="MP46" s="184" t="str">
        <f>'Agent sur le planning au 011019'!$D$36</f>
        <v>RA</v>
      </c>
      <c r="MQ46" s="182" t="str">
        <f>'Agent sur le planning au 011019'!$E$36</f>
        <v>JFR-34</v>
      </c>
      <c r="MR46" s="182" t="str">
        <f>'Agent sur le planning au 011019'!$F$36</f>
        <v>JFR-34</v>
      </c>
      <c r="MS46" s="182" t="str">
        <f>'Agent sur le planning au 011019'!$B$37</f>
        <v>Soir gyn</v>
      </c>
      <c r="MT46" s="183" t="str">
        <f>'Agent sur le planning au 011019'!$C$37</f>
        <v>7H30-18H</v>
      </c>
      <c r="MU46" s="182" t="str">
        <f>'Agent sur le planning au 011019'!$D$37</f>
        <v>7H30-18H</v>
      </c>
      <c r="MV46" s="184" t="str">
        <f>'Agent sur le planning au 011019'!$E$37</f>
        <v>RA</v>
      </c>
      <c r="MW46" s="184" t="str">
        <f>'Agent sur le planning au 011019'!$F$37</f>
        <v>RA</v>
      </c>
      <c r="MX46" s="182" t="str">
        <f>'Agent sur le planning au 011019'!$B$38</f>
        <v>JFR-36</v>
      </c>
      <c r="MY46" s="181" t="str">
        <f>'Agent sur le planning au 011019'!$C$38</f>
        <v>JFR-36</v>
      </c>
      <c r="MZ46" s="182" t="str">
        <f>'Agent sur le planning au 011019'!$D$38</f>
        <v>JFR-36</v>
      </c>
      <c r="NA46" s="182" t="str">
        <f>'Agent sur le planning au 011019'!$E$38</f>
        <v>JFR-36</v>
      </c>
      <c r="NB46" s="182" t="str">
        <f>'Agent sur le planning au 011019'!$F$38</f>
        <v>Soir JFR</v>
      </c>
      <c r="NC46" s="181" t="str">
        <f>'Agent sur le planning au 011019'!$B$39</f>
        <v>JFR-35</v>
      </c>
      <c r="ND46" s="182" t="str">
        <f>'Agent sur le planning au 011019'!$C$39</f>
        <v>Soir JFR</v>
      </c>
      <c r="NE46" s="182" t="str">
        <f>'Agent sur le planning au 011019'!$D$39</f>
        <v>JFR-35</v>
      </c>
      <c r="NF46" s="182" t="str">
        <f>'Agent sur le planning au 011019'!$E$39</f>
        <v>JFR-35</v>
      </c>
      <c r="NG46" s="182" t="str">
        <f>'Agent sur le planning au 011019'!$F$39</f>
        <v>JFR-35</v>
      </c>
      <c r="NH46" s="183" t="str">
        <f>'Agent sur le planning au 011019'!$B$40</f>
        <v>7H30-15H30</v>
      </c>
      <c r="NI46" s="183" t="str">
        <f>'Agent sur le planning au 011019'!$C$40</f>
        <v>7H30-15H30</v>
      </c>
      <c r="NJ46" s="182" t="str">
        <f>'Agent sur le planning au 011019'!$D$40</f>
        <v>7H30-15H30</v>
      </c>
      <c r="NK46" s="182" t="str">
        <f>'Agent sur le planning au 011019'!$E$40</f>
        <v>12H-20H</v>
      </c>
      <c r="NL46" s="181" t="str">
        <f>'Agent sur le planning au 011019'!$F$40</f>
        <v>JFR-36</v>
      </c>
      <c r="NM46" s="182" t="str">
        <f>'Agent sur le planning au 011019'!$B$41</f>
        <v>Soir JBU</v>
      </c>
      <c r="NN46" s="182" t="str">
        <f>'Agent sur le planning au 011019'!$C$41</f>
        <v>JBU-14</v>
      </c>
      <c r="NO46" s="181" t="str">
        <f>'Agent sur le planning au 011019'!$D$41</f>
        <v>JBU-14</v>
      </c>
      <c r="NP46" s="182" t="str">
        <f>'Agent sur le planning au 011019'!$E$41</f>
        <v>JBU-14</v>
      </c>
      <c r="NQ46" s="182" t="str">
        <f>'Agent sur le planning au 011019'!$F$41</f>
        <v>JBU-14</v>
      </c>
      <c r="NR46" s="182" t="str">
        <f>'Agent sur le planning au 011019'!$B$42</f>
        <v>JBU-14</v>
      </c>
      <c r="NS46" s="182" t="str">
        <f>'Agent sur le planning au 011019'!$C$42</f>
        <v>Soir JBU</v>
      </c>
      <c r="NT46" s="182" t="str">
        <f>'Agent sur le planning au 011019'!$D$42</f>
        <v>JBU-11</v>
      </c>
      <c r="NU46" s="181" t="str">
        <f>'Agent sur le planning au 011019'!$E$42</f>
        <v>7H30-15H30</v>
      </c>
      <c r="NV46" s="182" t="str">
        <f>'Agent sur le planning au 011019'!$F$42</f>
        <v>RADIO</v>
      </c>
      <c r="NW46" s="182" t="str">
        <f>'Agent sur le planning au 011019'!$B$43</f>
        <v>JBU-11</v>
      </c>
      <c r="NX46" s="181" t="str">
        <f>'Agent sur le planning au 011019'!$C$43</f>
        <v>JBU-11</v>
      </c>
      <c r="NY46" s="182" t="str">
        <f>'Agent sur le planning au 011019'!$D$43</f>
        <v>Soir JBU</v>
      </c>
      <c r="NZ46" s="182" t="str">
        <f>'Agent sur le planning au 011019'!$E$43</f>
        <v>JBU-11</v>
      </c>
      <c r="OA46" s="182" t="str">
        <f>'Agent sur le planning au 011019'!$F$43</f>
        <v>JBU-11</v>
      </c>
      <c r="OB46" s="182" t="str">
        <f>'Agent sur le planning au 011019'!$B$44</f>
        <v>7H30-18H</v>
      </c>
      <c r="OC46" s="183" t="str">
        <f>'Agent sur le planning au 011019'!$C$44</f>
        <v>7H30-18H</v>
      </c>
      <c r="OD46" s="182" t="str">
        <f>'Agent sur le planning au 011019'!$D$44</f>
        <v>7H30-18H</v>
      </c>
      <c r="OE46" s="184" t="str">
        <f>'Agent sur le planning au 011019'!$E$44</f>
        <v>RA</v>
      </c>
      <c r="OF46" s="181" t="str">
        <f>'Agent sur le planning au 011019'!$F$44</f>
        <v>7H30-18H</v>
      </c>
      <c r="OG46" s="182" t="str">
        <f>'Agent sur le planning au 011019'!$B$45</f>
        <v>10H-20H</v>
      </c>
      <c r="OH46" s="183" t="str">
        <f>'Agent sur le planning au 011019'!$C$45</f>
        <v>7H30-18H</v>
      </c>
      <c r="OI46" s="184" t="str">
        <f>'Agent sur le planning au 011019'!$D$45</f>
        <v>RA</v>
      </c>
      <c r="OJ46" s="182" t="str">
        <f>'Agent sur le planning au 011019'!$E$45</f>
        <v>JBU-15</v>
      </c>
      <c r="OK46" s="184" t="str">
        <f>'Agent sur le planning au 011019'!$F$45</f>
        <v>RA</v>
      </c>
      <c r="OL46" s="181" t="str">
        <f>'Agent sur le planning au 011019'!$B$46</f>
        <v>JBC-26</v>
      </c>
      <c r="OM46" s="182" t="str">
        <f>'Agent sur le planning au 011019'!$C$46</f>
        <v>JBC-26</v>
      </c>
      <c r="ON46" s="182" t="str">
        <f>'Agent sur le planning au 011019'!$D$46</f>
        <v>JBC-26</v>
      </c>
      <c r="OO46" s="182" t="str">
        <f>'Agent sur le planning au 011019'!$E$46</f>
        <v>Soir JBC</v>
      </c>
      <c r="OP46" s="183" t="str">
        <f>'Agent sur le planning au 011019'!$F$46</f>
        <v>7H30-15H30</v>
      </c>
    </row>
    <row r="47" spans="1:406" ht="15" thickBot="1">
      <c r="A47" s="155" t="s">
        <v>381</v>
      </c>
      <c r="B47" s="182" t="str">
        <f>'Agent sur le planning au 011019'!$B$48</f>
        <v>Soir JBC</v>
      </c>
      <c r="C47" s="182" t="str">
        <f>'Agent sur le planning au 011019'!$C$48</f>
        <v>JFR-35</v>
      </c>
      <c r="D47" s="181" t="str">
        <f>'Agent sur le planning au 011019'!$D$48</f>
        <v>JBC-24</v>
      </c>
      <c r="E47" s="182" t="str">
        <f>'Agent sur le planning au 011019'!$E$48</f>
        <v>JBC-25</v>
      </c>
      <c r="F47" s="182" t="str">
        <f>'Agent sur le planning au 011019'!$F$48</f>
        <v>JBC-25</v>
      </c>
      <c r="G47" s="182" t="str">
        <f>'Agent sur le planning au 011019'!$B$49</f>
        <v>JBC-24</v>
      </c>
      <c r="H47" s="182" t="str">
        <f>'Agent sur le planning au 011019'!$C$49</f>
        <v>JBC-24</v>
      </c>
      <c r="I47" s="182" t="str">
        <f>'Agent sur le planning au 011019'!$D$49</f>
        <v>12H-20H</v>
      </c>
      <c r="J47" s="182" t="str">
        <f>'Agent sur le planning au 011019'!$E$49</f>
        <v>JBC-24</v>
      </c>
      <c r="K47" s="181" t="str">
        <f>'Agent sur le planning au 011019'!$F$49</f>
        <v>JBC-24</v>
      </c>
      <c r="L47" s="182" t="str">
        <f>'Agent sur le planning au 011019'!$B$50</f>
        <v>JBC-22</v>
      </c>
      <c r="M47" s="182" t="str">
        <f>'Agent sur le planning au 011019'!$C$50</f>
        <v>Soir JBC</v>
      </c>
      <c r="N47" s="182" t="str">
        <f>'Agent sur le planning au 011019'!$D$50</f>
        <v>JBC-22</v>
      </c>
      <c r="O47" s="181" t="s">
        <v>293</v>
      </c>
      <c r="P47" s="182" t="str">
        <f>'Agent sur le planning au 011019'!$F$50</f>
        <v>JBC-22</v>
      </c>
      <c r="Q47" s="182" t="str">
        <f>'Agent sur le planning au 011019'!$B$51</f>
        <v>7H30-18H</v>
      </c>
      <c r="R47" s="184" t="str">
        <f>'Agent sur le planning au 011019'!$C$51</f>
        <v>RA</v>
      </c>
      <c r="S47" s="182" t="str">
        <f>'Agent sur le planning au 011019'!$D$51</f>
        <v>JFR-33</v>
      </c>
      <c r="T47" s="181" t="str">
        <f>'Agent sur le planning au 011019'!$E$51</f>
        <v>7h30-18h</v>
      </c>
      <c r="U47" s="181" t="str">
        <f>'Agent sur le planning au 011019'!$F$51</f>
        <v>JFR-33</v>
      </c>
      <c r="V47" s="184" t="str">
        <f>'Agent sur le planning au 011019'!$B$52</f>
        <v>RA</v>
      </c>
      <c r="W47" s="182" t="str">
        <f>'Agent sur le planning au 011019'!$C$52</f>
        <v>JBC-25</v>
      </c>
      <c r="X47" s="182" t="str">
        <f>'Agent sur le planning au 011019'!$D$52</f>
        <v>JFR-35</v>
      </c>
      <c r="Y47" s="182" t="str">
        <f>'Agent sur le planning au 011019'!$E$52</f>
        <v>7H30-18H</v>
      </c>
      <c r="Z47" s="184" t="str">
        <f>'Agent sur le planning au 011019'!$F$52</f>
        <v>RA</v>
      </c>
      <c r="AA47" s="182" t="str">
        <f>'Agent sur le planning au 011019'!$B$53</f>
        <v>7H30-15H30</v>
      </c>
      <c r="AB47" s="183" t="str">
        <f>'Agent sur le planning au 011019'!$C$53</f>
        <v>7H30-15H30</v>
      </c>
      <c r="AC47" s="181" t="str">
        <f>'Agent sur le planning au 011019'!$D$53</f>
        <v>7H30-15H30</v>
      </c>
      <c r="AD47" s="182" t="str">
        <f>'Agent sur le planning au 011019'!$E$53</f>
        <v>Soir JFR</v>
      </c>
      <c r="AE47" s="183" t="str">
        <f>'Agent sur le planning au 011019'!$F$53</f>
        <v>7H30-15H30</v>
      </c>
      <c r="AF47" s="182" t="str">
        <f>'Agent sur le planning au 011019'!$B$54</f>
        <v>12H-20H</v>
      </c>
      <c r="AG47" s="183" t="str">
        <f>'Agent sur le planning au 011019'!$C$54</f>
        <v>7H30-15H30</v>
      </c>
      <c r="AH47" s="183" t="str">
        <f>'Agent sur le planning au 011019'!$D$54</f>
        <v>7H30-15H30</v>
      </c>
      <c r="AI47" s="181" t="str">
        <f>'Agent sur le planning au 011019'!$E$54</f>
        <v>7H30-15H30</v>
      </c>
      <c r="AJ47" s="183" t="str">
        <f>'Agent sur le planning au 011019'!$F$54</f>
        <v>7H30-15H30</v>
      </c>
      <c r="AK47" s="181" t="str">
        <f>'Agent sur le planning au 011019'!$B$55</f>
        <v>7H30-15H30</v>
      </c>
      <c r="AL47" s="183" t="str">
        <f>'Agent sur le planning au 011019'!$C$55</f>
        <v>7H30-15H30</v>
      </c>
      <c r="AM47" s="183" t="s">
        <v>292</v>
      </c>
      <c r="AN47" s="183" t="s">
        <v>294</v>
      </c>
      <c r="AO47" s="183" t="str">
        <f>'Agent sur le planning au 011019'!$F$55</f>
        <v>7H30-15H30</v>
      </c>
      <c r="AP47" s="182" t="str">
        <f>'Agent sur le planning au 011019'!$B$56</f>
        <v>CETI</v>
      </c>
      <c r="AQ47" s="181" t="str">
        <f>'Agent sur le planning au 011019'!$C$56</f>
        <v>CETI</v>
      </c>
      <c r="AR47" s="183" t="str">
        <f>'Agent sur le planning au 011019'!$D$56</f>
        <v>7H30-15H30</v>
      </c>
      <c r="AS47" s="182" t="str">
        <f>'Agent sur le planning au 011019'!$E$56</f>
        <v>Soir JBU</v>
      </c>
      <c r="AT47" s="182" t="str">
        <f>'Agent sur le planning au 011019'!$F$56</f>
        <v>CETI</v>
      </c>
      <c r="AU47" s="182" t="str">
        <f>'Agent sur le planning au 011019'!$B$57</f>
        <v>RADIO</v>
      </c>
      <c r="AV47" s="182" t="str">
        <f>'Agent sur le planning au 011019'!$C$57</f>
        <v>CURI</v>
      </c>
      <c r="AW47" s="181" t="str">
        <f>'Agent sur le planning au 011019'!$D$57</f>
        <v>Radio</v>
      </c>
      <c r="AX47" s="182" t="str">
        <f>'Agent sur le planning au 011019'!$E$57</f>
        <v>SCANN</v>
      </c>
      <c r="AY47" s="182" t="str">
        <f>'Agent sur le planning au 011019'!$F$57</f>
        <v>12H-20H</v>
      </c>
      <c r="AZ47" s="179" t="str">
        <f>'Agent sur le planning au 011019'!$B$31</f>
        <v>JBA-3</v>
      </c>
      <c r="BA47" s="179" t="str">
        <f>'Agent sur le planning au 011019'!$C$31</f>
        <v>JBA-3</v>
      </c>
      <c r="BB47" s="179" t="str">
        <f>'Agent sur le planning au 011019'!$D$31</f>
        <v>JBA-3</v>
      </c>
      <c r="BC47" s="179" t="str">
        <f>'Agent sur le planning au 011019'!$E$31</f>
        <v>JBA-3</v>
      </c>
      <c r="BD47" s="180" t="str">
        <f>'Agent sur le planning au 011019'!$F$31</f>
        <v>JBA-3</v>
      </c>
      <c r="BE47" s="181" t="str">
        <f>'Agent sur le planning au 011019'!$B$32</f>
        <v>JBA-2</v>
      </c>
      <c r="BF47" s="182" t="str">
        <f>'Agent sur le planning au 011019'!$C$32</f>
        <v>JBA-2</v>
      </c>
      <c r="BG47" s="182" t="str">
        <f>'Agent sur le planning au 011019'!$D$32</f>
        <v>Soir JBC</v>
      </c>
      <c r="BH47" s="182" t="str">
        <f>'Agent sur le planning au 011019'!$E$32</f>
        <v>JBA-2</v>
      </c>
      <c r="BI47" s="182" t="str">
        <f>'Agent sur le planning au 011019'!$F$32</f>
        <v>JBA-2</v>
      </c>
      <c r="BJ47" s="182" t="str">
        <f>'Agent sur le planning au 011019'!$B$33</f>
        <v>JBA-1</v>
      </c>
      <c r="BK47" s="182" t="str">
        <f>'Agent sur le planning au 011019'!$C$33</f>
        <v>12H-20H</v>
      </c>
      <c r="BL47" s="181" t="str">
        <f>'Agent sur le planning au 011019'!$D$33</f>
        <v>JBA-2</v>
      </c>
      <c r="BM47" s="182" t="str">
        <f>'Agent sur le planning au 011019'!$E$33</f>
        <v>JBA-1</v>
      </c>
      <c r="BN47" s="182" t="str">
        <f>'Agent sur le planning au 011019'!$F$33</f>
        <v>JBA-1</v>
      </c>
      <c r="BO47" s="183" t="str">
        <f>'Agent sur le planning au 011019'!$B$34</f>
        <v>7H30-15H30</v>
      </c>
      <c r="BP47" s="181" t="str">
        <f>'Agent sur le planning au 011019'!$C$34</f>
        <v>CCV-43</v>
      </c>
      <c r="BQ47" s="182" t="str">
        <f>'Agent sur le planning au 011019'!$D$34</f>
        <v>Soir JFR</v>
      </c>
      <c r="BR47" s="182" t="str">
        <f>'Agent sur le planning au 011019'!$E$34</f>
        <v>CCV-43</v>
      </c>
      <c r="BS47" s="182" t="str">
        <f>'Agent sur le planning au 011019'!$F$34</f>
        <v>CCV-43</v>
      </c>
      <c r="BT47" s="183" t="str">
        <f>'Agent sur le planning au 011019'!$B$35</f>
        <v>7H30-15H30</v>
      </c>
      <c r="BU47" s="182" t="str">
        <f>'Agent sur le planning au 011019'!$C$35</f>
        <v>CCV-46</v>
      </c>
      <c r="BV47" s="182" t="str">
        <f>'Agent sur le planning au 011019'!$D$35</f>
        <v>CCV-46</v>
      </c>
      <c r="BW47" s="181" t="str">
        <f>'Agent sur le planning au 011019'!$E$35</f>
        <v>CCV-46</v>
      </c>
      <c r="BX47" s="182" t="str">
        <f>'Agent sur le planning au 011019'!$F$35</f>
        <v>Soir JBC</v>
      </c>
      <c r="BY47" s="182" t="str">
        <f>'Agent sur le planning au 011019'!$B$36</f>
        <v>JFR-34</v>
      </c>
      <c r="BZ47" s="181" t="str">
        <f>'Agent sur le planning au 011019'!$C$36</f>
        <v>JFR-34</v>
      </c>
      <c r="CA47" s="184" t="str">
        <f>'Agent sur le planning au 011019'!$D$36</f>
        <v>RA</v>
      </c>
      <c r="CB47" s="182" t="str">
        <f>'Agent sur le planning au 011019'!$E$36</f>
        <v>JFR-34</v>
      </c>
      <c r="CC47" s="182" t="str">
        <f>'Agent sur le planning au 011019'!$F$36</f>
        <v>JFR-34</v>
      </c>
      <c r="CD47" s="182" t="str">
        <f>'Agent sur le planning au 011019'!$B$37</f>
        <v>Soir gyn</v>
      </c>
      <c r="CE47" s="183" t="str">
        <f>'Agent sur le planning au 011019'!$C$37</f>
        <v>7H30-18H</v>
      </c>
      <c r="CF47" s="182" t="str">
        <f>'Agent sur le planning au 011019'!$D$37</f>
        <v>7H30-18H</v>
      </c>
      <c r="CG47" s="184" t="str">
        <f>'Agent sur le planning au 011019'!$E$37</f>
        <v>RA</v>
      </c>
      <c r="CH47" s="184" t="str">
        <f>'Agent sur le planning au 011019'!$F$37</f>
        <v>RA</v>
      </c>
      <c r="CI47" s="182" t="str">
        <f>'Agent sur le planning au 011019'!$B$38</f>
        <v>JFR-36</v>
      </c>
      <c r="CJ47" s="181" t="str">
        <f>'Agent sur le planning au 011019'!$C$38</f>
        <v>JFR-36</v>
      </c>
      <c r="CK47" s="182" t="str">
        <f>'Agent sur le planning au 011019'!$D$38</f>
        <v>JFR-36</v>
      </c>
      <c r="CL47" s="182" t="str">
        <f>'Agent sur le planning au 011019'!$E$38</f>
        <v>JFR-36</v>
      </c>
      <c r="CM47" s="182" t="str">
        <f>'Agent sur le planning au 011019'!$F$38</f>
        <v>Soir JFR</v>
      </c>
      <c r="CN47" s="181" t="str">
        <f>'Agent sur le planning au 011019'!$B$39</f>
        <v>JFR-35</v>
      </c>
      <c r="CO47" s="182" t="str">
        <f>'Agent sur le planning au 011019'!$C$39</f>
        <v>Soir JFR</v>
      </c>
      <c r="CP47" s="182" t="str">
        <f>'Agent sur le planning au 011019'!$D$39</f>
        <v>JFR-35</v>
      </c>
      <c r="CQ47" s="182" t="str">
        <f>'Agent sur le planning au 011019'!$E$39</f>
        <v>JFR-35</v>
      </c>
      <c r="CR47" s="182" t="str">
        <f>'Agent sur le planning au 011019'!$F$39</f>
        <v>JFR-35</v>
      </c>
      <c r="CS47" s="183" t="str">
        <f>'Agent sur le planning au 011019'!$B$40</f>
        <v>7H30-15H30</v>
      </c>
      <c r="CT47" s="183" t="str">
        <f>'Agent sur le planning au 011019'!$C$40</f>
        <v>7H30-15H30</v>
      </c>
      <c r="CU47" s="182" t="str">
        <f>'Agent sur le planning au 011019'!$D$40</f>
        <v>7H30-15H30</v>
      </c>
      <c r="CV47" s="182" t="str">
        <f>'Agent sur le planning au 011019'!$E$40</f>
        <v>12H-20H</v>
      </c>
      <c r="CW47" s="181" t="str">
        <f>'Agent sur le planning au 011019'!$F$40</f>
        <v>JFR-36</v>
      </c>
      <c r="CX47" s="182" t="str">
        <f>'Agent sur le planning au 011019'!$B$41</f>
        <v>Soir JBU</v>
      </c>
      <c r="CY47" s="182" t="str">
        <f>'Agent sur le planning au 011019'!$C$41</f>
        <v>JBU-14</v>
      </c>
      <c r="CZ47" s="181" t="str">
        <f>'Agent sur le planning au 011019'!$D$41</f>
        <v>JBU-14</v>
      </c>
      <c r="DA47" s="182" t="str">
        <f>'Agent sur le planning au 011019'!$E$41</f>
        <v>JBU-14</v>
      </c>
      <c r="DB47" s="182" t="str">
        <f>'Agent sur le planning au 011019'!$F$41</f>
        <v>JBU-14</v>
      </c>
      <c r="DC47" s="182" t="str">
        <f>'Agent sur le planning au 011019'!$B$42</f>
        <v>JBU-14</v>
      </c>
      <c r="DD47" s="182" t="str">
        <f>'Agent sur le planning au 011019'!$C$42</f>
        <v>Soir JBU</v>
      </c>
      <c r="DE47" s="182" t="str">
        <f>'Agent sur le planning au 011019'!$D$42</f>
        <v>JBU-11</v>
      </c>
      <c r="DF47" s="181" t="str">
        <f>'Agent sur le planning au 011019'!$E$42</f>
        <v>7H30-15H30</v>
      </c>
      <c r="DG47" s="182" t="str">
        <f>'Agent sur le planning au 011019'!$F$42</f>
        <v>RADIO</v>
      </c>
      <c r="DH47" s="182" t="str">
        <f>'Agent sur le planning au 011019'!$B$43</f>
        <v>JBU-11</v>
      </c>
      <c r="DI47" s="181" t="str">
        <f>'Agent sur le planning au 011019'!$C$43</f>
        <v>JBU-11</v>
      </c>
      <c r="DJ47" s="182" t="str">
        <f>'Agent sur le planning au 011019'!$D$43</f>
        <v>Soir JBU</v>
      </c>
      <c r="DK47" s="182" t="str">
        <f>'Agent sur le planning au 011019'!$E$43</f>
        <v>JBU-11</v>
      </c>
      <c r="DL47" s="182" t="str">
        <f>'Agent sur le planning au 011019'!$F$43</f>
        <v>JBU-11</v>
      </c>
      <c r="DM47" s="182" t="str">
        <f>'Agent sur le planning au 011019'!$B$44</f>
        <v>7H30-18H</v>
      </c>
      <c r="DN47" s="183" t="str">
        <f>'Agent sur le planning au 011019'!$C$44</f>
        <v>7H30-18H</v>
      </c>
      <c r="DO47" s="182" t="str">
        <f>'Agent sur le planning au 011019'!$D$44</f>
        <v>7H30-18H</v>
      </c>
      <c r="DP47" s="184" t="str">
        <f>'Agent sur le planning au 011019'!$E$44</f>
        <v>RA</v>
      </c>
      <c r="DQ47" s="181" t="str">
        <f>'Agent sur le planning au 011019'!$F$44</f>
        <v>7H30-18H</v>
      </c>
      <c r="DR47" s="182" t="str">
        <f>'Agent sur le planning au 011019'!$B$45</f>
        <v>10H-20H</v>
      </c>
      <c r="DS47" s="183" t="str">
        <f>'Agent sur le planning au 011019'!$C$45</f>
        <v>7H30-18H</v>
      </c>
      <c r="DT47" s="184" t="str">
        <f>'Agent sur le planning au 011019'!$D$45</f>
        <v>RA</v>
      </c>
      <c r="DU47" s="182" t="str">
        <f>'Agent sur le planning au 011019'!$E$45</f>
        <v>JBU-15</v>
      </c>
      <c r="DV47" s="184" t="str">
        <f>'Agent sur le planning au 011019'!$F$45</f>
        <v>RA</v>
      </c>
      <c r="DW47" s="181" t="str">
        <f>'Agent sur le planning au 011019'!$B$46</f>
        <v>JBC-26</v>
      </c>
      <c r="DX47" s="182" t="str">
        <f>'Agent sur le planning au 011019'!$C$46</f>
        <v>JBC-26</v>
      </c>
      <c r="DY47" s="182" t="str">
        <f>'Agent sur le planning au 011019'!$D$46</f>
        <v>JBC-26</v>
      </c>
      <c r="DZ47" s="182" t="str">
        <f>'Agent sur le planning au 011019'!$E$46</f>
        <v>Soir JBC</v>
      </c>
      <c r="EA47" s="183" t="str">
        <f>'Agent sur le planning au 011019'!$F$46</f>
        <v>7H30-15H30</v>
      </c>
      <c r="EB47" s="182" t="str">
        <f>'Agent sur le planning au 011019'!$B$47</f>
        <v>7H30-15H30</v>
      </c>
      <c r="EC47" s="181" t="str">
        <f>'Agent sur le planning au 011019'!$C$47</f>
        <v>7H30-15H30</v>
      </c>
      <c r="ED47" s="183" t="str">
        <f>'Agent sur le planning au 011019'!$D$47</f>
        <v>7H30-15H30</v>
      </c>
      <c r="EE47" s="183" t="str">
        <f>'Agent sur le planning au 011019'!$E$47</f>
        <v>7H30-15H30</v>
      </c>
      <c r="EF47" s="182" t="str">
        <f>'Agent sur le planning au 011019'!$F$47</f>
        <v>JBU-15</v>
      </c>
      <c r="EG47" s="182" t="str">
        <f>'Agent sur le planning au 011019'!$B$48</f>
        <v>Soir JBC</v>
      </c>
      <c r="EH47" s="182" t="str">
        <f>'Agent sur le planning au 011019'!$C$48</f>
        <v>JFR-35</v>
      </c>
      <c r="EI47" s="181" t="str">
        <f>'Agent sur le planning au 011019'!$D$48</f>
        <v>JBC-24</v>
      </c>
      <c r="EJ47" s="182" t="str">
        <f>'Agent sur le planning au 011019'!$E$48</f>
        <v>JBC-25</v>
      </c>
      <c r="EK47" s="182" t="str">
        <f>'Agent sur le planning au 011019'!$F$48</f>
        <v>JBC-25</v>
      </c>
      <c r="EL47" s="182" t="str">
        <f>'Agent sur le planning au 011019'!$B$49</f>
        <v>JBC-24</v>
      </c>
      <c r="EM47" s="182" t="str">
        <f>'Agent sur le planning au 011019'!$C$49</f>
        <v>JBC-24</v>
      </c>
      <c r="EN47" s="182" t="str">
        <f>'Agent sur le planning au 011019'!$D$49</f>
        <v>12H-20H</v>
      </c>
      <c r="EO47" s="182" t="str">
        <f>'Agent sur le planning au 011019'!$E$49</f>
        <v>JBC-24</v>
      </c>
      <c r="EP47" s="181" t="str">
        <f>'Agent sur le planning au 011019'!$F$49</f>
        <v>JBC-24</v>
      </c>
      <c r="EQ47" s="182" t="str">
        <f>'Agent sur le planning au 011019'!$B$50</f>
        <v>JBC-22</v>
      </c>
      <c r="ER47" s="182" t="str">
        <f>'Agent sur le planning au 011019'!$C$50</f>
        <v>Soir JBC</v>
      </c>
      <c r="ES47" s="182" t="str">
        <f>'Agent sur le planning au 011019'!$D$50</f>
        <v>JBC-22</v>
      </c>
      <c r="ET47" s="181" t="s">
        <v>293</v>
      </c>
      <c r="EU47" s="182" t="str">
        <f>'Agent sur le planning au 011019'!$F$50</f>
        <v>JBC-22</v>
      </c>
      <c r="EV47" s="182" t="str">
        <f>'Agent sur le planning au 011019'!$B$51</f>
        <v>7H30-18H</v>
      </c>
      <c r="EW47" s="184" t="str">
        <f>'Agent sur le planning au 011019'!$C$51</f>
        <v>RA</v>
      </c>
      <c r="EX47" s="182" t="str">
        <f>'Agent sur le planning au 011019'!$D$51</f>
        <v>JFR-33</v>
      </c>
      <c r="EY47" s="181" t="str">
        <f>'Agent sur le planning au 011019'!$E$51</f>
        <v>7h30-18h</v>
      </c>
      <c r="EZ47" s="181" t="str">
        <f>'Agent sur le planning au 011019'!$F$51</f>
        <v>JFR-33</v>
      </c>
      <c r="FA47" s="184" t="str">
        <f>'Agent sur le planning au 011019'!$B$52</f>
        <v>RA</v>
      </c>
      <c r="FB47" s="182" t="str">
        <f>'Agent sur le planning au 011019'!$C$52</f>
        <v>JBC-25</v>
      </c>
      <c r="FC47" s="182" t="str">
        <f>'Agent sur le planning au 011019'!$D$52</f>
        <v>JFR-35</v>
      </c>
      <c r="FD47" s="182" t="str">
        <f>'Agent sur le planning au 011019'!$E$52</f>
        <v>7H30-18H</v>
      </c>
      <c r="FE47" s="184" t="str">
        <f>'Agent sur le planning au 011019'!$F$52</f>
        <v>RA</v>
      </c>
      <c r="FF47" s="182" t="str">
        <f>'Agent sur le planning au 011019'!$B$53</f>
        <v>7H30-15H30</v>
      </c>
      <c r="FG47" s="183" t="str">
        <f>'Agent sur le planning au 011019'!$C$53</f>
        <v>7H30-15H30</v>
      </c>
      <c r="FH47" s="181" t="str">
        <f>'Agent sur le planning au 011019'!$D$53</f>
        <v>7H30-15H30</v>
      </c>
      <c r="FI47" s="182" t="str">
        <f>'Agent sur le planning au 011019'!$E$53</f>
        <v>Soir JFR</v>
      </c>
      <c r="FJ47" s="183" t="str">
        <f>'Agent sur le planning au 011019'!$F$53</f>
        <v>7H30-15H30</v>
      </c>
      <c r="FK47" s="182" t="str">
        <f>'Agent sur le planning au 011019'!$B$54</f>
        <v>12H-20H</v>
      </c>
      <c r="FL47" s="183" t="str">
        <f>'Agent sur le planning au 011019'!$C$54</f>
        <v>7H30-15H30</v>
      </c>
      <c r="FM47" s="183" t="str">
        <f>'Agent sur le planning au 011019'!$D$54</f>
        <v>7H30-15H30</v>
      </c>
      <c r="FN47" s="181" t="str">
        <f>'Agent sur le planning au 011019'!$E$54</f>
        <v>7H30-15H30</v>
      </c>
      <c r="FO47" s="183" t="str">
        <f>'Agent sur le planning au 011019'!$F$54</f>
        <v>7H30-15H30</v>
      </c>
      <c r="FP47" s="181" t="str">
        <f>'Agent sur le planning au 011019'!$B$55</f>
        <v>7H30-15H30</v>
      </c>
      <c r="FQ47" s="183" t="str">
        <f>'Agent sur le planning au 011019'!$C$55</f>
        <v>7H30-15H30</v>
      </c>
      <c r="FR47" s="183" t="s">
        <v>292</v>
      </c>
      <c r="FS47" s="183" t="s">
        <v>294</v>
      </c>
      <c r="FT47" s="183" t="str">
        <f>'Agent sur le planning au 011019'!$F$55</f>
        <v>7H30-15H30</v>
      </c>
      <c r="FU47" s="182" t="str">
        <f>'Agent sur le planning au 011019'!$B$56</f>
        <v>CETI</v>
      </c>
      <c r="FV47" s="181" t="str">
        <f>'Agent sur le planning au 011019'!$C$56</f>
        <v>CETI</v>
      </c>
      <c r="FW47" s="183" t="str">
        <f>'Agent sur le planning au 011019'!$D$56</f>
        <v>7H30-15H30</v>
      </c>
      <c r="FX47" s="182" t="str">
        <f>'Agent sur le planning au 011019'!$E$56</f>
        <v>Soir JBU</v>
      </c>
      <c r="FY47" s="182" t="str">
        <f>'Agent sur le planning au 011019'!$F$56</f>
        <v>CETI</v>
      </c>
      <c r="FZ47" s="182" t="str">
        <f>'Agent sur le planning au 011019'!$B$57</f>
        <v>RADIO</v>
      </c>
      <c r="GA47" s="182" t="str">
        <f>'Agent sur le planning au 011019'!$C$57</f>
        <v>CURI</v>
      </c>
      <c r="GB47" s="181" t="str">
        <f>'Agent sur le planning au 011019'!$D$57</f>
        <v>Radio</v>
      </c>
      <c r="GC47" s="182" t="str">
        <f>'Agent sur le planning au 011019'!$E$57</f>
        <v>SCANN</v>
      </c>
      <c r="GD47" s="182" t="str">
        <f>'Agent sur le planning au 011019'!$F$57</f>
        <v>12H-20H</v>
      </c>
      <c r="GE47" s="179" t="str">
        <f>'Agent sur le planning au 011019'!$B$31</f>
        <v>JBA-3</v>
      </c>
      <c r="GF47" s="179" t="str">
        <f>'Agent sur le planning au 011019'!$C$31</f>
        <v>JBA-3</v>
      </c>
      <c r="GG47" s="179" t="str">
        <f>'Agent sur le planning au 011019'!$D$31</f>
        <v>JBA-3</v>
      </c>
      <c r="GH47" s="179" t="str">
        <f>'Agent sur le planning au 011019'!$E$31</f>
        <v>JBA-3</v>
      </c>
      <c r="GI47" s="180" t="str">
        <f>'Agent sur le planning au 011019'!$F$31</f>
        <v>JBA-3</v>
      </c>
      <c r="GJ47" s="181" t="str">
        <f>'Agent sur le planning au 011019'!$B$32</f>
        <v>JBA-2</v>
      </c>
      <c r="GK47" s="182" t="str">
        <f>'Agent sur le planning au 011019'!$C$32</f>
        <v>JBA-2</v>
      </c>
      <c r="GL47" s="182" t="str">
        <f>'Agent sur le planning au 011019'!$D$32</f>
        <v>Soir JBC</v>
      </c>
      <c r="GM47" s="182" t="str">
        <f>'Agent sur le planning au 011019'!$E$32</f>
        <v>JBA-2</v>
      </c>
      <c r="GN47" s="182" t="str">
        <f>'Agent sur le planning au 011019'!$F$32</f>
        <v>JBA-2</v>
      </c>
      <c r="GO47" s="182" t="str">
        <f>'Agent sur le planning au 011019'!$B$33</f>
        <v>JBA-1</v>
      </c>
      <c r="GP47" s="182" t="str">
        <f>'Agent sur le planning au 011019'!$C$33</f>
        <v>12H-20H</v>
      </c>
      <c r="GQ47" s="181" t="str">
        <f>'Agent sur le planning au 011019'!$D$33</f>
        <v>JBA-2</v>
      </c>
      <c r="GR47" s="182" t="str">
        <f>'Agent sur le planning au 011019'!$E$33</f>
        <v>JBA-1</v>
      </c>
      <c r="GS47" s="182" t="str">
        <f>'Agent sur le planning au 011019'!$F$33</f>
        <v>JBA-1</v>
      </c>
      <c r="GT47" s="183" t="str">
        <f>'Agent sur le planning au 011019'!$B$34</f>
        <v>7H30-15H30</v>
      </c>
      <c r="GU47" s="181" t="str">
        <f>'Agent sur le planning au 011019'!$C$34</f>
        <v>CCV-43</v>
      </c>
      <c r="GV47" s="182" t="str">
        <f>'Agent sur le planning au 011019'!$D$34</f>
        <v>Soir JFR</v>
      </c>
      <c r="GW47" s="182" t="str">
        <f>'Agent sur le planning au 011019'!$E$34</f>
        <v>CCV-43</v>
      </c>
      <c r="GX47" s="182" t="str">
        <f>'Agent sur le planning au 011019'!$F$34</f>
        <v>CCV-43</v>
      </c>
      <c r="GY47" s="183" t="str">
        <f>'Agent sur le planning au 011019'!$B$35</f>
        <v>7H30-15H30</v>
      </c>
      <c r="GZ47" s="182" t="str">
        <f>'Agent sur le planning au 011019'!$C$35</f>
        <v>CCV-46</v>
      </c>
      <c r="HA47" s="182" t="str">
        <f>'Agent sur le planning au 011019'!$D$35</f>
        <v>CCV-46</v>
      </c>
      <c r="HB47" s="181" t="str">
        <f>'Agent sur le planning au 011019'!$E$35</f>
        <v>CCV-46</v>
      </c>
      <c r="HC47" s="182" t="str">
        <f>'Agent sur le planning au 011019'!$F$35</f>
        <v>Soir JBC</v>
      </c>
      <c r="HD47" s="182" t="str">
        <f>'Agent sur le planning au 011019'!$B$36</f>
        <v>JFR-34</v>
      </c>
      <c r="HE47" s="181" t="str">
        <f>'Agent sur le planning au 011019'!$C$36</f>
        <v>JFR-34</v>
      </c>
      <c r="HF47" s="184" t="str">
        <f>'Agent sur le planning au 011019'!$D$36</f>
        <v>RA</v>
      </c>
      <c r="HG47" s="182" t="str">
        <f>'Agent sur le planning au 011019'!$E$36</f>
        <v>JFR-34</v>
      </c>
      <c r="HH47" s="182" t="str">
        <f>'Agent sur le planning au 011019'!$F$36</f>
        <v>JFR-34</v>
      </c>
      <c r="HI47" s="182" t="str">
        <f>'Agent sur le planning au 011019'!$B$37</f>
        <v>Soir gyn</v>
      </c>
      <c r="HJ47" s="183" t="str">
        <f>'Agent sur le planning au 011019'!$C$37</f>
        <v>7H30-18H</v>
      </c>
      <c r="HK47" s="182" t="str">
        <f>'Agent sur le planning au 011019'!$D$37</f>
        <v>7H30-18H</v>
      </c>
      <c r="HL47" s="184" t="str">
        <f>'Agent sur le planning au 011019'!$E$37</f>
        <v>RA</v>
      </c>
      <c r="HM47" s="184" t="str">
        <f>'Agent sur le planning au 011019'!$F$37</f>
        <v>RA</v>
      </c>
      <c r="HN47" s="182" t="str">
        <f>'Agent sur le planning au 011019'!$B$38</f>
        <v>JFR-36</v>
      </c>
      <c r="HO47" s="181" t="str">
        <f>'Agent sur le planning au 011019'!$C$38</f>
        <v>JFR-36</v>
      </c>
      <c r="HP47" s="182" t="str">
        <f>'Agent sur le planning au 011019'!$D$38</f>
        <v>JFR-36</v>
      </c>
      <c r="HQ47" s="182" t="str">
        <f>'Agent sur le planning au 011019'!$E$38</f>
        <v>JFR-36</v>
      </c>
      <c r="HR47" s="182" t="str">
        <f>'Agent sur le planning au 011019'!$F$38</f>
        <v>Soir JFR</v>
      </c>
      <c r="HS47" s="181" t="str">
        <f>'Agent sur le planning au 011019'!$B$39</f>
        <v>JFR-35</v>
      </c>
      <c r="HT47" s="182" t="str">
        <f>'Agent sur le planning au 011019'!$C$39</f>
        <v>Soir JFR</v>
      </c>
      <c r="HU47" s="182" t="str">
        <f>'Agent sur le planning au 011019'!$D$39</f>
        <v>JFR-35</v>
      </c>
      <c r="HV47" s="182" t="str">
        <f>'Agent sur le planning au 011019'!$E$39</f>
        <v>JFR-35</v>
      </c>
      <c r="HW47" s="182" t="str">
        <f>'Agent sur le planning au 011019'!$F$39</f>
        <v>JFR-35</v>
      </c>
      <c r="HX47" s="183" t="str">
        <f>'Agent sur le planning au 011019'!$B$40</f>
        <v>7H30-15H30</v>
      </c>
      <c r="HY47" s="183" t="str">
        <f>'Agent sur le planning au 011019'!$C$40</f>
        <v>7H30-15H30</v>
      </c>
      <c r="HZ47" s="182" t="str">
        <f>'Agent sur le planning au 011019'!$D$40</f>
        <v>7H30-15H30</v>
      </c>
      <c r="IA47" s="182" t="str">
        <f>'Agent sur le planning au 011019'!$E$40</f>
        <v>12H-20H</v>
      </c>
      <c r="IB47" s="181" t="str">
        <f>'Agent sur le planning au 011019'!$F$40</f>
        <v>JFR-36</v>
      </c>
      <c r="IC47" s="182" t="str">
        <f>'Agent sur le planning au 011019'!$B$41</f>
        <v>Soir JBU</v>
      </c>
      <c r="ID47" s="182" t="str">
        <f>'Agent sur le planning au 011019'!$C$41</f>
        <v>JBU-14</v>
      </c>
      <c r="IE47" s="181" t="str">
        <f>'Agent sur le planning au 011019'!$D$41</f>
        <v>JBU-14</v>
      </c>
      <c r="IF47" s="182" t="str">
        <f>'Agent sur le planning au 011019'!$E$41</f>
        <v>JBU-14</v>
      </c>
      <c r="IG47" s="182" t="str">
        <f>'Agent sur le planning au 011019'!$F$41</f>
        <v>JBU-14</v>
      </c>
      <c r="IH47" s="182" t="str">
        <f>'Agent sur le planning au 011019'!$B$42</f>
        <v>JBU-14</v>
      </c>
      <c r="II47" s="182" t="str">
        <f>'Agent sur le planning au 011019'!$C$42</f>
        <v>Soir JBU</v>
      </c>
      <c r="IJ47" s="182" t="str">
        <f>'Agent sur le planning au 011019'!$D$42</f>
        <v>JBU-11</v>
      </c>
      <c r="IK47" s="181" t="str">
        <f>'Agent sur le planning au 011019'!$E$42</f>
        <v>7H30-15H30</v>
      </c>
      <c r="IL47" s="182" t="str">
        <f>'Agent sur le planning au 011019'!$F$42</f>
        <v>RADIO</v>
      </c>
      <c r="IM47" s="182" t="str">
        <f>'Agent sur le planning au 011019'!$B$43</f>
        <v>JBU-11</v>
      </c>
      <c r="IN47" s="181" t="str">
        <f>'Agent sur le planning au 011019'!$C$43</f>
        <v>JBU-11</v>
      </c>
      <c r="IO47" s="182" t="str">
        <f>'Agent sur le planning au 011019'!$D$43</f>
        <v>Soir JBU</v>
      </c>
      <c r="IP47" s="182" t="str">
        <f>'Agent sur le planning au 011019'!$E$43</f>
        <v>JBU-11</v>
      </c>
      <c r="IQ47" s="182" t="str">
        <f>'Agent sur le planning au 011019'!$F$43</f>
        <v>JBU-11</v>
      </c>
      <c r="IR47" s="182" t="str">
        <f>'Agent sur le planning au 011019'!$B$44</f>
        <v>7H30-18H</v>
      </c>
      <c r="IS47" s="183" t="str">
        <f>'Agent sur le planning au 011019'!$C$44</f>
        <v>7H30-18H</v>
      </c>
      <c r="IT47" s="182" t="str">
        <f>'Agent sur le planning au 011019'!$D$44</f>
        <v>7H30-18H</v>
      </c>
      <c r="IU47" s="184" t="str">
        <f>'Agent sur le planning au 011019'!$E$44</f>
        <v>RA</v>
      </c>
      <c r="IV47" s="181" t="str">
        <f>'Agent sur le planning au 011019'!$F$44</f>
        <v>7H30-18H</v>
      </c>
      <c r="IW47" s="182" t="str">
        <f>'Agent sur le planning au 011019'!$B$45</f>
        <v>10H-20H</v>
      </c>
      <c r="IX47" s="183" t="str">
        <f>'Agent sur le planning au 011019'!$C$45</f>
        <v>7H30-18H</v>
      </c>
      <c r="IY47" s="184" t="str">
        <f>'Agent sur le planning au 011019'!$D$45</f>
        <v>RA</v>
      </c>
      <c r="IZ47" s="182" t="str">
        <f>'Agent sur le planning au 011019'!$E$45</f>
        <v>JBU-15</v>
      </c>
      <c r="JA47" s="184" t="str">
        <f>'Agent sur le planning au 011019'!$F$45</f>
        <v>RA</v>
      </c>
      <c r="JB47" s="181" t="str">
        <f>'Agent sur le planning au 011019'!$B$46</f>
        <v>JBC-26</v>
      </c>
      <c r="JC47" s="182" t="str">
        <f>'Agent sur le planning au 011019'!$C$46</f>
        <v>JBC-26</v>
      </c>
      <c r="JD47" s="182" t="str">
        <f>'Agent sur le planning au 011019'!$D$46</f>
        <v>JBC-26</v>
      </c>
      <c r="JE47" s="182" t="str">
        <f>'Agent sur le planning au 011019'!$E$46</f>
        <v>Soir JBC</v>
      </c>
      <c r="JF47" s="183" t="str">
        <f>'Agent sur le planning au 011019'!$F$46</f>
        <v>7H30-15H30</v>
      </c>
      <c r="JG47" s="182" t="str">
        <f>'Agent sur le planning au 011019'!$B$47</f>
        <v>7H30-15H30</v>
      </c>
      <c r="JH47" s="181" t="str">
        <f>'Agent sur le planning au 011019'!$C$47</f>
        <v>7H30-15H30</v>
      </c>
      <c r="JI47" s="183" t="str">
        <f>'Agent sur le planning au 011019'!$D$47</f>
        <v>7H30-15H30</v>
      </c>
      <c r="JJ47" s="183" t="str">
        <f>'Agent sur le planning au 011019'!$E$47</f>
        <v>7H30-15H30</v>
      </c>
      <c r="JK47" s="182" t="str">
        <f>'Agent sur le planning au 011019'!$F$47</f>
        <v>JBU-15</v>
      </c>
      <c r="JL47" s="182" t="str">
        <f>'Agent sur le planning au 011019'!$B$48</f>
        <v>Soir JBC</v>
      </c>
      <c r="JM47" s="182" t="str">
        <f>'Agent sur le planning au 011019'!$C$48</f>
        <v>JFR-35</v>
      </c>
      <c r="JN47" s="181" t="str">
        <f>'Agent sur le planning au 011019'!$D$48</f>
        <v>JBC-24</v>
      </c>
      <c r="JO47" s="182" t="str">
        <f>'Agent sur le planning au 011019'!$E$48</f>
        <v>JBC-25</v>
      </c>
      <c r="JP47" s="182" t="str">
        <f>'Agent sur le planning au 011019'!$F$48</f>
        <v>JBC-25</v>
      </c>
      <c r="JQ47" s="182" t="str">
        <f>'Agent sur le planning au 011019'!$B$49</f>
        <v>JBC-24</v>
      </c>
      <c r="JR47" s="182" t="str">
        <f>'Agent sur le planning au 011019'!$C$49</f>
        <v>JBC-24</v>
      </c>
      <c r="JS47" s="182" t="str">
        <f>'Agent sur le planning au 011019'!$D$49</f>
        <v>12H-20H</v>
      </c>
      <c r="JT47" s="182" t="str">
        <f>'Agent sur le planning au 011019'!$E$49</f>
        <v>JBC-24</v>
      </c>
      <c r="JU47" s="181" t="str">
        <f>'Agent sur le planning au 011019'!$F$49</f>
        <v>JBC-24</v>
      </c>
      <c r="JV47" s="182" t="str">
        <f>'Agent sur le planning au 011019'!$B$50</f>
        <v>JBC-22</v>
      </c>
      <c r="JW47" s="182" t="str">
        <f>'Agent sur le planning au 011019'!$C$50</f>
        <v>Soir JBC</v>
      </c>
      <c r="JX47" s="182" t="str">
        <f>'Agent sur le planning au 011019'!$D$50</f>
        <v>JBC-22</v>
      </c>
      <c r="JY47" s="181" t="s">
        <v>293</v>
      </c>
      <c r="JZ47" s="182" t="str">
        <f>'Agent sur le planning au 011019'!$F$50</f>
        <v>JBC-22</v>
      </c>
      <c r="KA47" s="182" t="str">
        <f>'Agent sur le planning au 011019'!$B$51</f>
        <v>7H30-18H</v>
      </c>
      <c r="KB47" s="184" t="str">
        <f>'Agent sur le planning au 011019'!$C$51</f>
        <v>RA</v>
      </c>
      <c r="KC47" s="182" t="str">
        <f>'Agent sur le planning au 011019'!$D$51</f>
        <v>JFR-33</v>
      </c>
      <c r="KD47" s="181" t="str">
        <f>'Agent sur le planning au 011019'!$E$51</f>
        <v>7h30-18h</v>
      </c>
      <c r="KE47" s="181" t="str">
        <f>'Agent sur le planning au 011019'!$F$51</f>
        <v>JFR-33</v>
      </c>
      <c r="KF47" s="184" t="str">
        <f>'Agent sur le planning au 011019'!$B$52</f>
        <v>RA</v>
      </c>
      <c r="KG47" s="182" t="str">
        <f>'Agent sur le planning au 011019'!$C$52</f>
        <v>JBC-25</v>
      </c>
      <c r="KH47" s="182" t="str">
        <f>'Agent sur le planning au 011019'!$D$52</f>
        <v>JFR-35</v>
      </c>
      <c r="KI47" s="182" t="str">
        <f>'Agent sur le planning au 011019'!$E$52</f>
        <v>7H30-18H</v>
      </c>
      <c r="KJ47" s="184" t="str">
        <f>'Agent sur le planning au 011019'!$F$52</f>
        <v>RA</v>
      </c>
      <c r="KK47" s="182" t="str">
        <f>'Agent sur le planning au 011019'!$B$53</f>
        <v>7H30-15H30</v>
      </c>
      <c r="KL47" s="183" t="str">
        <f>'Agent sur le planning au 011019'!$C$53</f>
        <v>7H30-15H30</v>
      </c>
      <c r="KM47" s="181" t="str">
        <f>'Agent sur le planning au 011019'!$D$53</f>
        <v>7H30-15H30</v>
      </c>
      <c r="KN47" s="182" t="str">
        <f>'Agent sur le planning au 011019'!$E$53</f>
        <v>Soir JFR</v>
      </c>
      <c r="KO47" s="183" t="str">
        <f>'Agent sur le planning au 011019'!$F$53</f>
        <v>7H30-15H30</v>
      </c>
      <c r="KP47" s="182" t="str">
        <f>'Agent sur le planning au 011019'!$B$54</f>
        <v>12H-20H</v>
      </c>
      <c r="KQ47" s="183" t="str">
        <f>'Agent sur le planning au 011019'!$C$54</f>
        <v>7H30-15H30</v>
      </c>
      <c r="KR47" s="183" t="str">
        <f>'Agent sur le planning au 011019'!$D$54</f>
        <v>7H30-15H30</v>
      </c>
      <c r="KS47" s="181" t="str">
        <f>'Agent sur le planning au 011019'!$E$54</f>
        <v>7H30-15H30</v>
      </c>
      <c r="KT47" s="183" t="str">
        <f>'Agent sur le planning au 011019'!$F$54</f>
        <v>7H30-15H30</v>
      </c>
      <c r="KU47" s="181" t="str">
        <f>'Agent sur le planning au 011019'!$B$55</f>
        <v>7H30-15H30</v>
      </c>
      <c r="KV47" s="183" t="str">
        <f>'Agent sur le planning au 011019'!$C$55</f>
        <v>7H30-15H30</v>
      </c>
      <c r="KW47" s="183" t="s">
        <v>292</v>
      </c>
      <c r="KX47" s="183" t="s">
        <v>294</v>
      </c>
      <c r="KY47" s="183" t="str">
        <f>'Agent sur le planning au 011019'!$F$55</f>
        <v>7H30-15H30</v>
      </c>
      <c r="KZ47" s="182" t="str">
        <f>'Agent sur le planning au 011019'!$B$56</f>
        <v>CETI</v>
      </c>
      <c r="LA47" s="181" t="str">
        <f>'Agent sur le planning au 011019'!$C$56</f>
        <v>CETI</v>
      </c>
      <c r="LB47" s="183" t="str">
        <f>'Agent sur le planning au 011019'!$D$56</f>
        <v>7H30-15H30</v>
      </c>
      <c r="LC47" s="182" t="str">
        <f>'Agent sur le planning au 011019'!$E$56</f>
        <v>Soir JBU</v>
      </c>
      <c r="LD47" s="182" t="str">
        <f>'Agent sur le planning au 011019'!$F$56</f>
        <v>CETI</v>
      </c>
      <c r="LE47" s="182" t="str">
        <f>'Agent sur le planning au 011019'!$B$57</f>
        <v>RADIO</v>
      </c>
      <c r="LF47" s="182" t="str">
        <f>'Agent sur le planning au 011019'!$C$57</f>
        <v>CURI</v>
      </c>
      <c r="LG47" s="181" t="str">
        <f>'Agent sur le planning au 011019'!$D$57</f>
        <v>Radio</v>
      </c>
      <c r="LH47" s="182" t="str">
        <f>'Agent sur le planning au 011019'!$E$57</f>
        <v>SCANN</v>
      </c>
      <c r="LI47" s="182" t="str">
        <f>'Agent sur le planning au 011019'!$F$57</f>
        <v>12H-20H</v>
      </c>
      <c r="LJ47" s="179" t="str">
        <f>'Agent sur le planning au 011019'!$B$31</f>
        <v>JBA-3</v>
      </c>
      <c r="LK47" s="179" t="str">
        <f>'Agent sur le planning au 011019'!$C$31</f>
        <v>JBA-3</v>
      </c>
      <c r="LL47" s="179" t="str">
        <f>'Agent sur le planning au 011019'!$D$31</f>
        <v>JBA-3</v>
      </c>
      <c r="LM47" s="179" t="str">
        <f>'Agent sur le planning au 011019'!$E$31</f>
        <v>JBA-3</v>
      </c>
      <c r="LN47" s="180" t="str">
        <f>'Agent sur le planning au 011019'!$F$31</f>
        <v>JBA-3</v>
      </c>
      <c r="LO47" s="181" t="str">
        <f>'Agent sur le planning au 011019'!$B$32</f>
        <v>JBA-2</v>
      </c>
      <c r="LP47" s="182" t="str">
        <f>'Agent sur le planning au 011019'!$C$32</f>
        <v>JBA-2</v>
      </c>
      <c r="LQ47" s="182" t="str">
        <f>'Agent sur le planning au 011019'!$D$32</f>
        <v>Soir JBC</v>
      </c>
      <c r="LR47" s="182" t="str">
        <f>'Agent sur le planning au 011019'!$E$32</f>
        <v>JBA-2</v>
      </c>
      <c r="LS47" s="182" t="str">
        <f>'Agent sur le planning au 011019'!$F$32</f>
        <v>JBA-2</v>
      </c>
      <c r="LT47" s="182" t="str">
        <f>'Agent sur le planning au 011019'!$B$33</f>
        <v>JBA-1</v>
      </c>
      <c r="LU47" s="182" t="str">
        <f>'Agent sur le planning au 011019'!$C$33</f>
        <v>12H-20H</v>
      </c>
      <c r="LV47" s="181" t="str">
        <f>'Agent sur le planning au 011019'!$D$33</f>
        <v>JBA-2</v>
      </c>
      <c r="LW47" s="182" t="str">
        <f>'Agent sur le planning au 011019'!$E$33</f>
        <v>JBA-1</v>
      </c>
      <c r="LX47" s="182" t="str">
        <f>'Agent sur le planning au 011019'!$F$33</f>
        <v>JBA-1</v>
      </c>
      <c r="LY47" s="183" t="str">
        <f>'Agent sur le planning au 011019'!$B$34</f>
        <v>7H30-15H30</v>
      </c>
      <c r="LZ47" s="181" t="str">
        <f>'Agent sur le planning au 011019'!$C$34</f>
        <v>CCV-43</v>
      </c>
      <c r="MA47" s="182" t="str">
        <f>'Agent sur le planning au 011019'!$D$34</f>
        <v>Soir JFR</v>
      </c>
      <c r="MB47" s="182" t="str">
        <f>'Agent sur le planning au 011019'!$E$34</f>
        <v>CCV-43</v>
      </c>
      <c r="MC47" s="182" t="str">
        <f>'Agent sur le planning au 011019'!$F$34</f>
        <v>CCV-43</v>
      </c>
      <c r="MD47" s="183" t="str">
        <f>'Agent sur le planning au 011019'!$B$35</f>
        <v>7H30-15H30</v>
      </c>
      <c r="ME47" s="182" t="str">
        <f>'Agent sur le planning au 011019'!$C$35</f>
        <v>CCV-46</v>
      </c>
      <c r="MF47" s="182" t="str">
        <f>'Agent sur le planning au 011019'!$D$35</f>
        <v>CCV-46</v>
      </c>
      <c r="MG47" s="181" t="str">
        <f>'Agent sur le planning au 011019'!$E$35</f>
        <v>CCV-46</v>
      </c>
      <c r="MH47" s="182" t="str">
        <f>'Agent sur le planning au 011019'!$F$35</f>
        <v>Soir JBC</v>
      </c>
      <c r="MI47" s="182" t="str">
        <f>'Agent sur le planning au 011019'!$B$36</f>
        <v>JFR-34</v>
      </c>
      <c r="MJ47" s="181" t="str">
        <f>'Agent sur le planning au 011019'!$C$36</f>
        <v>JFR-34</v>
      </c>
      <c r="MK47" s="184" t="str">
        <f>'Agent sur le planning au 011019'!$D$36</f>
        <v>RA</v>
      </c>
      <c r="ML47" s="182" t="str">
        <f>'Agent sur le planning au 011019'!$E$36</f>
        <v>JFR-34</v>
      </c>
      <c r="MM47" s="182" t="str">
        <f>'Agent sur le planning au 011019'!$F$36</f>
        <v>JFR-34</v>
      </c>
      <c r="MN47" s="182" t="str">
        <f>'Agent sur le planning au 011019'!$B$37</f>
        <v>Soir gyn</v>
      </c>
      <c r="MO47" s="183" t="str">
        <f>'Agent sur le planning au 011019'!$C$37</f>
        <v>7H30-18H</v>
      </c>
      <c r="MP47" s="182" t="str">
        <f>'Agent sur le planning au 011019'!$D$37</f>
        <v>7H30-18H</v>
      </c>
      <c r="MQ47" s="184" t="str">
        <f>'Agent sur le planning au 011019'!$E$37</f>
        <v>RA</v>
      </c>
      <c r="MR47" s="184" t="str">
        <f>'Agent sur le planning au 011019'!$F$37</f>
        <v>RA</v>
      </c>
      <c r="MS47" s="182" t="str">
        <f>'Agent sur le planning au 011019'!$B$38</f>
        <v>JFR-36</v>
      </c>
      <c r="MT47" s="181" t="str">
        <f>'Agent sur le planning au 011019'!$C$38</f>
        <v>JFR-36</v>
      </c>
      <c r="MU47" s="182" t="str">
        <f>'Agent sur le planning au 011019'!$D$38</f>
        <v>JFR-36</v>
      </c>
      <c r="MV47" s="182" t="str">
        <f>'Agent sur le planning au 011019'!$E$38</f>
        <v>JFR-36</v>
      </c>
      <c r="MW47" s="182" t="str">
        <f>'Agent sur le planning au 011019'!$F$38</f>
        <v>Soir JFR</v>
      </c>
      <c r="MX47" s="181" t="str">
        <f>'Agent sur le planning au 011019'!$B$39</f>
        <v>JFR-35</v>
      </c>
      <c r="MY47" s="182" t="str">
        <f>'Agent sur le planning au 011019'!$C$39</f>
        <v>Soir JFR</v>
      </c>
      <c r="MZ47" s="182" t="str">
        <f>'Agent sur le planning au 011019'!$D$39</f>
        <v>JFR-35</v>
      </c>
      <c r="NA47" s="182" t="str">
        <f>'Agent sur le planning au 011019'!$E$39</f>
        <v>JFR-35</v>
      </c>
      <c r="NB47" s="182" t="str">
        <f>'Agent sur le planning au 011019'!$F$39</f>
        <v>JFR-35</v>
      </c>
      <c r="NC47" s="183" t="str">
        <f>'Agent sur le planning au 011019'!$B$40</f>
        <v>7H30-15H30</v>
      </c>
      <c r="ND47" s="183" t="str">
        <f>'Agent sur le planning au 011019'!$C$40</f>
        <v>7H30-15H30</v>
      </c>
      <c r="NE47" s="182" t="str">
        <f>'Agent sur le planning au 011019'!$D$40</f>
        <v>7H30-15H30</v>
      </c>
      <c r="NF47" s="182" t="str">
        <f>'Agent sur le planning au 011019'!$E$40</f>
        <v>12H-20H</v>
      </c>
      <c r="NG47" s="181" t="str">
        <f>'Agent sur le planning au 011019'!$F$40</f>
        <v>JFR-36</v>
      </c>
      <c r="NH47" s="182" t="str">
        <f>'Agent sur le planning au 011019'!$B$41</f>
        <v>Soir JBU</v>
      </c>
      <c r="NI47" s="182" t="str">
        <f>'Agent sur le planning au 011019'!$C$41</f>
        <v>JBU-14</v>
      </c>
      <c r="NJ47" s="181" t="str">
        <f>'Agent sur le planning au 011019'!$D$41</f>
        <v>JBU-14</v>
      </c>
      <c r="NK47" s="182" t="str">
        <f>'Agent sur le planning au 011019'!$E$41</f>
        <v>JBU-14</v>
      </c>
      <c r="NL47" s="182" t="str">
        <f>'Agent sur le planning au 011019'!$F$41</f>
        <v>JBU-14</v>
      </c>
      <c r="NM47" s="182" t="str">
        <f>'Agent sur le planning au 011019'!$B$42</f>
        <v>JBU-14</v>
      </c>
      <c r="NN47" s="182" t="str">
        <f>'Agent sur le planning au 011019'!$C$42</f>
        <v>Soir JBU</v>
      </c>
      <c r="NO47" s="182" t="str">
        <f>'Agent sur le planning au 011019'!$D$42</f>
        <v>JBU-11</v>
      </c>
      <c r="NP47" s="181" t="str">
        <f>'Agent sur le planning au 011019'!$E$42</f>
        <v>7H30-15H30</v>
      </c>
      <c r="NQ47" s="182" t="str">
        <f>'Agent sur le planning au 011019'!$F$42</f>
        <v>RADIO</v>
      </c>
      <c r="NR47" s="182" t="str">
        <f>'Agent sur le planning au 011019'!$B$43</f>
        <v>JBU-11</v>
      </c>
      <c r="NS47" s="181" t="str">
        <f>'Agent sur le planning au 011019'!$C$43</f>
        <v>JBU-11</v>
      </c>
      <c r="NT47" s="182" t="str">
        <f>'Agent sur le planning au 011019'!$D$43</f>
        <v>Soir JBU</v>
      </c>
      <c r="NU47" s="182" t="str">
        <f>'Agent sur le planning au 011019'!$E$43</f>
        <v>JBU-11</v>
      </c>
      <c r="NV47" s="182" t="str">
        <f>'Agent sur le planning au 011019'!$F$43</f>
        <v>JBU-11</v>
      </c>
      <c r="NW47" s="182" t="str">
        <f>'Agent sur le planning au 011019'!$B$44</f>
        <v>7H30-18H</v>
      </c>
      <c r="NX47" s="183" t="str">
        <f>'Agent sur le planning au 011019'!$C$44</f>
        <v>7H30-18H</v>
      </c>
      <c r="NY47" s="182" t="str">
        <f>'Agent sur le planning au 011019'!$D$44</f>
        <v>7H30-18H</v>
      </c>
      <c r="NZ47" s="184" t="str">
        <f>'Agent sur le planning au 011019'!$E$44</f>
        <v>RA</v>
      </c>
      <c r="OA47" s="181" t="str">
        <f>'Agent sur le planning au 011019'!$F$44</f>
        <v>7H30-18H</v>
      </c>
      <c r="OB47" s="182" t="str">
        <f>'Agent sur le planning au 011019'!$B$45</f>
        <v>10H-20H</v>
      </c>
      <c r="OC47" s="183" t="str">
        <f>'Agent sur le planning au 011019'!$C$45</f>
        <v>7H30-18H</v>
      </c>
      <c r="OD47" s="184" t="str">
        <f>'Agent sur le planning au 011019'!$D$45</f>
        <v>RA</v>
      </c>
      <c r="OE47" s="182" t="str">
        <f>'Agent sur le planning au 011019'!$E$45</f>
        <v>JBU-15</v>
      </c>
      <c r="OF47" s="184" t="str">
        <f>'Agent sur le planning au 011019'!$F$45</f>
        <v>RA</v>
      </c>
      <c r="OG47" s="181" t="str">
        <f>'Agent sur le planning au 011019'!$B$46</f>
        <v>JBC-26</v>
      </c>
      <c r="OH47" s="182" t="str">
        <f>'Agent sur le planning au 011019'!$C$46</f>
        <v>JBC-26</v>
      </c>
      <c r="OI47" s="182" t="str">
        <f>'Agent sur le planning au 011019'!$D$46</f>
        <v>JBC-26</v>
      </c>
      <c r="OJ47" s="182" t="str">
        <f>'Agent sur le planning au 011019'!$E$46</f>
        <v>Soir JBC</v>
      </c>
      <c r="OK47" s="183" t="str">
        <f>'Agent sur le planning au 011019'!$F$46</f>
        <v>7H30-15H30</v>
      </c>
      <c r="OL47" s="182" t="str">
        <f>'Agent sur le planning au 011019'!$B$47</f>
        <v>7H30-15H30</v>
      </c>
      <c r="OM47" s="181" t="str">
        <f>'Agent sur le planning au 011019'!$C$47</f>
        <v>7H30-15H30</v>
      </c>
      <c r="ON47" s="183" t="str">
        <f>'Agent sur le planning au 011019'!$D$47</f>
        <v>7H30-15H30</v>
      </c>
      <c r="OO47" s="183" t="str">
        <f>'Agent sur le planning au 011019'!$E$47</f>
        <v>7H30-15H30</v>
      </c>
      <c r="OP47" s="182" t="str">
        <f>'Agent sur le planning au 011019'!$F$47</f>
        <v>JBU-15</v>
      </c>
    </row>
    <row r="48" spans="1:406" ht="15" thickBot="1">
      <c r="A48" s="155" t="s">
        <v>382</v>
      </c>
      <c r="B48" s="182" t="str">
        <f>'Agent sur le planning au 011019'!$B$49</f>
        <v>JBC-24</v>
      </c>
      <c r="C48" s="182" t="str">
        <f>'Agent sur le planning au 011019'!$C$49</f>
        <v>JBC-24</v>
      </c>
      <c r="D48" s="182" t="str">
        <f>'Agent sur le planning au 011019'!$D$49</f>
        <v>12H-20H</v>
      </c>
      <c r="E48" s="182" t="str">
        <f>'Agent sur le planning au 011019'!$E$49</f>
        <v>JBC-24</v>
      </c>
      <c r="F48" s="181" t="str">
        <f>'Agent sur le planning au 011019'!$F$49</f>
        <v>JBC-24</v>
      </c>
      <c r="G48" s="182" t="str">
        <f>'Agent sur le planning au 011019'!$B$50</f>
        <v>JBC-22</v>
      </c>
      <c r="H48" s="182" t="str">
        <f>'Agent sur le planning au 011019'!$C$50</f>
        <v>Soir JBC</v>
      </c>
      <c r="I48" s="182" t="str">
        <f>'Agent sur le planning au 011019'!$D$50</f>
        <v>JBC-22</v>
      </c>
      <c r="J48" s="181" t="s">
        <v>293</v>
      </c>
      <c r="K48" s="182" t="str">
        <f>'Agent sur le planning au 011019'!$F$50</f>
        <v>JBC-22</v>
      </c>
      <c r="L48" s="182" t="str">
        <f>'Agent sur le planning au 011019'!$B$51</f>
        <v>7H30-18H</v>
      </c>
      <c r="M48" s="184" t="str">
        <f>'Agent sur le planning au 011019'!$C$51</f>
        <v>RA</v>
      </c>
      <c r="N48" s="182" t="str">
        <f>'Agent sur le planning au 011019'!$D$51</f>
        <v>JFR-33</v>
      </c>
      <c r="O48" s="181" t="str">
        <f>'Agent sur le planning au 011019'!$E$51</f>
        <v>7h30-18h</v>
      </c>
      <c r="P48" s="181" t="str">
        <f>'Agent sur le planning au 011019'!$F$51</f>
        <v>JFR-33</v>
      </c>
      <c r="Q48" s="184" t="str">
        <f>'Agent sur le planning au 011019'!$B$52</f>
        <v>RA</v>
      </c>
      <c r="R48" s="182" t="str">
        <f>'Agent sur le planning au 011019'!$C$52</f>
        <v>JBC-25</v>
      </c>
      <c r="S48" s="182" t="str">
        <f>'Agent sur le planning au 011019'!$D$52</f>
        <v>JFR-35</v>
      </c>
      <c r="T48" s="182" t="str">
        <f>'Agent sur le planning au 011019'!$E$52</f>
        <v>7H30-18H</v>
      </c>
      <c r="U48" s="184" t="str">
        <f>'Agent sur le planning au 011019'!$F$52</f>
        <v>RA</v>
      </c>
      <c r="V48" s="182" t="str">
        <f>'Agent sur le planning au 011019'!$B$53</f>
        <v>7H30-15H30</v>
      </c>
      <c r="W48" s="183" t="str">
        <f>'Agent sur le planning au 011019'!$C$53</f>
        <v>7H30-15H30</v>
      </c>
      <c r="X48" s="181" t="str">
        <f>'Agent sur le planning au 011019'!$D$53</f>
        <v>7H30-15H30</v>
      </c>
      <c r="Y48" s="182" t="str">
        <f>'Agent sur le planning au 011019'!$E$53</f>
        <v>Soir JFR</v>
      </c>
      <c r="Z48" s="183" t="str">
        <f>'Agent sur le planning au 011019'!$F$53</f>
        <v>7H30-15H30</v>
      </c>
      <c r="AA48" s="182" t="str">
        <f>'Agent sur le planning au 011019'!$B$54</f>
        <v>12H-20H</v>
      </c>
      <c r="AB48" s="183" t="str">
        <f>'Agent sur le planning au 011019'!$C$54</f>
        <v>7H30-15H30</v>
      </c>
      <c r="AC48" s="183" t="str">
        <f>'Agent sur le planning au 011019'!$D$54</f>
        <v>7H30-15H30</v>
      </c>
      <c r="AD48" s="181" t="str">
        <f>'Agent sur le planning au 011019'!$E$54</f>
        <v>7H30-15H30</v>
      </c>
      <c r="AE48" s="183" t="str">
        <f>'Agent sur le planning au 011019'!$F$54</f>
        <v>7H30-15H30</v>
      </c>
      <c r="AF48" s="181" t="str">
        <f>'Agent sur le planning au 011019'!$B$55</f>
        <v>7H30-15H30</v>
      </c>
      <c r="AG48" s="183" t="str">
        <f>'Agent sur le planning au 011019'!$C$55</f>
        <v>7H30-15H30</v>
      </c>
      <c r="AH48" s="183" t="s">
        <v>292</v>
      </c>
      <c r="AI48" s="183" t="s">
        <v>294</v>
      </c>
      <c r="AJ48" s="183" t="str">
        <f>'Agent sur le planning au 011019'!$F$55</f>
        <v>7H30-15H30</v>
      </c>
      <c r="AK48" s="182" t="str">
        <f>'Agent sur le planning au 011019'!$B$56</f>
        <v>CETI</v>
      </c>
      <c r="AL48" s="181" t="str">
        <f>'Agent sur le planning au 011019'!$C$56</f>
        <v>CETI</v>
      </c>
      <c r="AM48" s="183" t="str">
        <f>'Agent sur le planning au 011019'!$D$56</f>
        <v>7H30-15H30</v>
      </c>
      <c r="AN48" s="182" t="str">
        <f>'Agent sur le planning au 011019'!$E$56</f>
        <v>Soir JBU</v>
      </c>
      <c r="AO48" s="182" t="str">
        <f>'Agent sur le planning au 011019'!$F$56</f>
        <v>CETI</v>
      </c>
      <c r="AP48" s="182" t="str">
        <f>'Agent sur le planning au 011019'!$B$57</f>
        <v>RADIO</v>
      </c>
      <c r="AQ48" s="182" t="str">
        <f>'Agent sur le planning au 011019'!$C$57</f>
        <v>CURI</v>
      </c>
      <c r="AR48" s="181" t="str">
        <f>'Agent sur le planning au 011019'!$D$57</f>
        <v>Radio</v>
      </c>
      <c r="AS48" s="182" t="str">
        <f>'Agent sur le planning au 011019'!$E$57</f>
        <v>SCANN</v>
      </c>
      <c r="AT48" s="182" t="str">
        <f>'Agent sur le planning au 011019'!$F$57</f>
        <v>12H-20H</v>
      </c>
      <c r="AU48" s="179" t="str">
        <f>'Agent sur le planning au 011019'!$B$31</f>
        <v>JBA-3</v>
      </c>
      <c r="AV48" s="179" t="str">
        <f>'Agent sur le planning au 011019'!$C$31</f>
        <v>JBA-3</v>
      </c>
      <c r="AW48" s="179" t="str">
        <f>'Agent sur le planning au 011019'!$D$31</f>
        <v>JBA-3</v>
      </c>
      <c r="AX48" s="179" t="str">
        <f>'Agent sur le planning au 011019'!$E$31</f>
        <v>JBA-3</v>
      </c>
      <c r="AY48" s="180" t="str">
        <f>'Agent sur le planning au 011019'!$F$31</f>
        <v>JBA-3</v>
      </c>
      <c r="AZ48" s="181" t="str">
        <f>'Agent sur le planning au 011019'!$B$32</f>
        <v>JBA-2</v>
      </c>
      <c r="BA48" s="182" t="str">
        <f>'Agent sur le planning au 011019'!$C$32</f>
        <v>JBA-2</v>
      </c>
      <c r="BB48" s="182" t="str">
        <f>'Agent sur le planning au 011019'!$D$32</f>
        <v>Soir JBC</v>
      </c>
      <c r="BC48" s="182" t="str">
        <f>'Agent sur le planning au 011019'!$E$32</f>
        <v>JBA-2</v>
      </c>
      <c r="BD48" s="182" t="str">
        <f>'Agent sur le planning au 011019'!$F$32</f>
        <v>JBA-2</v>
      </c>
      <c r="BE48" s="182" t="str">
        <f>'Agent sur le planning au 011019'!$B$33</f>
        <v>JBA-1</v>
      </c>
      <c r="BF48" s="182" t="str">
        <f>'Agent sur le planning au 011019'!$C$33</f>
        <v>12H-20H</v>
      </c>
      <c r="BG48" s="181" t="str">
        <f>'Agent sur le planning au 011019'!$D$33</f>
        <v>JBA-2</v>
      </c>
      <c r="BH48" s="182" t="str">
        <f>'Agent sur le planning au 011019'!$E$33</f>
        <v>JBA-1</v>
      </c>
      <c r="BI48" s="182" t="str">
        <f>'Agent sur le planning au 011019'!$F$33</f>
        <v>JBA-1</v>
      </c>
      <c r="BJ48" s="183" t="str">
        <f>'Agent sur le planning au 011019'!$B$34</f>
        <v>7H30-15H30</v>
      </c>
      <c r="BK48" s="181" t="str">
        <f>'Agent sur le planning au 011019'!$C$34</f>
        <v>CCV-43</v>
      </c>
      <c r="BL48" s="182" t="str">
        <f>'Agent sur le planning au 011019'!$D$34</f>
        <v>Soir JFR</v>
      </c>
      <c r="BM48" s="182" t="str">
        <f>'Agent sur le planning au 011019'!$E$34</f>
        <v>CCV-43</v>
      </c>
      <c r="BN48" s="182" t="str">
        <f>'Agent sur le planning au 011019'!$F$34</f>
        <v>CCV-43</v>
      </c>
      <c r="BO48" s="183" t="str">
        <f>'Agent sur le planning au 011019'!$B$35</f>
        <v>7H30-15H30</v>
      </c>
      <c r="BP48" s="182" t="str">
        <f>'Agent sur le planning au 011019'!$C$35</f>
        <v>CCV-46</v>
      </c>
      <c r="BQ48" s="182" t="str">
        <f>'Agent sur le planning au 011019'!$D$35</f>
        <v>CCV-46</v>
      </c>
      <c r="BR48" s="181" t="str">
        <f>'Agent sur le planning au 011019'!$E$35</f>
        <v>CCV-46</v>
      </c>
      <c r="BS48" s="182" t="str">
        <f>'Agent sur le planning au 011019'!$F$35</f>
        <v>Soir JBC</v>
      </c>
      <c r="BT48" s="182" t="str">
        <f>'Agent sur le planning au 011019'!$B$36</f>
        <v>JFR-34</v>
      </c>
      <c r="BU48" s="181" t="str">
        <f>'Agent sur le planning au 011019'!$C$36</f>
        <v>JFR-34</v>
      </c>
      <c r="BV48" s="184" t="str">
        <f>'Agent sur le planning au 011019'!$D$36</f>
        <v>RA</v>
      </c>
      <c r="BW48" s="182" t="str">
        <f>'Agent sur le planning au 011019'!$E$36</f>
        <v>JFR-34</v>
      </c>
      <c r="BX48" s="182" t="str">
        <f>'Agent sur le planning au 011019'!$F$36</f>
        <v>JFR-34</v>
      </c>
      <c r="BY48" s="182" t="str">
        <f>'Agent sur le planning au 011019'!$B$37</f>
        <v>Soir gyn</v>
      </c>
      <c r="BZ48" s="183" t="str">
        <f>'Agent sur le planning au 011019'!$C$37</f>
        <v>7H30-18H</v>
      </c>
      <c r="CA48" s="182" t="str">
        <f>'Agent sur le planning au 011019'!$D$37</f>
        <v>7H30-18H</v>
      </c>
      <c r="CB48" s="184" t="str">
        <f>'Agent sur le planning au 011019'!$E$37</f>
        <v>RA</v>
      </c>
      <c r="CC48" s="184" t="str">
        <f>'Agent sur le planning au 011019'!$F$37</f>
        <v>RA</v>
      </c>
      <c r="CD48" s="182" t="str">
        <f>'Agent sur le planning au 011019'!$B$38</f>
        <v>JFR-36</v>
      </c>
      <c r="CE48" s="181" t="str">
        <f>'Agent sur le planning au 011019'!$C$38</f>
        <v>JFR-36</v>
      </c>
      <c r="CF48" s="182" t="str">
        <f>'Agent sur le planning au 011019'!$D$38</f>
        <v>JFR-36</v>
      </c>
      <c r="CG48" s="182" t="str">
        <f>'Agent sur le planning au 011019'!$E$38</f>
        <v>JFR-36</v>
      </c>
      <c r="CH48" s="182" t="str">
        <f>'Agent sur le planning au 011019'!$F$38</f>
        <v>Soir JFR</v>
      </c>
      <c r="CI48" s="181" t="str">
        <f>'Agent sur le planning au 011019'!$B$39</f>
        <v>JFR-35</v>
      </c>
      <c r="CJ48" s="182" t="str">
        <f>'Agent sur le planning au 011019'!$C$39</f>
        <v>Soir JFR</v>
      </c>
      <c r="CK48" s="182" t="str">
        <f>'Agent sur le planning au 011019'!$D$39</f>
        <v>JFR-35</v>
      </c>
      <c r="CL48" s="182" t="str">
        <f>'Agent sur le planning au 011019'!$E$39</f>
        <v>JFR-35</v>
      </c>
      <c r="CM48" s="182" t="str">
        <f>'Agent sur le planning au 011019'!$F$39</f>
        <v>JFR-35</v>
      </c>
      <c r="CN48" s="183" t="str">
        <f>'Agent sur le planning au 011019'!$B$40</f>
        <v>7H30-15H30</v>
      </c>
      <c r="CO48" s="183" t="str">
        <f>'Agent sur le planning au 011019'!$C$40</f>
        <v>7H30-15H30</v>
      </c>
      <c r="CP48" s="182" t="str">
        <f>'Agent sur le planning au 011019'!$D$40</f>
        <v>7H30-15H30</v>
      </c>
      <c r="CQ48" s="182" t="str">
        <f>'Agent sur le planning au 011019'!$E$40</f>
        <v>12H-20H</v>
      </c>
      <c r="CR48" s="181" t="str">
        <f>'Agent sur le planning au 011019'!$F$40</f>
        <v>JFR-36</v>
      </c>
      <c r="CS48" s="182" t="str">
        <f>'Agent sur le planning au 011019'!$B$41</f>
        <v>Soir JBU</v>
      </c>
      <c r="CT48" s="182" t="str">
        <f>'Agent sur le planning au 011019'!$C$41</f>
        <v>JBU-14</v>
      </c>
      <c r="CU48" s="181" t="str">
        <f>'Agent sur le planning au 011019'!$D$41</f>
        <v>JBU-14</v>
      </c>
      <c r="CV48" s="182" t="str">
        <f>'Agent sur le planning au 011019'!$E$41</f>
        <v>JBU-14</v>
      </c>
      <c r="CW48" s="182" t="str">
        <f>'Agent sur le planning au 011019'!$F$41</f>
        <v>JBU-14</v>
      </c>
      <c r="CX48" s="182" t="str">
        <f>'Agent sur le planning au 011019'!$B$42</f>
        <v>JBU-14</v>
      </c>
      <c r="CY48" s="182" t="str">
        <f>'Agent sur le planning au 011019'!$C$42</f>
        <v>Soir JBU</v>
      </c>
      <c r="CZ48" s="182" t="str">
        <f>'Agent sur le planning au 011019'!$D$42</f>
        <v>JBU-11</v>
      </c>
      <c r="DA48" s="181" t="str">
        <f>'Agent sur le planning au 011019'!$E$42</f>
        <v>7H30-15H30</v>
      </c>
      <c r="DB48" s="182" t="str">
        <f>'Agent sur le planning au 011019'!$F$42</f>
        <v>RADIO</v>
      </c>
      <c r="DC48" s="182" t="str">
        <f>'Agent sur le planning au 011019'!$B$43</f>
        <v>JBU-11</v>
      </c>
      <c r="DD48" s="181" t="str">
        <f>'Agent sur le planning au 011019'!$C$43</f>
        <v>JBU-11</v>
      </c>
      <c r="DE48" s="182" t="str">
        <f>'Agent sur le planning au 011019'!$D$43</f>
        <v>Soir JBU</v>
      </c>
      <c r="DF48" s="182" t="str">
        <f>'Agent sur le planning au 011019'!$E$43</f>
        <v>JBU-11</v>
      </c>
      <c r="DG48" s="182" t="str">
        <f>'Agent sur le planning au 011019'!$F$43</f>
        <v>JBU-11</v>
      </c>
      <c r="DH48" s="182" t="str">
        <f>'Agent sur le planning au 011019'!$B$44</f>
        <v>7H30-18H</v>
      </c>
      <c r="DI48" s="183" t="str">
        <f>'Agent sur le planning au 011019'!$C$44</f>
        <v>7H30-18H</v>
      </c>
      <c r="DJ48" s="182" t="str">
        <f>'Agent sur le planning au 011019'!$D$44</f>
        <v>7H30-18H</v>
      </c>
      <c r="DK48" s="184" t="str">
        <f>'Agent sur le planning au 011019'!$E$44</f>
        <v>RA</v>
      </c>
      <c r="DL48" s="181" t="str">
        <f>'Agent sur le planning au 011019'!$F$44</f>
        <v>7H30-18H</v>
      </c>
      <c r="DM48" s="182" t="str">
        <f>'Agent sur le planning au 011019'!$B$45</f>
        <v>10H-20H</v>
      </c>
      <c r="DN48" s="183" t="str">
        <f>'Agent sur le planning au 011019'!$C$45</f>
        <v>7H30-18H</v>
      </c>
      <c r="DO48" s="184" t="str">
        <f>'Agent sur le planning au 011019'!$D$45</f>
        <v>RA</v>
      </c>
      <c r="DP48" s="182" t="str">
        <f>'Agent sur le planning au 011019'!$E$45</f>
        <v>JBU-15</v>
      </c>
      <c r="DQ48" s="184" t="str">
        <f>'Agent sur le planning au 011019'!$F$45</f>
        <v>RA</v>
      </c>
      <c r="DR48" s="181" t="str">
        <f>'Agent sur le planning au 011019'!$B$46</f>
        <v>JBC-26</v>
      </c>
      <c r="DS48" s="182" t="str">
        <f>'Agent sur le planning au 011019'!$C$46</f>
        <v>JBC-26</v>
      </c>
      <c r="DT48" s="182" t="str">
        <f>'Agent sur le planning au 011019'!$D$46</f>
        <v>JBC-26</v>
      </c>
      <c r="DU48" s="182" t="str">
        <f>'Agent sur le planning au 011019'!$E$46</f>
        <v>Soir JBC</v>
      </c>
      <c r="DV48" s="183" t="str">
        <f>'Agent sur le planning au 011019'!$F$46</f>
        <v>7H30-15H30</v>
      </c>
      <c r="DW48" s="182" t="str">
        <f>'Agent sur le planning au 011019'!$B$47</f>
        <v>7H30-15H30</v>
      </c>
      <c r="DX48" s="181" t="str">
        <f>'Agent sur le planning au 011019'!$C$47</f>
        <v>7H30-15H30</v>
      </c>
      <c r="DY48" s="183" t="str">
        <f>'Agent sur le planning au 011019'!$D$47</f>
        <v>7H30-15H30</v>
      </c>
      <c r="DZ48" s="183" t="str">
        <f>'Agent sur le planning au 011019'!$E$47</f>
        <v>7H30-15H30</v>
      </c>
      <c r="EA48" s="182" t="str">
        <f>'Agent sur le planning au 011019'!$F$47</f>
        <v>JBU-15</v>
      </c>
      <c r="EB48" s="182" t="str">
        <f>'Agent sur le planning au 011019'!$B$48</f>
        <v>Soir JBC</v>
      </c>
      <c r="EC48" s="182" t="str">
        <f>'Agent sur le planning au 011019'!$C$48</f>
        <v>JFR-35</v>
      </c>
      <c r="ED48" s="181" t="str">
        <f>'Agent sur le planning au 011019'!$D$48</f>
        <v>JBC-24</v>
      </c>
      <c r="EE48" s="182" t="str">
        <f>'Agent sur le planning au 011019'!$E$48</f>
        <v>JBC-25</v>
      </c>
      <c r="EF48" s="182" t="str">
        <f>'Agent sur le planning au 011019'!$F$48</f>
        <v>JBC-25</v>
      </c>
      <c r="EG48" s="182" t="str">
        <f>'Agent sur le planning au 011019'!$B$49</f>
        <v>JBC-24</v>
      </c>
      <c r="EH48" s="182" t="str">
        <f>'Agent sur le planning au 011019'!$C$49</f>
        <v>JBC-24</v>
      </c>
      <c r="EI48" s="182" t="str">
        <f>'Agent sur le planning au 011019'!$D$49</f>
        <v>12H-20H</v>
      </c>
      <c r="EJ48" s="182" t="str">
        <f>'Agent sur le planning au 011019'!$E$49</f>
        <v>JBC-24</v>
      </c>
      <c r="EK48" s="181" t="str">
        <f>'Agent sur le planning au 011019'!$F$49</f>
        <v>JBC-24</v>
      </c>
      <c r="EL48" s="182" t="str">
        <f>'Agent sur le planning au 011019'!$B$50</f>
        <v>JBC-22</v>
      </c>
      <c r="EM48" s="182" t="str">
        <f>'Agent sur le planning au 011019'!$C$50</f>
        <v>Soir JBC</v>
      </c>
      <c r="EN48" s="182" t="str">
        <f>'Agent sur le planning au 011019'!$D$50</f>
        <v>JBC-22</v>
      </c>
      <c r="EO48" s="181" t="s">
        <v>293</v>
      </c>
      <c r="EP48" s="182" t="str">
        <f>'Agent sur le planning au 011019'!$F$50</f>
        <v>JBC-22</v>
      </c>
      <c r="EQ48" s="182" t="str">
        <f>'Agent sur le planning au 011019'!$B$51</f>
        <v>7H30-18H</v>
      </c>
      <c r="ER48" s="184" t="str">
        <f>'Agent sur le planning au 011019'!$C$51</f>
        <v>RA</v>
      </c>
      <c r="ES48" s="182" t="str">
        <f>'Agent sur le planning au 011019'!$D$51</f>
        <v>JFR-33</v>
      </c>
      <c r="ET48" s="181" t="str">
        <f>'Agent sur le planning au 011019'!$E$51</f>
        <v>7h30-18h</v>
      </c>
      <c r="EU48" s="181" t="str">
        <f>'Agent sur le planning au 011019'!$F$51</f>
        <v>JFR-33</v>
      </c>
      <c r="EV48" s="184" t="str">
        <f>'Agent sur le planning au 011019'!$B$52</f>
        <v>RA</v>
      </c>
      <c r="EW48" s="182" t="str">
        <f>'Agent sur le planning au 011019'!$C$52</f>
        <v>JBC-25</v>
      </c>
      <c r="EX48" s="182" t="str">
        <f>'Agent sur le planning au 011019'!$D$52</f>
        <v>JFR-35</v>
      </c>
      <c r="EY48" s="182" t="str">
        <f>'Agent sur le planning au 011019'!$E$52</f>
        <v>7H30-18H</v>
      </c>
      <c r="EZ48" s="184" t="str">
        <f>'Agent sur le planning au 011019'!$F$52</f>
        <v>RA</v>
      </c>
      <c r="FA48" s="182" t="str">
        <f>'Agent sur le planning au 011019'!$B$53</f>
        <v>7H30-15H30</v>
      </c>
      <c r="FB48" s="183" t="str">
        <f>'Agent sur le planning au 011019'!$C$53</f>
        <v>7H30-15H30</v>
      </c>
      <c r="FC48" s="181" t="str">
        <f>'Agent sur le planning au 011019'!$D$53</f>
        <v>7H30-15H30</v>
      </c>
      <c r="FD48" s="182" t="str">
        <f>'Agent sur le planning au 011019'!$E$53</f>
        <v>Soir JFR</v>
      </c>
      <c r="FE48" s="183" t="str">
        <f>'Agent sur le planning au 011019'!$F$53</f>
        <v>7H30-15H30</v>
      </c>
      <c r="FF48" s="182" t="str">
        <f>'Agent sur le planning au 011019'!$B$54</f>
        <v>12H-20H</v>
      </c>
      <c r="FG48" s="183" t="str">
        <f>'Agent sur le planning au 011019'!$C$54</f>
        <v>7H30-15H30</v>
      </c>
      <c r="FH48" s="183" t="str">
        <f>'Agent sur le planning au 011019'!$D$54</f>
        <v>7H30-15H30</v>
      </c>
      <c r="FI48" s="181" t="str">
        <f>'Agent sur le planning au 011019'!$E$54</f>
        <v>7H30-15H30</v>
      </c>
      <c r="FJ48" s="183" t="str">
        <f>'Agent sur le planning au 011019'!$F$54</f>
        <v>7H30-15H30</v>
      </c>
      <c r="FK48" s="181" t="str">
        <f>'Agent sur le planning au 011019'!$B$55</f>
        <v>7H30-15H30</v>
      </c>
      <c r="FL48" s="183" t="str">
        <f>'Agent sur le planning au 011019'!$C$55</f>
        <v>7H30-15H30</v>
      </c>
      <c r="FM48" s="183" t="s">
        <v>292</v>
      </c>
      <c r="FN48" s="183" t="s">
        <v>294</v>
      </c>
      <c r="FO48" s="183" t="str">
        <f>'Agent sur le planning au 011019'!$F$55</f>
        <v>7H30-15H30</v>
      </c>
      <c r="FP48" s="182" t="str">
        <f>'Agent sur le planning au 011019'!$B$56</f>
        <v>CETI</v>
      </c>
      <c r="FQ48" s="181" t="str">
        <f>'Agent sur le planning au 011019'!$C$56</f>
        <v>CETI</v>
      </c>
      <c r="FR48" s="183" t="str">
        <f>'Agent sur le planning au 011019'!$D$56</f>
        <v>7H30-15H30</v>
      </c>
      <c r="FS48" s="182" t="str">
        <f>'Agent sur le planning au 011019'!$E$56</f>
        <v>Soir JBU</v>
      </c>
      <c r="FT48" s="182" t="str">
        <f>'Agent sur le planning au 011019'!$F$56</f>
        <v>CETI</v>
      </c>
      <c r="FU48" s="182" t="str">
        <f>'Agent sur le planning au 011019'!$B$57</f>
        <v>RADIO</v>
      </c>
      <c r="FV48" s="182" t="str">
        <f>'Agent sur le planning au 011019'!$C$57</f>
        <v>CURI</v>
      </c>
      <c r="FW48" s="181" t="str">
        <f>'Agent sur le planning au 011019'!$D$57</f>
        <v>Radio</v>
      </c>
      <c r="FX48" s="182" t="str">
        <f>'Agent sur le planning au 011019'!$E$57</f>
        <v>SCANN</v>
      </c>
      <c r="FY48" s="182" t="str">
        <f>'Agent sur le planning au 011019'!$F$57</f>
        <v>12H-20H</v>
      </c>
      <c r="FZ48" s="179" t="str">
        <f>'Agent sur le planning au 011019'!$B$31</f>
        <v>JBA-3</v>
      </c>
      <c r="GA48" s="179" t="str">
        <f>'Agent sur le planning au 011019'!$C$31</f>
        <v>JBA-3</v>
      </c>
      <c r="GB48" s="179" t="str">
        <f>'Agent sur le planning au 011019'!$D$31</f>
        <v>JBA-3</v>
      </c>
      <c r="GC48" s="179" t="str">
        <f>'Agent sur le planning au 011019'!$E$31</f>
        <v>JBA-3</v>
      </c>
      <c r="GD48" s="180" t="str">
        <f>'Agent sur le planning au 011019'!$F$31</f>
        <v>JBA-3</v>
      </c>
      <c r="GE48" s="181" t="str">
        <f>'Agent sur le planning au 011019'!$B$32</f>
        <v>JBA-2</v>
      </c>
      <c r="GF48" s="182" t="str">
        <f>'Agent sur le planning au 011019'!$C$32</f>
        <v>JBA-2</v>
      </c>
      <c r="GG48" s="182" t="str">
        <f>'Agent sur le planning au 011019'!$D$32</f>
        <v>Soir JBC</v>
      </c>
      <c r="GH48" s="182" t="str">
        <f>'Agent sur le planning au 011019'!$E$32</f>
        <v>JBA-2</v>
      </c>
      <c r="GI48" s="182" t="str">
        <f>'Agent sur le planning au 011019'!$F$32</f>
        <v>JBA-2</v>
      </c>
      <c r="GJ48" s="182" t="str">
        <f>'Agent sur le planning au 011019'!$B$33</f>
        <v>JBA-1</v>
      </c>
      <c r="GK48" s="182" t="str">
        <f>'Agent sur le planning au 011019'!$C$33</f>
        <v>12H-20H</v>
      </c>
      <c r="GL48" s="181" t="str">
        <f>'Agent sur le planning au 011019'!$D$33</f>
        <v>JBA-2</v>
      </c>
      <c r="GM48" s="182" t="str">
        <f>'Agent sur le planning au 011019'!$E$33</f>
        <v>JBA-1</v>
      </c>
      <c r="GN48" s="182" t="str">
        <f>'Agent sur le planning au 011019'!$F$33</f>
        <v>JBA-1</v>
      </c>
      <c r="GO48" s="183" t="str">
        <f>'Agent sur le planning au 011019'!$B$34</f>
        <v>7H30-15H30</v>
      </c>
      <c r="GP48" s="181" t="str">
        <f>'Agent sur le planning au 011019'!$C$34</f>
        <v>CCV-43</v>
      </c>
      <c r="GQ48" s="182" t="str">
        <f>'Agent sur le planning au 011019'!$D$34</f>
        <v>Soir JFR</v>
      </c>
      <c r="GR48" s="182" t="str">
        <f>'Agent sur le planning au 011019'!$E$34</f>
        <v>CCV-43</v>
      </c>
      <c r="GS48" s="182" t="str">
        <f>'Agent sur le planning au 011019'!$F$34</f>
        <v>CCV-43</v>
      </c>
      <c r="GT48" s="183" t="str">
        <f>'Agent sur le planning au 011019'!$B$35</f>
        <v>7H30-15H30</v>
      </c>
      <c r="GU48" s="182" t="str">
        <f>'Agent sur le planning au 011019'!$C$35</f>
        <v>CCV-46</v>
      </c>
      <c r="GV48" s="182" t="str">
        <f>'Agent sur le planning au 011019'!$D$35</f>
        <v>CCV-46</v>
      </c>
      <c r="GW48" s="181" t="str">
        <f>'Agent sur le planning au 011019'!$E$35</f>
        <v>CCV-46</v>
      </c>
      <c r="GX48" s="182" t="str">
        <f>'Agent sur le planning au 011019'!$F$35</f>
        <v>Soir JBC</v>
      </c>
      <c r="GY48" s="182" t="str">
        <f>'Agent sur le planning au 011019'!$B$36</f>
        <v>JFR-34</v>
      </c>
      <c r="GZ48" s="181" t="str">
        <f>'Agent sur le planning au 011019'!$C$36</f>
        <v>JFR-34</v>
      </c>
      <c r="HA48" s="184" t="str">
        <f>'Agent sur le planning au 011019'!$D$36</f>
        <v>RA</v>
      </c>
      <c r="HB48" s="182" t="str">
        <f>'Agent sur le planning au 011019'!$E$36</f>
        <v>JFR-34</v>
      </c>
      <c r="HC48" s="182" t="str">
        <f>'Agent sur le planning au 011019'!$F$36</f>
        <v>JFR-34</v>
      </c>
      <c r="HD48" s="182" t="str">
        <f>'Agent sur le planning au 011019'!$B$37</f>
        <v>Soir gyn</v>
      </c>
      <c r="HE48" s="183" t="str">
        <f>'Agent sur le planning au 011019'!$C$37</f>
        <v>7H30-18H</v>
      </c>
      <c r="HF48" s="182" t="str">
        <f>'Agent sur le planning au 011019'!$D$37</f>
        <v>7H30-18H</v>
      </c>
      <c r="HG48" s="184" t="str">
        <f>'Agent sur le planning au 011019'!$E$37</f>
        <v>RA</v>
      </c>
      <c r="HH48" s="184" t="str">
        <f>'Agent sur le planning au 011019'!$F$37</f>
        <v>RA</v>
      </c>
      <c r="HI48" s="182" t="str">
        <f>'Agent sur le planning au 011019'!$B$38</f>
        <v>JFR-36</v>
      </c>
      <c r="HJ48" s="181" t="str">
        <f>'Agent sur le planning au 011019'!$C$38</f>
        <v>JFR-36</v>
      </c>
      <c r="HK48" s="182" t="str">
        <f>'Agent sur le planning au 011019'!$D$38</f>
        <v>JFR-36</v>
      </c>
      <c r="HL48" s="182" t="str">
        <f>'Agent sur le planning au 011019'!$E$38</f>
        <v>JFR-36</v>
      </c>
      <c r="HM48" s="182" t="str">
        <f>'Agent sur le planning au 011019'!$F$38</f>
        <v>Soir JFR</v>
      </c>
      <c r="HN48" s="181" t="str">
        <f>'Agent sur le planning au 011019'!$B$39</f>
        <v>JFR-35</v>
      </c>
      <c r="HO48" s="182" t="str">
        <f>'Agent sur le planning au 011019'!$C$39</f>
        <v>Soir JFR</v>
      </c>
      <c r="HP48" s="182" t="str">
        <f>'Agent sur le planning au 011019'!$D$39</f>
        <v>JFR-35</v>
      </c>
      <c r="HQ48" s="182" t="str">
        <f>'Agent sur le planning au 011019'!$E$39</f>
        <v>JFR-35</v>
      </c>
      <c r="HR48" s="182" t="str">
        <f>'Agent sur le planning au 011019'!$F$39</f>
        <v>JFR-35</v>
      </c>
      <c r="HS48" s="183" t="str">
        <f>'Agent sur le planning au 011019'!$B$40</f>
        <v>7H30-15H30</v>
      </c>
      <c r="HT48" s="183" t="str">
        <f>'Agent sur le planning au 011019'!$C$40</f>
        <v>7H30-15H30</v>
      </c>
      <c r="HU48" s="182" t="str">
        <f>'Agent sur le planning au 011019'!$D$40</f>
        <v>7H30-15H30</v>
      </c>
      <c r="HV48" s="182" t="str">
        <f>'Agent sur le planning au 011019'!$E$40</f>
        <v>12H-20H</v>
      </c>
      <c r="HW48" s="181" t="str">
        <f>'Agent sur le planning au 011019'!$F$40</f>
        <v>JFR-36</v>
      </c>
      <c r="HX48" s="182" t="str">
        <f>'Agent sur le planning au 011019'!$B$41</f>
        <v>Soir JBU</v>
      </c>
      <c r="HY48" s="182" t="str">
        <f>'Agent sur le planning au 011019'!$C$41</f>
        <v>JBU-14</v>
      </c>
      <c r="HZ48" s="181" t="str">
        <f>'Agent sur le planning au 011019'!$D$41</f>
        <v>JBU-14</v>
      </c>
      <c r="IA48" s="182" t="str">
        <f>'Agent sur le planning au 011019'!$E$41</f>
        <v>JBU-14</v>
      </c>
      <c r="IB48" s="182" t="str">
        <f>'Agent sur le planning au 011019'!$F$41</f>
        <v>JBU-14</v>
      </c>
      <c r="IC48" s="182" t="str">
        <f>'Agent sur le planning au 011019'!$B$42</f>
        <v>JBU-14</v>
      </c>
      <c r="ID48" s="182" t="str">
        <f>'Agent sur le planning au 011019'!$C$42</f>
        <v>Soir JBU</v>
      </c>
      <c r="IE48" s="182" t="str">
        <f>'Agent sur le planning au 011019'!$D$42</f>
        <v>JBU-11</v>
      </c>
      <c r="IF48" s="181" t="str">
        <f>'Agent sur le planning au 011019'!$E$42</f>
        <v>7H30-15H30</v>
      </c>
      <c r="IG48" s="182" t="str">
        <f>'Agent sur le planning au 011019'!$F$42</f>
        <v>RADIO</v>
      </c>
      <c r="IH48" s="182" t="str">
        <f>'Agent sur le planning au 011019'!$B$43</f>
        <v>JBU-11</v>
      </c>
      <c r="II48" s="181" t="str">
        <f>'Agent sur le planning au 011019'!$C$43</f>
        <v>JBU-11</v>
      </c>
      <c r="IJ48" s="182" t="str">
        <f>'Agent sur le planning au 011019'!$D$43</f>
        <v>Soir JBU</v>
      </c>
      <c r="IK48" s="182" t="str">
        <f>'Agent sur le planning au 011019'!$E$43</f>
        <v>JBU-11</v>
      </c>
      <c r="IL48" s="182" t="str">
        <f>'Agent sur le planning au 011019'!$F$43</f>
        <v>JBU-11</v>
      </c>
      <c r="IM48" s="182" t="str">
        <f>'Agent sur le planning au 011019'!$B$44</f>
        <v>7H30-18H</v>
      </c>
      <c r="IN48" s="183" t="str">
        <f>'Agent sur le planning au 011019'!$C$44</f>
        <v>7H30-18H</v>
      </c>
      <c r="IO48" s="182" t="str">
        <f>'Agent sur le planning au 011019'!$D$44</f>
        <v>7H30-18H</v>
      </c>
      <c r="IP48" s="184" t="str">
        <f>'Agent sur le planning au 011019'!$E$44</f>
        <v>RA</v>
      </c>
      <c r="IQ48" s="181" t="str">
        <f>'Agent sur le planning au 011019'!$F$44</f>
        <v>7H30-18H</v>
      </c>
      <c r="IR48" s="182" t="str">
        <f>'Agent sur le planning au 011019'!$B$45</f>
        <v>10H-20H</v>
      </c>
      <c r="IS48" s="183" t="str">
        <f>'Agent sur le planning au 011019'!$C$45</f>
        <v>7H30-18H</v>
      </c>
      <c r="IT48" s="184" t="str">
        <f>'Agent sur le planning au 011019'!$D$45</f>
        <v>RA</v>
      </c>
      <c r="IU48" s="182" t="str">
        <f>'Agent sur le planning au 011019'!$E$45</f>
        <v>JBU-15</v>
      </c>
      <c r="IV48" s="184" t="str">
        <f>'Agent sur le planning au 011019'!$F$45</f>
        <v>RA</v>
      </c>
      <c r="IW48" s="181" t="str">
        <f>'Agent sur le planning au 011019'!$B$46</f>
        <v>JBC-26</v>
      </c>
      <c r="IX48" s="182" t="str">
        <f>'Agent sur le planning au 011019'!$C$46</f>
        <v>JBC-26</v>
      </c>
      <c r="IY48" s="182" t="str">
        <f>'Agent sur le planning au 011019'!$D$46</f>
        <v>JBC-26</v>
      </c>
      <c r="IZ48" s="182" t="str">
        <f>'Agent sur le planning au 011019'!$E$46</f>
        <v>Soir JBC</v>
      </c>
      <c r="JA48" s="183" t="str">
        <f>'Agent sur le planning au 011019'!$F$46</f>
        <v>7H30-15H30</v>
      </c>
      <c r="JB48" s="182" t="str">
        <f>'Agent sur le planning au 011019'!$B$47</f>
        <v>7H30-15H30</v>
      </c>
      <c r="JC48" s="181" t="str">
        <f>'Agent sur le planning au 011019'!$C$47</f>
        <v>7H30-15H30</v>
      </c>
      <c r="JD48" s="183" t="str">
        <f>'Agent sur le planning au 011019'!$D$47</f>
        <v>7H30-15H30</v>
      </c>
      <c r="JE48" s="183" t="str">
        <f>'Agent sur le planning au 011019'!$E$47</f>
        <v>7H30-15H30</v>
      </c>
      <c r="JF48" s="182" t="str">
        <f>'Agent sur le planning au 011019'!$F$47</f>
        <v>JBU-15</v>
      </c>
      <c r="JG48" s="182" t="str">
        <f>'Agent sur le planning au 011019'!$B$48</f>
        <v>Soir JBC</v>
      </c>
      <c r="JH48" s="182" t="str">
        <f>'Agent sur le planning au 011019'!$C$48</f>
        <v>JFR-35</v>
      </c>
      <c r="JI48" s="181" t="str">
        <f>'Agent sur le planning au 011019'!$D$48</f>
        <v>JBC-24</v>
      </c>
      <c r="JJ48" s="182" t="str">
        <f>'Agent sur le planning au 011019'!$E$48</f>
        <v>JBC-25</v>
      </c>
      <c r="JK48" s="182" t="str">
        <f>'Agent sur le planning au 011019'!$F$48</f>
        <v>JBC-25</v>
      </c>
      <c r="JL48" s="182" t="str">
        <f>'Agent sur le planning au 011019'!$B$49</f>
        <v>JBC-24</v>
      </c>
      <c r="JM48" s="182" t="str">
        <f>'Agent sur le planning au 011019'!$C$49</f>
        <v>JBC-24</v>
      </c>
      <c r="JN48" s="182" t="str">
        <f>'Agent sur le planning au 011019'!$D$49</f>
        <v>12H-20H</v>
      </c>
      <c r="JO48" s="182" t="str">
        <f>'Agent sur le planning au 011019'!$E$49</f>
        <v>JBC-24</v>
      </c>
      <c r="JP48" s="181" t="str">
        <f>'Agent sur le planning au 011019'!$F$49</f>
        <v>JBC-24</v>
      </c>
      <c r="JQ48" s="182" t="str">
        <f>'Agent sur le planning au 011019'!$B$50</f>
        <v>JBC-22</v>
      </c>
      <c r="JR48" s="182" t="str">
        <f>'Agent sur le planning au 011019'!$C$50</f>
        <v>Soir JBC</v>
      </c>
      <c r="JS48" s="182" t="str">
        <f>'Agent sur le planning au 011019'!$D$50</f>
        <v>JBC-22</v>
      </c>
      <c r="JT48" s="181" t="s">
        <v>293</v>
      </c>
      <c r="JU48" s="182" t="str">
        <f>'Agent sur le planning au 011019'!$F$50</f>
        <v>JBC-22</v>
      </c>
      <c r="JV48" s="182" t="str">
        <f>'Agent sur le planning au 011019'!$B$51</f>
        <v>7H30-18H</v>
      </c>
      <c r="JW48" s="184" t="str">
        <f>'Agent sur le planning au 011019'!$C$51</f>
        <v>RA</v>
      </c>
      <c r="JX48" s="182" t="str">
        <f>'Agent sur le planning au 011019'!$D$51</f>
        <v>JFR-33</v>
      </c>
      <c r="JY48" s="181" t="str">
        <f>'Agent sur le planning au 011019'!$E$51</f>
        <v>7h30-18h</v>
      </c>
      <c r="JZ48" s="181" t="str">
        <f>'Agent sur le planning au 011019'!$F$51</f>
        <v>JFR-33</v>
      </c>
      <c r="KA48" s="184" t="str">
        <f>'Agent sur le planning au 011019'!$B$52</f>
        <v>RA</v>
      </c>
      <c r="KB48" s="182" t="str">
        <f>'Agent sur le planning au 011019'!$C$52</f>
        <v>JBC-25</v>
      </c>
      <c r="KC48" s="182" t="str">
        <f>'Agent sur le planning au 011019'!$D$52</f>
        <v>JFR-35</v>
      </c>
      <c r="KD48" s="182" t="str">
        <f>'Agent sur le planning au 011019'!$E$52</f>
        <v>7H30-18H</v>
      </c>
      <c r="KE48" s="184" t="str">
        <f>'Agent sur le planning au 011019'!$F$52</f>
        <v>RA</v>
      </c>
      <c r="KF48" s="182" t="str">
        <f>'Agent sur le planning au 011019'!$B$53</f>
        <v>7H30-15H30</v>
      </c>
      <c r="KG48" s="183" t="str">
        <f>'Agent sur le planning au 011019'!$C$53</f>
        <v>7H30-15H30</v>
      </c>
      <c r="KH48" s="181" t="str">
        <f>'Agent sur le planning au 011019'!$D$53</f>
        <v>7H30-15H30</v>
      </c>
      <c r="KI48" s="182" t="str">
        <f>'Agent sur le planning au 011019'!$E$53</f>
        <v>Soir JFR</v>
      </c>
      <c r="KJ48" s="183" t="str">
        <f>'Agent sur le planning au 011019'!$F$53</f>
        <v>7H30-15H30</v>
      </c>
      <c r="KK48" s="182" t="str">
        <f>'Agent sur le planning au 011019'!$B$54</f>
        <v>12H-20H</v>
      </c>
      <c r="KL48" s="183" t="str">
        <f>'Agent sur le planning au 011019'!$C$54</f>
        <v>7H30-15H30</v>
      </c>
      <c r="KM48" s="183" t="str">
        <f>'Agent sur le planning au 011019'!$D$54</f>
        <v>7H30-15H30</v>
      </c>
      <c r="KN48" s="181" t="str">
        <f>'Agent sur le planning au 011019'!$E$54</f>
        <v>7H30-15H30</v>
      </c>
      <c r="KO48" s="183" t="str">
        <f>'Agent sur le planning au 011019'!$F$54</f>
        <v>7H30-15H30</v>
      </c>
      <c r="KP48" s="181" t="str">
        <f>'Agent sur le planning au 011019'!$B$55</f>
        <v>7H30-15H30</v>
      </c>
      <c r="KQ48" s="183" t="str">
        <f>'Agent sur le planning au 011019'!$C$55</f>
        <v>7H30-15H30</v>
      </c>
      <c r="KR48" s="183" t="s">
        <v>292</v>
      </c>
      <c r="KS48" s="183" t="s">
        <v>294</v>
      </c>
      <c r="KT48" s="183" t="str">
        <f>'Agent sur le planning au 011019'!$F$55</f>
        <v>7H30-15H30</v>
      </c>
      <c r="KU48" s="182" t="str">
        <f>'Agent sur le planning au 011019'!$B$56</f>
        <v>CETI</v>
      </c>
      <c r="KV48" s="181" t="str">
        <f>'Agent sur le planning au 011019'!$C$56</f>
        <v>CETI</v>
      </c>
      <c r="KW48" s="183" t="str">
        <f>'Agent sur le planning au 011019'!$D$56</f>
        <v>7H30-15H30</v>
      </c>
      <c r="KX48" s="182" t="str">
        <f>'Agent sur le planning au 011019'!$E$56</f>
        <v>Soir JBU</v>
      </c>
      <c r="KY48" s="182" t="str">
        <f>'Agent sur le planning au 011019'!$F$56</f>
        <v>CETI</v>
      </c>
      <c r="KZ48" s="182" t="str">
        <f>'Agent sur le planning au 011019'!$B$57</f>
        <v>RADIO</v>
      </c>
      <c r="LA48" s="182" t="str">
        <f>'Agent sur le planning au 011019'!$C$57</f>
        <v>CURI</v>
      </c>
      <c r="LB48" s="181" t="str">
        <f>'Agent sur le planning au 011019'!$D$57</f>
        <v>Radio</v>
      </c>
      <c r="LC48" s="182" t="str">
        <f>'Agent sur le planning au 011019'!$E$57</f>
        <v>SCANN</v>
      </c>
      <c r="LD48" s="182" t="str">
        <f>'Agent sur le planning au 011019'!$F$57</f>
        <v>12H-20H</v>
      </c>
      <c r="LE48" s="179" t="str">
        <f>'Agent sur le planning au 011019'!$B$31</f>
        <v>JBA-3</v>
      </c>
      <c r="LF48" s="179" t="str">
        <f>'Agent sur le planning au 011019'!$C$31</f>
        <v>JBA-3</v>
      </c>
      <c r="LG48" s="179" t="str">
        <f>'Agent sur le planning au 011019'!$D$31</f>
        <v>JBA-3</v>
      </c>
      <c r="LH48" s="179" t="str">
        <f>'Agent sur le planning au 011019'!$E$31</f>
        <v>JBA-3</v>
      </c>
      <c r="LI48" s="180" t="str">
        <f>'Agent sur le planning au 011019'!$F$31</f>
        <v>JBA-3</v>
      </c>
      <c r="LJ48" s="181" t="str">
        <f>'Agent sur le planning au 011019'!$B$32</f>
        <v>JBA-2</v>
      </c>
      <c r="LK48" s="182" t="str">
        <f>'Agent sur le planning au 011019'!$C$32</f>
        <v>JBA-2</v>
      </c>
      <c r="LL48" s="182" t="str">
        <f>'Agent sur le planning au 011019'!$D$32</f>
        <v>Soir JBC</v>
      </c>
      <c r="LM48" s="182" t="str">
        <f>'Agent sur le planning au 011019'!$E$32</f>
        <v>JBA-2</v>
      </c>
      <c r="LN48" s="182" t="str">
        <f>'Agent sur le planning au 011019'!$F$32</f>
        <v>JBA-2</v>
      </c>
      <c r="LO48" s="182" t="str">
        <f>'Agent sur le planning au 011019'!$B$33</f>
        <v>JBA-1</v>
      </c>
      <c r="LP48" s="182" t="str">
        <f>'Agent sur le planning au 011019'!$C$33</f>
        <v>12H-20H</v>
      </c>
      <c r="LQ48" s="181" t="str">
        <f>'Agent sur le planning au 011019'!$D$33</f>
        <v>JBA-2</v>
      </c>
      <c r="LR48" s="182" t="str">
        <f>'Agent sur le planning au 011019'!$E$33</f>
        <v>JBA-1</v>
      </c>
      <c r="LS48" s="182" t="str">
        <f>'Agent sur le planning au 011019'!$F$33</f>
        <v>JBA-1</v>
      </c>
      <c r="LT48" s="183" t="str">
        <f>'Agent sur le planning au 011019'!$B$34</f>
        <v>7H30-15H30</v>
      </c>
      <c r="LU48" s="181" t="str">
        <f>'Agent sur le planning au 011019'!$C$34</f>
        <v>CCV-43</v>
      </c>
      <c r="LV48" s="182" t="str">
        <f>'Agent sur le planning au 011019'!$D$34</f>
        <v>Soir JFR</v>
      </c>
      <c r="LW48" s="182" t="str">
        <f>'Agent sur le planning au 011019'!$E$34</f>
        <v>CCV-43</v>
      </c>
      <c r="LX48" s="182" t="str">
        <f>'Agent sur le planning au 011019'!$F$34</f>
        <v>CCV-43</v>
      </c>
      <c r="LY48" s="183" t="str">
        <f>'Agent sur le planning au 011019'!$B$35</f>
        <v>7H30-15H30</v>
      </c>
      <c r="LZ48" s="182" t="str">
        <f>'Agent sur le planning au 011019'!$C$35</f>
        <v>CCV-46</v>
      </c>
      <c r="MA48" s="182" t="str">
        <f>'Agent sur le planning au 011019'!$D$35</f>
        <v>CCV-46</v>
      </c>
      <c r="MB48" s="181" t="str">
        <f>'Agent sur le planning au 011019'!$E$35</f>
        <v>CCV-46</v>
      </c>
      <c r="MC48" s="182" t="str">
        <f>'Agent sur le planning au 011019'!$F$35</f>
        <v>Soir JBC</v>
      </c>
      <c r="MD48" s="182" t="str">
        <f>'Agent sur le planning au 011019'!$B$36</f>
        <v>JFR-34</v>
      </c>
      <c r="ME48" s="181" t="str">
        <f>'Agent sur le planning au 011019'!$C$36</f>
        <v>JFR-34</v>
      </c>
      <c r="MF48" s="184" t="str">
        <f>'Agent sur le planning au 011019'!$D$36</f>
        <v>RA</v>
      </c>
      <c r="MG48" s="182" t="str">
        <f>'Agent sur le planning au 011019'!$E$36</f>
        <v>JFR-34</v>
      </c>
      <c r="MH48" s="182" t="str">
        <f>'Agent sur le planning au 011019'!$F$36</f>
        <v>JFR-34</v>
      </c>
      <c r="MI48" s="182" t="str">
        <f>'Agent sur le planning au 011019'!$B$37</f>
        <v>Soir gyn</v>
      </c>
      <c r="MJ48" s="183" t="str">
        <f>'Agent sur le planning au 011019'!$C$37</f>
        <v>7H30-18H</v>
      </c>
      <c r="MK48" s="182" t="str">
        <f>'Agent sur le planning au 011019'!$D$37</f>
        <v>7H30-18H</v>
      </c>
      <c r="ML48" s="184" t="str">
        <f>'Agent sur le planning au 011019'!$E$37</f>
        <v>RA</v>
      </c>
      <c r="MM48" s="184" t="str">
        <f>'Agent sur le planning au 011019'!$F$37</f>
        <v>RA</v>
      </c>
      <c r="MN48" s="182" t="str">
        <f>'Agent sur le planning au 011019'!$B$38</f>
        <v>JFR-36</v>
      </c>
      <c r="MO48" s="181" t="str">
        <f>'Agent sur le planning au 011019'!$C$38</f>
        <v>JFR-36</v>
      </c>
      <c r="MP48" s="182" t="str">
        <f>'Agent sur le planning au 011019'!$D$38</f>
        <v>JFR-36</v>
      </c>
      <c r="MQ48" s="182" t="str">
        <f>'Agent sur le planning au 011019'!$E$38</f>
        <v>JFR-36</v>
      </c>
      <c r="MR48" s="182" t="str">
        <f>'Agent sur le planning au 011019'!$F$38</f>
        <v>Soir JFR</v>
      </c>
      <c r="MS48" s="181" t="str">
        <f>'Agent sur le planning au 011019'!$B$39</f>
        <v>JFR-35</v>
      </c>
      <c r="MT48" s="182" t="str">
        <f>'Agent sur le planning au 011019'!$C$39</f>
        <v>Soir JFR</v>
      </c>
      <c r="MU48" s="182" t="str">
        <f>'Agent sur le planning au 011019'!$D$39</f>
        <v>JFR-35</v>
      </c>
      <c r="MV48" s="182" t="str">
        <f>'Agent sur le planning au 011019'!$E$39</f>
        <v>JFR-35</v>
      </c>
      <c r="MW48" s="182" t="str">
        <f>'Agent sur le planning au 011019'!$F$39</f>
        <v>JFR-35</v>
      </c>
      <c r="MX48" s="183" t="str">
        <f>'Agent sur le planning au 011019'!$B$40</f>
        <v>7H30-15H30</v>
      </c>
      <c r="MY48" s="183" t="str">
        <f>'Agent sur le planning au 011019'!$C$40</f>
        <v>7H30-15H30</v>
      </c>
      <c r="MZ48" s="182" t="str">
        <f>'Agent sur le planning au 011019'!$D$40</f>
        <v>7H30-15H30</v>
      </c>
      <c r="NA48" s="182" t="str">
        <f>'Agent sur le planning au 011019'!$E$40</f>
        <v>12H-20H</v>
      </c>
      <c r="NB48" s="181" t="str">
        <f>'Agent sur le planning au 011019'!$F$40</f>
        <v>JFR-36</v>
      </c>
      <c r="NC48" s="182" t="str">
        <f>'Agent sur le planning au 011019'!$B$41</f>
        <v>Soir JBU</v>
      </c>
      <c r="ND48" s="182" t="str">
        <f>'Agent sur le planning au 011019'!$C$41</f>
        <v>JBU-14</v>
      </c>
      <c r="NE48" s="181" t="str">
        <f>'Agent sur le planning au 011019'!$D$41</f>
        <v>JBU-14</v>
      </c>
      <c r="NF48" s="182" t="str">
        <f>'Agent sur le planning au 011019'!$E$41</f>
        <v>JBU-14</v>
      </c>
      <c r="NG48" s="182" t="str">
        <f>'Agent sur le planning au 011019'!$F$41</f>
        <v>JBU-14</v>
      </c>
      <c r="NH48" s="182" t="str">
        <f>'Agent sur le planning au 011019'!$B$42</f>
        <v>JBU-14</v>
      </c>
      <c r="NI48" s="182" t="str">
        <f>'Agent sur le planning au 011019'!$C$42</f>
        <v>Soir JBU</v>
      </c>
      <c r="NJ48" s="182" t="str">
        <f>'Agent sur le planning au 011019'!$D$42</f>
        <v>JBU-11</v>
      </c>
      <c r="NK48" s="181" t="str">
        <f>'Agent sur le planning au 011019'!$E$42</f>
        <v>7H30-15H30</v>
      </c>
      <c r="NL48" s="182" t="str">
        <f>'Agent sur le planning au 011019'!$F$42</f>
        <v>RADIO</v>
      </c>
      <c r="NM48" s="182" t="str">
        <f>'Agent sur le planning au 011019'!$B$43</f>
        <v>JBU-11</v>
      </c>
      <c r="NN48" s="181" t="str">
        <f>'Agent sur le planning au 011019'!$C$43</f>
        <v>JBU-11</v>
      </c>
      <c r="NO48" s="182" t="str">
        <f>'Agent sur le planning au 011019'!$D$43</f>
        <v>Soir JBU</v>
      </c>
      <c r="NP48" s="182" t="str">
        <f>'Agent sur le planning au 011019'!$E$43</f>
        <v>JBU-11</v>
      </c>
      <c r="NQ48" s="182" t="str">
        <f>'Agent sur le planning au 011019'!$F$43</f>
        <v>JBU-11</v>
      </c>
      <c r="NR48" s="182" t="str">
        <f>'Agent sur le planning au 011019'!$B$44</f>
        <v>7H30-18H</v>
      </c>
      <c r="NS48" s="183" t="str">
        <f>'Agent sur le planning au 011019'!$C$44</f>
        <v>7H30-18H</v>
      </c>
      <c r="NT48" s="182" t="str">
        <f>'Agent sur le planning au 011019'!$D$44</f>
        <v>7H30-18H</v>
      </c>
      <c r="NU48" s="184" t="str">
        <f>'Agent sur le planning au 011019'!$E$44</f>
        <v>RA</v>
      </c>
      <c r="NV48" s="181" t="str">
        <f>'Agent sur le planning au 011019'!$F$44</f>
        <v>7H30-18H</v>
      </c>
      <c r="NW48" s="182" t="str">
        <f>'Agent sur le planning au 011019'!$B$45</f>
        <v>10H-20H</v>
      </c>
      <c r="NX48" s="183" t="str">
        <f>'Agent sur le planning au 011019'!$C$45</f>
        <v>7H30-18H</v>
      </c>
      <c r="NY48" s="184" t="str">
        <f>'Agent sur le planning au 011019'!$D$45</f>
        <v>RA</v>
      </c>
      <c r="NZ48" s="182" t="str">
        <f>'Agent sur le planning au 011019'!$E$45</f>
        <v>JBU-15</v>
      </c>
      <c r="OA48" s="184" t="str">
        <f>'Agent sur le planning au 011019'!$F$45</f>
        <v>RA</v>
      </c>
      <c r="OB48" s="181" t="str">
        <f>'Agent sur le planning au 011019'!$B$46</f>
        <v>JBC-26</v>
      </c>
      <c r="OC48" s="182" t="str">
        <f>'Agent sur le planning au 011019'!$C$46</f>
        <v>JBC-26</v>
      </c>
      <c r="OD48" s="182" t="str">
        <f>'Agent sur le planning au 011019'!$D$46</f>
        <v>JBC-26</v>
      </c>
      <c r="OE48" s="182" t="str">
        <f>'Agent sur le planning au 011019'!$E$46</f>
        <v>Soir JBC</v>
      </c>
      <c r="OF48" s="183" t="str">
        <f>'Agent sur le planning au 011019'!$F$46</f>
        <v>7H30-15H30</v>
      </c>
      <c r="OG48" s="182" t="str">
        <f>'Agent sur le planning au 011019'!$B$47</f>
        <v>7H30-15H30</v>
      </c>
      <c r="OH48" s="181" t="str">
        <f>'Agent sur le planning au 011019'!$C$47</f>
        <v>7H30-15H30</v>
      </c>
      <c r="OI48" s="183" t="str">
        <f>'Agent sur le planning au 011019'!$D$47</f>
        <v>7H30-15H30</v>
      </c>
      <c r="OJ48" s="183" t="str">
        <f>'Agent sur le planning au 011019'!$E$47</f>
        <v>7H30-15H30</v>
      </c>
      <c r="OK48" s="182" t="str">
        <f>'Agent sur le planning au 011019'!$F$47</f>
        <v>JBU-15</v>
      </c>
      <c r="OL48" s="182" t="str">
        <f>'Agent sur le planning au 011019'!$B$48</f>
        <v>Soir JBC</v>
      </c>
      <c r="OM48" s="182" t="str">
        <f>'Agent sur le planning au 011019'!$C$48</f>
        <v>JFR-35</v>
      </c>
      <c r="ON48" s="181" t="str">
        <f>'Agent sur le planning au 011019'!$D$48</f>
        <v>JBC-24</v>
      </c>
      <c r="OO48" s="182" t="str">
        <f>'Agent sur le planning au 011019'!$E$48</f>
        <v>JBC-25</v>
      </c>
      <c r="OP48" s="182" t="str">
        <f>'Agent sur le planning au 011019'!$F$48</f>
        <v>JBC-25</v>
      </c>
    </row>
    <row r="49" spans="1:406" ht="15" thickBot="1">
      <c r="A49" s="155" t="s">
        <v>383</v>
      </c>
      <c r="B49" s="182" t="str">
        <f>'Agent sur le planning au 011019'!$B$50</f>
        <v>JBC-22</v>
      </c>
      <c r="C49" s="182" t="str">
        <f>'Agent sur le planning au 011019'!$C$50</f>
        <v>Soir JBC</v>
      </c>
      <c r="D49" s="182" t="str">
        <f>'Agent sur le planning au 011019'!$D$50</f>
        <v>JBC-22</v>
      </c>
      <c r="E49" s="181" t="str">
        <f>'Agent sur le planning au 011019'!$E$50</f>
        <v>JBC-22</v>
      </c>
      <c r="F49" s="182" t="str">
        <f>'Agent sur le planning au 011019'!$F$50</f>
        <v>JBC-22</v>
      </c>
      <c r="G49" s="182" t="str">
        <f>'Agent sur le planning au 011019'!$B$51</f>
        <v>7H30-18H</v>
      </c>
      <c r="H49" s="184" t="str">
        <f>'Agent sur le planning au 011019'!$C$51</f>
        <v>RA</v>
      </c>
      <c r="I49" s="182" t="str">
        <f>'Agent sur le planning au 011019'!$D$51</f>
        <v>JFR-33</v>
      </c>
      <c r="J49" s="181" t="str">
        <f>'Agent sur le planning au 011019'!$E$51</f>
        <v>7h30-18h</v>
      </c>
      <c r="K49" s="181" t="str">
        <f>'Agent sur le planning au 011019'!$F$51</f>
        <v>JFR-33</v>
      </c>
      <c r="L49" s="184" t="str">
        <f>'Agent sur le planning au 011019'!$B$52</f>
        <v>RA</v>
      </c>
      <c r="M49" s="182" t="str">
        <f>'Agent sur le planning au 011019'!$C$52</f>
        <v>JBC-25</v>
      </c>
      <c r="N49" s="182" t="str">
        <f>'Agent sur le planning au 011019'!$D$52</f>
        <v>JFR-35</v>
      </c>
      <c r="O49" s="182" t="str">
        <f>'Agent sur le planning au 011019'!$E$52</f>
        <v>7H30-18H</v>
      </c>
      <c r="P49" s="184" t="str">
        <f>'Agent sur le planning au 011019'!$F$52</f>
        <v>RA</v>
      </c>
      <c r="Q49" s="182" t="str">
        <f>'Agent sur le planning au 011019'!$B$53</f>
        <v>7H30-15H30</v>
      </c>
      <c r="R49" s="183" t="str">
        <f>'Agent sur le planning au 011019'!$C$53</f>
        <v>7H30-15H30</v>
      </c>
      <c r="S49" s="181" t="str">
        <f>'Agent sur le planning au 011019'!$D$53</f>
        <v>7H30-15H30</v>
      </c>
      <c r="T49" s="182" t="str">
        <f>'Agent sur le planning au 011019'!$E$53</f>
        <v>Soir JFR</v>
      </c>
      <c r="U49" s="183" t="str">
        <f>'Agent sur le planning au 011019'!$F$53</f>
        <v>7H30-15H30</v>
      </c>
      <c r="V49" s="182" t="str">
        <f>'Agent sur le planning au 011019'!$B$54</f>
        <v>12H-20H</v>
      </c>
      <c r="W49" s="183" t="str">
        <f>'Agent sur le planning au 011019'!$C$54</f>
        <v>7H30-15H30</v>
      </c>
      <c r="X49" s="183" t="str">
        <f>'Agent sur le planning au 011019'!$D$54</f>
        <v>7H30-15H30</v>
      </c>
      <c r="Y49" s="181" t="str">
        <f>'Agent sur le planning au 011019'!$E$54</f>
        <v>7H30-15H30</v>
      </c>
      <c r="Z49" s="183" t="str">
        <f>'Agent sur le planning au 011019'!$F$54</f>
        <v>7H30-15H30</v>
      </c>
      <c r="AA49" s="181" t="str">
        <f>'Agent sur le planning au 011019'!$B$55</f>
        <v>7H30-15H30</v>
      </c>
      <c r="AB49" s="183" t="str">
        <f>'Agent sur le planning au 011019'!$C$55</f>
        <v>7H30-15H30</v>
      </c>
      <c r="AC49" s="183" t="s">
        <v>292</v>
      </c>
      <c r="AD49" s="183" t="s">
        <v>294</v>
      </c>
      <c r="AE49" s="183" t="str">
        <f>'Agent sur le planning au 011019'!$F$55</f>
        <v>7H30-15H30</v>
      </c>
      <c r="AF49" s="182" t="str">
        <f>'Agent sur le planning au 011019'!$B$56</f>
        <v>CETI</v>
      </c>
      <c r="AG49" s="181" t="str">
        <f>'Agent sur le planning au 011019'!$C$56</f>
        <v>CETI</v>
      </c>
      <c r="AH49" s="183" t="str">
        <f>'Agent sur le planning au 011019'!$D$56</f>
        <v>7H30-15H30</v>
      </c>
      <c r="AI49" s="182" t="str">
        <f>'Agent sur le planning au 011019'!$E$56</f>
        <v>Soir JBU</v>
      </c>
      <c r="AJ49" s="182" t="str">
        <f>'Agent sur le planning au 011019'!$F$56</f>
        <v>CETI</v>
      </c>
      <c r="AK49" s="182" t="str">
        <f>'Agent sur le planning au 011019'!$B$57</f>
        <v>RADIO</v>
      </c>
      <c r="AL49" s="182" t="str">
        <f>'Agent sur le planning au 011019'!$C$57</f>
        <v>CURI</v>
      </c>
      <c r="AM49" s="181" t="str">
        <f>'Agent sur le planning au 011019'!$D$57</f>
        <v>Radio</v>
      </c>
      <c r="AN49" s="182" t="str">
        <f>'Agent sur le planning au 011019'!$E$57</f>
        <v>SCANN</v>
      </c>
      <c r="AO49" s="182" t="str">
        <f>'Agent sur le planning au 011019'!$F$57</f>
        <v>12H-20H</v>
      </c>
      <c r="AP49" s="179" t="str">
        <f>'Agent sur le planning au 011019'!$B$31</f>
        <v>JBA-3</v>
      </c>
      <c r="AQ49" s="179" t="str">
        <f>'Agent sur le planning au 011019'!$C$31</f>
        <v>JBA-3</v>
      </c>
      <c r="AR49" s="179" t="str">
        <f>'Agent sur le planning au 011019'!$D$31</f>
        <v>JBA-3</v>
      </c>
      <c r="AS49" s="179" t="str">
        <f>'Agent sur le planning au 011019'!$E$31</f>
        <v>JBA-3</v>
      </c>
      <c r="AT49" s="180" t="str">
        <f>'Agent sur le planning au 011019'!$F$31</f>
        <v>JBA-3</v>
      </c>
      <c r="AU49" s="181" t="str">
        <f>'Agent sur le planning au 011019'!$B$32</f>
        <v>JBA-2</v>
      </c>
      <c r="AV49" s="182" t="str">
        <f>'Agent sur le planning au 011019'!$C$32</f>
        <v>JBA-2</v>
      </c>
      <c r="AW49" s="182" t="str">
        <f>'Agent sur le planning au 011019'!$D$32</f>
        <v>Soir JBC</v>
      </c>
      <c r="AX49" s="182" t="str">
        <f>'Agent sur le planning au 011019'!$E$32</f>
        <v>JBA-2</v>
      </c>
      <c r="AY49" s="182" t="str">
        <f>'Agent sur le planning au 011019'!$F$32</f>
        <v>JBA-2</v>
      </c>
      <c r="AZ49" s="182" t="str">
        <f>'Agent sur le planning au 011019'!$B$33</f>
        <v>JBA-1</v>
      </c>
      <c r="BA49" s="182" t="str">
        <f>'Agent sur le planning au 011019'!$C$33</f>
        <v>12H-20H</v>
      </c>
      <c r="BB49" s="181" t="str">
        <f>'Agent sur le planning au 011019'!$D$33</f>
        <v>JBA-2</v>
      </c>
      <c r="BC49" s="182" t="str">
        <f>'Agent sur le planning au 011019'!$E$33</f>
        <v>JBA-1</v>
      </c>
      <c r="BD49" s="182" t="str">
        <f>'Agent sur le planning au 011019'!$F$33</f>
        <v>JBA-1</v>
      </c>
      <c r="BE49" s="183" t="str">
        <f>'Agent sur le planning au 011019'!$B$34</f>
        <v>7H30-15H30</v>
      </c>
      <c r="BF49" s="181" t="str">
        <f>'Agent sur le planning au 011019'!$C$34</f>
        <v>CCV-43</v>
      </c>
      <c r="BG49" s="182" t="str">
        <f>'Agent sur le planning au 011019'!$D$34</f>
        <v>Soir JFR</v>
      </c>
      <c r="BH49" s="182" t="str">
        <f>'Agent sur le planning au 011019'!$E$34</f>
        <v>CCV-43</v>
      </c>
      <c r="BI49" s="182" t="str">
        <f>'Agent sur le planning au 011019'!$F$34</f>
        <v>CCV-43</v>
      </c>
      <c r="BJ49" s="183" t="str">
        <f>'Agent sur le planning au 011019'!$B$35</f>
        <v>7H30-15H30</v>
      </c>
      <c r="BK49" s="182" t="str">
        <f>'Agent sur le planning au 011019'!$C$35</f>
        <v>CCV-46</v>
      </c>
      <c r="BL49" s="182" t="str">
        <f>'Agent sur le planning au 011019'!$D$35</f>
        <v>CCV-46</v>
      </c>
      <c r="BM49" s="181" t="str">
        <f>'Agent sur le planning au 011019'!$E$35</f>
        <v>CCV-46</v>
      </c>
      <c r="BN49" s="182" t="str">
        <f>'Agent sur le planning au 011019'!$F$35</f>
        <v>Soir JBC</v>
      </c>
      <c r="BO49" s="182" t="str">
        <f>'Agent sur le planning au 011019'!$B$36</f>
        <v>JFR-34</v>
      </c>
      <c r="BP49" s="181" t="str">
        <f>'Agent sur le planning au 011019'!$C$36</f>
        <v>JFR-34</v>
      </c>
      <c r="BQ49" s="184" t="str">
        <f>'Agent sur le planning au 011019'!$D$36</f>
        <v>RA</v>
      </c>
      <c r="BR49" s="182" t="str">
        <f>'Agent sur le planning au 011019'!$E$36</f>
        <v>JFR-34</v>
      </c>
      <c r="BS49" s="182" t="str">
        <f>'Agent sur le planning au 011019'!$F$36</f>
        <v>JFR-34</v>
      </c>
      <c r="BT49" s="182" t="str">
        <f>'Agent sur le planning au 011019'!$B$37</f>
        <v>Soir gyn</v>
      </c>
      <c r="BU49" s="183" t="str">
        <f>'Agent sur le planning au 011019'!$C$37</f>
        <v>7H30-18H</v>
      </c>
      <c r="BV49" s="182" t="str">
        <f>'Agent sur le planning au 011019'!$D$37</f>
        <v>7H30-18H</v>
      </c>
      <c r="BW49" s="184" t="str">
        <f>'Agent sur le planning au 011019'!$E$37</f>
        <v>RA</v>
      </c>
      <c r="BX49" s="184" t="str">
        <f>'Agent sur le planning au 011019'!$F$37</f>
        <v>RA</v>
      </c>
      <c r="BY49" s="182" t="str">
        <f>'Agent sur le planning au 011019'!$B$38</f>
        <v>JFR-36</v>
      </c>
      <c r="BZ49" s="181" t="str">
        <f>'Agent sur le planning au 011019'!$C$38</f>
        <v>JFR-36</v>
      </c>
      <c r="CA49" s="182" t="str">
        <f>'Agent sur le planning au 011019'!$D$38</f>
        <v>JFR-36</v>
      </c>
      <c r="CB49" s="182" t="str">
        <f>'Agent sur le planning au 011019'!$E$38</f>
        <v>JFR-36</v>
      </c>
      <c r="CC49" s="182" t="str">
        <f>'Agent sur le planning au 011019'!$F$38</f>
        <v>Soir JFR</v>
      </c>
      <c r="CD49" s="181" t="str">
        <f>'Agent sur le planning au 011019'!$B$39</f>
        <v>JFR-35</v>
      </c>
      <c r="CE49" s="182" t="str">
        <f>'Agent sur le planning au 011019'!$C$39</f>
        <v>Soir JFR</v>
      </c>
      <c r="CF49" s="182" t="str">
        <f>'Agent sur le planning au 011019'!$D$39</f>
        <v>JFR-35</v>
      </c>
      <c r="CG49" s="182" t="str">
        <f>'Agent sur le planning au 011019'!$E$39</f>
        <v>JFR-35</v>
      </c>
      <c r="CH49" s="182" t="str">
        <f>'Agent sur le planning au 011019'!$F$39</f>
        <v>JFR-35</v>
      </c>
      <c r="CI49" s="183" t="str">
        <f>'Agent sur le planning au 011019'!$B$40</f>
        <v>7H30-15H30</v>
      </c>
      <c r="CJ49" s="183" t="str">
        <f>'Agent sur le planning au 011019'!$C$40</f>
        <v>7H30-15H30</v>
      </c>
      <c r="CK49" s="182" t="str">
        <f>'Agent sur le planning au 011019'!$D$40</f>
        <v>7H30-15H30</v>
      </c>
      <c r="CL49" s="182" t="str">
        <f>'Agent sur le planning au 011019'!$E$40</f>
        <v>12H-20H</v>
      </c>
      <c r="CM49" s="181" t="str">
        <f>'Agent sur le planning au 011019'!$F$40</f>
        <v>JFR-36</v>
      </c>
      <c r="CN49" s="182" t="str">
        <f>'Agent sur le planning au 011019'!$B$41</f>
        <v>Soir JBU</v>
      </c>
      <c r="CO49" s="182" t="str">
        <f>'Agent sur le planning au 011019'!$C$41</f>
        <v>JBU-14</v>
      </c>
      <c r="CP49" s="181" t="str">
        <f>'Agent sur le planning au 011019'!$D$41</f>
        <v>JBU-14</v>
      </c>
      <c r="CQ49" s="182" t="str">
        <f>'Agent sur le planning au 011019'!$E$41</f>
        <v>JBU-14</v>
      </c>
      <c r="CR49" s="182" t="str">
        <f>'Agent sur le planning au 011019'!$F$41</f>
        <v>JBU-14</v>
      </c>
      <c r="CS49" s="182" t="str">
        <f>'Agent sur le planning au 011019'!$B$42</f>
        <v>JBU-14</v>
      </c>
      <c r="CT49" s="182" t="str">
        <f>'Agent sur le planning au 011019'!$C$42</f>
        <v>Soir JBU</v>
      </c>
      <c r="CU49" s="182" t="str">
        <f>'Agent sur le planning au 011019'!$D$42</f>
        <v>JBU-11</v>
      </c>
      <c r="CV49" s="181" t="str">
        <f>'Agent sur le planning au 011019'!$E$42</f>
        <v>7H30-15H30</v>
      </c>
      <c r="CW49" s="182" t="str">
        <f>'Agent sur le planning au 011019'!$F$42</f>
        <v>RADIO</v>
      </c>
      <c r="CX49" s="182" t="str">
        <f>'Agent sur le planning au 011019'!$B$43</f>
        <v>JBU-11</v>
      </c>
      <c r="CY49" s="181" t="str">
        <f>'Agent sur le planning au 011019'!$C$43</f>
        <v>JBU-11</v>
      </c>
      <c r="CZ49" s="182" t="str">
        <f>'Agent sur le planning au 011019'!$D$43</f>
        <v>Soir JBU</v>
      </c>
      <c r="DA49" s="182" t="str">
        <f>'Agent sur le planning au 011019'!$E$43</f>
        <v>JBU-11</v>
      </c>
      <c r="DB49" s="182" t="str">
        <f>'Agent sur le planning au 011019'!$F$43</f>
        <v>JBU-11</v>
      </c>
      <c r="DC49" s="182" t="str">
        <f>'Agent sur le planning au 011019'!$B$44</f>
        <v>7H30-18H</v>
      </c>
      <c r="DD49" s="183" t="str">
        <f>'Agent sur le planning au 011019'!$C$44</f>
        <v>7H30-18H</v>
      </c>
      <c r="DE49" s="182" t="str">
        <f>'Agent sur le planning au 011019'!$D$44</f>
        <v>7H30-18H</v>
      </c>
      <c r="DF49" s="184" t="str">
        <f>'Agent sur le planning au 011019'!$E$44</f>
        <v>RA</v>
      </c>
      <c r="DG49" s="181" t="str">
        <f>'Agent sur le planning au 011019'!$F$44</f>
        <v>7H30-18H</v>
      </c>
      <c r="DH49" s="182" t="str">
        <f>'Agent sur le planning au 011019'!$B$45</f>
        <v>10H-20H</v>
      </c>
      <c r="DI49" s="183" t="str">
        <f>'Agent sur le planning au 011019'!$C$45</f>
        <v>7H30-18H</v>
      </c>
      <c r="DJ49" s="184" t="str">
        <f>'Agent sur le planning au 011019'!$D$45</f>
        <v>RA</v>
      </c>
      <c r="DK49" s="182" t="str">
        <f>'Agent sur le planning au 011019'!$E$45</f>
        <v>JBU-15</v>
      </c>
      <c r="DL49" s="184" t="str">
        <f>'Agent sur le planning au 011019'!$F$45</f>
        <v>RA</v>
      </c>
      <c r="DM49" s="181" t="str">
        <f>'Agent sur le planning au 011019'!$B$46</f>
        <v>JBC-26</v>
      </c>
      <c r="DN49" s="182" t="str">
        <f>'Agent sur le planning au 011019'!$C$46</f>
        <v>JBC-26</v>
      </c>
      <c r="DO49" s="182" t="str">
        <f>'Agent sur le planning au 011019'!$D$46</f>
        <v>JBC-26</v>
      </c>
      <c r="DP49" s="182" t="str">
        <f>'Agent sur le planning au 011019'!$E$46</f>
        <v>Soir JBC</v>
      </c>
      <c r="DQ49" s="183" t="str">
        <f>'Agent sur le planning au 011019'!$F$46</f>
        <v>7H30-15H30</v>
      </c>
      <c r="DR49" s="182" t="str">
        <f>'Agent sur le planning au 011019'!$B$47</f>
        <v>7H30-15H30</v>
      </c>
      <c r="DS49" s="181" t="str">
        <f>'Agent sur le planning au 011019'!$C$47</f>
        <v>7H30-15H30</v>
      </c>
      <c r="DT49" s="183" t="str">
        <f>'Agent sur le planning au 011019'!$D$47</f>
        <v>7H30-15H30</v>
      </c>
      <c r="DU49" s="183" t="str">
        <f>'Agent sur le planning au 011019'!$E$47</f>
        <v>7H30-15H30</v>
      </c>
      <c r="DV49" s="182" t="str">
        <f>'Agent sur le planning au 011019'!$F$47</f>
        <v>JBU-15</v>
      </c>
      <c r="DW49" s="182" t="str">
        <f>'Agent sur le planning au 011019'!$B$48</f>
        <v>Soir JBC</v>
      </c>
      <c r="DX49" s="182" t="str">
        <f>'Agent sur le planning au 011019'!$C$48</f>
        <v>JFR-35</v>
      </c>
      <c r="DY49" s="181" t="str">
        <f>'Agent sur le planning au 011019'!$D$48</f>
        <v>JBC-24</v>
      </c>
      <c r="DZ49" s="182" t="str">
        <f>'Agent sur le planning au 011019'!$E$48</f>
        <v>JBC-25</v>
      </c>
      <c r="EA49" s="182" t="str">
        <f>'Agent sur le planning au 011019'!$F$48</f>
        <v>JBC-25</v>
      </c>
      <c r="EB49" s="182" t="str">
        <f>'Agent sur le planning au 011019'!$B$49</f>
        <v>JBC-24</v>
      </c>
      <c r="EC49" s="182" t="str">
        <f>'Agent sur le planning au 011019'!$C$49</f>
        <v>JBC-24</v>
      </c>
      <c r="ED49" s="182" t="str">
        <f>'Agent sur le planning au 011019'!$D$49</f>
        <v>12H-20H</v>
      </c>
      <c r="EE49" s="182" t="str">
        <f>'Agent sur le planning au 011019'!$E$49</f>
        <v>JBC-24</v>
      </c>
      <c r="EF49" s="181" t="str">
        <f>'Agent sur le planning au 011019'!$F$49</f>
        <v>JBC-24</v>
      </c>
      <c r="EG49" s="182" t="str">
        <f>'Agent sur le planning au 011019'!$B$50</f>
        <v>JBC-22</v>
      </c>
      <c r="EH49" s="182" t="str">
        <f>'Agent sur le planning au 011019'!$C$50</f>
        <v>Soir JBC</v>
      </c>
      <c r="EI49" s="182" t="str">
        <f>'Agent sur le planning au 011019'!$D$50</f>
        <v>JBC-22</v>
      </c>
      <c r="EJ49" s="181" t="s">
        <v>293</v>
      </c>
      <c r="EK49" s="182" t="str">
        <f>'Agent sur le planning au 011019'!$F$50</f>
        <v>JBC-22</v>
      </c>
      <c r="EL49" s="182" t="str">
        <f>'Agent sur le planning au 011019'!$B$51</f>
        <v>7H30-18H</v>
      </c>
      <c r="EM49" s="184" t="str">
        <f>'Agent sur le planning au 011019'!$C$51</f>
        <v>RA</v>
      </c>
      <c r="EN49" s="182" t="str">
        <f>'Agent sur le planning au 011019'!$D$51</f>
        <v>JFR-33</v>
      </c>
      <c r="EO49" s="181" t="str">
        <f>'Agent sur le planning au 011019'!$E$51</f>
        <v>7h30-18h</v>
      </c>
      <c r="EP49" s="181" t="str">
        <f>'Agent sur le planning au 011019'!$F$51</f>
        <v>JFR-33</v>
      </c>
      <c r="EQ49" s="184" t="str">
        <f>'Agent sur le planning au 011019'!$B$52</f>
        <v>RA</v>
      </c>
      <c r="ER49" s="182" t="str">
        <f>'Agent sur le planning au 011019'!$C$52</f>
        <v>JBC-25</v>
      </c>
      <c r="ES49" s="182" t="str">
        <f>'Agent sur le planning au 011019'!$D$52</f>
        <v>JFR-35</v>
      </c>
      <c r="ET49" s="182" t="str">
        <f>'Agent sur le planning au 011019'!$E$52</f>
        <v>7H30-18H</v>
      </c>
      <c r="EU49" s="184" t="str">
        <f>'Agent sur le planning au 011019'!$F$52</f>
        <v>RA</v>
      </c>
      <c r="EV49" s="182" t="str">
        <f>'Agent sur le planning au 011019'!$B$53</f>
        <v>7H30-15H30</v>
      </c>
      <c r="EW49" s="183" t="str">
        <f>'Agent sur le planning au 011019'!$C$53</f>
        <v>7H30-15H30</v>
      </c>
      <c r="EX49" s="181" t="str">
        <f>'Agent sur le planning au 011019'!$D$53</f>
        <v>7H30-15H30</v>
      </c>
      <c r="EY49" s="182" t="str">
        <f>'Agent sur le planning au 011019'!$E$53</f>
        <v>Soir JFR</v>
      </c>
      <c r="EZ49" s="183" t="str">
        <f>'Agent sur le planning au 011019'!$F$53</f>
        <v>7H30-15H30</v>
      </c>
      <c r="FA49" s="182" t="str">
        <f>'Agent sur le planning au 011019'!$B$54</f>
        <v>12H-20H</v>
      </c>
      <c r="FB49" s="183" t="str">
        <f>'Agent sur le planning au 011019'!$C$54</f>
        <v>7H30-15H30</v>
      </c>
      <c r="FC49" s="183" t="str">
        <f>'Agent sur le planning au 011019'!$D$54</f>
        <v>7H30-15H30</v>
      </c>
      <c r="FD49" s="181" t="str">
        <f>'Agent sur le planning au 011019'!$E$54</f>
        <v>7H30-15H30</v>
      </c>
      <c r="FE49" s="183" t="str">
        <f>'Agent sur le planning au 011019'!$F$54</f>
        <v>7H30-15H30</v>
      </c>
      <c r="FF49" s="181" t="str">
        <f>'Agent sur le planning au 011019'!$B$55</f>
        <v>7H30-15H30</v>
      </c>
      <c r="FG49" s="183" t="str">
        <f>'Agent sur le planning au 011019'!$C$55</f>
        <v>7H30-15H30</v>
      </c>
      <c r="FH49" s="183" t="s">
        <v>292</v>
      </c>
      <c r="FI49" s="183" t="s">
        <v>294</v>
      </c>
      <c r="FJ49" s="183" t="str">
        <f>'Agent sur le planning au 011019'!$F$55</f>
        <v>7H30-15H30</v>
      </c>
      <c r="FK49" s="182" t="str">
        <f>'Agent sur le planning au 011019'!$B$56</f>
        <v>CETI</v>
      </c>
      <c r="FL49" s="181" t="str">
        <f>'Agent sur le planning au 011019'!$C$56</f>
        <v>CETI</v>
      </c>
      <c r="FM49" s="183" t="str">
        <f>'Agent sur le planning au 011019'!$D$56</f>
        <v>7H30-15H30</v>
      </c>
      <c r="FN49" s="182" t="str">
        <f>'Agent sur le planning au 011019'!$E$56</f>
        <v>Soir JBU</v>
      </c>
      <c r="FO49" s="182" t="str">
        <f>'Agent sur le planning au 011019'!$F$56</f>
        <v>CETI</v>
      </c>
      <c r="FP49" s="182" t="str">
        <f>'Agent sur le planning au 011019'!$B$57</f>
        <v>RADIO</v>
      </c>
      <c r="FQ49" s="182" t="str">
        <f>'Agent sur le planning au 011019'!$C$57</f>
        <v>CURI</v>
      </c>
      <c r="FR49" s="181" t="str">
        <f>'Agent sur le planning au 011019'!$D$57</f>
        <v>Radio</v>
      </c>
      <c r="FS49" s="182" t="str">
        <f>'Agent sur le planning au 011019'!$E$57</f>
        <v>SCANN</v>
      </c>
      <c r="FT49" s="182" t="str">
        <f>'Agent sur le planning au 011019'!$F$57</f>
        <v>12H-20H</v>
      </c>
      <c r="FU49" s="179" t="str">
        <f>'Agent sur le planning au 011019'!$B$31</f>
        <v>JBA-3</v>
      </c>
      <c r="FV49" s="179" t="str">
        <f>'Agent sur le planning au 011019'!$C$31</f>
        <v>JBA-3</v>
      </c>
      <c r="FW49" s="179" t="str">
        <f>'Agent sur le planning au 011019'!$D$31</f>
        <v>JBA-3</v>
      </c>
      <c r="FX49" s="179" t="str">
        <f>'Agent sur le planning au 011019'!$E$31</f>
        <v>JBA-3</v>
      </c>
      <c r="FY49" s="180" t="str">
        <f>'Agent sur le planning au 011019'!$F$31</f>
        <v>JBA-3</v>
      </c>
      <c r="FZ49" s="181" t="str">
        <f>'Agent sur le planning au 011019'!$B$32</f>
        <v>JBA-2</v>
      </c>
      <c r="GA49" s="182" t="str">
        <f>'Agent sur le planning au 011019'!$C$32</f>
        <v>JBA-2</v>
      </c>
      <c r="GB49" s="182" t="str">
        <f>'Agent sur le planning au 011019'!$D$32</f>
        <v>Soir JBC</v>
      </c>
      <c r="GC49" s="182" t="str">
        <f>'Agent sur le planning au 011019'!$E$32</f>
        <v>JBA-2</v>
      </c>
      <c r="GD49" s="182" t="str">
        <f>'Agent sur le planning au 011019'!$F$32</f>
        <v>JBA-2</v>
      </c>
      <c r="GE49" s="182" t="str">
        <f>'Agent sur le planning au 011019'!$B$33</f>
        <v>JBA-1</v>
      </c>
      <c r="GF49" s="182" t="str">
        <f>'Agent sur le planning au 011019'!$C$33</f>
        <v>12H-20H</v>
      </c>
      <c r="GG49" s="181" t="str">
        <f>'Agent sur le planning au 011019'!$D$33</f>
        <v>JBA-2</v>
      </c>
      <c r="GH49" s="182" t="str">
        <f>'Agent sur le planning au 011019'!$E$33</f>
        <v>JBA-1</v>
      </c>
      <c r="GI49" s="182" t="str">
        <f>'Agent sur le planning au 011019'!$F$33</f>
        <v>JBA-1</v>
      </c>
      <c r="GJ49" s="183" t="str">
        <f>'Agent sur le planning au 011019'!$B$34</f>
        <v>7H30-15H30</v>
      </c>
      <c r="GK49" s="181" t="str">
        <f>'Agent sur le planning au 011019'!$C$34</f>
        <v>CCV-43</v>
      </c>
      <c r="GL49" s="182" t="str">
        <f>'Agent sur le planning au 011019'!$D$34</f>
        <v>Soir JFR</v>
      </c>
      <c r="GM49" s="182" t="str">
        <f>'Agent sur le planning au 011019'!$E$34</f>
        <v>CCV-43</v>
      </c>
      <c r="GN49" s="182" t="str">
        <f>'Agent sur le planning au 011019'!$F$34</f>
        <v>CCV-43</v>
      </c>
      <c r="GO49" s="183" t="str">
        <f>'Agent sur le planning au 011019'!$B$35</f>
        <v>7H30-15H30</v>
      </c>
      <c r="GP49" s="182" t="str">
        <f>'Agent sur le planning au 011019'!$C$35</f>
        <v>CCV-46</v>
      </c>
      <c r="GQ49" s="182" t="str">
        <f>'Agent sur le planning au 011019'!$D$35</f>
        <v>CCV-46</v>
      </c>
      <c r="GR49" s="181" t="str">
        <f>'Agent sur le planning au 011019'!$E$35</f>
        <v>CCV-46</v>
      </c>
      <c r="GS49" s="182" t="str">
        <f>'Agent sur le planning au 011019'!$F$35</f>
        <v>Soir JBC</v>
      </c>
      <c r="GT49" s="182" t="str">
        <f>'Agent sur le planning au 011019'!$B$36</f>
        <v>JFR-34</v>
      </c>
      <c r="GU49" s="181" t="str">
        <f>'Agent sur le planning au 011019'!$C$36</f>
        <v>JFR-34</v>
      </c>
      <c r="GV49" s="184" t="str">
        <f>'Agent sur le planning au 011019'!$D$36</f>
        <v>RA</v>
      </c>
      <c r="GW49" s="182" t="str">
        <f>'Agent sur le planning au 011019'!$E$36</f>
        <v>JFR-34</v>
      </c>
      <c r="GX49" s="182" t="str">
        <f>'Agent sur le planning au 011019'!$F$36</f>
        <v>JFR-34</v>
      </c>
      <c r="GY49" s="182" t="str">
        <f>'Agent sur le planning au 011019'!$B$37</f>
        <v>Soir gyn</v>
      </c>
      <c r="GZ49" s="183" t="str">
        <f>'Agent sur le planning au 011019'!$C$37</f>
        <v>7H30-18H</v>
      </c>
      <c r="HA49" s="182" t="str">
        <f>'Agent sur le planning au 011019'!$D$37</f>
        <v>7H30-18H</v>
      </c>
      <c r="HB49" s="184" t="str">
        <f>'Agent sur le planning au 011019'!$E$37</f>
        <v>RA</v>
      </c>
      <c r="HC49" s="184" t="str">
        <f>'Agent sur le planning au 011019'!$F$37</f>
        <v>RA</v>
      </c>
      <c r="HD49" s="182" t="str">
        <f>'Agent sur le planning au 011019'!$B$38</f>
        <v>JFR-36</v>
      </c>
      <c r="HE49" s="181" t="str">
        <f>'Agent sur le planning au 011019'!$C$38</f>
        <v>JFR-36</v>
      </c>
      <c r="HF49" s="182" t="str">
        <f>'Agent sur le planning au 011019'!$D$38</f>
        <v>JFR-36</v>
      </c>
      <c r="HG49" s="182" t="str">
        <f>'Agent sur le planning au 011019'!$E$38</f>
        <v>JFR-36</v>
      </c>
      <c r="HH49" s="182" t="str">
        <f>'Agent sur le planning au 011019'!$F$38</f>
        <v>Soir JFR</v>
      </c>
      <c r="HI49" s="181" t="str">
        <f>'Agent sur le planning au 011019'!$B$39</f>
        <v>JFR-35</v>
      </c>
      <c r="HJ49" s="182" t="str">
        <f>'Agent sur le planning au 011019'!$C$39</f>
        <v>Soir JFR</v>
      </c>
      <c r="HK49" s="182" t="str">
        <f>'Agent sur le planning au 011019'!$D$39</f>
        <v>JFR-35</v>
      </c>
      <c r="HL49" s="182" t="str">
        <f>'Agent sur le planning au 011019'!$E$39</f>
        <v>JFR-35</v>
      </c>
      <c r="HM49" s="182" t="str">
        <f>'Agent sur le planning au 011019'!$F$39</f>
        <v>JFR-35</v>
      </c>
      <c r="HN49" s="183" t="str">
        <f>'Agent sur le planning au 011019'!$B$40</f>
        <v>7H30-15H30</v>
      </c>
      <c r="HO49" s="183" t="str">
        <f>'Agent sur le planning au 011019'!$C$40</f>
        <v>7H30-15H30</v>
      </c>
      <c r="HP49" s="182" t="str">
        <f>'Agent sur le planning au 011019'!$D$40</f>
        <v>7H30-15H30</v>
      </c>
      <c r="HQ49" s="182" t="str">
        <f>'Agent sur le planning au 011019'!$E$40</f>
        <v>12H-20H</v>
      </c>
      <c r="HR49" s="181" t="str">
        <f>'Agent sur le planning au 011019'!$F$40</f>
        <v>JFR-36</v>
      </c>
      <c r="HS49" s="182" t="str">
        <f>'Agent sur le planning au 011019'!$B$41</f>
        <v>Soir JBU</v>
      </c>
      <c r="HT49" s="182" t="str">
        <f>'Agent sur le planning au 011019'!$C$41</f>
        <v>JBU-14</v>
      </c>
      <c r="HU49" s="181" t="str">
        <f>'Agent sur le planning au 011019'!$D$41</f>
        <v>JBU-14</v>
      </c>
      <c r="HV49" s="182" t="str">
        <f>'Agent sur le planning au 011019'!$E$41</f>
        <v>JBU-14</v>
      </c>
      <c r="HW49" s="182" t="str">
        <f>'Agent sur le planning au 011019'!$F$41</f>
        <v>JBU-14</v>
      </c>
      <c r="HX49" s="182" t="str">
        <f>'Agent sur le planning au 011019'!$B$42</f>
        <v>JBU-14</v>
      </c>
      <c r="HY49" s="182" t="str">
        <f>'Agent sur le planning au 011019'!$C$42</f>
        <v>Soir JBU</v>
      </c>
      <c r="HZ49" s="182" t="str">
        <f>'Agent sur le planning au 011019'!$D$42</f>
        <v>JBU-11</v>
      </c>
      <c r="IA49" s="181" t="str">
        <f>'Agent sur le planning au 011019'!$E$42</f>
        <v>7H30-15H30</v>
      </c>
      <c r="IB49" s="182" t="str">
        <f>'Agent sur le planning au 011019'!$F$42</f>
        <v>RADIO</v>
      </c>
      <c r="IC49" s="182" t="str">
        <f>'Agent sur le planning au 011019'!$B$43</f>
        <v>JBU-11</v>
      </c>
      <c r="ID49" s="181" t="str">
        <f>'Agent sur le planning au 011019'!$C$43</f>
        <v>JBU-11</v>
      </c>
      <c r="IE49" s="182" t="str">
        <f>'Agent sur le planning au 011019'!$D$43</f>
        <v>Soir JBU</v>
      </c>
      <c r="IF49" s="182" t="str">
        <f>'Agent sur le planning au 011019'!$E$43</f>
        <v>JBU-11</v>
      </c>
      <c r="IG49" s="182" t="str">
        <f>'Agent sur le planning au 011019'!$F$43</f>
        <v>JBU-11</v>
      </c>
      <c r="IH49" s="182" t="str">
        <f>'Agent sur le planning au 011019'!$B$44</f>
        <v>7H30-18H</v>
      </c>
      <c r="II49" s="183" t="str">
        <f>'Agent sur le planning au 011019'!$C$44</f>
        <v>7H30-18H</v>
      </c>
      <c r="IJ49" s="182" t="str">
        <f>'Agent sur le planning au 011019'!$D$44</f>
        <v>7H30-18H</v>
      </c>
      <c r="IK49" s="184" t="str">
        <f>'Agent sur le planning au 011019'!$E$44</f>
        <v>RA</v>
      </c>
      <c r="IL49" s="181" t="str">
        <f>'Agent sur le planning au 011019'!$F$44</f>
        <v>7H30-18H</v>
      </c>
      <c r="IM49" s="182" t="str">
        <f>'Agent sur le planning au 011019'!$B$45</f>
        <v>10H-20H</v>
      </c>
      <c r="IN49" s="183" t="str">
        <f>'Agent sur le planning au 011019'!$C$45</f>
        <v>7H30-18H</v>
      </c>
      <c r="IO49" s="184" t="str">
        <f>'Agent sur le planning au 011019'!$D$45</f>
        <v>RA</v>
      </c>
      <c r="IP49" s="182" t="str">
        <f>'Agent sur le planning au 011019'!$E$45</f>
        <v>JBU-15</v>
      </c>
      <c r="IQ49" s="184" t="str">
        <f>'Agent sur le planning au 011019'!$F$45</f>
        <v>RA</v>
      </c>
      <c r="IR49" s="181" t="str">
        <f>'Agent sur le planning au 011019'!$B$46</f>
        <v>JBC-26</v>
      </c>
      <c r="IS49" s="182" t="str">
        <f>'Agent sur le planning au 011019'!$C$46</f>
        <v>JBC-26</v>
      </c>
      <c r="IT49" s="182" t="str">
        <f>'Agent sur le planning au 011019'!$D$46</f>
        <v>JBC-26</v>
      </c>
      <c r="IU49" s="182" t="str">
        <f>'Agent sur le planning au 011019'!$E$46</f>
        <v>Soir JBC</v>
      </c>
      <c r="IV49" s="183" t="str">
        <f>'Agent sur le planning au 011019'!$F$46</f>
        <v>7H30-15H30</v>
      </c>
      <c r="IW49" s="182" t="str">
        <f>'Agent sur le planning au 011019'!$B$47</f>
        <v>7H30-15H30</v>
      </c>
      <c r="IX49" s="181" t="str">
        <f>'Agent sur le planning au 011019'!$C$47</f>
        <v>7H30-15H30</v>
      </c>
      <c r="IY49" s="183" t="str">
        <f>'Agent sur le planning au 011019'!$D$47</f>
        <v>7H30-15H30</v>
      </c>
      <c r="IZ49" s="183" t="str">
        <f>'Agent sur le planning au 011019'!$E$47</f>
        <v>7H30-15H30</v>
      </c>
      <c r="JA49" s="182" t="str">
        <f>'Agent sur le planning au 011019'!$F$47</f>
        <v>JBU-15</v>
      </c>
      <c r="JB49" s="182" t="str">
        <f>'Agent sur le planning au 011019'!$B$48</f>
        <v>Soir JBC</v>
      </c>
      <c r="JC49" s="182" t="str">
        <f>'Agent sur le planning au 011019'!$C$48</f>
        <v>JFR-35</v>
      </c>
      <c r="JD49" s="181" t="str">
        <f>'Agent sur le planning au 011019'!$D$48</f>
        <v>JBC-24</v>
      </c>
      <c r="JE49" s="182" t="str">
        <f>'Agent sur le planning au 011019'!$E$48</f>
        <v>JBC-25</v>
      </c>
      <c r="JF49" s="182" t="str">
        <f>'Agent sur le planning au 011019'!$F$48</f>
        <v>JBC-25</v>
      </c>
      <c r="JG49" s="182" t="str">
        <f>'Agent sur le planning au 011019'!$B$49</f>
        <v>JBC-24</v>
      </c>
      <c r="JH49" s="182" t="str">
        <f>'Agent sur le planning au 011019'!$C$49</f>
        <v>JBC-24</v>
      </c>
      <c r="JI49" s="182" t="str">
        <f>'Agent sur le planning au 011019'!$D$49</f>
        <v>12H-20H</v>
      </c>
      <c r="JJ49" s="182" t="str">
        <f>'Agent sur le planning au 011019'!$E$49</f>
        <v>JBC-24</v>
      </c>
      <c r="JK49" s="181" t="str">
        <f>'Agent sur le planning au 011019'!$F$49</f>
        <v>JBC-24</v>
      </c>
      <c r="JL49" s="182" t="str">
        <f>'Agent sur le planning au 011019'!$B$50</f>
        <v>JBC-22</v>
      </c>
      <c r="JM49" s="182" t="str">
        <f>'Agent sur le planning au 011019'!$C$50</f>
        <v>Soir JBC</v>
      </c>
      <c r="JN49" s="182" t="str">
        <f>'Agent sur le planning au 011019'!$D$50</f>
        <v>JBC-22</v>
      </c>
      <c r="JO49" s="181" t="s">
        <v>293</v>
      </c>
      <c r="JP49" s="182" t="str">
        <f>'Agent sur le planning au 011019'!$F$50</f>
        <v>JBC-22</v>
      </c>
      <c r="JQ49" s="182" t="str">
        <f>'Agent sur le planning au 011019'!$B$51</f>
        <v>7H30-18H</v>
      </c>
      <c r="JR49" s="184" t="str">
        <f>'Agent sur le planning au 011019'!$C$51</f>
        <v>RA</v>
      </c>
      <c r="JS49" s="182" t="str">
        <f>'Agent sur le planning au 011019'!$D$51</f>
        <v>JFR-33</v>
      </c>
      <c r="JT49" s="181" t="str">
        <f>'Agent sur le planning au 011019'!$E$51</f>
        <v>7h30-18h</v>
      </c>
      <c r="JU49" s="181" t="str">
        <f>'Agent sur le planning au 011019'!$F$51</f>
        <v>JFR-33</v>
      </c>
      <c r="JV49" s="184" t="str">
        <f>'Agent sur le planning au 011019'!$B$52</f>
        <v>RA</v>
      </c>
      <c r="JW49" s="182" t="str">
        <f>'Agent sur le planning au 011019'!$C$52</f>
        <v>JBC-25</v>
      </c>
      <c r="JX49" s="182" t="str">
        <f>'Agent sur le planning au 011019'!$D$52</f>
        <v>JFR-35</v>
      </c>
      <c r="JY49" s="182" t="str">
        <f>'Agent sur le planning au 011019'!$E$52</f>
        <v>7H30-18H</v>
      </c>
      <c r="JZ49" s="184" t="str">
        <f>'Agent sur le planning au 011019'!$F$52</f>
        <v>RA</v>
      </c>
      <c r="KA49" s="182" t="str">
        <f>'Agent sur le planning au 011019'!$B$53</f>
        <v>7H30-15H30</v>
      </c>
      <c r="KB49" s="183" t="str">
        <f>'Agent sur le planning au 011019'!$C$53</f>
        <v>7H30-15H30</v>
      </c>
      <c r="KC49" s="181" t="str">
        <f>'Agent sur le planning au 011019'!$D$53</f>
        <v>7H30-15H30</v>
      </c>
      <c r="KD49" s="182" t="str">
        <f>'Agent sur le planning au 011019'!$E$53</f>
        <v>Soir JFR</v>
      </c>
      <c r="KE49" s="183" t="str">
        <f>'Agent sur le planning au 011019'!$F$53</f>
        <v>7H30-15H30</v>
      </c>
      <c r="KF49" s="182" t="str">
        <f>'Agent sur le planning au 011019'!$B$54</f>
        <v>12H-20H</v>
      </c>
      <c r="KG49" s="183" t="str">
        <f>'Agent sur le planning au 011019'!$C$54</f>
        <v>7H30-15H30</v>
      </c>
      <c r="KH49" s="183" t="str">
        <f>'Agent sur le planning au 011019'!$D$54</f>
        <v>7H30-15H30</v>
      </c>
      <c r="KI49" s="181" t="str">
        <f>'Agent sur le planning au 011019'!$E$54</f>
        <v>7H30-15H30</v>
      </c>
      <c r="KJ49" s="183" t="str">
        <f>'Agent sur le planning au 011019'!$F$54</f>
        <v>7H30-15H30</v>
      </c>
      <c r="KK49" s="181" t="str">
        <f>'Agent sur le planning au 011019'!$B$55</f>
        <v>7H30-15H30</v>
      </c>
      <c r="KL49" s="183" t="str">
        <f>'Agent sur le planning au 011019'!$C$55</f>
        <v>7H30-15H30</v>
      </c>
      <c r="KM49" s="183" t="s">
        <v>292</v>
      </c>
      <c r="KN49" s="183" t="s">
        <v>294</v>
      </c>
      <c r="KO49" s="183" t="str">
        <f>'Agent sur le planning au 011019'!$F$55</f>
        <v>7H30-15H30</v>
      </c>
      <c r="KP49" s="182" t="str">
        <f>'Agent sur le planning au 011019'!$B$56</f>
        <v>CETI</v>
      </c>
      <c r="KQ49" s="181" t="str">
        <f>'Agent sur le planning au 011019'!$C$56</f>
        <v>CETI</v>
      </c>
      <c r="KR49" s="183" t="str">
        <f>'Agent sur le planning au 011019'!$D$56</f>
        <v>7H30-15H30</v>
      </c>
      <c r="KS49" s="182" t="str">
        <f>'Agent sur le planning au 011019'!$E$56</f>
        <v>Soir JBU</v>
      </c>
      <c r="KT49" s="182" t="str">
        <f>'Agent sur le planning au 011019'!$F$56</f>
        <v>CETI</v>
      </c>
      <c r="KU49" s="182" t="str">
        <f>'Agent sur le planning au 011019'!$B$57</f>
        <v>RADIO</v>
      </c>
      <c r="KV49" s="182" t="str">
        <f>'Agent sur le planning au 011019'!$C$57</f>
        <v>CURI</v>
      </c>
      <c r="KW49" s="181" t="str">
        <f>'Agent sur le planning au 011019'!$D$57</f>
        <v>Radio</v>
      </c>
      <c r="KX49" s="182" t="str">
        <f>'Agent sur le planning au 011019'!$E$57</f>
        <v>SCANN</v>
      </c>
      <c r="KY49" s="182" t="str">
        <f>'Agent sur le planning au 011019'!$F$57</f>
        <v>12H-20H</v>
      </c>
      <c r="KZ49" s="179" t="str">
        <f>'Agent sur le planning au 011019'!$B$31</f>
        <v>JBA-3</v>
      </c>
      <c r="LA49" s="179" t="str">
        <f>'Agent sur le planning au 011019'!$C$31</f>
        <v>JBA-3</v>
      </c>
      <c r="LB49" s="179" t="str">
        <f>'Agent sur le planning au 011019'!$D$31</f>
        <v>JBA-3</v>
      </c>
      <c r="LC49" s="179" t="str">
        <f>'Agent sur le planning au 011019'!$E$31</f>
        <v>JBA-3</v>
      </c>
      <c r="LD49" s="180" t="str">
        <f>'Agent sur le planning au 011019'!$F$31</f>
        <v>JBA-3</v>
      </c>
      <c r="LE49" s="181" t="str">
        <f>'Agent sur le planning au 011019'!$B$32</f>
        <v>JBA-2</v>
      </c>
      <c r="LF49" s="182" t="str">
        <f>'Agent sur le planning au 011019'!$C$32</f>
        <v>JBA-2</v>
      </c>
      <c r="LG49" s="182" t="str">
        <f>'Agent sur le planning au 011019'!$D$32</f>
        <v>Soir JBC</v>
      </c>
      <c r="LH49" s="182" t="str">
        <f>'Agent sur le planning au 011019'!$E$32</f>
        <v>JBA-2</v>
      </c>
      <c r="LI49" s="182" t="str">
        <f>'Agent sur le planning au 011019'!$F$32</f>
        <v>JBA-2</v>
      </c>
      <c r="LJ49" s="182" t="str">
        <f>'Agent sur le planning au 011019'!$B$33</f>
        <v>JBA-1</v>
      </c>
      <c r="LK49" s="182" t="str">
        <f>'Agent sur le planning au 011019'!$C$33</f>
        <v>12H-20H</v>
      </c>
      <c r="LL49" s="181" t="str">
        <f>'Agent sur le planning au 011019'!$D$33</f>
        <v>JBA-2</v>
      </c>
      <c r="LM49" s="182" t="str">
        <f>'Agent sur le planning au 011019'!$E$33</f>
        <v>JBA-1</v>
      </c>
      <c r="LN49" s="182" t="str">
        <f>'Agent sur le planning au 011019'!$F$33</f>
        <v>JBA-1</v>
      </c>
      <c r="LO49" s="183" t="str">
        <f>'Agent sur le planning au 011019'!$B$34</f>
        <v>7H30-15H30</v>
      </c>
      <c r="LP49" s="181" t="str">
        <f>'Agent sur le planning au 011019'!$C$34</f>
        <v>CCV-43</v>
      </c>
      <c r="LQ49" s="182" t="str">
        <f>'Agent sur le planning au 011019'!$D$34</f>
        <v>Soir JFR</v>
      </c>
      <c r="LR49" s="182" t="str">
        <f>'Agent sur le planning au 011019'!$E$34</f>
        <v>CCV-43</v>
      </c>
      <c r="LS49" s="182" t="str">
        <f>'Agent sur le planning au 011019'!$F$34</f>
        <v>CCV-43</v>
      </c>
      <c r="LT49" s="183" t="str">
        <f>'Agent sur le planning au 011019'!$B$35</f>
        <v>7H30-15H30</v>
      </c>
      <c r="LU49" s="182" t="str">
        <f>'Agent sur le planning au 011019'!$C$35</f>
        <v>CCV-46</v>
      </c>
      <c r="LV49" s="182" t="str">
        <f>'Agent sur le planning au 011019'!$D$35</f>
        <v>CCV-46</v>
      </c>
      <c r="LW49" s="181" t="str">
        <f>'Agent sur le planning au 011019'!$E$35</f>
        <v>CCV-46</v>
      </c>
      <c r="LX49" s="182" t="str">
        <f>'Agent sur le planning au 011019'!$F$35</f>
        <v>Soir JBC</v>
      </c>
      <c r="LY49" s="182" t="str">
        <f>'Agent sur le planning au 011019'!$B$36</f>
        <v>JFR-34</v>
      </c>
      <c r="LZ49" s="181" t="str">
        <f>'Agent sur le planning au 011019'!$C$36</f>
        <v>JFR-34</v>
      </c>
      <c r="MA49" s="184" t="str">
        <f>'Agent sur le planning au 011019'!$D$36</f>
        <v>RA</v>
      </c>
      <c r="MB49" s="182" t="str">
        <f>'Agent sur le planning au 011019'!$E$36</f>
        <v>JFR-34</v>
      </c>
      <c r="MC49" s="182" t="str">
        <f>'Agent sur le planning au 011019'!$F$36</f>
        <v>JFR-34</v>
      </c>
      <c r="MD49" s="182" t="str">
        <f>'Agent sur le planning au 011019'!$B$37</f>
        <v>Soir gyn</v>
      </c>
      <c r="ME49" s="183" t="str">
        <f>'Agent sur le planning au 011019'!$C$37</f>
        <v>7H30-18H</v>
      </c>
      <c r="MF49" s="182" t="str">
        <f>'Agent sur le planning au 011019'!$D$37</f>
        <v>7H30-18H</v>
      </c>
      <c r="MG49" s="184" t="str">
        <f>'Agent sur le planning au 011019'!$E$37</f>
        <v>RA</v>
      </c>
      <c r="MH49" s="184" t="str">
        <f>'Agent sur le planning au 011019'!$F$37</f>
        <v>RA</v>
      </c>
      <c r="MI49" s="182" t="str">
        <f>'Agent sur le planning au 011019'!$B$38</f>
        <v>JFR-36</v>
      </c>
      <c r="MJ49" s="181" t="str">
        <f>'Agent sur le planning au 011019'!$C$38</f>
        <v>JFR-36</v>
      </c>
      <c r="MK49" s="182" t="str">
        <f>'Agent sur le planning au 011019'!$D$38</f>
        <v>JFR-36</v>
      </c>
      <c r="ML49" s="182" t="str">
        <f>'Agent sur le planning au 011019'!$E$38</f>
        <v>JFR-36</v>
      </c>
      <c r="MM49" s="182" t="str">
        <f>'Agent sur le planning au 011019'!$F$38</f>
        <v>Soir JFR</v>
      </c>
      <c r="MN49" s="181" t="str">
        <f>'Agent sur le planning au 011019'!$B$39</f>
        <v>JFR-35</v>
      </c>
      <c r="MO49" s="182" t="str">
        <f>'Agent sur le planning au 011019'!$C$39</f>
        <v>Soir JFR</v>
      </c>
      <c r="MP49" s="182" t="str">
        <f>'Agent sur le planning au 011019'!$D$39</f>
        <v>JFR-35</v>
      </c>
      <c r="MQ49" s="182" t="str">
        <f>'Agent sur le planning au 011019'!$E$39</f>
        <v>JFR-35</v>
      </c>
      <c r="MR49" s="182" t="str">
        <f>'Agent sur le planning au 011019'!$F$39</f>
        <v>JFR-35</v>
      </c>
      <c r="MS49" s="183" t="str">
        <f>'Agent sur le planning au 011019'!$B$40</f>
        <v>7H30-15H30</v>
      </c>
      <c r="MT49" s="183" t="str">
        <f>'Agent sur le planning au 011019'!$C$40</f>
        <v>7H30-15H30</v>
      </c>
      <c r="MU49" s="182" t="str">
        <f>'Agent sur le planning au 011019'!$D$40</f>
        <v>7H30-15H30</v>
      </c>
      <c r="MV49" s="182" t="str">
        <f>'Agent sur le planning au 011019'!$E$40</f>
        <v>12H-20H</v>
      </c>
      <c r="MW49" s="181" t="str">
        <f>'Agent sur le planning au 011019'!$F$40</f>
        <v>JFR-36</v>
      </c>
      <c r="MX49" s="182" t="str">
        <f>'Agent sur le planning au 011019'!$B$41</f>
        <v>Soir JBU</v>
      </c>
      <c r="MY49" s="182" t="str">
        <f>'Agent sur le planning au 011019'!$C$41</f>
        <v>JBU-14</v>
      </c>
      <c r="MZ49" s="181" t="str">
        <f>'Agent sur le planning au 011019'!$D$41</f>
        <v>JBU-14</v>
      </c>
      <c r="NA49" s="182" t="str">
        <f>'Agent sur le planning au 011019'!$E$41</f>
        <v>JBU-14</v>
      </c>
      <c r="NB49" s="182" t="str">
        <f>'Agent sur le planning au 011019'!$F$41</f>
        <v>JBU-14</v>
      </c>
      <c r="NC49" s="182" t="str">
        <f>'Agent sur le planning au 011019'!$B$42</f>
        <v>JBU-14</v>
      </c>
      <c r="ND49" s="182" t="str">
        <f>'Agent sur le planning au 011019'!$C$42</f>
        <v>Soir JBU</v>
      </c>
      <c r="NE49" s="182" t="str">
        <f>'Agent sur le planning au 011019'!$D$42</f>
        <v>JBU-11</v>
      </c>
      <c r="NF49" s="181" t="str">
        <f>'Agent sur le planning au 011019'!$E$42</f>
        <v>7H30-15H30</v>
      </c>
      <c r="NG49" s="182" t="str">
        <f>'Agent sur le planning au 011019'!$F$42</f>
        <v>RADIO</v>
      </c>
      <c r="NH49" s="182" t="str">
        <f>'Agent sur le planning au 011019'!$B$43</f>
        <v>JBU-11</v>
      </c>
      <c r="NI49" s="181" t="str">
        <f>'Agent sur le planning au 011019'!$C$43</f>
        <v>JBU-11</v>
      </c>
      <c r="NJ49" s="182" t="str">
        <f>'Agent sur le planning au 011019'!$D$43</f>
        <v>Soir JBU</v>
      </c>
      <c r="NK49" s="182" t="str">
        <f>'Agent sur le planning au 011019'!$E$43</f>
        <v>JBU-11</v>
      </c>
      <c r="NL49" s="182" t="str">
        <f>'Agent sur le planning au 011019'!$F$43</f>
        <v>JBU-11</v>
      </c>
      <c r="NM49" s="182" t="str">
        <f>'Agent sur le planning au 011019'!$B$44</f>
        <v>7H30-18H</v>
      </c>
      <c r="NN49" s="183" t="str">
        <f>'Agent sur le planning au 011019'!$C$44</f>
        <v>7H30-18H</v>
      </c>
      <c r="NO49" s="182" t="str">
        <f>'Agent sur le planning au 011019'!$D$44</f>
        <v>7H30-18H</v>
      </c>
      <c r="NP49" s="184" t="str">
        <f>'Agent sur le planning au 011019'!$E$44</f>
        <v>RA</v>
      </c>
      <c r="NQ49" s="181" t="str">
        <f>'Agent sur le planning au 011019'!$F$44</f>
        <v>7H30-18H</v>
      </c>
      <c r="NR49" s="182" t="str">
        <f>'Agent sur le planning au 011019'!$B$45</f>
        <v>10H-20H</v>
      </c>
      <c r="NS49" s="183" t="str">
        <f>'Agent sur le planning au 011019'!$C$45</f>
        <v>7H30-18H</v>
      </c>
      <c r="NT49" s="184" t="str">
        <f>'Agent sur le planning au 011019'!$D$45</f>
        <v>RA</v>
      </c>
      <c r="NU49" s="182" t="str">
        <f>'Agent sur le planning au 011019'!$E$45</f>
        <v>JBU-15</v>
      </c>
      <c r="NV49" s="184" t="str">
        <f>'Agent sur le planning au 011019'!$F$45</f>
        <v>RA</v>
      </c>
      <c r="NW49" s="181" t="str">
        <f>'Agent sur le planning au 011019'!$B$46</f>
        <v>JBC-26</v>
      </c>
      <c r="NX49" s="182" t="str">
        <f>'Agent sur le planning au 011019'!$C$46</f>
        <v>JBC-26</v>
      </c>
      <c r="NY49" s="182" t="str">
        <f>'Agent sur le planning au 011019'!$D$46</f>
        <v>JBC-26</v>
      </c>
      <c r="NZ49" s="182" t="str">
        <f>'Agent sur le planning au 011019'!$E$46</f>
        <v>Soir JBC</v>
      </c>
      <c r="OA49" s="183" t="str">
        <f>'Agent sur le planning au 011019'!$F$46</f>
        <v>7H30-15H30</v>
      </c>
      <c r="OB49" s="182" t="str">
        <f>'Agent sur le planning au 011019'!$B$47</f>
        <v>7H30-15H30</v>
      </c>
      <c r="OC49" s="181" t="str">
        <f>'Agent sur le planning au 011019'!$C$47</f>
        <v>7H30-15H30</v>
      </c>
      <c r="OD49" s="183" t="str">
        <f>'Agent sur le planning au 011019'!$D$47</f>
        <v>7H30-15H30</v>
      </c>
      <c r="OE49" s="183" t="str">
        <f>'Agent sur le planning au 011019'!$E$47</f>
        <v>7H30-15H30</v>
      </c>
      <c r="OF49" s="182" t="str">
        <f>'Agent sur le planning au 011019'!$F$47</f>
        <v>JBU-15</v>
      </c>
      <c r="OG49" s="182" t="str">
        <f>'Agent sur le planning au 011019'!$B$48</f>
        <v>Soir JBC</v>
      </c>
      <c r="OH49" s="182" t="str">
        <f>'Agent sur le planning au 011019'!$C$48</f>
        <v>JFR-35</v>
      </c>
      <c r="OI49" s="181" t="str">
        <f>'Agent sur le planning au 011019'!$D$48</f>
        <v>JBC-24</v>
      </c>
      <c r="OJ49" s="182" t="str">
        <f>'Agent sur le planning au 011019'!$E$48</f>
        <v>JBC-25</v>
      </c>
      <c r="OK49" s="182" t="str">
        <f>'Agent sur le planning au 011019'!$F$48</f>
        <v>JBC-25</v>
      </c>
      <c r="OL49" s="182" t="str">
        <f>'Agent sur le planning au 011019'!$B$49</f>
        <v>JBC-24</v>
      </c>
      <c r="OM49" s="182" t="str">
        <f>'Agent sur le planning au 011019'!$C$49</f>
        <v>JBC-24</v>
      </c>
      <c r="ON49" s="182" t="str">
        <f>'Agent sur le planning au 011019'!$D$49</f>
        <v>12H-20H</v>
      </c>
      <c r="OO49" s="182" t="str">
        <f>'Agent sur le planning au 011019'!$E$49</f>
        <v>JBC-24</v>
      </c>
      <c r="OP49" s="181" t="str">
        <f>'Agent sur le planning au 011019'!$F$49</f>
        <v>JBC-24</v>
      </c>
    </row>
    <row r="50" spans="1:406" ht="15" thickBot="1">
      <c r="A50" s="155" t="s">
        <v>384</v>
      </c>
      <c r="B50" s="182" t="str">
        <f>'Agent sur le planning au 011019'!$B$51</f>
        <v>7H30-18H</v>
      </c>
      <c r="C50" s="184" t="str">
        <f>'Agent sur le planning au 011019'!$C$51</f>
        <v>RA</v>
      </c>
      <c r="D50" s="182" t="str">
        <f>'Agent sur le planning au 011019'!$D$51</f>
        <v>JFR-33</v>
      </c>
      <c r="E50" s="181" t="str">
        <f>'Agent sur le planning au 011019'!$E$51</f>
        <v>7h30-18h</v>
      </c>
      <c r="F50" s="181" t="str">
        <f>'Agent sur le planning au 011019'!$F$51</f>
        <v>JFR-33</v>
      </c>
      <c r="G50" s="184" t="str">
        <f>'Agent sur le planning au 011019'!$B$52</f>
        <v>RA</v>
      </c>
      <c r="H50" s="182" t="str">
        <f>'Agent sur le planning au 011019'!$C$52</f>
        <v>JBC-25</v>
      </c>
      <c r="I50" s="182" t="str">
        <f>'Agent sur le planning au 011019'!$D$52</f>
        <v>JFR-35</v>
      </c>
      <c r="J50" s="182" t="str">
        <f>'Agent sur le planning au 011019'!$E$52</f>
        <v>7H30-18H</v>
      </c>
      <c r="K50" s="184" t="str">
        <f>'Agent sur le planning au 011019'!$F$52</f>
        <v>RA</v>
      </c>
      <c r="L50" s="182" t="str">
        <f>'Agent sur le planning au 011019'!$B$53</f>
        <v>7H30-15H30</v>
      </c>
      <c r="M50" s="183" t="str">
        <f>'Agent sur le planning au 011019'!$C$53</f>
        <v>7H30-15H30</v>
      </c>
      <c r="N50" s="181" t="str">
        <f>'Agent sur le planning au 011019'!$D$53</f>
        <v>7H30-15H30</v>
      </c>
      <c r="O50" s="182" t="str">
        <f>'Agent sur le planning au 011019'!$E$53</f>
        <v>Soir JFR</v>
      </c>
      <c r="P50" s="183" t="str">
        <f>'Agent sur le planning au 011019'!$F$53</f>
        <v>7H30-15H30</v>
      </c>
      <c r="Q50" s="182" t="str">
        <f>'Agent sur le planning au 011019'!$B$54</f>
        <v>12H-20H</v>
      </c>
      <c r="R50" s="183" t="str">
        <f>'Agent sur le planning au 011019'!$C$54</f>
        <v>7H30-15H30</v>
      </c>
      <c r="S50" s="183" t="str">
        <f>'Agent sur le planning au 011019'!$D$54</f>
        <v>7H30-15H30</v>
      </c>
      <c r="T50" s="181" t="str">
        <f>'Agent sur le planning au 011019'!$E$54</f>
        <v>7H30-15H30</v>
      </c>
      <c r="U50" s="183" t="str">
        <f>'Agent sur le planning au 011019'!$F$54</f>
        <v>7H30-15H30</v>
      </c>
      <c r="V50" s="181" t="str">
        <f>'Agent sur le planning au 011019'!$B$55</f>
        <v>7H30-15H30</v>
      </c>
      <c r="W50" s="183" t="str">
        <f>'Agent sur le planning au 011019'!$C$55</f>
        <v>7H30-15H30</v>
      </c>
      <c r="X50" s="183" t="s">
        <v>292</v>
      </c>
      <c r="Y50" s="183" t="s">
        <v>294</v>
      </c>
      <c r="Z50" s="183" t="str">
        <f>'Agent sur le planning au 011019'!$F$55</f>
        <v>7H30-15H30</v>
      </c>
      <c r="AA50" s="182" t="str">
        <f>'Agent sur le planning au 011019'!$B$56</f>
        <v>CETI</v>
      </c>
      <c r="AB50" s="181" t="str">
        <f>'Agent sur le planning au 011019'!$C$56</f>
        <v>CETI</v>
      </c>
      <c r="AC50" s="183" t="str">
        <f>'Agent sur le planning au 011019'!$D$56</f>
        <v>7H30-15H30</v>
      </c>
      <c r="AD50" s="182" t="str">
        <f>'Agent sur le planning au 011019'!$E$56</f>
        <v>Soir JBU</v>
      </c>
      <c r="AE50" s="182" t="str">
        <f>'Agent sur le planning au 011019'!$F$56</f>
        <v>CETI</v>
      </c>
      <c r="AF50" s="182" t="str">
        <f>'Agent sur le planning au 011019'!$B$57</f>
        <v>RADIO</v>
      </c>
      <c r="AG50" s="182" t="str">
        <f>'Agent sur le planning au 011019'!$C$57</f>
        <v>CURI</v>
      </c>
      <c r="AH50" s="181" t="str">
        <f>'Agent sur le planning au 011019'!$D$57</f>
        <v>Radio</v>
      </c>
      <c r="AI50" s="182" t="str">
        <f>'Agent sur le planning au 011019'!$E$57</f>
        <v>SCANN</v>
      </c>
      <c r="AJ50" s="182" t="str">
        <f>'Agent sur le planning au 011019'!$F$57</f>
        <v>12H-20H</v>
      </c>
      <c r="AK50" s="179" t="str">
        <f>'Agent sur le planning au 011019'!$B$31</f>
        <v>JBA-3</v>
      </c>
      <c r="AL50" s="179" t="str">
        <f>'Agent sur le planning au 011019'!$C$31</f>
        <v>JBA-3</v>
      </c>
      <c r="AM50" s="179" t="str">
        <f>'Agent sur le planning au 011019'!$D$31</f>
        <v>JBA-3</v>
      </c>
      <c r="AN50" s="179" t="str">
        <f>'Agent sur le planning au 011019'!$E$31</f>
        <v>JBA-3</v>
      </c>
      <c r="AO50" s="180" t="str">
        <f>'Agent sur le planning au 011019'!$F$31</f>
        <v>JBA-3</v>
      </c>
      <c r="AP50" s="181" t="str">
        <f>'Agent sur le planning au 011019'!$B$32</f>
        <v>JBA-2</v>
      </c>
      <c r="AQ50" s="182" t="str">
        <f>'Agent sur le planning au 011019'!$C$32</f>
        <v>JBA-2</v>
      </c>
      <c r="AR50" s="182" t="str">
        <f>'Agent sur le planning au 011019'!$D$32</f>
        <v>Soir JBC</v>
      </c>
      <c r="AS50" s="182" t="str">
        <f>'Agent sur le planning au 011019'!$E$32</f>
        <v>JBA-2</v>
      </c>
      <c r="AT50" s="182" t="str">
        <f>'Agent sur le planning au 011019'!$F$32</f>
        <v>JBA-2</v>
      </c>
      <c r="AU50" s="182" t="str">
        <f>'Agent sur le planning au 011019'!$B$33</f>
        <v>JBA-1</v>
      </c>
      <c r="AV50" s="182" t="str">
        <f>'Agent sur le planning au 011019'!$C$33</f>
        <v>12H-20H</v>
      </c>
      <c r="AW50" s="181" t="str">
        <f>'Agent sur le planning au 011019'!$D$33</f>
        <v>JBA-2</v>
      </c>
      <c r="AX50" s="182" t="str">
        <f>'Agent sur le planning au 011019'!$E$33</f>
        <v>JBA-1</v>
      </c>
      <c r="AY50" s="182" t="str">
        <f>'Agent sur le planning au 011019'!$F$33</f>
        <v>JBA-1</v>
      </c>
      <c r="AZ50" s="183" t="str">
        <f>'Agent sur le planning au 011019'!$B$34</f>
        <v>7H30-15H30</v>
      </c>
      <c r="BA50" s="181" t="str">
        <f>'Agent sur le planning au 011019'!$C$34</f>
        <v>CCV-43</v>
      </c>
      <c r="BB50" s="182" t="str">
        <f>'Agent sur le planning au 011019'!$D$34</f>
        <v>Soir JFR</v>
      </c>
      <c r="BC50" s="182" t="str">
        <f>'Agent sur le planning au 011019'!$E$34</f>
        <v>CCV-43</v>
      </c>
      <c r="BD50" s="182" t="str">
        <f>'Agent sur le planning au 011019'!$F$34</f>
        <v>CCV-43</v>
      </c>
      <c r="BE50" s="183" t="str">
        <f>'Agent sur le planning au 011019'!$B$35</f>
        <v>7H30-15H30</v>
      </c>
      <c r="BF50" s="182" t="str">
        <f>'Agent sur le planning au 011019'!$C$35</f>
        <v>CCV-46</v>
      </c>
      <c r="BG50" s="182" t="str">
        <f>'Agent sur le planning au 011019'!$D$35</f>
        <v>CCV-46</v>
      </c>
      <c r="BH50" s="181" t="str">
        <f>'Agent sur le planning au 011019'!$E$35</f>
        <v>CCV-46</v>
      </c>
      <c r="BI50" s="182" t="str">
        <f>'Agent sur le planning au 011019'!$F$35</f>
        <v>Soir JBC</v>
      </c>
      <c r="BJ50" s="182" t="str">
        <f>'Agent sur le planning au 011019'!$B$36</f>
        <v>JFR-34</v>
      </c>
      <c r="BK50" s="181" t="str">
        <f>'Agent sur le planning au 011019'!$C$36</f>
        <v>JFR-34</v>
      </c>
      <c r="BL50" s="184" t="str">
        <f>'Agent sur le planning au 011019'!$D$36</f>
        <v>RA</v>
      </c>
      <c r="BM50" s="182" t="str">
        <f>'Agent sur le planning au 011019'!$E$36</f>
        <v>JFR-34</v>
      </c>
      <c r="BN50" s="182" t="str">
        <f>'Agent sur le planning au 011019'!$F$36</f>
        <v>JFR-34</v>
      </c>
      <c r="BO50" s="182" t="str">
        <f>'Agent sur le planning au 011019'!$B$37</f>
        <v>Soir gyn</v>
      </c>
      <c r="BP50" s="183" t="str">
        <f>'Agent sur le planning au 011019'!$C$37</f>
        <v>7H30-18H</v>
      </c>
      <c r="BQ50" s="182" t="str">
        <f>'Agent sur le planning au 011019'!$D$37</f>
        <v>7H30-18H</v>
      </c>
      <c r="BR50" s="184" t="str">
        <f>'Agent sur le planning au 011019'!$E$37</f>
        <v>RA</v>
      </c>
      <c r="BS50" s="184" t="str">
        <f>'Agent sur le planning au 011019'!$F$37</f>
        <v>RA</v>
      </c>
      <c r="BT50" s="182" t="str">
        <f>'Agent sur le planning au 011019'!$B$38</f>
        <v>JFR-36</v>
      </c>
      <c r="BU50" s="181" t="str">
        <f>'Agent sur le planning au 011019'!$C$38</f>
        <v>JFR-36</v>
      </c>
      <c r="BV50" s="182" t="str">
        <f>'Agent sur le planning au 011019'!$D$38</f>
        <v>JFR-36</v>
      </c>
      <c r="BW50" s="182" t="str">
        <f>'Agent sur le planning au 011019'!$E$38</f>
        <v>JFR-36</v>
      </c>
      <c r="BX50" s="182" t="str">
        <f>'Agent sur le planning au 011019'!$F$38</f>
        <v>Soir JFR</v>
      </c>
      <c r="BY50" s="181" t="str">
        <f>'Agent sur le planning au 011019'!$B$39</f>
        <v>JFR-35</v>
      </c>
      <c r="BZ50" s="182" t="str">
        <f>'Agent sur le planning au 011019'!$C$39</f>
        <v>Soir JFR</v>
      </c>
      <c r="CA50" s="182" t="str">
        <f>'Agent sur le planning au 011019'!$D$39</f>
        <v>JFR-35</v>
      </c>
      <c r="CB50" s="182" t="str">
        <f>'Agent sur le planning au 011019'!$E$39</f>
        <v>JFR-35</v>
      </c>
      <c r="CC50" s="182" t="str">
        <f>'Agent sur le planning au 011019'!$F$39</f>
        <v>JFR-35</v>
      </c>
      <c r="CD50" s="183" t="str">
        <f>'Agent sur le planning au 011019'!$B$40</f>
        <v>7H30-15H30</v>
      </c>
      <c r="CE50" s="183" t="str">
        <f>'Agent sur le planning au 011019'!$C$40</f>
        <v>7H30-15H30</v>
      </c>
      <c r="CF50" s="182" t="str">
        <f>'Agent sur le planning au 011019'!$D$40</f>
        <v>7H30-15H30</v>
      </c>
      <c r="CG50" s="182" t="str">
        <f>'Agent sur le planning au 011019'!$E$40</f>
        <v>12H-20H</v>
      </c>
      <c r="CH50" s="181" t="str">
        <f>'Agent sur le planning au 011019'!$F$40</f>
        <v>JFR-36</v>
      </c>
      <c r="CI50" s="182" t="str">
        <f>'Agent sur le planning au 011019'!$B$41</f>
        <v>Soir JBU</v>
      </c>
      <c r="CJ50" s="182" t="str">
        <f>'Agent sur le planning au 011019'!$C$41</f>
        <v>JBU-14</v>
      </c>
      <c r="CK50" s="181" t="str">
        <f>'Agent sur le planning au 011019'!$D$41</f>
        <v>JBU-14</v>
      </c>
      <c r="CL50" s="182" t="str">
        <f>'Agent sur le planning au 011019'!$E$41</f>
        <v>JBU-14</v>
      </c>
      <c r="CM50" s="182" t="str">
        <f>'Agent sur le planning au 011019'!$F$41</f>
        <v>JBU-14</v>
      </c>
      <c r="CN50" s="182" t="str">
        <f>'Agent sur le planning au 011019'!$B$42</f>
        <v>JBU-14</v>
      </c>
      <c r="CO50" s="182" t="str">
        <f>'Agent sur le planning au 011019'!$C$42</f>
        <v>Soir JBU</v>
      </c>
      <c r="CP50" s="182" t="str">
        <f>'Agent sur le planning au 011019'!$D$42</f>
        <v>JBU-11</v>
      </c>
      <c r="CQ50" s="181" t="str">
        <f>'Agent sur le planning au 011019'!$E$42</f>
        <v>7H30-15H30</v>
      </c>
      <c r="CR50" s="182" t="str">
        <f>'Agent sur le planning au 011019'!$F$42</f>
        <v>RADIO</v>
      </c>
      <c r="CS50" s="182" t="str">
        <f>'Agent sur le planning au 011019'!$B$43</f>
        <v>JBU-11</v>
      </c>
      <c r="CT50" s="181" t="str">
        <f>'Agent sur le planning au 011019'!$C$43</f>
        <v>JBU-11</v>
      </c>
      <c r="CU50" s="182" t="str">
        <f>'Agent sur le planning au 011019'!$D$43</f>
        <v>Soir JBU</v>
      </c>
      <c r="CV50" s="182" t="str">
        <f>'Agent sur le planning au 011019'!$E$43</f>
        <v>JBU-11</v>
      </c>
      <c r="CW50" s="182" t="str">
        <f>'Agent sur le planning au 011019'!$F$43</f>
        <v>JBU-11</v>
      </c>
      <c r="CX50" s="182" t="str">
        <f>'Agent sur le planning au 011019'!$B$44</f>
        <v>7H30-18H</v>
      </c>
      <c r="CY50" s="183" t="str">
        <f>'Agent sur le planning au 011019'!$C$44</f>
        <v>7H30-18H</v>
      </c>
      <c r="CZ50" s="182" t="str">
        <f>'Agent sur le planning au 011019'!$D$44</f>
        <v>7H30-18H</v>
      </c>
      <c r="DA50" s="184" t="str">
        <f>'Agent sur le planning au 011019'!$E$44</f>
        <v>RA</v>
      </c>
      <c r="DB50" s="181" t="str">
        <f>'Agent sur le planning au 011019'!$F$44</f>
        <v>7H30-18H</v>
      </c>
      <c r="DC50" s="182" t="str">
        <f>'Agent sur le planning au 011019'!$B$45</f>
        <v>10H-20H</v>
      </c>
      <c r="DD50" s="183" t="str">
        <f>'Agent sur le planning au 011019'!$C$45</f>
        <v>7H30-18H</v>
      </c>
      <c r="DE50" s="184" t="str">
        <f>'Agent sur le planning au 011019'!$D$45</f>
        <v>RA</v>
      </c>
      <c r="DF50" s="182" t="str">
        <f>'Agent sur le planning au 011019'!$E$45</f>
        <v>JBU-15</v>
      </c>
      <c r="DG50" s="184" t="str">
        <f>'Agent sur le planning au 011019'!$F$45</f>
        <v>RA</v>
      </c>
      <c r="DH50" s="181" t="str">
        <f>'Agent sur le planning au 011019'!$B$46</f>
        <v>JBC-26</v>
      </c>
      <c r="DI50" s="182" t="str">
        <f>'Agent sur le planning au 011019'!$C$46</f>
        <v>JBC-26</v>
      </c>
      <c r="DJ50" s="182" t="str">
        <f>'Agent sur le planning au 011019'!$D$46</f>
        <v>JBC-26</v>
      </c>
      <c r="DK50" s="182" t="str">
        <f>'Agent sur le planning au 011019'!$E$46</f>
        <v>Soir JBC</v>
      </c>
      <c r="DL50" s="183" t="str">
        <f>'Agent sur le planning au 011019'!$F$46</f>
        <v>7H30-15H30</v>
      </c>
      <c r="DM50" s="182" t="str">
        <f>'Agent sur le planning au 011019'!$B$47</f>
        <v>7H30-15H30</v>
      </c>
      <c r="DN50" s="181" t="str">
        <f>'Agent sur le planning au 011019'!$C$47</f>
        <v>7H30-15H30</v>
      </c>
      <c r="DO50" s="183" t="str">
        <f>'Agent sur le planning au 011019'!$D$47</f>
        <v>7H30-15H30</v>
      </c>
      <c r="DP50" s="183" t="str">
        <f>'Agent sur le planning au 011019'!$E$47</f>
        <v>7H30-15H30</v>
      </c>
      <c r="DQ50" s="182" t="str">
        <f>'Agent sur le planning au 011019'!$F$47</f>
        <v>JBU-15</v>
      </c>
      <c r="DR50" s="182" t="str">
        <f>'Agent sur le planning au 011019'!$B$48</f>
        <v>Soir JBC</v>
      </c>
      <c r="DS50" s="182" t="str">
        <f>'Agent sur le planning au 011019'!$C$48</f>
        <v>JFR-35</v>
      </c>
      <c r="DT50" s="181" t="str">
        <f>'Agent sur le planning au 011019'!$D$48</f>
        <v>JBC-24</v>
      </c>
      <c r="DU50" s="182" t="str">
        <f>'Agent sur le planning au 011019'!$E$48</f>
        <v>JBC-25</v>
      </c>
      <c r="DV50" s="182" t="str">
        <f>'Agent sur le planning au 011019'!$F$48</f>
        <v>JBC-25</v>
      </c>
      <c r="DW50" s="182" t="str">
        <f>'Agent sur le planning au 011019'!$B$49</f>
        <v>JBC-24</v>
      </c>
      <c r="DX50" s="182" t="str">
        <f>'Agent sur le planning au 011019'!$C$49</f>
        <v>JBC-24</v>
      </c>
      <c r="DY50" s="182" t="str">
        <f>'Agent sur le planning au 011019'!$D$49</f>
        <v>12H-20H</v>
      </c>
      <c r="DZ50" s="182" t="str">
        <f>'Agent sur le planning au 011019'!$E$49</f>
        <v>JBC-24</v>
      </c>
      <c r="EA50" s="181" t="str">
        <f>'Agent sur le planning au 011019'!$F$49</f>
        <v>JBC-24</v>
      </c>
      <c r="EB50" s="182" t="str">
        <f>'Agent sur le planning au 011019'!$B$50</f>
        <v>JBC-22</v>
      </c>
      <c r="EC50" s="182" t="str">
        <f>'Agent sur le planning au 011019'!$C$50</f>
        <v>Soir JBC</v>
      </c>
      <c r="ED50" s="182" t="str">
        <f>'Agent sur le planning au 011019'!$D$50</f>
        <v>JBC-22</v>
      </c>
      <c r="EE50" s="181" t="s">
        <v>293</v>
      </c>
      <c r="EF50" s="182" t="str">
        <f>'Agent sur le planning au 011019'!$F$50</f>
        <v>JBC-22</v>
      </c>
      <c r="EG50" s="182" t="str">
        <f>'Agent sur le planning au 011019'!$B$51</f>
        <v>7H30-18H</v>
      </c>
      <c r="EH50" s="184" t="str">
        <f>'Agent sur le planning au 011019'!$C$51</f>
        <v>RA</v>
      </c>
      <c r="EI50" s="182" t="str">
        <f>'Agent sur le planning au 011019'!$D$51</f>
        <v>JFR-33</v>
      </c>
      <c r="EJ50" s="181" t="str">
        <f>'Agent sur le planning au 011019'!$E$51</f>
        <v>7h30-18h</v>
      </c>
      <c r="EK50" s="181" t="str">
        <f>'Agent sur le planning au 011019'!$F$51</f>
        <v>JFR-33</v>
      </c>
      <c r="EL50" s="184" t="str">
        <f>'Agent sur le planning au 011019'!$B$52</f>
        <v>RA</v>
      </c>
      <c r="EM50" s="182" t="str">
        <f>'Agent sur le planning au 011019'!$C$52</f>
        <v>JBC-25</v>
      </c>
      <c r="EN50" s="182" t="str">
        <f>'Agent sur le planning au 011019'!$D$52</f>
        <v>JFR-35</v>
      </c>
      <c r="EO50" s="182" t="str">
        <f>'Agent sur le planning au 011019'!$E$52</f>
        <v>7H30-18H</v>
      </c>
      <c r="EP50" s="184" t="str">
        <f>'Agent sur le planning au 011019'!$F$52</f>
        <v>RA</v>
      </c>
      <c r="EQ50" s="182" t="str">
        <f>'Agent sur le planning au 011019'!$B$53</f>
        <v>7H30-15H30</v>
      </c>
      <c r="ER50" s="183" t="str">
        <f>'Agent sur le planning au 011019'!$C$53</f>
        <v>7H30-15H30</v>
      </c>
      <c r="ES50" s="181" t="str">
        <f>'Agent sur le planning au 011019'!$D$53</f>
        <v>7H30-15H30</v>
      </c>
      <c r="ET50" s="182" t="str">
        <f>'Agent sur le planning au 011019'!$E$53</f>
        <v>Soir JFR</v>
      </c>
      <c r="EU50" s="183" t="str">
        <f>'Agent sur le planning au 011019'!$F$53</f>
        <v>7H30-15H30</v>
      </c>
      <c r="EV50" s="182" t="str">
        <f>'Agent sur le planning au 011019'!$B$54</f>
        <v>12H-20H</v>
      </c>
      <c r="EW50" s="183" t="str">
        <f>'Agent sur le planning au 011019'!$C$54</f>
        <v>7H30-15H30</v>
      </c>
      <c r="EX50" s="183" t="str">
        <f>'Agent sur le planning au 011019'!$D$54</f>
        <v>7H30-15H30</v>
      </c>
      <c r="EY50" s="181" t="str">
        <f>'Agent sur le planning au 011019'!$E$54</f>
        <v>7H30-15H30</v>
      </c>
      <c r="EZ50" s="183" t="str">
        <f>'Agent sur le planning au 011019'!$F$54</f>
        <v>7H30-15H30</v>
      </c>
      <c r="FA50" s="181" t="str">
        <f>'Agent sur le planning au 011019'!$B$55</f>
        <v>7H30-15H30</v>
      </c>
      <c r="FB50" s="183" t="str">
        <f>'Agent sur le planning au 011019'!$C$55</f>
        <v>7H30-15H30</v>
      </c>
      <c r="FC50" s="183" t="s">
        <v>292</v>
      </c>
      <c r="FD50" s="183" t="s">
        <v>294</v>
      </c>
      <c r="FE50" s="183" t="str">
        <f>'Agent sur le planning au 011019'!$F$55</f>
        <v>7H30-15H30</v>
      </c>
      <c r="FF50" s="182" t="str">
        <f>'Agent sur le planning au 011019'!$B$56</f>
        <v>CETI</v>
      </c>
      <c r="FG50" s="181" t="str">
        <f>'Agent sur le planning au 011019'!$C$56</f>
        <v>CETI</v>
      </c>
      <c r="FH50" s="183" t="str">
        <f>'Agent sur le planning au 011019'!$D$56</f>
        <v>7H30-15H30</v>
      </c>
      <c r="FI50" s="182" t="str">
        <f>'Agent sur le planning au 011019'!$E$56</f>
        <v>Soir JBU</v>
      </c>
      <c r="FJ50" s="182" t="str">
        <f>'Agent sur le planning au 011019'!$F$56</f>
        <v>CETI</v>
      </c>
      <c r="FK50" s="182" t="str">
        <f>'Agent sur le planning au 011019'!$B$57</f>
        <v>RADIO</v>
      </c>
      <c r="FL50" s="182" t="str">
        <f>'Agent sur le planning au 011019'!$C$57</f>
        <v>CURI</v>
      </c>
      <c r="FM50" s="181" t="str">
        <f>'Agent sur le planning au 011019'!$D$57</f>
        <v>Radio</v>
      </c>
      <c r="FN50" s="182" t="str">
        <f>'Agent sur le planning au 011019'!$E$57</f>
        <v>SCANN</v>
      </c>
      <c r="FO50" s="182" t="str">
        <f>'Agent sur le planning au 011019'!$F$57</f>
        <v>12H-20H</v>
      </c>
      <c r="FP50" s="179" t="str">
        <f>'Agent sur le planning au 011019'!$B$31</f>
        <v>JBA-3</v>
      </c>
      <c r="FQ50" s="179" t="str">
        <f>'Agent sur le planning au 011019'!$C$31</f>
        <v>JBA-3</v>
      </c>
      <c r="FR50" s="179" t="str">
        <f>'Agent sur le planning au 011019'!$D$31</f>
        <v>JBA-3</v>
      </c>
      <c r="FS50" s="179" t="str">
        <f>'Agent sur le planning au 011019'!$E$31</f>
        <v>JBA-3</v>
      </c>
      <c r="FT50" s="180" t="str">
        <f>'Agent sur le planning au 011019'!$F$31</f>
        <v>JBA-3</v>
      </c>
      <c r="FU50" s="181" t="str">
        <f>'Agent sur le planning au 011019'!$B$32</f>
        <v>JBA-2</v>
      </c>
      <c r="FV50" s="182" t="str">
        <f>'Agent sur le planning au 011019'!$C$32</f>
        <v>JBA-2</v>
      </c>
      <c r="FW50" s="182" t="str">
        <f>'Agent sur le planning au 011019'!$D$32</f>
        <v>Soir JBC</v>
      </c>
      <c r="FX50" s="182" t="str">
        <f>'Agent sur le planning au 011019'!$E$32</f>
        <v>JBA-2</v>
      </c>
      <c r="FY50" s="182" t="str">
        <f>'Agent sur le planning au 011019'!$F$32</f>
        <v>JBA-2</v>
      </c>
      <c r="FZ50" s="182" t="str">
        <f>'Agent sur le planning au 011019'!$B$33</f>
        <v>JBA-1</v>
      </c>
      <c r="GA50" s="182" t="str">
        <f>'Agent sur le planning au 011019'!$C$33</f>
        <v>12H-20H</v>
      </c>
      <c r="GB50" s="181" t="str">
        <f>'Agent sur le planning au 011019'!$D$33</f>
        <v>JBA-2</v>
      </c>
      <c r="GC50" s="182" t="str">
        <f>'Agent sur le planning au 011019'!$E$33</f>
        <v>JBA-1</v>
      </c>
      <c r="GD50" s="182" t="str">
        <f>'Agent sur le planning au 011019'!$F$33</f>
        <v>JBA-1</v>
      </c>
      <c r="GE50" s="183" t="str">
        <f>'Agent sur le planning au 011019'!$B$34</f>
        <v>7H30-15H30</v>
      </c>
      <c r="GF50" s="181" t="str">
        <f>'Agent sur le planning au 011019'!$C$34</f>
        <v>CCV-43</v>
      </c>
      <c r="GG50" s="182" t="str">
        <f>'Agent sur le planning au 011019'!$D$34</f>
        <v>Soir JFR</v>
      </c>
      <c r="GH50" s="182" t="str">
        <f>'Agent sur le planning au 011019'!$E$34</f>
        <v>CCV-43</v>
      </c>
      <c r="GI50" s="182" t="str">
        <f>'Agent sur le planning au 011019'!$F$34</f>
        <v>CCV-43</v>
      </c>
      <c r="GJ50" s="183" t="str">
        <f>'Agent sur le planning au 011019'!$B$35</f>
        <v>7H30-15H30</v>
      </c>
      <c r="GK50" s="182" t="str">
        <f>'Agent sur le planning au 011019'!$C$35</f>
        <v>CCV-46</v>
      </c>
      <c r="GL50" s="182" t="str">
        <f>'Agent sur le planning au 011019'!$D$35</f>
        <v>CCV-46</v>
      </c>
      <c r="GM50" s="181" t="str">
        <f>'Agent sur le planning au 011019'!$E$35</f>
        <v>CCV-46</v>
      </c>
      <c r="GN50" s="182" t="str">
        <f>'Agent sur le planning au 011019'!$F$35</f>
        <v>Soir JBC</v>
      </c>
      <c r="GO50" s="182" t="str">
        <f>'Agent sur le planning au 011019'!$B$36</f>
        <v>JFR-34</v>
      </c>
      <c r="GP50" s="181" t="str">
        <f>'Agent sur le planning au 011019'!$C$36</f>
        <v>JFR-34</v>
      </c>
      <c r="GQ50" s="184" t="str">
        <f>'Agent sur le planning au 011019'!$D$36</f>
        <v>RA</v>
      </c>
      <c r="GR50" s="182" t="str">
        <f>'Agent sur le planning au 011019'!$E$36</f>
        <v>JFR-34</v>
      </c>
      <c r="GS50" s="182" t="str">
        <f>'Agent sur le planning au 011019'!$F$36</f>
        <v>JFR-34</v>
      </c>
      <c r="GT50" s="182" t="str">
        <f>'Agent sur le planning au 011019'!$B$37</f>
        <v>Soir gyn</v>
      </c>
      <c r="GU50" s="183" t="str">
        <f>'Agent sur le planning au 011019'!$C$37</f>
        <v>7H30-18H</v>
      </c>
      <c r="GV50" s="182" t="str">
        <f>'Agent sur le planning au 011019'!$D$37</f>
        <v>7H30-18H</v>
      </c>
      <c r="GW50" s="184" t="str">
        <f>'Agent sur le planning au 011019'!$E$37</f>
        <v>RA</v>
      </c>
      <c r="GX50" s="184" t="str">
        <f>'Agent sur le planning au 011019'!$F$37</f>
        <v>RA</v>
      </c>
      <c r="GY50" s="182" t="str">
        <f>'Agent sur le planning au 011019'!$B$38</f>
        <v>JFR-36</v>
      </c>
      <c r="GZ50" s="181" t="str">
        <f>'Agent sur le planning au 011019'!$C$38</f>
        <v>JFR-36</v>
      </c>
      <c r="HA50" s="182" t="str">
        <f>'Agent sur le planning au 011019'!$D$38</f>
        <v>JFR-36</v>
      </c>
      <c r="HB50" s="182" t="str">
        <f>'Agent sur le planning au 011019'!$E$38</f>
        <v>JFR-36</v>
      </c>
      <c r="HC50" s="182" t="str">
        <f>'Agent sur le planning au 011019'!$F$38</f>
        <v>Soir JFR</v>
      </c>
      <c r="HD50" s="181" t="str">
        <f>'Agent sur le planning au 011019'!$B$39</f>
        <v>JFR-35</v>
      </c>
      <c r="HE50" s="182" t="str">
        <f>'Agent sur le planning au 011019'!$C$39</f>
        <v>Soir JFR</v>
      </c>
      <c r="HF50" s="182" t="str">
        <f>'Agent sur le planning au 011019'!$D$39</f>
        <v>JFR-35</v>
      </c>
      <c r="HG50" s="182" t="str">
        <f>'Agent sur le planning au 011019'!$E$39</f>
        <v>JFR-35</v>
      </c>
      <c r="HH50" s="182" t="str">
        <f>'Agent sur le planning au 011019'!$F$39</f>
        <v>JFR-35</v>
      </c>
      <c r="HI50" s="183" t="str">
        <f>'Agent sur le planning au 011019'!$B$40</f>
        <v>7H30-15H30</v>
      </c>
      <c r="HJ50" s="183" t="str">
        <f>'Agent sur le planning au 011019'!$C$40</f>
        <v>7H30-15H30</v>
      </c>
      <c r="HK50" s="182" t="str">
        <f>'Agent sur le planning au 011019'!$D$40</f>
        <v>7H30-15H30</v>
      </c>
      <c r="HL50" s="182" t="str">
        <f>'Agent sur le planning au 011019'!$E$40</f>
        <v>12H-20H</v>
      </c>
      <c r="HM50" s="181" t="str">
        <f>'Agent sur le planning au 011019'!$F$40</f>
        <v>JFR-36</v>
      </c>
      <c r="HN50" s="182" t="str">
        <f>'Agent sur le planning au 011019'!$B$41</f>
        <v>Soir JBU</v>
      </c>
      <c r="HO50" s="182" t="str">
        <f>'Agent sur le planning au 011019'!$C$41</f>
        <v>JBU-14</v>
      </c>
      <c r="HP50" s="181" t="str">
        <f>'Agent sur le planning au 011019'!$D$41</f>
        <v>JBU-14</v>
      </c>
      <c r="HQ50" s="182" t="str">
        <f>'Agent sur le planning au 011019'!$E$41</f>
        <v>JBU-14</v>
      </c>
      <c r="HR50" s="182" t="str">
        <f>'Agent sur le planning au 011019'!$F$41</f>
        <v>JBU-14</v>
      </c>
      <c r="HS50" s="182" t="str">
        <f>'Agent sur le planning au 011019'!$B$42</f>
        <v>JBU-14</v>
      </c>
      <c r="HT50" s="182" t="str">
        <f>'Agent sur le planning au 011019'!$C$42</f>
        <v>Soir JBU</v>
      </c>
      <c r="HU50" s="182" t="str">
        <f>'Agent sur le planning au 011019'!$D$42</f>
        <v>JBU-11</v>
      </c>
      <c r="HV50" s="181" t="str">
        <f>'Agent sur le planning au 011019'!$E$42</f>
        <v>7H30-15H30</v>
      </c>
      <c r="HW50" s="182" t="str">
        <f>'Agent sur le planning au 011019'!$F$42</f>
        <v>RADIO</v>
      </c>
      <c r="HX50" s="182" t="str">
        <f>'Agent sur le planning au 011019'!$B$43</f>
        <v>JBU-11</v>
      </c>
      <c r="HY50" s="181" t="str">
        <f>'Agent sur le planning au 011019'!$C$43</f>
        <v>JBU-11</v>
      </c>
      <c r="HZ50" s="182" t="str">
        <f>'Agent sur le planning au 011019'!$D$43</f>
        <v>Soir JBU</v>
      </c>
      <c r="IA50" s="182" t="str">
        <f>'Agent sur le planning au 011019'!$E$43</f>
        <v>JBU-11</v>
      </c>
      <c r="IB50" s="182" t="str">
        <f>'Agent sur le planning au 011019'!$F$43</f>
        <v>JBU-11</v>
      </c>
      <c r="IC50" s="182" t="str">
        <f>'Agent sur le planning au 011019'!$B$44</f>
        <v>7H30-18H</v>
      </c>
      <c r="ID50" s="183" t="str">
        <f>'Agent sur le planning au 011019'!$C$44</f>
        <v>7H30-18H</v>
      </c>
      <c r="IE50" s="182" t="str">
        <f>'Agent sur le planning au 011019'!$D$44</f>
        <v>7H30-18H</v>
      </c>
      <c r="IF50" s="184" t="str">
        <f>'Agent sur le planning au 011019'!$E$44</f>
        <v>RA</v>
      </c>
      <c r="IG50" s="181" t="str">
        <f>'Agent sur le planning au 011019'!$F$44</f>
        <v>7H30-18H</v>
      </c>
      <c r="IH50" s="182" t="str">
        <f>'Agent sur le planning au 011019'!$B$45</f>
        <v>10H-20H</v>
      </c>
      <c r="II50" s="183" t="str">
        <f>'Agent sur le planning au 011019'!$C$45</f>
        <v>7H30-18H</v>
      </c>
      <c r="IJ50" s="184" t="str">
        <f>'Agent sur le planning au 011019'!$D$45</f>
        <v>RA</v>
      </c>
      <c r="IK50" s="182" t="str">
        <f>'Agent sur le planning au 011019'!$E$45</f>
        <v>JBU-15</v>
      </c>
      <c r="IL50" s="184" t="str">
        <f>'Agent sur le planning au 011019'!$F$45</f>
        <v>RA</v>
      </c>
      <c r="IM50" s="181" t="str">
        <f>'Agent sur le planning au 011019'!$B$46</f>
        <v>JBC-26</v>
      </c>
      <c r="IN50" s="182" t="str">
        <f>'Agent sur le planning au 011019'!$C$46</f>
        <v>JBC-26</v>
      </c>
      <c r="IO50" s="182" t="str">
        <f>'Agent sur le planning au 011019'!$D$46</f>
        <v>JBC-26</v>
      </c>
      <c r="IP50" s="182" t="str">
        <f>'Agent sur le planning au 011019'!$E$46</f>
        <v>Soir JBC</v>
      </c>
      <c r="IQ50" s="183" t="str">
        <f>'Agent sur le planning au 011019'!$F$46</f>
        <v>7H30-15H30</v>
      </c>
      <c r="IR50" s="182" t="str">
        <f>'Agent sur le planning au 011019'!$B$47</f>
        <v>7H30-15H30</v>
      </c>
      <c r="IS50" s="181" t="str">
        <f>'Agent sur le planning au 011019'!$C$47</f>
        <v>7H30-15H30</v>
      </c>
      <c r="IT50" s="183" t="str">
        <f>'Agent sur le planning au 011019'!$D$47</f>
        <v>7H30-15H30</v>
      </c>
      <c r="IU50" s="183" t="str">
        <f>'Agent sur le planning au 011019'!$E$47</f>
        <v>7H30-15H30</v>
      </c>
      <c r="IV50" s="182" t="str">
        <f>'Agent sur le planning au 011019'!$F$47</f>
        <v>JBU-15</v>
      </c>
      <c r="IW50" s="182" t="str">
        <f>'Agent sur le planning au 011019'!$B$48</f>
        <v>Soir JBC</v>
      </c>
      <c r="IX50" s="182" t="str">
        <f>'Agent sur le planning au 011019'!$C$48</f>
        <v>JFR-35</v>
      </c>
      <c r="IY50" s="181" t="str">
        <f>'Agent sur le planning au 011019'!$D$48</f>
        <v>JBC-24</v>
      </c>
      <c r="IZ50" s="182" t="str">
        <f>'Agent sur le planning au 011019'!$E$48</f>
        <v>JBC-25</v>
      </c>
      <c r="JA50" s="182" t="str">
        <f>'Agent sur le planning au 011019'!$F$48</f>
        <v>JBC-25</v>
      </c>
      <c r="JB50" s="182" t="str">
        <f>'Agent sur le planning au 011019'!$B$49</f>
        <v>JBC-24</v>
      </c>
      <c r="JC50" s="182" t="str">
        <f>'Agent sur le planning au 011019'!$C$49</f>
        <v>JBC-24</v>
      </c>
      <c r="JD50" s="182" t="str">
        <f>'Agent sur le planning au 011019'!$D$49</f>
        <v>12H-20H</v>
      </c>
      <c r="JE50" s="182" t="str">
        <f>'Agent sur le planning au 011019'!$E$49</f>
        <v>JBC-24</v>
      </c>
      <c r="JF50" s="181" t="str">
        <f>'Agent sur le planning au 011019'!$F$49</f>
        <v>JBC-24</v>
      </c>
      <c r="JG50" s="182" t="str">
        <f>'Agent sur le planning au 011019'!$B$50</f>
        <v>JBC-22</v>
      </c>
      <c r="JH50" s="182" t="str">
        <f>'Agent sur le planning au 011019'!$C$50</f>
        <v>Soir JBC</v>
      </c>
      <c r="JI50" s="182" t="str">
        <f>'Agent sur le planning au 011019'!$D$50</f>
        <v>JBC-22</v>
      </c>
      <c r="JJ50" s="181" t="s">
        <v>293</v>
      </c>
      <c r="JK50" s="182" t="str">
        <f>'Agent sur le planning au 011019'!$F$50</f>
        <v>JBC-22</v>
      </c>
      <c r="JL50" s="182" t="str">
        <f>'Agent sur le planning au 011019'!$B$51</f>
        <v>7H30-18H</v>
      </c>
      <c r="JM50" s="184" t="str">
        <f>'Agent sur le planning au 011019'!$C$51</f>
        <v>RA</v>
      </c>
      <c r="JN50" s="182" t="str">
        <f>'Agent sur le planning au 011019'!$D$51</f>
        <v>JFR-33</v>
      </c>
      <c r="JO50" s="181" t="str">
        <f>'Agent sur le planning au 011019'!$E$51</f>
        <v>7h30-18h</v>
      </c>
      <c r="JP50" s="181" t="str">
        <f>'Agent sur le planning au 011019'!$F$51</f>
        <v>JFR-33</v>
      </c>
      <c r="JQ50" s="184" t="str">
        <f>'Agent sur le planning au 011019'!$B$52</f>
        <v>RA</v>
      </c>
      <c r="JR50" s="182" t="str">
        <f>'Agent sur le planning au 011019'!$C$52</f>
        <v>JBC-25</v>
      </c>
      <c r="JS50" s="182" t="str">
        <f>'Agent sur le planning au 011019'!$D$52</f>
        <v>JFR-35</v>
      </c>
      <c r="JT50" s="182" t="str">
        <f>'Agent sur le planning au 011019'!$E$52</f>
        <v>7H30-18H</v>
      </c>
      <c r="JU50" s="184" t="str">
        <f>'Agent sur le planning au 011019'!$F$52</f>
        <v>RA</v>
      </c>
      <c r="JV50" s="182" t="str">
        <f>'Agent sur le planning au 011019'!$B$53</f>
        <v>7H30-15H30</v>
      </c>
      <c r="JW50" s="183" t="str">
        <f>'Agent sur le planning au 011019'!$C$53</f>
        <v>7H30-15H30</v>
      </c>
      <c r="JX50" s="181" t="str">
        <f>'Agent sur le planning au 011019'!$D$53</f>
        <v>7H30-15H30</v>
      </c>
      <c r="JY50" s="182" t="str">
        <f>'Agent sur le planning au 011019'!$E$53</f>
        <v>Soir JFR</v>
      </c>
      <c r="JZ50" s="183" t="str">
        <f>'Agent sur le planning au 011019'!$F$53</f>
        <v>7H30-15H30</v>
      </c>
      <c r="KA50" s="182" t="str">
        <f>'Agent sur le planning au 011019'!$B$54</f>
        <v>12H-20H</v>
      </c>
      <c r="KB50" s="183" t="str">
        <f>'Agent sur le planning au 011019'!$C$54</f>
        <v>7H30-15H30</v>
      </c>
      <c r="KC50" s="183" t="str">
        <f>'Agent sur le planning au 011019'!$D$54</f>
        <v>7H30-15H30</v>
      </c>
      <c r="KD50" s="181" t="str">
        <f>'Agent sur le planning au 011019'!$E$54</f>
        <v>7H30-15H30</v>
      </c>
      <c r="KE50" s="183" t="str">
        <f>'Agent sur le planning au 011019'!$F$54</f>
        <v>7H30-15H30</v>
      </c>
      <c r="KF50" s="181" t="str">
        <f>'Agent sur le planning au 011019'!$B$55</f>
        <v>7H30-15H30</v>
      </c>
      <c r="KG50" s="183" t="str">
        <f>'Agent sur le planning au 011019'!$C$55</f>
        <v>7H30-15H30</v>
      </c>
      <c r="KH50" s="183" t="s">
        <v>292</v>
      </c>
      <c r="KI50" s="183" t="s">
        <v>294</v>
      </c>
      <c r="KJ50" s="183" t="str">
        <f>'Agent sur le planning au 011019'!$F$55</f>
        <v>7H30-15H30</v>
      </c>
      <c r="KK50" s="182" t="str">
        <f>'Agent sur le planning au 011019'!$B$56</f>
        <v>CETI</v>
      </c>
      <c r="KL50" s="181" t="str">
        <f>'Agent sur le planning au 011019'!$C$56</f>
        <v>CETI</v>
      </c>
      <c r="KM50" s="183" t="str">
        <f>'Agent sur le planning au 011019'!$D$56</f>
        <v>7H30-15H30</v>
      </c>
      <c r="KN50" s="182" t="str">
        <f>'Agent sur le planning au 011019'!$E$56</f>
        <v>Soir JBU</v>
      </c>
      <c r="KO50" s="182" t="str">
        <f>'Agent sur le planning au 011019'!$F$56</f>
        <v>CETI</v>
      </c>
      <c r="KP50" s="182" t="str">
        <f>'Agent sur le planning au 011019'!$B$57</f>
        <v>RADIO</v>
      </c>
      <c r="KQ50" s="182" t="str">
        <f>'Agent sur le planning au 011019'!$C$57</f>
        <v>CURI</v>
      </c>
      <c r="KR50" s="181" t="str">
        <f>'Agent sur le planning au 011019'!$D$57</f>
        <v>Radio</v>
      </c>
      <c r="KS50" s="182" t="str">
        <f>'Agent sur le planning au 011019'!$E$57</f>
        <v>SCANN</v>
      </c>
      <c r="KT50" s="182" t="str">
        <f>'Agent sur le planning au 011019'!$F$57</f>
        <v>12H-20H</v>
      </c>
      <c r="KU50" s="179" t="str">
        <f>'Agent sur le planning au 011019'!$B$31</f>
        <v>JBA-3</v>
      </c>
      <c r="KV50" s="179" t="str">
        <f>'Agent sur le planning au 011019'!$C$31</f>
        <v>JBA-3</v>
      </c>
      <c r="KW50" s="179" t="str">
        <f>'Agent sur le planning au 011019'!$D$31</f>
        <v>JBA-3</v>
      </c>
      <c r="KX50" s="179" t="str">
        <f>'Agent sur le planning au 011019'!$E$31</f>
        <v>JBA-3</v>
      </c>
      <c r="KY50" s="180" t="str">
        <f>'Agent sur le planning au 011019'!$F$31</f>
        <v>JBA-3</v>
      </c>
      <c r="KZ50" s="181" t="str">
        <f>'Agent sur le planning au 011019'!$B$32</f>
        <v>JBA-2</v>
      </c>
      <c r="LA50" s="182" t="str">
        <f>'Agent sur le planning au 011019'!$C$32</f>
        <v>JBA-2</v>
      </c>
      <c r="LB50" s="182" t="str">
        <f>'Agent sur le planning au 011019'!$D$32</f>
        <v>Soir JBC</v>
      </c>
      <c r="LC50" s="182" t="str">
        <f>'Agent sur le planning au 011019'!$E$32</f>
        <v>JBA-2</v>
      </c>
      <c r="LD50" s="182" t="str">
        <f>'Agent sur le planning au 011019'!$F$32</f>
        <v>JBA-2</v>
      </c>
      <c r="LE50" s="182" t="str">
        <f>'Agent sur le planning au 011019'!$B$33</f>
        <v>JBA-1</v>
      </c>
      <c r="LF50" s="182" t="str">
        <f>'Agent sur le planning au 011019'!$C$33</f>
        <v>12H-20H</v>
      </c>
      <c r="LG50" s="181" t="str">
        <f>'Agent sur le planning au 011019'!$D$33</f>
        <v>JBA-2</v>
      </c>
      <c r="LH50" s="182" t="str">
        <f>'Agent sur le planning au 011019'!$E$33</f>
        <v>JBA-1</v>
      </c>
      <c r="LI50" s="182" t="str">
        <f>'Agent sur le planning au 011019'!$F$33</f>
        <v>JBA-1</v>
      </c>
      <c r="LJ50" s="183" t="str">
        <f>'Agent sur le planning au 011019'!$B$34</f>
        <v>7H30-15H30</v>
      </c>
      <c r="LK50" s="181" t="str">
        <f>'Agent sur le planning au 011019'!$C$34</f>
        <v>CCV-43</v>
      </c>
      <c r="LL50" s="182" t="str">
        <f>'Agent sur le planning au 011019'!$D$34</f>
        <v>Soir JFR</v>
      </c>
      <c r="LM50" s="182" t="str">
        <f>'Agent sur le planning au 011019'!$E$34</f>
        <v>CCV-43</v>
      </c>
      <c r="LN50" s="182" t="str">
        <f>'Agent sur le planning au 011019'!$F$34</f>
        <v>CCV-43</v>
      </c>
      <c r="LO50" s="183" t="str">
        <f>'Agent sur le planning au 011019'!$B$35</f>
        <v>7H30-15H30</v>
      </c>
      <c r="LP50" s="182" t="str">
        <f>'Agent sur le planning au 011019'!$C$35</f>
        <v>CCV-46</v>
      </c>
      <c r="LQ50" s="182" t="str">
        <f>'Agent sur le planning au 011019'!$D$35</f>
        <v>CCV-46</v>
      </c>
      <c r="LR50" s="181" t="str">
        <f>'Agent sur le planning au 011019'!$E$35</f>
        <v>CCV-46</v>
      </c>
      <c r="LS50" s="182" t="str">
        <f>'Agent sur le planning au 011019'!$F$35</f>
        <v>Soir JBC</v>
      </c>
      <c r="LT50" s="182" t="str">
        <f>'Agent sur le planning au 011019'!$B$36</f>
        <v>JFR-34</v>
      </c>
      <c r="LU50" s="181" t="str">
        <f>'Agent sur le planning au 011019'!$C$36</f>
        <v>JFR-34</v>
      </c>
      <c r="LV50" s="184" t="str">
        <f>'Agent sur le planning au 011019'!$D$36</f>
        <v>RA</v>
      </c>
      <c r="LW50" s="182" t="str">
        <f>'Agent sur le planning au 011019'!$E$36</f>
        <v>JFR-34</v>
      </c>
      <c r="LX50" s="182" t="str">
        <f>'Agent sur le planning au 011019'!$F$36</f>
        <v>JFR-34</v>
      </c>
      <c r="LY50" s="182" t="str">
        <f>'Agent sur le planning au 011019'!$B$37</f>
        <v>Soir gyn</v>
      </c>
      <c r="LZ50" s="183" t="str">
        <f>'Agent sur le planning au 011019'!$C$37</f>
        <v>7H30-18H</v>
      </c>
      <c r="MA50" s="182" t="str">
        <f>'Agent sur le planning au 011019'!$D$37</f>
        <v>7H30-18H</v>
      </c>
      <c r="MB50" s="184" t="str">
        <f>'Agent sur le planning au 011019'!$E$37</f>
        <v>RA</v>
      </c>
      <c r="MC50" s="184" t="str">
        <f>'Agent sur le planning au 011019'!$F$37</f>
        <v>RA</v>
      </c>
      <c r="MD50" s="182" t="str">
        <f>'Agent sur le planning au 011019'!$B$38</f>
        <v>JFR-36</v>
      </c>
      <c r="ME50" s="181" t="str">
        <f>'Agent sur le planning au 011019'!$C$38</f>
        <v>JFR-36</v>
      </c>
      <c r="MF50" s="182" t="str">
        <f>'Agent sur le planning au 011019'!$D$38</f>
        <v>JFR-36</v>
      </c>
      <c r="MG50" s="182" t="str">
        <f>'Agent sur le planning au 011019'!$E$38</f>
        <v>JFR-36</v>
      </c>
      <c r="MH50" s="182" t="str">
        <f>'Agent sur le planning au 011019'!$F$38</f>
        <v>Soir JFR</v>
      </c>
      <c r="MI50" s="181" t="str">
        <f>'Agent sur le planning au 011019'!$B$39</f>
        <v>JFR-35</v>
      </c>
      <c r="MJ50" s="182" t="str">
        <f>'Agent sur le planning au 011019'!$C$39</f>
        <v>Soir JFR</v>
      </c>
      <c r="MK50" s="182" t="str">
        <f>'Agent sur le planning au 011019'!$D$39</f>
        <v>JFR-35</v>
      </c>
      <c r="ML50" s="182" t="str">
        <f>'Agent sur le planning au 011019'!$E$39</f>
        <v>JFR-35</v>
      </c>
      <c r="MM50" s="182" t="str">
        <f>'Agent sur le planning au 011019'!$F$39</f>
        <v>JFR-35</v>
      </c>
      <c r="MN50" s="183" t="str">
        <f>'Agent sur le planning au 011019'!$B$40</f>
        <v>7H30-15H30</v>
      </c>
      <c r="MO50" s="183" t="str">
        <f>'Agent sur le planning au 011019'!$C$40</f>
        <v>7H30-15H30</v>
      </c>
      <c r="MP50" s="182" t="str">
        <f>'Agent sur le planning au 011019'!$D$40</f>
        <v>7H30-15H30</v>
      </c>
      <c r="MQ50" s="182" t="str">
        <f>'Agent sur le planning au 011019'!$E$40</f>
        <v>12H-20H</v>
      </c>
      <c r="MR50" s="181" t="str">
        <f>'Agent sur le planning au 011019'!$F$40</f>
        <v>JFR-36</v>
      </c>
      <c r="MS50" s="182" t="str">
        <f>'Agent sur le planning au 011019'!$B$41</f>
        <v>Soir JBU</v>
      </c>
      <c r="MT50" s="182" t="str">
        <f>'Agent sur le planning au 011019'!$C$41</f>
        <v>JBU-14</v>
      </c>
      <c r="MU50" s="181" t="str">
        <f>'Agent sur le planning au 011019'!$D$41</f>
        <v>JBU-14</v>
      </c>
      <c r="MV50" s="182" t="str">
        <f>'Agent sur le planning au 011019'!$E$41</f>
        <v>JBU-14</v>
      </c>
      <c r="MW50" s="182" t="str">
        <f>'Agent sur le planning au 011019'!$F$41</f>
        <v>JBU-14</v>
      </c>
      <c r="MX50" s="182" t="str">
        <f>'Agent sur le planning au 011019'!$B$42</f>
        <v>JBU-14</v>
      </c>
      <c r="MY50" s="182" t="str">
        <f>'Agent sur le planning au 011019'!$C$42</f>
        <v>Soir JBU</v>
      </c>
      <c r="MZ50" s="182" t="str">
        <f>'Agent sur le planning au 011019'!$D$42</f>
        <v>JBU-11</v>
      </c>
      <c r="NA50" s="181" t="str">
        <f>'Agent sur le planning au 011019'!$E$42</f>
        <v>7H30-15H30</v>
      </c>
      <c r="NB50" s="182" t="str">
        <f>'Agent sur le planning au 011019'!$F$42</f>
        <v>RADIO</v>
      </c>
      <c r="NC50" s="182" t="str">
        <f>'Agent sur le planning au 011019'!$B$43</f>
        <v>JBU-11</v>
      </c>
      <c r="ND50" s="181" t="str">
        <f>'Agent sur le planning au 011019'!$C$43</f>
        <v>JBU-11</v>
      </c>
      <c r="NE50" s="182" t="str">
        <f>'Agent sur le planning au 011019'!$D$43</f>
        <v>Soir JBU</v>
      </c>
      <c r="NF50" s="182" t="str">
        <f>'Agent sur le planning au 011019'!$E$43</f>
        <v>JBU-11</v>
      </c>
      <c r="NG50" s="182" t="str">
        <f>'Agent sur le planning au 011019'!$F$43</f>
        <v>JBU-11</v>
      </c>
      <c r="NH50" s="182" t="str">
        <f>'Agent sur le planning au 011019'!$B$44</f>
        <v>7H30-18H</v>
      </c>
      <c r="NI50" s="183" t="str">
        <f>'Agent sur le planning au 011019'!$C$44</f>
        <v>7H30-18H</v>
      </c>
      <c r="NJ50" s="182" t="str">
        <f>'Agent sur le planning au 011019'!$D$44</f>
        <v>7H30-18H</v>
      </c>
      <c r="NK50" s="184" t="str">
        <f>'Agent sur le planning au 011019'!$E$44</f>
        <v>RA</v>
      </c>
      <c r="NL50" s="181" t="str">
        <f>'Agent sur le planning au 011019'!$F$44</f>
        <v>7H30-18H</v>
      </c>
      <c r="NM50" s="182" t="str">
        <f>'Agent sur le planning au 011019'!$B$45</f>
        <v>10H-20H</v>
      </c>
      <c r="NN50" s="183" t="str">
        <f>'Agent sur le planning au 011019'!$C$45</f>
        <v>7H30-18H</v>
      </c>
      <c r="NO50" s="184" t="str">
        <f>'Agent sur le planning au 011019'!$D$45</f>
        <v>RA</v>
      </c>
      <c r="NP50" s="182" t="str">
        <f>'Agent sur le planning au 011019'!$E$45</f>
        <v>JBU-15</v>
      </c>
      <c r="NQ50" s="184" t="str">
        <f>'Agent sur le planning au 011019'!$F$45</f>
        <v>RA</v>
      </c>
      <c r="NR50" s="181" t="str">
        <f>'Agent sur le planning au 011019'!$B$46</f>
        <v>JBC-26</v>
      </c>
      <c r="NS50" s="182" t="str">
        <f>'Agent sur le planning au 011019'!$C$46</f>
        <v>JBC-26</v>
      </c>
      <c r="NT50" s="182" t="str">
        <f>'Agent sur le planning au 011019'!$D$46</f>
        <v>JBC-26</v>
      </c>
      <c r="NU50" s="182" t="str">
        <f>'Agent sur le planning au 011019'!$E$46</f>
        <v>Soir JBC</v>
      </c>
      <c r="NV50" s="183" t="str">
        <f>'Agent sur le planning au 011019'!$F$46</f>
        <v>7H30-15H30</v>
      </c>
      <c r="NW50" s="182" t="str">
        <f>'Agent sur le planning au 011019'!$B$47</f>
        <v>7H30-15H30</v>
      </c>
      <c r="NX50" s="181" t="str">
        <f>'Agent sur le planning au 011019'!$C$47</f>
        <v>7H30-15H30</v>
      </c>
      <c r="NY50" s="183" t="str">
        <f>'Agent sur le planning au 011019'!$D$47</f>
        <v>7H30-15H30</v>
      </c>
      <c r="NZ50" s="183" t="str">
        <f>'Agent sur le planning au 011019'!$E$47</f>
        <v>7H30-15H30</v>
      </c>
      <c r="OA50" s="182" t="str">
        <f>'Agent sur le planning au 011019'!$F$47</f>
        <v>JBU-15</v>
      </c>
      <c r="OB50" s="182" t="str">
        <f>'Agent sur le planning au 011019'!$B$48</f>
        <v>Soir JBC</v>
      </c>
      <c r="OC50" s="182" t="str">
        <f>'Agent sur le planning au 011019'!$C$48</f>
        <v>JFR-35</v>
      </c>
      <c r="OD50" s="181" t="str">
        <f>'Agent sur le planning au 011019'!$D$48</f>
        <v>JBC-24</v>
      </c>
      <c r="OE50" s="182" t="str">
        <f>'Agent sur le planning au 011019'!$E$48</f>
        <v>JBC-25</v>
      </c>
      <c r="OF50" s="182" t="str">
        <f>'Agent sur le planning au 011019'!$F$48</f>
        <v>JBC-25</v>
      </c>
      <c r="OG50" s="182" t="str">
        <f>'Agent sur le planning au 011019'!$B$49</f>
        <v>JBC-24</v>
      </c>
      <c r="OH50" s="182" t="str">
        <f>'Agent sur le planning au 011019'!$C$49</f>
        <v>JBC-24</v>
      </c>
      <c r="OI50" s="182" t="str">
        <f>'Agent sur le planning au 011019'!$D$49</f>
        <v>12H-20H</v>
      </c>
      <c r="OJ50" s="182" t="str">
        <f>'Agent sur le planning au 011019'!$E$49</f>
        <v>JBC-24</v>
      </c>
      <c r="OK50" s="181" t="str">
        <f>'Agent sur le planning au 011019'!$F$49</f>
        <v>JBC-24</v>
      </c>
      <c r="OL50" s="182" t="str">
        <f>'Agent sur le planning au 011019'!$B$50</f>
        <v>JBC-22</v>
      </c>
      <c r="OM50" s="182" t="str">
        <f>'Agent sur le planning au 011019'!$C$50</f>
        <v>Soir JBC</v>
      </c>
      <c r="ON50" s="182" t="str">
        <f>'Agent sur le planning au 011019'!$D$50</f>
        <v>JBC-22</v>
      </c>
      <c r="OO50" s="181" t="s">
        <v>293</v>
      </c>
      <c r="OP50" s="182" t="str">
        <f>'Agent sur le planning au 011019'!$F$50</f>
        <v>JBC-22</v>
      </c>
    </row>
    <row r="51" spans="1:406" ht="15" thickBot="1">
      <c r="A51" s="155" t="s">
        <v>385</v>
      </c>
      <c r="B51" s="184" t="str">
        <f>'Agent sur le planning au 011019'!$B$52</f>
        <v>RA</v>
      </c>
      <c r="C51" s="182" t="str">
        <f>'Agent sur le planning au 011019'!$C$52</f>
        <v>JBC-25</v>
      </c>
      <c r="D51" s="182" t="str">
        <f>'Agent sur le planning au 011019'!$D$52</f>
        <v>JFR-35</v>
      </c>
      <c r="E51" s="182" t="str">
        <f>'Agent sur le planning au 011019'!$E$52</f>
        <v>7H30-18H</v>
      </c>
      <c r="F51" s="184" t="str">
        <f>'Agent sur le planning au 011019'!$F$52</f>
        <v>RA</v>
      </c>
      <c r="G51" s="182" t="str">
        <f>'Agent sur le planning au 011019'!$B$53</f>
        <v>7H30-15H30</v>
      </c>
      <c r="H51" s="183" t="str">
        <f>'Agent sur le planning au 011019'!$C$53</f>
        <v>7H30-15H30</v>
      </c>
      <c r="I51" s="181" t="str">
        <f>'Agent sur le planning au 011019'!$D$53</f>
        <v>7H30-15H30</v>
      </c>
      <c r="J51" s="182" t="str">
        <f>'Agent sur le planning au 011019'!$E$53</f>
        <v>Soir JFR</v>
      </c>
      <c r="K51" s="183" t="str">
        <f>'Agent sur le planning au 011019'!$F$53</f>
        <v>7H30-15H30</v>
      </c>
      <c r="L51" s="182" t="str">
        <f>'Agent sur le planning au 011019'!$B$54</f>
        <v>12H-20H</v>
      </c>
      <c r="M51" s="183" t="str">
        <f>'Agent sur le planning au 011019'!$C$54</f>
        <v>7H30-15H30</v>
      </c>
      <c r="N51" s="183" t="str">
        <f>'Agent sur le planning au 011019'!$D$54</f>
        <v>7H30-15H30</v>
      </c>
      <c r="O51" s="181" t="str">
        <f>'Agent sur le planning au 011019'!$E$54</f>
        <v>7H30-15H30</v>
      </c>
      <c r="P51" s="183" t="str">
        <f>'Agent sur le planning au 011019'!$F$54</f>
        <v>7H30-15H30</v>
      </c>
      <c r="Q51" s="181" t="str">
        <f>'Agent sur le planning au 011019'!$B$55</f>
        <v>7H30-15H30</v>
      </c>
      <c r="R51" s="183" t="str">
        <f>'Agent sur le planning au 011019'!$C$55</f>
        <v>7H30-15H30</v>
      </c>
      <c r="S51" s="183" t="s">
        <v>292</v>
      </c>
      <c r="T51" s="183" t="s">
        <v>294</v>
      </c>
      <c r="U51" s="183" t="str">
        <f>'Agent sur le planning au 011019'!$F$55</f>
        <v>7H30-15H30</v>
      </c>
      <c r="V51" s="182" t="str">
        <f>'Agent sur le planning au 011019'!$B$56</f>
        <v>CETI</v>
      </c>
      <c r="W51" s="181" t="str">
        <f>'Agent sur le planning au 011019'!$C$56</f>
        <v>CETI</v>
      </c>
      <c r="X51" s="183" t="str">
        <f>'Agent sur le planning au 011019'!$D$56</f>
        <v>7H30-15H30</v>
      </c>
      <c r="Y51" s="182" t="str">
        <f>'Agent sur le planning au 011019'!$E$56</f>
        <v>Soir JBU</v>
      </c>
      <c r="Z51" s="182" t="str">
        <f>'Agent sur le planning au 011019'!$F$56</f>
        <v>CETI</v>
      </c>
      <c r="AA51" s="182" t="str">
        <f>'Agent sur le planning au 011019'!$B$57</f>
        <v>RADIO</v>
      </c>
      <c r="AB51" s="182" t="str">
        <f>'Agent sur le planning au 011019'!$C$57</f>
        <v>CURI</v>
      </c>
      <c r="AC51" s="181" t="str">
        <f>'Agent sur le planning au 011019'!$D$57</f>
        <v>Radio</v>
      </c>
      <c r="AD51" s="182" t="str">
        <f>'Agent sur le planning au 011019'!$E$57</f>
        <v>SCANN</v>
      </c>
      <c r="AE51" s="182" t="str">
        <f>'Agent sur le planning au 011019'!$F$57</f>
        <v>12H-20H</v>
      </c>
      <c r="AF51" s="179" t="str">
        <f>'Agent sur le planning au 011019'!$B$31</f>
        <v>JBA-3</v>
      </c>
      <c r="AG51" s="179" t="str">
        <f>'Agent sur le planning au 011019'!$C$31</f>
        <v>JBA-3</v>
      </c>
      <c r="AH51" s="179" t="str">
        <f>'Agent sur le planning au 011019'!$D$31</f>
        <v>JBA-3</v>
      </c>
      <c r="AI51" s="179" t="str">
        <f>'Agent sur le planning au 011019'!$E$31</f>
        <v>JBA-3</v>
      </c>
      <c r="AJ51" s="180" t="str">
        <f>'Agent sur le planning au 011019'!$F$31</f>
        <v>JBA-3</v>
      </c>
      <c r="AK51" s="181" t="str">
        <f>'Agent sur le planning au 011019'!$B$32</f>
        <v>JBA-2</v>
      </c>
      <c r="AL51" s="182" t="str">
        <f>'Agent sur le planning au 011019'!$C$32</f>
        <v>JBA-2</v>
      </c>
      <c r="AM51" s="182" t="str">
        <f>'Agent sur le planning au 011019'!$D$32</f>
        <v>Soir JBC</v>
      </c>
      <c r="AN51" s="182" t="str">
        <f>'Agent sur le planning au 011019'!$E$32</f>
        <v>JBA-2</v>
      </c>
      <c r="AO51" s="182" t="str">
        <f>'Agent sur le planning au 011019'!$F$32</f>
        <v>JBA-2</v>
      </c>
      <c r="AP51" s="182" t="str">
        <f>'Agent sur le planning au 011019'!$B$33</f>
        <v>JBA-1</v>
      </c>
      <c r="AQ51" s="182" t="str">
        <f>'Agent sur le planning au 011019'!$C$33</f>
        <v>12H-20H</v>
      </c>
      <c r="AR51" s="181" t="str">
        <f>'Agent sur le planning au 011019'!$D$33</f>
        <v>JBA-2</v>
      </c>
      <c r="AS51" s="182" t="str">
        <f>'Agent sur le planning au 011019'!$E$33</f>
        <v>JBA-1</v>
      </c>
      <c r="AT51" s="182" t="str">
        <f>'Agent sur le planning au 011019'!$F$33</f>
        <v>JBA-1</v>
      </c>
      <c r="AU51" s="183" t="str">
        <f>'Agent sur le planning au 011019'!$B$34</f>
        <v>7H30-15H30</v>
      </c>
      <c r="AV51" s="181" t="str">
        <f>'Agent sur le planning au 011019'!$C$34</f>
        <v>CCV-43</v>
      </c>
      <c r="AW51" s="182" t="str">
        <f>'Agent sur le planning au 011019'!$D$34</f>
        <v>Soir JFR</v>
      </c>
      <c r="AX51" s="182" t="str">
        <f>'Agent sur le planning au 011019'!$E$34</f>
        <v>CCV-43</v>
      </c>
      <c r="AY51" s="182" t="str">
        <f>'Agent sur le planning au 011019'!$F$34</f>
        <v>CCV-43</v>
      </c>
      <c r="AZ51" s="183" t="str">
        <f>'Agent sur le planning au 011019'!$B$35</f>
        <v>7H30-15H30</v>
      </c>
      <c r="BA51" s="182" t="str">
        <f>'Agent sur le planning au 011019'!$C$35</f>
        <v>CCV-46</v>
      </c>
      <c r="BB51" s="182" t="str">
        <f>'Agent sur le planning au 011019'!$D$35</f>
        <v>CCV-46</v>
      </c>
      <c r="BC51" s="181" t="str">
        <f>'Agent sur le planning au 011019'!$E$35</f>
        <v>CCV-46</v>
      </c>
      <c r="BD51" s="182" t="str">
        <f>'Agent sur le planning au 011019'!$F$35</f>
        <v>Soir JBC</v>
      </c>
      <c r="BE51" s="182" t="str">
        <f>'Agent sur le planning au 011019'!$B$36</f>
        <v>JFR-34</v>
      </c>
      <c r="BF51" s="181" t="str">
        <f>'Agent sur le planning au 011019'!$C$36</f>
        <v>JFR-34</v>
      </c>
      <c r="BG51" s="184" t="str">
        <f>'Agent sur le planning au 011019'!$D$36</f>
        <v>RA</v>
      </c>
      <c r="BH51" s="182" t="str">
        <f>'Agent sur le planning au 011019'!$E$36</f>
        <v>JFR-34</v>
      </c>
      <c r="BI51" s="182" t="str">
        <f>'Agent sur le planning au 011019'!$F$36</f>
        <v>JFR-34</v>
      </c>
      <c r="BJ51" s="182" t="str">
        <f>'Agent sur le planning au 011019'!$B$37</f>
        <v>Soir gyn</v>
      </c>
      <c r="BK51" s="183" t="str">
        <f>'Agent sur le planning au 011019'!$C$37</f>
        <v>7H30-18H</v>
      </c>
      <c r="BL51" s="182" t="str">
        <f>'Agent sur le planning au 011019'!$D$37</f>
        <v>7H30-18H</v>
      </c>
      <c r="BM51" s="184" t="str">
        <f>'Agent sur le planning au 011019'!$E$37</f>
        <v>RA</v>
      </c>
      <c r="BN51" s="184" t="str">
        <f>'Agent sur le planning au 011019'!$F$37</f>
        <v>RA</v>
      </c>
      <c r="BO51" s="182" t="str">
        <f>'Agent sur le planning au 011019'!$B$38</f>
        <v>JFR-36</v>
      </c>
      <c r="BP51" s="181" t="str">
        <f>'Agent sur le planning au 011019'!$C$38</f>
        <v>JFR-36</v>
      </c>
      <c r="BQ51" s="182" t="str">
        <f>'Agent sur le planning au 011019'!$D$38</f>
        <v>JFR-36</v>
      </c>
      <c r="BR51" s="182" t="str">
        <f>'Agent sur le planning au 011019'!$E$38</f>
        <v>JFR-36</v>
      </c>
      <c r="BS51" s="182" t="str">
        <f>'Agent sur le planning au 011019'!$F$38</f>
        <v>Soir JFR</v>
      </c>
      <c r="BT51" s="181" t="str">
        <f>'Agent sur le planning au 011019'!$B$39</f>
        <v>JFR-35</v>
      </c>
      <c r="BU51" s="182" t="str">
        <f>'Agent sur le planning au 011019'!$C$39</f>
        <v>Soir JFR</v>
      </c>
      <c r="BV51" s="182" t="str">
        <f>'Agent sur le planning au 011019'!$D$39</f>
        <v>JFR-35</v>
      </c>
      <c r="BW51" s="182" t="str">
        <f>'Agent sur le planning au 011019'!$E$39</f>
        <v>JFR-35</v>
      </c>
      <c r="BX51" s="182" t="str">
        <f>'Agent sur le planning au 011019'!$F$39</f>
        <v>JFR-35</v>
      </c>
      <c r="BY51" s="183" t="str">
        <f>'Agent sur le planning au 011019'!$B$40</f>
        <v>7H30-15H30</v>
      </c>
      <c r="BZ51" s="183" t="str">
        <f>'Agent sur le planning au 011019'!$C$40</f>
        <v>7H30-15H30</v>
      </c>
      <c r="CA51" s="182" t="str">
        <f>'Agent sur le planning au 011019'!$D$40</f>
        <v>7H30-15H30</v>
      </c>
      <c r="CB51" s="182" t="str">
        <f>'Agent sur le planning au 011019'!$E$40</f>
        <v>12H-20H</v>
      </c>
      <c r="CC51" s="181" t="str">
        <f>'Agent sur le planning au 011019'!$F$40</f>
        <v>JFR-36</v>
      </c>
      <c r="CD51" s="182" t="str">
        <f>'Agent sur le planning au 011019'!$B$41</f>
        <v>Soir JBU</v>
      </c>
      <c r="CE51" s="182" t="str">
        <f>'Agent sur le planning au 011019'!$C$41</f>
        <v>JBU-14</v>
      </c>
      <c r="CF51" s="181" t="str">
        <f>'Agent sur le planning au 011019'!$D$41</f>
        <v>JBU-14</v>
      </c>
      <c r="CG51" s="182" t="str">
        <f>'Agent sur le planning au 011019'!$E$41</f>
        <v>JBU-14</v>
      </c>
      <c r="CH51" s="182" t="str">
        <f>'Agent sur le planning au 011019'!$F$41</f>
        <v>JBU-14</v>
      </c>
      <c r="CI51" s="182" t="str">
        <f>'Agent sur le planning au 011019'!$B$42</f>
        <v>JBU-14</v>
      </c>
      <c r="CJ51" s="182" t="str">
        <f>'Agent sur le planning au 011019'!$C$42</f>
        <v>Soir JBU</v>
      </c>
      <c r="CK51" s="182" t="str">
        <f>'Agent sur le planning au 011019'!$D$42</f>
        <v>JBU-11</v>
      </c>
      <c r="CL51" s="181" t="str">
        <f>'Agent sur le planning au 011019'!$E$42</f>
        <v>7H30-15H30</v>
      </c>
      <c r="CM51" s="182" t="str">
        <f>'Agent sur le planning au 011019'!$F$42</f>
        <v>RADIO</v>
      </c>
      <c r="CN51" s="182" t="str">
        <f>'Agent sur le planning au 011019'!$B$43</f>
        <v>JBU-11</v>
      </c>
      <c r="CO51" s="181" t="str">
        <f>'Agent sur le planning au 011019'!$C$43</f>
        <v>JBU-11</v>
      </c>
      <c r="CP51" s="182" t="str">
        <f>'Agent sur le planning au 011019'!$D$43</f>
        <v>Soir JBU</v>
      </c>
      <c r="CQ51" s="182" t="str">
        <f>'Agent sur le planning au 011019'!$E$43</f>
        <v>JBU-11</v>
      </c>
      <c r="CR51" s="182" t="str">
        <f>'Agent sur le planning au 011019'!$F$43</f>
        <v>JBU-11</v>
      </c>
      <c r="CS51" s="182" t="str">
        <f>'Agent sur le planning au 011019'!$B$44</f>
        <v>7H30-18H</v>
      </c>
      <c r="CT51" s="183" t="str">
        <f>'Agent sur le planning au 011019'!$C$44</f>
        <v>7H30-18H</v>
      </c>
      <c r="CU51" s="182" t="str">
        <f>'Agent sur le planning au 011019'!$D$44</f>
        <v>7H30-18H</v>
      </c>
      <c r="CV51" s="184" t="str">
        <f>'Agent sur le planning au 011019'!$E$44</f>
        <v>RA</v>
      </c>
      <c r="CW51" s="181" t="str">
        <f>'Agent sur le planning au 011019'!$F$44</f>
        <v>7H30-18H</v>
      </c>
      <c r="CX51" s="182" t="str">
        <f>'Agent sur le planning au 011019'!$B$45</f>
        <v>10H-20H</v>
      </c>
      <c r="CY51" s="183" t="str">
        <f>'Agent sur le planning au 011019'!$C$45</f>
        <v>7H30-18H</v>
      </c>
      <c r="CZ51" s="184" t="str">
        <f>'Agent sur le planning au 011019'!$D$45</f>
        <v>RA</v>
      </c>
      <c r="DA51" s="182" t="str">
        <f>'Agent sur le planning au 011019'!$E$45</f>
        <v>JBU-15</v>
      </c>
      <c r="DB51" s="184" t="str">
        <f>'Agent sur le planning au 011019'!$F$45</f>
        <v>RA</v>
      </c>
      <c r="DC51" s="181" t="str">
        <f>'Agent sur le planning au 011019'!$B$46</f>
        <v>JBC-26</v>
      </c>
      <c r="DD51" s="182" t="str">
        <f>'Agent sur le planning au 011019'!$C$46</f>
        <v>JBC-26</v>
      </c>
      <c r="DE51" s="182" t="str">
        <f>'Agent sur le planning au 011019'!$D$46</f>
        <v>JBC-26</v>
      </c>
      <c r="DF51" s="182" t="str">
        <f>'Agent sur le planning au 011019'!$E$46</f>
        <v>Soir JBC</v>
      </c>
      <c r="DG51" s="183" t="str">
        <f>'Agent sur le planning au 011019'!$F$46</f>
        <v>7H30-15H30</v>
      </c>
      <c r="DH51" s="182" t="str">
        <f>'Agent sur le planning au 011019'!$B$47</f>
        <v>7H30-15H30</v>
      </c>
      <c r="DI51" s="181" t="str">
        <f>'Agent sur le planning au 011019'!$C$47</f>
        <v>7H30-15H30</v>
      </c>
      <c r="DJ51" s="183" t="str">
        <f>'Agent sur le planning au 011019'!$D$47</f>
        <v>7H30-15H30</v>
      </c>
      <c r="DK51" s="183" t="str">
        <f>'Agent sur le planning au 011019'!$E$47</f>
        <v>7H30-15H30</v>
      </c>
      <c r="DL51" s="182" t="str">
        <f>'Agent sur le planning au 011019'!$F$47</f>
        <v>JBU-15</v>
      </c>
      <c r="DM51" s="182" t="str">
        <f>'Agent sur le planning au 011019'!$B$48</f>
        <v>Soir JBC</v>
      </c>
      <c r="DN51" s="182" t="str">
        <f>'Agent sur le planning au 011019'!$C$48</f>
        <v>JFR-35</v>
      </c>
      <c r="DO51" s="181" t="str">
        <f>'Agent sur le planning au 011019'!$D$48</f>
        <v>JBC-24</v>
      </c>
      <c r="DP51" s="182" t="str">
        <f>'Agent sur le planning au 011019'!$E$48</f>
        <v>JBC-25</v>
      </c>
      <c r="DQ51" s="182" t="str">
        <f>'Agent sur le planning au 011019'!$F$48</f>
        <v>JBC-25</v>
      </c>
      <c r="DR51" s="182" t="str">
        <f>'Agent sur le planning au 011019'!$B$49</f>
        <v>JBC-24</v>
      </c>
      <c r="DS51" s="182" t="str">
        <f>'Agent sur le planning au 011019'!$C$49</f>
        <v>JBC-24</v>
      </c>
      <c r="DT51" s="182" t="str">
        <f>'Agent sur le planning au 011019'!$D$49</f>
        <v>12H-20H</v>
      </c>
      <c r="DU51" s="182" t="str">
        <f>'Agent sur le planning au 011019'!$E$49</f>
        <v>JBC-24</v>
      </c>
      <c r="DV51" s="181" t="str">
        <f>'Agent sur le planning au 011019'!$F$49</f>
        <v>JBC-24</v>
      </c>
      <c r="DW51" s="182" t="str">
        <f>'Agent sur le planning au 011019'!$B$50</f>
        <v>JBC-22</v>
      </c>
      <c r="DX51" s="182" t="str">
        <f>'Agent sur le planning au 011019'!$C$50</f>
        <v>Soir JBC</v>
      </c>
      <c r="DY51" s="182" t="str">
        <f>'Agent sur le planning au 011019'!$D$50</f>
        <v>JBC-22</v>
      </c>
      <c r="DZ51" s="181" t="s">
        <v>293</v>
      </c>
      <c r="EA51" s="182" t="str">
        <f>'Agent sur le planning au 011019'!$F$50</f>
        <v>JBC-22</v>
      </c>
      <c r="EB51" s="182" t="str">
        <f>'Agent sur le planning au 011019'!$B$51</f>
        <v>7H30-18H</v>
      </c>
      <c r="EC51" s="184" t="str">
        <f>'Agent sur le planning au 011019'!$C$51</f>
        <v>RA</v>
      </c>
      <c r="ED51" s="182" t="str">
        <f>'Agent sur le planning au 011019'!$D$51</f>
        <v>JFR-33</v>
      </c>
      <c r="EE51" s="181" t="str">
        <f>'Agent sur le planning au 011019'!$E$51</f>
        <v>7h30-18h</v>
      </c>
      <c r="EF51" s="181" t="str">
        <f>'Agent sur le planning au 011019'!$F$51</f>
        <v>JFR-33</v>
      </c>
      <c r="EG51" s="184" t="str">
        <f>'Agent sur le planning au 011019'!$B$52</f>
        <v>RA</v>
      </c>
      <c r="EH51" s="182" t="str">
        <f>'Agent sur le planning au 011019'!$C$52</f>
        <v>JBC-25</v>
      </c>
      <c r="EI51" s="182" t="str">
        <f>'Agent sur le planning au 011019'!$D$52</f>
        <v>JFR-35</v>
      </c>
      <c r="EJ51" s="182" t="str">
        <f>'Agent sur le planning au 011019'!$E$52</f>
        <v>7H30-18H</v>
      </c>
      <c r="EK51" s="184" t="str">
        <f>'Agent sur le planning au 011019'!$F$52</f>
        <v>RA</v>
      </c>
      <c r="EL51" s="182" t="str">
        <f>'Agent sur le planning au 011019'!$B$53</f>
        <v>7H30-15H30</v>
      </c>
      <c r="EM51" s="183" t="str">
        <f>'Agent sur le planning au 011019'!$C$53</f>
        <v>7H30-15H30</v>
      </c>
      <c r="EN51" s="181" t="str">
        <f>'Agent sur le planning au 011019'!$D$53</f>
        <v>7H30-15H30</v>
      </c>
      <c r="EO51" s="182" t="str">
        <f>'Agent sur le planning au 011019'!$E$53</f>
        <v>Soir JFR</v>
      </c>
      <c r="EP51" s="183" t="str">
        <f>'Agent sur le planning au 011019'!$F$53</f>
        <v>7H30-15H30</v>
      </c>
      <c r="EQ51" s="182" t="str">
        <f>'Agent sur le planning au 011019'!$B$54</f>
        <v>12H-20H</v>
      </c>
      <c r="ER51" s="183" t="str">
        <f>'Agent sur le planning au 011019'!$C$54</f>
        <v>7H30-15H30</v>
      </c>
      <c r="ES51" s="183" t="str">
        <f>'Agent sur le planning au 011019'!$D$54</f>
        <v>7H30-15H30</v>
      </c>
      <c r="ET51" s="181" t="str">
        <f>'Agent sur le planning au 011019'!$E$54</f>
        <v>7H30-15H30</v>
      </c>
      <c r="EU51" s="183" t="str">
        <f>'Agent sur le planning au 011019'!$F$54</f>
        <v>7H30-15H30</v>
      </c>
      <c r="EV51" s="181" t="str">
        <f>'Agent sur le planning au 011019'!$B$55</f>
        <v>7H30-15H30</v>
      </c>
      <c r="EW51" s="183" t="str">
        <f>'Agent sur le planning au 011019'!$C$55</f>
        <v>7H30-15H30</v>
      </c>
      <c r="EX51" s="183" t="s">
        <v>292</v>
      </c>
      <c r="EY51" s="183" t="s">
        <v>294</v>
      </c>
      <c r="EZ51" s="183" t="str">
        <f>'Agent sur le planning au 011019'!$F$55</f>
        <v>7H30-15H30</v>
      </c>
      <c r="FA51" s="182" t="str">
        <f>'Agent sur le planning au 011019'!$B$56</f>
        <v>CETI</v>
      </c>
      <c r="FB51" s="181" t="str">
        <f>'Agent sur le planning au 011019'!$C$56</f>
        <v>CETI</v>
      </c>
      <c r="FC51" s="183" t="str">
        <f>'Agent sur le planning au 011019'!$D$56</f>
        <v>7H30-15H30</v>
      </c>
      <c r="FD51" s="182" t="str">
        <f>'Agent sur le planning au 011019'!$E$56</f>
        <v>Soir JBU</v>
      </c>
      <c r="FE51" s="182" t="str">
        <f>'Agent sur le planning au 011019'!$F$56</f>
        <v>CETI</v>
      </c>
      <c r="FF51" s="182" t="str">
        <f>'Agent sur le planning au 011019'!$B$57</f>
        <v>RADIO</v>
      </c>
      <c r="FG51" s="182" t="str">
        <f>'Agent sur le planning au 011019'!$C$57</f>
        <v>CURI</v>
      </c>
      <c r="FH51" s="181" t="str">
        <f>'Agent sur le planning au 011019'!$D$57</f>
        <v>Radio</v>
      </c>
      <c r="FI51" s="182" t="str">
        <f>'Agent sur le planning au 011019'!$E$57</f>
        <v>SCANN</v>
      </c>
      <c r="FJ51" s="182" t="str">
        <f>'Agent sur le planning au 011019'!$F$57</f>
        <v>12H-20H</v>
      </c>
      <c r="FK51" s="179" t="str">
        <f>'Agent sur le planning au 011019'!$B$31</f>
        <v>JBA-3</v>
      </c>
      <c r="FL51" s="179" t="str">
        <f>'Agent sur le planning au 011019'!$C$31</f>
        <v>JBA-3</v>
      </c>
      <c r="FM51" s="179" t="str">
        <f>'Agent sur le planning au 011019'!$D$31</f>
        <v>JBA-3</v>
      </c>
      <c r="FN51" s="179" t="str">
        <f>'Agent sur le planning au 011019'!$E$31</f>
        <v>JBA-3</v>
      </c>
      <c r="FO51" s="180" t="str">
        <f>'Agent sur le planning au 011019'!$F$31</f>
        <v>JBA-3</v>
      </c>
      <c r="FP51" s="181" t="str">
        <f>'Agent sur le planning au 011019'!$B$32</f>
        <v>JBA-2</v>
      </c>
      <c r="FQ51" s="182" t="str">
        <f>'Agent sur le planning au 011019'!$C$32</f>
        <v>JBA-2</v>
      </c>
      <c r="FR51" s="182" t="str">
        <f>'Agent sur le planning au 011019'!$D$32</f>
        <v>Soir JBC</v>
      </c>
      <c r="FS51" s="182" t="str">
        <f>'Agent sur le planning au 011019'!$E$32</f>
        <v>JBA-2</v>
      </c>
      <c r="FT51" s="182" t="str">
        <f>'Agent sur le planning au 011019'!$F$32</f>
        <v>JBA-2</v>
      </c>
      <c r="FU51" s="182" t="str">
        <f>'Agent sur le planning au 011019'!$B$33</f>
        <v>JBA-1</v>
      </c>
      <c r="FV51" s="182" t="str">
        <f>'Agent sur le planning au 011019'!$C$33</f>
        <v>12H-20H</v>
      </c>
      <c r="FW51" s="181" t="str">
        <f>'Agent sur le planning au 011019'!$D$33</f>
        <v>JBA-2</v>
      </c>
      <c r="FX51" s="182" t="str">
        <f>'Agent sur le planning au 011019'!$E$33</f>
        <v>JBA-1</v>
      </c>
      <c r="FY51" s="182" t="str">
        <f>'Agent sur le planning au 011019'!$F$33</f>
        <v>JBA-1</v>
      </c>
      <c r="FZ51" s="183" t="str">
        <f>'Agent sur le planning au 011019'!$B$34</f>
        <v>7H30-15H30</v>
      </c>
      <c r="GA51" s="181" t="str">
        <f>'Agent sur le planning au 011019'!$C$34</f>
        <v>CCV-43</v>
      </c>
      <c r="GB51" s="182" t="str">
        <f>'Agent sur le planning au 011019'!$D$34</f>
        <v>Soir JFR</v>
      </c>
      <c r="GC51" s="182" t="str">
        <f>'Agent sur le planning au 011019'!$E$34</f>
        <v>CCV-43</v>
      </c>
      <c r="GD51" s="182" t="str">
        <f>'Agent sur le planning au 011019'!$F$34</f>
        <v>CCV-43</v>
      </c>
      <c r="GE51" s="183" t="str">
        <f>'Agent sur le planning au 011019'!$B$35</f>
        <v>7H30-15H30</v>
      </c>
      <c r="GF51" s="182" t="str">
        <f>'Agent sur le planning au 011019'!$C$35</f>
        <v>CCV-46</v>
      </c>
      <c r="GG51" s="182" t="str">
        <f>'Agent sur le planning au 011019'!$D$35</f>
        <v>CCV-46</v>
      </c>
      <c r="GH51" s="181" t="str">
        <f>'Agent sur le planning au 011019'!$E$35</f>
        <v>CCV-46</v>
      </c>
      <c r="GI51" s="182" t="str">
        <f>'Agent sur le planning au 011019'!$F$35</f>
        <v>Soir JBC</v>
      </c>
      <c r="GJ51" s="182" t="str">
        <f>'Agent sur le planning au 011019'!$B$36</f>
        <v>JFR-34</v>
      </c>
      <c r="GK51" s="181" t="str">
        <f>'Agent sur le planning au 011019'!$C$36</f>
        <v>JFR-34</v>
      </c>
      <c r="GL51" s="184" t="str">
        <f>'Agent sur le planning au 011019'!$D$36</f>
        <v>RA</v>
      </c>
      <c r="GM51" s="182" t="str">
        <f>'Agent sur le planning au 011019'!$E$36</f>
        <v>JFR-34</v>
      </c>
      <c r="GN51" s="182" t="str">
        <f>'Agent sur le planning au 011019'!$F$36</f>
        <v>JFR-34</v>
      </c>
      <c r="GO51" s="182" t="str">
        <f>'Agent sur le planning au 011019'!$B$37</f>
        <v>Soir gyn</v>
      </c>
      <c r="GP51" s="183" t="str">
        <f>'Agent sur le planning au 011019'!$C$37</f>
        <v>7H30-18H</v>
      </c>
      <c r="GQ51" s="182" t="str">
        <f>'Agent sur le planning au 011019'!$D$37</f>
        <v>7H30-18H</v>
      </c>
      <c r="GR51" s="184" t="str">
        <f>'Agent sur le planning au 011019'!$E$37</f>
        <v>RA</v>
      </c>
      <c r="GS51" s="184" t="str">
        <f>'Agent sur le planning au 011019'!$F$37</f>
        <v>RA</v>
      </c>
      <c r="GT51" s="182" t="str">
        <f>'Agent sur le planning au 011019'!$B$38</f>
        <v>JFR-36</v>
      </c>
      <c r="GU51" s="181" t="str">
        <f>'Agent sur le planning au 011019'!$C$38</f>
        <v>JFR-36</v>
      </c>
      <c r="GV51" s="182" t="str">
        <f>'Agent sur le planning au 011019'!$D$38</f>
        <v>JFR-36</v>
      </c>
      <c r="GW51" s="182" t="str">
        <f>'Agent sur le planning au 011019'!$E$38</f>
        <v>JFR-36</v>
      </c>
      <c r="GX51" s="182" t="str">
        <f>'Agent sur le planning au 011019'!$F$38</f>
        <v>Soir JFR</v>
      </c>
      <c r="GY51" s="181" t="str">
        <f>'Agent sur le planning au 011019'!$B$39</f>
        <v>JFR-35</v>
      </c>
      <c r="GZ51" s="182" t="str">
        <f>'Agent sur le planning au 011019'!$C$39</f>
        <v>Soir JFR</v>
      </c>
      <c r="HA51" s="182" t="str">
        <f>'Agent sur le planning au 011019'!$D$39</f>
        <v>JFR-35</v>
      </c>
      <c r="HB51" s="182" t="str">
        <f>'Agent sur le planning au 011019'!$E$39</f>
        <v>JFR-35</v>
      </c>
      <c r="HC51" s="182" t="str">
        <f>'Agent sur le planning au 011019'!$F$39</f>
        <v>JFR-35</v>
      </c>
      <c r="HD51" s="183" t="str">
        <f>'Agent sur le planning au 011019'!$B$40</f>
        <v>7H30-15H30</v>
      </c>
      <c r="HE51" s="183" t="str">
        <f>'Agent sur le planning au 011019'!$C$40</f>
        <v>7H30-15H30</v>
      </c>
      <c r="HF51" s="182" t="str">
        <f>'Agent sur le planning au 011019'!$D$40</f>
        <v>7H30-15H30</v>
      </c>
      <c r="HG51" s="182" t="str">
        <f>'Agent sur le planning au 011019'!$E$40</f>
        <v>12H-20H</v>
      </c>
      <c r="HH51" s="181" t="str">
        <f>'Agent sur le planning au 011019'!$F$40</f>
        <v>JFR-36</v>
      </c>
      <c r="HI51" s="182" t="str">
        <f>'Agent sur le planning au 011019'!$B$41</f>
        <v>Soir JBU</v>
      </c>
      <c r="HJ51" s="182" t="str">
        <f>'Agent sur le planning au 011019'!$C$41</f>
        <v>JBU-14</v>
      </c>
      <c r="HK51" s="181" t="str">
        <f>'Agent sur le planning au 011019'!$D$41</f>
        <v>JBU-14</v>
      </c>
      <c r="HL51" s="182" t="str">
        <f>'Agent sur le planning au 011019'!$E$41</f>
        <v>JBU-14</v>
      </c>
      <c r="HM51" s="182" t="str">
        <f>'Agent sur le planning au 011019'!$F$41</f>
        <v>JBU-14</v>
      </c>
      <c r="HN51" s="182" t="str">
        <f>'Agent sur le planning au 011019'!$B$42</f>
        <v>JBU-14</v>
      </c>
      <c r="HO51" s="182" t="str">
        <f>'Agent sur le planning au 011019'!$C$42</f>
        <v>Soir JBU</v>
      </c>
      <c r="HP51" s="182" t="str">
        <f>'Agent sur le planning au 011019'!$D$42</f>
        <v>JBU-11</v>
      </c>
      <c r="HQ51" s="181" t="str">
        <f>'Agent sur le planning au 011019'!$E$42</f>
        <v>7H30-15H30</v>
      </c>
      <c r="HR51" s="182" t="str">
        <f>'Agent sur le planning au 011019'!$F$42</f>
        <v>RADIO</v>
      </c>
      <c r="HS51" s="182" t="str">
        <f>'Agent sur le planning au 011019'!$B$43</f>
        <v>JBU-11</v>
      </c>
      <c r="HT51" s="181" t="str">
        <f>'Agent sur le planning au 011019'!$C$43</f>
        <v>JBU-11</v>
      </c>
      <c r="HU51" s="182" t="str">
        <f>'Agent sur le planning au 011019'!$D$43</f>
        <v>Soir JBU</v>
      </c>
      <c r="HV51" s="182" t="str">
        <f>'Agent sur le planning au 011019'!$E$43</f>
        <v>JBU-11</v>
      </c>
      <c r="HW51" s="182" t="str">
        <f>'Agent sur le planning au 011019'!$F$43</f>
        <v>JBU-11</v>
      </c>
      <c r="HX51" s="182" t="str">
        <f>'Agent sur le planning au 011019'!$B$44</f>
        <v>7H30-18H</v>
      </c>
      <c r="HY51" s="183" t="str">
        <f>'Agent sur le planning au 011019'!$C$44</f>
        <v>7H30-18H</v>
      </c>
      <c r="HZ51" s="182" t="str">
        <f>'Agent sur le planning au 011019'!$D$44</f>
        <v>7H30-18H</v>
      </c>
      <c r="IA51" s="184" t="str">
        <f>'Agent sur le planning au 011019'!$E$44</f>
        <v>RA</v>
      </c>
      <c r="IB51" s="181" t="str">
        <f>'Agent sur le planning au 011019'!$F$44</f>
        <v>7H30-18H</v>
      </c>
      <c r="IC51" s="182" t="str">
        <f>'Agent sur le planning au 011019'!$B$45</f>
        <v>10H-20H</v>
      </c>
      <c r="ID51" s="183" t="str">
        <f>'Agent sur le planning au 011019'!$C$45</f>
        <v>7H30-18H</v>
      </c>
      <c r="IE51" s="184" t="str">
        <f>'Agent sur le planning au 011019'!$D$45</f>
        <v>RA</v>
      </c>
      <c r="IF51" s="182" t="str">
        <f>'Agent sur le planning au 011019'!$E$45</f>
        <v>JBU-15</v>
      </c>
      <c r="IG51" s="184" t="str">
        <f>'Agent sur le planning au 011019'!$F$45</f>
        <v>RA</v>
      </c>
      <c r="IH51" s="181" t="str">
        <f>'Agent sur le planning au 011019'!$B$46</f>
        <v>JBC-26</v>
      </c>
      <c r="II51" s="182" t="str">
        <f>'Agent sur le planning au 011019'!$C$46</f>
        <v>JBC-26</v>
      </c>
      <c r="IJ51" s="182" t="str">
        <f>'Agent sur le planning au 011019'!$D$46</f>
        <v>JBC-26</v>
      </c>
      <c r="IK51" s="182" t="str">
        <f>'Agent sur le planning au 011019'!$E$46</f>
        <v>Soir JBC</v>
      </c>
      <c r="IL51" s="183" t="str">
        <f>'Agent sur le planning au 011019'!$F$46</f>
        <v>7H30-15H30</v>
      </c>
      <c r="IM51" s="182" t="str">
        <f>'Agent sur le planning au 011019'!$B$47</f>
        <v>7H30-15H30</v>
      </c>
      <c r="IN51" s="181" t="str">
        <f>'Agent sur le planning au 011019'!$C$47</f>
        <v>7H30-15H30</v>
      </c>
      <c r="IO51" s="183" t="str">
        <f>'Agent sur le planning au 011019'!$D$47</f>
        <v>7H30-15H30</v>
      </c>
      <c r="IP51" s="183" t="str">
        <f>'Agent sur le planning au 011019'!$E$47</f>
        <v>7H30-15H30</v>
      </c>
      <c r="IQ51" s="182" t="str">
        <f>'Agent sur le planning au 011019'!$F$47</f>
        <v>JBU-15</v>
      </c>
      <c r="IR51" s="182" t="str">
        <f>'Agent sur le planning au 011019'!$B$48</f>
        <v>Soir JBC</v>
      </c>
      <c r="IS51" s="182" t="str">
        <f>'Agent sur le planning au 011019'!$C$48</f>
        <v>JFR-35</v>
      </c>
      <c r="IT51" s="181" t="str">
        <f>'Agent sur le planning au 011019'!$D$48</f>
        <v>JBC-24</v>
      </c>
      <c r="IU51" s="182" t="str">
        <f>'Agent sur le planning au 011019'!$E$48</f>
        <v>JBC-25</v>
      </c>
      <c r="IV51" s="182" t="str">
        <f>'Agent sur le planning au 011019'!$F$48</f>
        <v>JBC-25</v>
      </c>
      <c r="IW51" s="182" t="str">
        <f>'Agent sur le planning au 011019'!$B$49</f>
        <v>JBC-24</v>
      </c>
      <c r="IX51" s="182" t="str">
        <f>'Agent sur le planning au 011019'!$C$49</f>
        <v>JBC-24</v>
      </c>
      <c r="IY51" s="182" t="str">
        <f>'Agent sur le planning au 011019'!$D$49</f>
        <v>12H-20H</v>
      </c>
      <c r="IZ51" s="182" t="str">
        <f>'Agent sur le planning au 011019'!$E$49</f>
        <v>JBC-24</v>
      </c>
      <c r="JA51" s="181" t="str">
        <f>'Agent sur le planning au 011019'!$F$49</f>
        <v>JBC-24</v>
      </c>
      <c r="JB51" s="182" t="str">
        <f>'Agent sur le planning au 011019'!$B$50</f>
        <v>JBC-22</v>
      </c>
      <c r="JC51" s="182" t="str">
        <f>'Agent sur le planning au 011019'!$C$50</f>
        <v>Soir JBC</v>
      </c>
      <c r="JD51" s="182" t="str">
        <f>'Agent sur le planning au 011019'!$D$50</f>
        <v>JBC-22</v>
      </c>
      <c r="JE51" s="181" t="s">
        <v>293</v>
      </c>
      <c r="JF51" s="182" t="str">
        <f>'Agent sur le planning au 011019'!$F$50</f>
        <v>JBC-22</v>
      </c>
      <c r="JG51" s="182" t="str">
        <f>'Agent sur le planning au 011019'!$B$51</f>
        <v>7H30-18H</v>
      </c>
      <c r="JH51" s="184" t="str">
        <f>'Agent sur le planning au 011019'!$C$51</f>
        <v>RA</v>
      </c>
      <c r="JI51" s="182" t="str">
        <f>'Agent sur le planning au 011019'!$D$51</f>
        <v>JFR-33</v>
      </c>
      <c r="JJ51" s="181" t="str">
        <f>'Agent sur le planning au 011019'!$E$51</f>
        <v>7h30-18h</v>
      </c>
      <c r="JK51" s="181" t="str">
        <f>'Agent sur le planning au 011019'!$F$51</f>
        <v>JFR-33</v>
      </c>
      <c r="JL51" s="184" t="str">
        <f>'Agent sur le planning au 011019'!$B$52</f>
        <v>RA</v>
      </c>
      <c r="JM51" s="182" t="str">
        <f>'Agent sur le planning au 011019'!$C$52</f>
        <v>JBC-25</v>
      </c>
      <c r="JN51" s="182" t="str">
        <f>'Agent sur le planning au 011019'!$D$52</f>
        <v>JFR-35</v>
      </c>
      <c r="JO51" s="182" t="str">
        <f>'Agent sur le planning au 011019'!$E$52</f>
        <v>7H30-18H</v>
      </c>
      <c r="JP51" s="184" t="str">
        <f>'Agent sur le planning au 011019'!$F$52</f>
        <v>RA</v>
      </c>
      <c r="JQ51" s="182" t="str">
        <f>'Agent sur le planning au 011019'!$B$53</f>
        <v>7H30-15H30</v>
      </c>
      <c r="JR51" s="183" t="str">
        <f>'Agent sur le planning au 011019'!$C$53</f>
        <v>7H30-15H30</v>
      </c>
      <c r="JS51" s="181" t="str">
        <f>'Agent sur le planning au 011019'!$D$53</f>
        <v>7H30-15H30</v>
      </c>
      <c r="JT51" s="182" t="str">
        <f>'Agent sur le planning au 011019'!$E$53</f>
        <v>Soir JFR</v>
      </c>
      <c r="JU51" s="183" t="str">
        <f>'Agent sur le planning au 011019'!$F$53</f>
        <v>7H30-15H30</v>
      </c>
      <c r="JV51" s="182" t="str">
        <f>'Agent sur le planning au 011019'!$B$54</f>
        <v>12H-20H</v>
      </c>
      <c r="JW51" s="183" t="str">
        <f>'Agent sur le planning au 011019'!$C$54</f>
        <v>7H30-15H30</v>
      </c>
      <c r="JX51" s="183" t="str">
        <f>'Agent sur le planning au 011019'!$D$54</f>
        <v>7H30-15H30</v>
      </c>
      <c r="JY51" s="181" t="str">
        <f>'Agent sur le planning au 011019'!$E$54</f>
        <v>7H30-15H30</v>
      </c>
      <c r="JZ51" s="183" t="str">
        <f>'Agent sur le planning au 011019'!$F$54</f>
        <v>7H30-15H30</v>
      </c>
      <c r="KA51" s="181" t="str">
        <f>'Agent sur le planning au 011019'!$B$55</f>
        <v>7H30-15H30</v>
      </c>
      <c r="KB51" s="183" t="str">
        <f>'Agent sur le planning au 011019'!$C$55</f>
        <v>7H30-15H30</v>
      </c>
      <c r="KC51" s="183" t="s">
        <v>292</v>
      </c>
      <c r="KD51" s="183" t="s">
        <v>294</v>
      </c>
      <c r="KE51" s="183" t="str">
        <f>'Agent sur le planning au 011019'!$F$55</f>
        <v>7H30-15H30</v>
      </c>
      <c r="KF51" s="182" t="str">
        <f>'Agent sur le planning au 011019'!$B$56</f>
        <v>CETI</v>
      </c>
      <c r="KG51" s="181" t="str">
        <f>'Agent sur le planning au 011019'!$C$56</f>
        <v>CETI</v>
      </c>
      <c r="KH51" s="183" t="str">
        <f>'Agent sur le planning au 011019'!$D$56</f>
        <v>7H30-15H30</v>
      </c>
      <c r="KI51" s="182" t="str">
        <f>'Agent sur le planning au 011019'!$E$56</f>
        <v>Soir JBU</v>
      </c>
      <c r="KJ51" s="182" t="str">
        <f>'Agent sur le planning au 011019'!$F$56</f>
        <v>CETI</v>
      </c>
      <c r="KK51" s="182" t="str">
        <f>'Agent sur le planning au 011019'!$B$57</f>
        <v>RADIO</v>
      </c>
      <c r="KL51" s="182" t="str">
        <f>'Agent sur le planning au 011019'!$C$57</f>
        <v>CURI</v>
      </c>
      <c r="KM51" s="181" t="str">
        <f>'Agent sur le planning au 011019'!$D$57</f>
        <v>Radio</v>
      </c>
      <c r="KN51" s="182" t="str">
        <f>'Agent sur le planning au 011019'!$E$57</f>
        <v>SCANN</v>
      </c>
      <c r="KO51" s="182" t="str">
        <f>'Agent sur le planning au 011019'!$F$57</f>
        <v>12H-20H</v>
      </c>
      <c r="KP51" s="179" t="str">
        <f>'Agent sur le planning au 011019'!$B$31</f>
        <v>JBA-3</v>
      </c>
      <c r="KQ51" s="179" t="str">
        <f>'Agent sur le planning au 011019'!$C$31</f>
        <v>JBA-3</v>
      </c>
      <c r="KR51" s="179" t="str">
        <f>'Agent sur le planning au 011019'!$D$31</f>
        <v>JBA-3</v>
      </c>
      <c r="KS51" s="179" t="str">
        <f>'Agent sur le planning au 011019'!$E$31</f>
        <v>JBA-3</v>
      </c>
      <c r="KT51" s="180" t="str">
        <f>'Agent sur le planning au 011019'!$F$31</f>
        <v>JBA-3</v>
      </c>
      <c r="KU51" s="181" t="str">
        <f>'Agent sur le planning au 011019'!$B$32</f>
        <v>JBA-2</v>
      </c>
      <c r="KV51" s="182" t="str">
        <f>'Agent sur le planning au 011019'!$C$32</f>
        <v>JBA-2</v>
      </c>
      <c r="KW51" s="182" t="str">
        <f>'Agent sur le planning au 011019'!$D$32</f>
        <v>Soir JBC</v>
      </c>
      <c r="KX51" s="182" t="str">
        <f>'Agent sur le planning au 011019'!$E$32</f>
        <v>JBA-2</v>
      </c>
      <c r="KY51" s="182" t="str">
        <f>'Agent sur le planning au 011019'!$F$32</f>
        <v>JBA-2</v>
      </c>
      <c r="KZ51" s="182" t="str">
        <f>'Agent sur le planning au 011019'!$B$33</f>
        <v>JBA-1</v>
      </c>
      <c r="LA51" s="182" t="str">
        <f>'Agent sur le planning au 011019'!$C$33</f>
        <v>12H-20H</v>
      </c>
      <c r="LB51" s="181" t="str">
        <f>'Agent sur le planning au 011019'!$D$33</f>
        <v>JBA-2</v>
      </c>
      <c r="LC51" s="182" t="str">
        <f>'Agent sur le planning au 011019'!$E$33</f>
        <v>JBA-1</v>
      </c>
      <c r="LD51" s="182" t="str">
        <f>'Agent sur le planning au 011019'!$F$33</f>
        <v>JBA-1</v>
      </c>
      <c r="LE51" s="183" t="str">
        <f>'Agent sur le planning au 011019'!$B$34</f>
        <v>7H30-15H30</v>
      </c>
      <c r="LF51" s="181" t="str">
        <f>'Agent sur le planning au 011019'!$C$34</f>
        <v>CCV-43</v>
      </c>
      <c r="LG51" s="182" t="str">
        <f>'Agent sur le planning au 011019'!$D$34</f>
        <v>Soir JFR</v>
      </c>
      <c r="LH51" s="182" t="str">
        <f>'Agent sur le planning au 011019'!$E$34</f>
        <v>CCV-43</v>
      </c>
      <c r="LI51" s="182" t="str">
        <f>'Agent sur le planning au 011019'!$F$34</f>
        <v>CCV-43</v>
      </c>
      <c r="LJ51" s="183" t="str">
        <f>'Agent sur le planning au 011019'!$B$35</f>
        <v>7H30-15H30</v>
      </c>
      <c r="LK51" s="182" t="str">
        <f>'Agent sur le planning au 011019'!$C$35</f>
        <v>CCV-46</v>
      </c>
      <c r="LL51" s="182" t="str">
        <f>'Agent sur le planning au 011019'!$D$35</f>
        <v>CCV-46</v>
      </c>
      <c r="LM51" s="181" t="str">
        <f>'Agent sur le planning au 011019'!$E$35</f>
        <v>CCV-46</v>
      </c>
      <c r="LN51" s="182" t="str">
        <f>'Agent sur le planning au 011019'!$F$35</f>
        <v>Soir JBC</v>
      </c>
      <c r="LO51" s="182" t="str">
        <f>'Agent sur le planning au 011019'!$B$36</f>
        <v>JFR-34</v>
      </c>
      <c r="LP51" s="181" t="str">
        <f>'Agent sur le planning au 011019'!$C$36</f>
        <v>JFR-34</v>
      </c>
      <c r="LQ51" s="184" t="str">
        <f>'Agent sur le planning au 011019'!$D$36</f>
        <v>RA</v>
      </c>
      <c r="LR51" s="182" t="str">
        <f>'Agent sur le planning au 011019'!$E$36</f>
        <v>JFR-34</v>
      </c>
      <c r="LS51" s="182" t="str">
        <f>'Agent sur le planning au 011019'!$F$36</f>
        <v>JFR-34</v>
      </c>
      <c r="LT51" s="182" t="str">
        <f>'Agent sur le planning au 011019'!$B$37</f>
        <v>Soir gyn</v>
      </c>
      <c r="LU51" s="183" t="str">
        <f>'Agent sur le planning au 011019'!$C$37</f>
        <v>7H30-18H</v>
      </c>
      <c r="LV51" s="182" t="str">
        <f>'Agent sur le planning au 011019'!$D$37</f>
        <v>7H30-18H</v>
      </c>
      <c r="LW51" s="184" t="str">
        <f>'Agent sur le planning au 011019'!$E$37</f>
        <v>RA</v>
      </c>
      <c r="LX51" s="184" t="str">
        <f>'Agent sur le planning au 011019'!$F$37</f>
        <v>RA</v>
      </c>
      <c r="LY51" s="182" t="str">
        <f>'Agent sur le planning au 011019'!$B$38</f>
        <v>JFR-36</v>
      </c>
      <c r="LZ51" s="181" t="str">
        <f>'Agent sur le planning au 011019'!$C$38</f>
        <v>JFR-36</v>
      </c>
      <c r="MA51" s="182" t="str">
        <f>'Agent sur le planning au 011019'!$D$38</f>
        <v>JFR-36</v>
      </c>
      <c r="MB51" s="182" t="str">
        <f>'Agent sur le planning au 011019'!$E$38</f>
        <v>JFR-36</v>
      </c>
      <c r="MC51" s="182" t="str">
        <f>'Agent sur le planning au 011019'!$F$38</f>
        <v>Soir JFR</v>
      </c>
      <c r="MD51" s="181" t="str">
        <f>'Agent sur le planning au 011019'!$B$39</f>
        <v>JFR-35</v>
      </c>
      <c r="ME51" s="182" t="str">
        <f>'Agent sur le planning au 011019'!$C$39</f>
        <v>Soir JFR</v>
      </c>
      <c r="MF51" s="182" t="str">
        <f>'Agent sur le planning au 011019'!$D$39</f>
        <v>JFR-35</v>
      </c>
      <c r="MG51" s="182" t="str">
        <f>'Agent sur le planning au 011019'!$E$39</f>
        <v>JFR-35</v>
      </c>
      <c r="MH51" s="182" t="str">
        <f>'Agent sur le planning au 011019'!$F$39</f>
        <v>JFR-35</v>
      </c>
      <c r="MI51" s="183" t="str">
        <f>'Agent sur le planning au 011019'!$B$40</f>
        <v>7H30-15H30</v>
      </c>
      <c r="MJ51" s="183" t="str">
        <f>'Agent sur le planning au 011019'!$C$40</f>
        <v>7H30-15H30</v>
      </c>
      <c r="MK51" s="182" t="str">
        <f>'Agent sur le planning au 011019'!$D$40</f>
        <v>7H30-15H30</v>
      </c>
      <c r="ML51" s="182" t="str">
        <f>'Agent sur le planning au 011019'!$E$40</f>
        <v>12H-20H</v>
      </c>
      <c r="MM51" s="181" t="str">
        <f>'Agent sur le planning au 011019'!$F$40</f>
        <v>JFR-36</v>
      </c>
      <c r="MN51" s="182" t="str">
        <f>'Agent sur le planning au 011019'!$B$41</f>
        <v>Soir JBU</v>
      </c>
      <c r="MO51" s="182" t="str">
        <f>'Agent sur le planning au 011019'!$C$41</f>
        <v>JBU-14</v>
      </c>
      <c r="MP51" s="181" t="str">
        <f>'Agent sur le planning au 011019'!$D$41</f>
        <v>JBU-14</v>
      </c>
      <c r="MQ51" s="182" t="str">
        <f>'Agent sur le planning au 011019'!$E$41</f>
        <v>JBU-14</v>
      </c>
      <c r="MR51" s="182" t="str">
        <f>'Agent sur le planning au 011019'!$F$41</f>
        <v>JBU-14</v>
      </c>
      <c r="MS51" s="182" t="str">
        <f>'Agent sur le planning au 011019'!$B$42</f>
        <v>JBU-14</v>
      </c>
      <c r="MT51" s="182" t="str">
        <f>'Agent sur le planning au 011019'!$C$42</f>
        <v>Soir JBU</v>
      </c>
      <c r="MU51" s="182" t="str">
        <f>'Agent sur le planning au 011019'!$D$42</f>
        <v>JBU-11</v>
      </c>
      <c r="MV51" s="181" t="str">
        <f>'Agent sur le planning au 011019'!$E$42</f>
        <v>7H30-15H30</v>
      </c>
      <c r="MW51" s="182" t="str">
        <f>'Agent sur le planning au 011019'!$F$42</f>
        <v>RADIO</v>
      </c>
      <c r="MX51" s="182" t="str">
        <f>'Agent sur le planning au 011019'!$B$43</f>
        <v>JBU-11</v>
      </c>
      <c r="MY51" s="181" t="str">
        <f>'Agent sur le planning au 011019'!$C$43</f>
        <v>JBU-11</v>
      </c>
      <c r="MZ51" s="182" t="str">
        <f>'Agent sur le planning au 011019'!$D$43</f>
        <v>Soir JBU</v>
      </c>
      <c r="NA51" s="182" t="str">
        <f>'Agent sur le planning au 011019'!$E$43</f>
        <v>JBU-11</v>
      </c>
      <c r="NB51" s="182" t="str">
        <f>'Agent sur le planning au 011019'!$F$43</f>
        <v>JBU-11</v>
      </c>
      <c r="NC51" s="182" t="str">
        <f>'Agent sur le planning au 011019'!$B$44</f>
        <v>7H30-18H</v>
      </c>
      <c r="ND51" s="183" t="str">
        <f>'Agent sur le planning au 011019'!$C$44</f>
        <v>7H30-18H</v>
      </c>
      <c r="NE51" s="182" t="str">
        <f>'Agent sur le planning au 011019'!$D$44</f>
        <v>7H30-18H</v>
      </c>
      <c r="NF51" s="184" t="str">
        <f>'Agent sur le planning au 011019'!$E$44</f>
        <v>RA</v>
      </c>
      <c r="NG51" s="181" t="str">
        <f>'Agent sur le planning au 011019'!$F$44</f>
        <v>7H30-18H</v>
      </c>
      <c r="NH51" s="182" t="str">
        <f>'Agent sur le planning au 011019'!$B$45</f>
        <v>10H-20H</v>
      </c>
      <c r="NI51" s="183" t="str">
        <f>'Agent sur le planning au 011019'!$C$45</f>
        <v>7H30-18H</v>
      </c>
      <c r="NJ51" s="184" t="str">
        <f>'Agent sur le planning au 011019'!$D$45</f>
        <v>RA</v>
      </c>
      <c r="NK51" s="182" t="str">
        <f>'Agent sur le planning au 011019'!$E$45</f>
        <v>JBU-15</v>
      </c>
      <c r="NL51" s="184" t="str">
        <f>'Agent sur le planning au 011019'!$F$45</f>
        <v>RA</v>
      </c>
      <c r="NM51" s="181" t="str">
        <f>'Agent sur le planning au 011019'!$B$46</f>
        <v>JBC-26</v>
      </c>
      <c r="NN51" s="182" t="str">
        <f>'Agent sur le planning au 011019'!$C$46</f>
        <v>JBC-26</v>
      </c>
      <c r="NO51" s="182" t="str">
        <f>'Agent sur le planning au 011019'!$D$46</f>
        <v>JBC-26</v>
      </c>
      <c r="NP51" s="182" t="str">
        <f>'Agent sur le planning au 011019'!$E$46</f>
        <v>Soir JBC</v>
      </c>
      <c r="NQ51" s="183" t="str">
        <f>'Agent sur le planning au 011019'!$F$46</f>
        <v>7H30-15H30</v>
      </c>
      <c r="NR51" s="182" t="str">
        <f>'Agent sur le planning au 011019'!$B$47</f>
        <v>7H30-15H30</v>
      </c>
      <c r="NS51" s="181" t="str">
        <f>'Agent sur le planning au 011019'!$C$47</f>
        <v>7H30-15H30</v>
      </c>
      <c r="NT51" s="183" t="str">
        <f>'Agent sur le planning au 011019'!$D$47</f>
        <v>7H30-15H30</v>
      </c>
      <c r="NU51" s="183" t="str">
        <f>'Agent sur le planning au 011019'!$E$47</f>
        <v>7H30-15H30</v>
      </c>
      <c r="NV51" s="182" t="str">
        <f>'Agent sur le planning au 011019'!$F$47</f>
        <v>JBU-15</v>
      </c>
      <c r="NW51" s="182" t="str">
        <f>'Agent sur le planning au 011019'!$B$48</f>
        <v>Soir JBC</v>
      </c>
      <c r="NX51" s="182" t="str">
        <f>'Agent sur le planning au 011019'!$C$48</f>
        <v>JFR-35</v>
      </c>
      <c r="NY51" s="181" t="str">
        <f>'Agent sur le planning au 011019'!$D$48</f>
        <v>JBC-24</v>
      </c>
      <c r="NZ51" s="182" t="str">
        <f>'Agent sur le planning au 011019'!$E$48</f>
        <v>JBC-25</v>
      </c>
      <c r="OA51" s="182" t="str">
        <f>'Agent sur le planning au 011019'!$F$48</f>
        <v>JBC-25</v>
      </c>
      <c r="OB51" s="182" t="str">
        <f>'Agent sur le planning au 011019'!$B$49</f>
        <v>JBC-24</v>
      </c>
      <c r="OC51" s="182" t="str">
        <f>'Agent sur le planning au 011019'!$C$49</f>
        <v>JBC-24</v>
      </c>
      <c r="OD51" s="182" t="str">
        <f>'Agent sur le planning au 011019'!$D$49</f>
        <v>12H-20H</v>
      </c>
      <c r="OE51" s="182" t="str">
        <f>'Agent sur le planning au 011019'!$E$49</f>
        <v>JBC-24</v>
      </c>
      <c r="OF51" s="181" t="str">
        <f>'Agent sur le planning au 011019'!$F$49</f>
        <v>JBC-24</v>
      </c>
      <c r="OG51" s="182" t="str">
        <f>'Agent sur le planning au 011019'!$B$50</f>
        <v>JBC-22</v>
      </c>
      <c r="OH51" s="182" t="str">
        <f>'Agent sur le planning au 011019'!$C$50</f>
        <v>Soir JBC</v>
      </c>
      <c r="OI51" s="182" t="str">
        <f>'Agent sur le planning au 011019'!$D$50</f>
        <v>JBC-22</v>
      </c>
      <c r="OJ51" s="181" t="s">
        <v>293</v>
      </c>
      <c r="OK51" s="182" t="str">
        <f>'Agent sur le planning au 011019'!$F$50</f>
        <v>JBC-22</v>
      </c>
      <c r="OL51" s="182" t="str">
        <f>'Agent sur le planning au 011019'!$B$51</f>
        <v>7H30-18H</v>
      </c>
      <c r="OM51" s="184" t="str">
        <f>'Agent sur le planning au 011019'!$C$51</f>
        <v>RA</v>
      </c>
      <c r="ON51" s="182" t="str">
        <f>'Agent sur le planning au 011019'!$D$51</f>
        <v>JFR-33</v>
      </c>
      <c r="OO51" s="181" t="str">
        <f>'Agent sur le planning au 011019'!$E$51</f>
        <v>7h30-18h</v>
      </c>
      <c r="OP51" s="181" t="str">
        <f>'Agent sur le planning au 011019'!$F$51</f>
        <v>JFR-33</v>
      </c>
    </row>
    <row r="52" spans="1:406" ht="15" thickBot="1">
      <c r="A52" s="155" t="s">
        <v>386</v>
      </c>
      <c r="B52" s="182" t="str">
        <f>'Agent sur le planning au 011019'!$B$53</f>
        <v>7H30-15H30</v>
      </c>
      <c r="C52" s="183" t="str">
        <f>'Agent sur le planning au 011019'!$C$53</f>
        <v>7H30-15H30</v>
      </c>
      <c r="D52" s="181" t="str">
        <f>'Agent sur le planning au 011019'!$D$53</f>
        <v>7H30-15H30</v>
      </c>
      <c r="E52" s="182" t="str">
        <f>'Agent sur le planning au 011019'!$E$53</f>
        <v>Soir JFR</v>
      </c>
      <c r="F52" s="183" t="str">
        <f>'Agent sur le planning au 011019'!$F$53</f>
        <v>7H30-15H30</v>
      </c>
      <c r="G52" s="182" t="str">
        <f>'Agent sur le planning au 011019'!$B$54</f>
        <v>12H-20H</v>
      </c>
      <c r="H52" s="183" t="str">
        <f>'Agent sur le planning au 011019'!$C$54</f>
        <v>7H30-15H30</v>
      </c>
      <c r="I52" s="183" t="str">
        <f>'Agent sur le planning au 011019'!$D$54</f>
        <v>7H30-15H30</v>
      </c>
      <c r="J52" s="181" t="str">
        <f>'Agent sur le planning au 011019'!$E$54</f>
        <v>7H30-15H30</v>
      </c>
      <c r="K52" s="183" t="str">
        <f>'Agent sur le planning au 011019'!$F$54</f>
        <v>7H30-15H30</v>
      </c>
      <c r="L52" s="181" t="str">
        <f>'Agent sur le planning au 011019'!$B$55</f>
        <v>7H30-15H30</v>
      </c>
      <c r="M52" s="183" t="str">
        <f>'Agent sur le planning au 011019'!$C$55</f>
        <v>7H30-15H30</v>
      </c>
      <c r="N52" s="183" t="s">
        <v>292</v>
      </c>
      <c r="O52" s="183" t="s">
        <v>294</v>
      </c>
      <c r="P52" s="183" t="str">
        <f>'Agent sur le planning au 011019'!$F$55</f>
        <v>7H30-15H30</v>
      </c>
      <c r="Q52" s="182" t="str">
        <f>'Agent sur le planning au 011019'!$B$56</f>
        <v>CETI</v>
      </c>
      <c r="R52" s="181" t="str">
        <f>'Agent sur le planning au 011019'!$C$56</f>
        <v>CETI</v>
      </c>
      <c r="S52" s="183" t="str">
        <f>'Agent sur le planning au 011019'!$D$56</f>
        <v>7H30-15H30</v>
      </c>
      <c r="T52" s="182" t="str">
        <f>'Agent sur le planning au 011019'!$E$56</f>
        <v>Soir JBU</v>
      </c>
      <c r="U52" s="182" t="str">
        <f>'Agent sur le planning au 011019'!$F$56</f>
        <v>CETI</v>
      </c>
      <c r="V52" s="182" t="str">
        <f>'Agent sur le planning au 011019'!$B$57</f>
        <v>RADIO</v>
      </c>
      <c r="W52" s="182" t="str">
        <f>'Agent sur le planning au 011019'!$C$57</f>
        <v>CURI</v>
      </c>
      <c r="X52" s="181" t="str">
        <f>'Agent sur le planning au 011019'!$D$57</f>
        <v>Radio</v>
      </c>
      <c r="Y52" s="182" t="str">
        <f>'Agent sur le planning au 011019'!$E$57</f>
        <v>SCANN</v>
      </c>
      <c r="Z52" s="182" t="str">
        <f>'Agent sur le planning au 011019'!$F$57</f>
        <v>12H-20H</v>
      </c>
      <c r="AA52" s="179" t="str">
        <f>'Agent sur le planning au 011019'!$B$31</f>
        <v>JBA-3</v>
      </c>
      <c r="AB52" s="179" t="str">
        <f>'Agent sur le planning au 011019'!$C$31</f>
        <v>JBA-3</v>
      </c>
      <c r="AC52" s="179" t="str">
        <f>'Agent sur le planning au 011019'!$D$31</f>
        <v>JBA-3</v>
      </c>
      <c r="AD52" s="179" t="str">
        <f>'Agent sur le planning au 011019'!$E$31</f>
        <v>JBA-3</v>
      </c>
      <c r="AE52" s="180" t="str">
        <f>'Agent sur le planning au 011019'!$F$31</f>
        <v>JBA-3</v>
      </c>
      <c r="AF52" s="181" t="str">
        <f>'Agent sur le planning au 011019'!$B$32</f>
        <v>JBA-2</v>
      </c>
      <c r="AG52" s="182" t="str">
        <f>'Agent sur le planning au 011019'!$C$32</f>
        <v>JBA-2</v>
      </c>
      <c r="AH52" s="182" t="str">
        <f>'Agent sur le planning au 011019'!$D$32</f>
        <v>Soir JBC</v>
      </c>
      <c r="AI52" s="182" t="str">
        <f>'Agent sur le planning au 011019'!$E$32</f>
        <v>JBA-2</v>
      </c>
      <c r="AJ52" s="182" t="str">
        <f>'Agent sur le planning au 011019'!$F$32</f>
        <v>JBA-2</v>
      </c>
      <c r="AK52" s="182" t="str">
        <f>'Agent sur le planning au 011019'!$B$33</f>
        <v>JBA-1</v>
      </c>
      <c r="AL52" s="182" t="str">
        <f>'Agent sur le planning au 011019'!$C$33</f>
        <v>12H-20H</v>
      </c>
      <c r="AM52" s="181" t="str">
        <f>'Agent sur le planning au 011019'!$D$33</f>
        <v>JBA-2</v>
      </c>
      <c r="AN52" s="182" t="str">
        <f>'Agent sur le planning au 011019'!$E$33</f>
        <v>JBA-1</v>
      </c>
      <c r="AO52" s="182" t="str">
        <f>'Agent sur le planning au 011019'!$F$33</f>
        <v>JBA-1</v>
      </c>
      <c r="AP52" s="183" t="str">
        <f>'Agent sur le planning au 011019'!$B$34</f>
        <v>7H30-15H30</v>
      </c>
      <c r="AQ52" s="181" t="str">
        <f>'Agent sur le planning au 011019'!$C$34</f>
        <v>CCV-43</v>
      </c>
      <c r="AR52" s="182" t="str">
        <f>'Agent sur le planning au 011019'!$D$34</f>
        <v>Soir JFR</v>
      </c>
      <c r="AS52" s="182" t="str">
        <f>'Agent sur le planning au 011019'!$E$34</f>
        <v>CCV-43</v>
      </c>
      <c r="AT52" s="182" t="str">
        <f>'Agent sur le planning au 011019'!$F$34</f>
        <v>CCV-43</v>
      </c>
      <c r="AU52" s="183" t="str">
        <f>'Agent sur le planning au 011019'!$B$35</f>
        <v>7H30-15H30</v>
      </c>
      <c r="AV52" s="182" t="str">
        <f>'Agent sur le planning au 011019'!$C$35</f>
        <v>CCV-46</v>
      </c>
      <c r="AW52" s="182" t="str">
        <f>'Agent sur le planning au 011019'!$D$35</f>
        <v>CCV-46</v>
      </c>
      <c r="AX52" s="181" t="str">
        <f>'Agent sur le planning au 011019'!$E$35</f>
        <v>CCV-46</v>
      </c>
      <c r="AY52" s="182" t="str">
        <f>'Agent sur le planning au 011019'!$F$35</f>
        <v>Soir JBC</v>
      </c>
      <c r="AZ52" s="182" t="str">
        <f>'Agent sur le planning au 011019'!$B$36</f>
        <v>JFR-34</v>
      </c>
      <c r="BA52" s="181" t="str">
        <f>'Agent sur le planning au 011019'!$C$36</f>
        <v>JFR-34</v>
      </c>
      <c r="BB52" s="184" t="str">
        <f>'Agent sur le planning au 011019'!$D$36</f>
        <v>RA</v>
      </c>
      <c r="BC52" s="182" t="str">
        <f>'Agent sur le planning au 011019'!$E$36</f>
        <v>JFR-34</v>
      </c>
      <c r="BD52" s="182" t="str">
        <f>'Agent sur le planning au 011019'!$F$36</f>
        <v>JFR-34</v>
      </c>
      <c r="BE52" s="182" t="str">
        <f>'Agent sur le planning au 011019'!$B$37</f>
        <v>Soir gyn</v>
      </c>
      <c r="BF52" s="183" t="str">
        <f>'Agent sur le planning au 011019'!$C$37</f>
        <v>7H30-18H</v>
      </c>
      <c r="BG52" s="182" t="str">
        <f>'Agent sur le planning au 011019'!$D$37</f>
        <v>7H30-18H</v>
      </c>
      <c r="BH52" s="184" t="str">
        <f>'Agent sur le planning au 011019'!$E$37</f>
        <v>RA</v>
      </c>
      <c r="BI52" s="184" t="str">
        <f>'Agent sur le planning au 011019'!$F$37</f>
        <v>RA</v>
      </c>
      <c r="BJ52" s="182" t="str">
        <f>'Agent sur le planning au 011019'!$B$38</f>
        <v>JFR-36</v>
      </c>
      <c r="BK52" s="181" t="str">
        <f>'Agent sur le planning au 011019'!$C$38</f>
        <v>JFR-36</v>
      </c>
      <c r="BL52" s="182" t="str">
        <f>'Agent sur le planning au 011019'!$D$38</f>
        <v>JFR-36</v>
      </c>
      <c r="BM52" s="182" t="str">
        <f>'Agent sur le planning au 011019'!$E$38</f>
        <v>JFR-36</v>
      </c>
      <c r="BN52" s="182" t="str">
        <f>'Agent sur le planning au 011019'!$F$38</f>
        <v>Soir JFR</v>
      </c>
      <c r="BO52" s="181" t="str">
        <f>'Agent sur le planning au 011019'!$B$39</f>
        <v>JFR-35</v>
      </c>
      <c r="BP52" s="182" t="str">
        <f>'Agent sur le planning au 011019'!$C$39</f>
        <v>Soir JFR</v>
      </c>
      <c r="BQ52" s="182" t="str">
        <f>'Agent sur le planning au 011019'!$D$39</f>
        <v>JFR-35</v>
      </c>
      <c r="BR52" s="182" t="str">
        <f>'Agent sur le planning au 011019'!$E$39</f>
        <v>JFR-35</v>
      </c>
      <c r="BS52" s="182" t="str">
        <f>'Agent sur le planning au 011019'!$F$39</f>
        <v>JFR-35</v>
      </c>
      <c r="BT52" s="183" t="str">
        <f>'Agent sur le planning au 011019'!$B$40</f>
        <v>7H30-15H30</v>
      </c>
      <c r="BU52" s="183" t="str">
        <f>'Agent sur le planning au 011019'!$C$40</f>
        <v>7H30-15H30</v>
      </c>
      <c r="BV52" s="182" t="str">
        <f>'Agent sur le planning au 011019'!$D$40</f>
        <v>7H30-15H30</v>
      </c>
      <c r="BW52" s="182" t="str">
        <f>'Agent sur le planning au 011019'!$E$40</f>
        <v>12H-20H</v>
      </c>
      <c r="BX52" s="181" t="str">
        <f>'Agent sur le planning au 011019'!$F$40</f>
        <v>JFR-36</v>
      </c>
      <c r="BY52" s="182" t="str">
        <f>'Agent sur le planning au 011019'!$B$41</f>
        <v>Soir JBU</v>
      </c>
      <c r="BZ52" s="182" t="str">
        <f>'Agent sur le planning au 011019'!$C$41</f>
        <v>JBU-14</v>
      </c>
      <c r="CA52" s="181" t="str">
        <f>'Agent sur le planning au 011019'!$D$41</f>
        <v>JBU-14</v>
      </c>
      <c r="CB52" s="182" t="str">
        <f>'Agent sur le planning au 011019'!$E$41</f>
        <v>JBU-14</v>
      </c>
      <c r="CC52" s="182" t="str">
        <f>'Agent sur le planning au 011019'!$F$41</f>
        <v>JBU-14</v>
      </c>
      <c r="CD52" s="182" t="str">
        <f>'Agent sur le planning au 011019'!$B$42</f>
        <v>JBU-14</v>
      </c>
      <c r="CE52" s="182" t="str">
        <f>'Agent sur le planning au 011019'!$C$42</f>
        <v>Soir JBU</v>
      </c>
      <c r="CF52" s="182" t="str">
        <f>'Agent sur le planning au 011019'!$D$42</f>
        <v>JBU-11</v>
      </c>
      <c r="CG52" s="181" t="str">
        <f>'Agent sur le planning au 011019'!$E$42</f>
        <v>7H30-15H30</v>
      </c>
      <c r="CH52" s="182" t="str">
        <f>'Agent sur le planning au 011019'!$F$42</f>
        <v>RADIO</v>
      </c>
      <c r="CI52" s="182" t="str">
        <f>'Agent sur le planning au 011019'!$B$43</f>
        <v>JBU-11</v>
      </c>
      <c r="CJ52" s="181" t="str">
        <f>'Agent sur le planning au 011019'!$C$43</f>
        <v>JBU-11</v>
      </c>
      <c r="CK52" s="182" t="str">
        <f>'Agent sur le planning au 011019'!$D$43</f>
        <v>Soir JBU</v>
      </c>
      <c r="CL52" s="182" t="str">
        <f>'Agent sur le planning au 011019'!$E$43</f>
        <v>JBU-11</v>
      </c>
      <c r="CM52" s="182" t="str">
        <f>'Agent sur le planning au 011019'!$F$43</f>
        <v>JBU-11</v>
      </c>
      <c r="CN52" s="182" t="str">
        <f>'Agent sur le planning au 011019'!$B$44</f>
        <v>7H30-18H</v>
      </c>
      <c r="CO52" s="183" t="str">
        <f>'Agent sur le planning au 011019'!$C$44</f>
        <v>7H30-18H</v>
      </c>
      <c r="CP52" s="182" t="str">
        <f>'Agent sur le planning au 011019'!$D$44</f>
        <v>7H30-18H</v>
      </c>
      <c r="CQ52" s="184" t="str">
        <f>'Agent sur le planning au 011019'!$E$44</f>
        <v>RA</v>
      </c>
      <c r="CR52" s="181" t="str">
        <f>'Agent sur le planning au 011019'!$F$44</f>
        <v>7H30-18H</v>
      </c>
      <c r="CS52" s="182" t="str">
        <f>'Agent sur le planning au 011019'!$B$45</f>
        <v>10H-20H</v>
      </c>
      <c r="CT52" s="183" t="str">
        <f>'Agent sur le planning au 011019'!$C$45</f>
        <v>7H30-18H</v>
      </c>
      <c r="CU52" s="184" t="str">
        <f>'Agent sur le planning au 011019'!$D$45</f>
        <v>RA</v>
      </c>
      <c r="CV52" s="182" t="str">
        <f>'Agent sur le planning au 011019'!$E$45</f>
        <v>JBU-15</v>
      </c>
      <c r="CW52" s="184" t="str">
        <f>'Agent sur le planning au 011019'!$F$45</f>
        <v>RA</v>
      </c>
      <c r="CX52" s="181" t="str">
        <f>'Agent sur le planning au 011019'!$B$46</f>
        <v>JBC-26</v>
      </c>
      <c r="CY52" s="182" t="str">
        <f>'Agent sur le planning au 011019'!$C$46</f>
        <v>JBC-26</v>
      </c>
      <c r="CZ52" s="182" t="str">
        <f>'Agent sur le planning au 011019'!$D$46</f>
        <v>JBC-26</v>
      </c>
      <c r="DA52" s="182" t="str">
        <f>'Agent sur le planning au 011019'!$E$46</f>
        <v>Soir JBC</v>
      </c>
      <c r="DB52" s="183" t="str">
        <f>'Agent sur le planning au 011019'!$F$46</f>
        <v>7H30-15H30</v>
      </c>
      <c r="DC52" s="182" t="str">
        <f>'Agent sur le planning au 011019'!$B$47</f>
        <v>7H30-15H30</v>
      </c>
      <c r="DD52" s="181" t="str">
        <f>'Agent sur le planning au 011019'!$C$47</f>
        <v>7H30-15H30</v>
      </c>
      <c r="DE52" s="183" t="str">
        <f>'Agent sur le planning au 011019'!$D$47</f>
        <v>7H30-15H30</v>
      </c>
      <c r="DF52" s="183" t="str">
        <f>'Agent sur le planning au 011019'!$E$47</f>
        <v>7H30-15H30</v>
      </c>
      <c r="DG52" s="182" t="str">
        <f>'Agent sur le planning au 011019'!$F$47</f>
        <v>JBU-15</v>
      </c>
      <c r="DH52" s="182" t="str">
        <f>'Agent sur le planning au 011019'!$B$48</f>
        <v>Soir JBC</v>
      </c>
      <c r="DI52" s="182" t="str">
        <f>'Agent sur le planning au 011019'!$C$48</f>
        <v>JFR-35</v>
      </c>
      <c r="DJ52" s="181" t="str">
        <f>'Agent sur le planning au 011019'!$D$48</f>
        <v>JBC-24</v>
      </c>
      <c r="DK52" s="182" t="str">
        <f>'Agent sur le planning au 011019'!$E$48</f>
        <v>JBC-25</v>
      </c>
      <c r="DL52" s="182" t="str">
        <f>'Agent sur le planning au 011019'!$F$48</f>
        <v>JBC-25</v>
      </c>
      <c r="DM52" s="182" t="str">
        <f>'Agent sur le planning au 011019'!$B$49</f>
        <v>JBC-24</v>
      </c>
      <c r="DN52" s="182" t="str">
        <f>'Agent sur le planning au 011019'!$C$49</f>
        <v>JBC-24</v>
      </c>
      <c r="DO52" s="182" t="str">
        <f>'Agent sur le planning au 011019'!$D$49</f>
        <v>12H-20H</v>
      </c>
      <c r="DP52" s="182" t="str">
        <f>'Agent sur le planning au 011019'!$E$49</f>
        <v>JBC-24</v>
      </c>
      <c r="DQ52" s="181" t="str">
        <f>'Agent sur le planning au 011019'!$F$49</f>
        <v>JBC-24</v>
      </c>
      <c r="DR52" s="182" t="str">
        <f>'Agent sur le planning au 011019'!$B$50</f>
        <v>JBC-22</v>
      </c>
      <c r="DS52" s="182" t="str">
        <f>'Agent sur le planning au 011019'!$C$50</f>
        <v>Soir JBC</v>
      </c>
      <c r="DT52" s="182" t="str">
        <f>'Agent sur le planning au 011019'!$D$50</f>
        <v>JBC-22</v>
      </c>
      <c r="DU52" s="181" t="s">
        <v>293</v>
      </c>
      <c r="DV52" s="182" t="str">
        <f>'Agent sur le planning au 011019'!$F$50</f>
        <v>JBC-22</v>
      </c>
      <c r="DW52" s="182" t="str">
        <f>'Agent sur le planning au 011019'!$B$51</f>
        <v>7H30-18H</v>
      </c>
      <c r="DX52" s="184" t="str">
        <f>'Agent sur le planning au 011019'!$C$51</f>
        <v>RA</v>
      </c>
      <c r="DY52" s="182" t="str">
        <f>'Agent sur le planning au 011019'!$D$51</f>
        <v>JFR-33</v>
      </c>
      <c r="DZ52" s="181" t="str">
        <f>'Agent sur le planning au 011019'!$E$51</f>
        <v>7h30-18h</v>
      </c>
      <c r="EA52" s="181" t="str">
        <f>'Agent sur le planning au 011019'!$F$51</f>
        <v>JFR-33</v>
      </c>
      <c r="EB52" s="184" t="str">
        <f>'Agent sur le planning au 011019'!$B$52</f>
        <v>RA</v>
      </c>
      <c r="EC52" s="182" t="str">
        <f>'Agent sur le planning au 011019'!$C$52</f>
        <v>JBC-25</v>
      </c>
      <c r="ED52" s="182" t="str">
        <f>'Agent sur le planning au 011019'!$D$52</f>
        <v>JFR-35</v>
      </c>
      <c r="EE52" s="182" t="str">
        <f>'Agent sur le planning au 011019'!$E$52</f>
        <v>7H30-18H</v>
      </c>
      <c r="EF52" s="184" t="str">
        <f>'Agent sur le planning au 011019'!$F$52</f>
        <v>RA</v>
      </c>
      <c r="EG52" s="182" t="str">
        <f>'Agent sur le planning au 011019'!$B$53</f>
        <v>7H30-15H30</v>
      </c>
      <c r="EH52" s="183" t="str">
        <f>'Agent sur le planning au 011019'!$C$53</f>
        <v>7H30-15H30</v>
      </c>
      <c r="EI52" s="181" t="str">
        <f>'Agent sur le planning au 011019'!$D$53</f>
        <v>7H30-15H30</v>
      </c>
      <c r="EJ52" s="182" t="str">
        <f>'Agent sur le planning au 011019'!$E$53</f>
        <v>Soir JFR</v>
      </c>
      <c r="EK52" s="183" t="str">
        <f>'Agent sur le planning au 011019'!$F$53</f>
        <v>7H30-15H30</v>
      </c>
      <c r="EL52" s="182" t="str">
        <f>'Agent sur le planning au 011019'!$B$54</f>
        <v>12H-20H</v>
      </c>
      <c r="EM52" s="183" t="str">
        <f>'Agent sur le planning au 011019'!$C$54</f>
        <v>7H30-15H30</v>
      </c>
      <c r="EN52" s="183" t="str">
        <f>'Agent sur le planning au 011019'!$D$54</f>
        <v>7H30-15H30</v>
      </c>
      <c r="EO52" s="181" t="str">
        <f>'Agent sur le planning au 011019'!$E$54</f>
        <v>7H30-15H30</v>
      </c>
      <c r="EP52" s="183" t="str">
        <f>'Agent sur le planning au 011019'!$F$54</f>
        <v>7H30-15H30</v>
      </c>
      <c r="EQ52" s="181" t="str">
        <f>'Agent sur le planning au 011019'!$B$55</f>
        <v>7H30-15H30</v>
      </c>
      <c r="ER52" s="183" t="str">
        <f>'Agent sur le planning au 011019'!$C$55</f>
        <v>7H30-15H30</v>
      </c>
      <c r="ES52" s="183" t="s">
        <v>292</v>
      </c>
      <c r="ET52" s="183" t="s">
        <v>294</v>
      </c>
      <c r="EU52" s="183" t="str">
        <f>'Agent sur le planning au 011019'!$F$55</f>
        <v>7H30-15H30</v>
      </c>
      <c r="EV52" s="182" t="str">
        <f>'Agent sur le planning au 011019'!$B$56</f>
        <v>CETI</v>
      </c>
      <c r="EW52" s="181" t="str">
        <f>'Agent sur le planning au 011019'!$C$56</f>
        <v>CETI</v>
      </c>
      <c r="EX52" s="183" t="str">
        <f>'Agent sur le planning au 011019'!$D$56</f>
        <v>7H30-15H30</v>
      </c>
      <c r="EY52" s="182" t="str">
        <f>'Agent sur le planning au 011019'!$E$56</f>
        <v>Soir JBU</v>
      </c>
      <c r="EZ52" s="182" t="str">
        <f>'Agent sur le planning au 011019'!$F$56</f>
        <v>CETI</v>
      </c>
      <c r="FA52" s="182" t="str">
        <f>'Agent sur le planning au 011019'!$B$57</f>
        <v>RADIO</v>
      </c>
      <c r="FB52" s="182" t="str">
        <f>'Agent sur le planning au 011019'!$C$57</f>
        <v>CURI</v>
      </c>
      <c r="FC52" s="181" t="str">
        <f>'Agent sur le planning au 011019'!$D$57</f>
        <v>Radio</v>
      </c>
      <c r="FD52" s="182" t="str">
        <f>'Agent sur le planning au 011019'!$E$57</f>
        <v>SCANN</v>
      </c>
      <c r="FE52" s="182" t="str">
        <f>'Agent sur le planning au 011019'!$F$57</f>
        <v>12H-20H</v>
      </c>
      <c r="FF52" s="179" t="str">
        <f>'Agent sur le planning au 011019'!$B$31</f>
        <v>JBA-3</v>
      </c>
      <c r="FG52" s="179" t="str">
        <f>'Agent sur le planning au 011019'!$C$31</f>
        <v>JBA-3</v>
      </c>
      <c r="FH52" s="179" t="str">
        <f>'Agent sur le planning au 011019'!$D$31</f>
        <v>JBA-3</v>
      </c>
      <c r="FI52" s="179" t="str">
        <f>'Agent sur le planning au 011019'!$E$31</f>
        <v>JBA-3</v>
      </c>
      <c r="FJ52" s="180" t="str">
        <f>'Agent sur le planning au 011019'!$F$31</f>
        <v>JBA-3</v>
      </c>
      <c r="FK52" s="181" t="str">
        <f>'Agent sur le planning au 011019'!$B$32</f>
        <v>JBA-2</v>
      </c>
      <c r="FL52" s="182" t="str">
        <f>'Agent sur le planning au 011019'!$C$32</f>
        <v>JBA-2</v>
      </c>
      <c r="FM52" s="182" t="str">
        <f>'Agent sur le planning au 011019'!$D$32</f>
        <v>Soir JBC</v>
      </c>
      <c r="FN52" s="182" t="str">
        <f>'Agent sur le planning au 011019'!$E$32</f>
        <v>JBA-2</v>
      </c>
      <c r="FO52" s="182" t="str">
        <f>'Agent sur le planning au 011019'!$F$32</f>
        <v>JBA-2</v>
      </c>
      <c r="FP52" s="182" t="str">
        <f>'Agent sur le planning au 011019'!$B$33</f>
        <v>JBA-1</v>
      </c>
      <c r="FQ52" s="182" t="str">
        <f>'Agent sur le planning au 011019'!$C$33</f>
        <v>12H-20H</v>
      </c>
      <c r="FR52" s="181" t="str">
        <f>'Agent sur le planning au 011019'!$D$33</f>
        <v>JBA-2</v>
      </c>
      <c r="FS52" s="182" t="str">
        <f>'Agent sur le planning au 011019'!$E$33</f>
        <v>JBA-1</v>
      </c>
      <c r="FT52" s="182" t="str">
        <f>'Agent sur le planning au 011019'!$F$33</f>
        <v>JBA-1</v>
      </c>
      <c r="FU52" s="183" t="str">
        <f>'Agent sur le planning au 011019'!$B$34</f>
        <v>7H30-15H30</v>
      </c>
      <c r="FV52" s="181" t="str">
        <f>'Agent sur le planning au 011019'!$C$34</f>
        <v>CCV-43</v>
      </c>
      <c r="FW52" s="182" t="str">
        <f>'Agent sur le planning au 011019'!$D$34</f>
        <v>Soir JFR</v>
      </c>
      <c r="FX52" s="182" t="str">
        <f>'Agent sur le planning au 011019'!$E$34</f>
        <v>CCV-43</v>
      </c>
      <c r="FY52" s="182" t="str">
        <f>'Agent sur le planning au 011019'!$F$34</f>
        <v>CCV-43</v>
      </c>
      <c r="FZ52" s="183" t="str">
        <f>'Agent sur le planning au 011019'!$B$35</f>
        <v>7H30-15H30</v>
      </c>
      <c r="GA52" s="182" t="str">
        <f>'Agent sur le planning au 011019'!$C$35</f>
        <v>CCV-46</v>
      </c>
      <c r="GB52" s="182" t="str">
        <f>'Agent sur le planning au 011019'!$D$35</f>
        <v>CCV-46</v>
      </c>
      <c r="GC52" s="181" t="str">
        <f>'Agent sur le planning au 011019'!$E$35</f>
        <v>CCV-46</v>
      </c>
      <c r="GD52" s="182" t="str">
        <f>'Agent sur le planning au 011019'!$F$35</f>
        <v>Soir JBC</v>
      </c>
      <c r="GE52" s="182" t="str">
        <f>'Agent sur le planning au 011019'!$B$36</f>
        <v>JFR-34</v>
      </c>
      <c r="GF52" s="181" t="str">
        <f>'Agent sur le planning au 011019'!$C$36</f>
        <v>JFR-34</v>
      </c>
      <c r="GG52" s="184" t="str">
        <f>'Agent sur le planning au 011019'!$D$36</f>
        <v>RA</v>
      </c>
      <c r="GH52" s="182" t="str">
        <f>'Agent sur le planning au 011019'!$E$36</f>
        <v>JFR-34</v>
      </c>
      <c r="GI52" s="182" t="str">
        <f>'Agent sur le planning au 011019'!$F$36</f>
        <v>JFR-34</v>
      </c>
      <c r="GJ52" s="182" t="str">
        <f>'Agent sur le planning au 011019'!$B$37</f>
        <v>Soir gyn</v>
      </c>
      <c r="GK52" s="183" t="str">
        <f>'Agent sur le planning au 011019'!$C$37</f>
        <v>7H30-18H</v>
      </c>
      <c r="GL52" s="182" t="str">
        <f>'Agent sur le planning au 011019'!$D$37</f>
        <v>7H30-18H</v>
      </c>
      <c r="GM52" s="184" t="str">
        <f>'Agent sur le planning au 011019'!$E$37</f>
        <v>RA</v>
      </c>
      <c r="GN52" s="184" t="str">
        <f>'Agent sur le planning au 011019'!$F$37</f>
        <v>RA</v>
      </c>
      <c r="GO52" s="182" t="str">
        <f>'Agent sur le planning au 011019'!$B$38</f>
        <v>JFR-36</v>
      </c>
      <c r="GP52" s="181" t="str">
        <f>'Agent sur le planning au 011019'!$C$38</f>
        <v>JFR-36</v>
      </c>
      <c r="GQ52" s="182" t="str">
        <f>'Agent sur le planning au 011019'!$D$38</f>
        <v>JFR-36</v>
      </c>
      <c r="GR52" s="182" t="str">
        <f>'Agent sur le planning au 011019'!$E$38</f>
        <v>JFR-36</v>
      </c>
      <c r="GS52" s="182" t="str">
        <f>'Agent sur le planning au 011019'!$F$38</f>
        <v>Soir JFR</v>
      </c>
      <c r="GT52" s="181" t="str">
        <f>'Agent sur le planning au 011019'!$B$39</f>
        <v>JFR-35</v>
      </c>
      <c r="GU52" s="182" t="str">
        <f>'Agent sur le planning au 011019'!$C$39</f>
        <v>Soir JFR</v>
      </c>
      <c r="GV52" s="182" t="str">
        <f>'Agent sur le planning au 011019'!$D$39</f>
        <v>JFR-35</v>
      </c>
      <c r="GW52" s="182" t="str">
        <f>'Agent sur le planning au 011019'!$E$39</f>
        <v>JFR-35</v>
      </c>
      <c r="GX52" s="182" t="str">
        <f>'Agent sur le planning au 011019'!$F$39</f>
        <v>JFR-35</v>
      </c>
      <c r="GY52" s="183" t="str">
        <f>'Agent sur le planning au 011019'!$B$40</f>
        <v>7H30-15H30</v>
      </c>
      <c r="GZ52" s="183" t="str">
        <f>'Agent sur le planning au 011019'!$C$40</f>
        <v>7H30-15H30</v>
      </c>
      <c r="HA52" s="182" t="str">
        <f>'Agent sur le planning au 011019'!$D$40</f>
        <v>7H30-15H30</v>
      </c>
      <c r="HB52" s="182" t="str">
        <f>'Agent sur le planning au 011019'!$E$40</f>
        <v>12H-20H</v>
      </c>
      <c r="HC52" s="181" t="str">
        <f>'Agent sur le planning au 011019'!$F$40</f>
        <v>JFR-36</v>
      </c>
      <c r="HD52" s="182" t="str">
        <f>'Agent sur le planning au 011019'!$B$41</f>
        <v>Soir JBU</v>
      </c>
      <c r="HE52" s="182" t="str">
        <f>'Agent sur le planning au 011019'!$C$41</f>
        <v>JBU-14</v>
      </c>
      <c r="HF52" s="181" t="str">
        <f>'Agent sur le planning au 011019'!$D$41</f>
        <v>JBU-14</v>
      </c>
      <c r="HG52" s="182" t="str">
        <f>'Agent sur le planning au 011019'!$E$41</f>
        <v>JBU-14</v>
      </c>
      <c r="HH52" s="182" t="str">
        <f>'Agent sur le planning au 011019'!$F$41</f>
        <v>JBU-14</v>
      </c>
      <c r="HI52" s="182" t="str">
        <f>'Agent sur le planning au 011019'!$B$42</f>
        <v>JBU-14</v>
      </c>
      <c r="HJ52" s="182" t="str">
        <f>'Agent sur le planning au 011019'!$C$42</f>
        <v>Soir JBU</v>
      </c>
      <c r="HK52" s="182" t="str">
        <f>'Agent sur le planning au 011019'!$D$42</f>
        <v>JBU-11</v>
      </c>
      <c r="HL52" s="181" t="str">
        <f>'Agent sur le planning au 011019'!$E$42</f>
        <v>7H30-15H30</v>
      </c>
      <c r="HM52" s="182" t="str">
        <f>'Agent sur le planning au 011019'!$F$42</f>
        <v>RADIO</v>
      </c>
      <c r="HN52" s="182" t="str">
        <f>'Agent sur le planning au 011019'!$B$43</f>
        <v>JBU-11</v>
      </c>
      <c r="HO52" s="181" t="str">
        <f>'Agent sur le planning au 011019'!$C$43</f>
        <v>JBU-11</v>
      </c>
      <c r="HP52" s="182" t="str">
        <f>'Agent sur le planning au 011019'!$D$43</f>
        <v>Soir JBU</v>
      </c>
      <c r="HQ52" s="182" t="str">
        <f>'Agent sur le planning au 011019'!$E$43</f>
        <v>JBU-11</v>
      </c>
      <c r="HR52" s="182" t="str">
        <f>'Agent sur le planning au 011019'!$F$43</f>
        <v>JBU-11</v>
      </c>
      <c r="HS52" s="182" t="str">
        <f>'Agent sur le planning au 011019'!$B$44</f>
        <v>7H30-18H</v>
      </c>
      <c r="HT52" s="183" t="str">
        <f>'Agent sur le planning au 011019'!$C$44</f>
        <v>7H30-18H</v>
      </c>
      <c r="HU52" s="182" t="str">
        <f>'Agent sur le planning au 011019'!$D$44</f>
        <v>7H30-18H</v>
      </c>
      <c r="HV52" s="184" t="str">
        <f>'Agent sur le planning au 011019'!$E$44</f>
        <v>RA</v>
      </c>
      <c r="HW52" s="181" t="str">
        <f>'Agent sur le planning au 011019'!$F$44</f>
        <v>7H30-18H</v>
      </c>
      <c r="HX52" s="182" t="str">
        <f>'Agent sur le planning au 011019'!$B$45</f>
        <v>10H-20H</v>
      </c>
      <c r="HY52" s="183" t="str">
        <f>'Agent sur le planning au 011019'!$C$45</f>
        <v>7H30-18H</v>
      </c>
      <c r="HZ52" s="184" t="str">
        <f>'Agent sur le planning au 011019'!$D$45</f>
        <v>RA</v>
      </c>
      <c r="IA52" s="182" t="str">
        <f>'Agent sur le planning au 011019'!$E$45</f>
        <v>JBU-15</v>
      </c>
      <c r="IB52" s="184" t="str">
        <f>'Agent sur le planning au 011019'!$F$45</f>
        <v>RA</v>
      </c>
      <c r="IC52" s="181" t="str">
        <f>'Agent sur le planning au 011019'!$B$46</f>
        <v>JBC-26</v>
      </c>
      <c r="ID52" s="182" t="str">
        <f>'Agent sur le planning au 011019'!$C$46</f>
        <v>JBC-26</v>
      </c>
      <c r="IE52" s="182" t="str">
        <f>'Agent sur le planning au 011019'!$D$46</f>
        <v>JBC-26</v>
      </c>
      <c r="IF52" s="182" t="str">
        <f>'Agent sur le planning au 011019'!$E$46</f>
        <v>Soir JBC</v>
      </c>
      <c r="IG52" s="183" t="str">
        <f>'Agent sur le planning au 011019'!$F$46</f>
        <v>7H30-15H30</v>
      </c>
      <c r="IH52" s="182" t="str">
        <f>'Agent sur le planning au 011019'!$B$47</f>
        <v>7H30-15H30</v>
      </c>
      <c r="II52" s="181" t="str">
        <f>'Agent sur le planning au 011019'!$C$47</f>
        <v>7H30-15H30</v>
      </c>
      <c r="IJ52" s="183" t="str">
        <f>'Agent sur le planning au 011019'!$D$47</f>
        <v>7H30-15H30</v>
      </c>
      <c r="IK52" s="183" t="str">
        <f>'Agent sur le planning au 011019'!$E$47</f>
        <v>7H30-15H30</v>
      </c>
      <c r="IL52" s="182" t="str">
        <f>'Agent sur le planning au 011019'!$F$47</f>
        <v>JBU-15</v>
      </c>
      <c r="IM52" s="182" t="str">
        <f>'Agent sur le planning au 011019'!$B$48</f>
        <v>Soir JBC</v>
      </c>
      <c r="IN52" s="182" t="str">
        <f>'Agent sur le planning au 011019'!$C$48</f>
        <v>JFR-35</v>
      </c>
      <c r="IO52" s="181" t="str">
        <f>'Agent sur le planning au 011019'!$D$48</f>
        <v>JBC-24</v>
      </c>
      <c r="IP52" s="182" t="str">
        <f>'Agent sur le planning au 011019'!$E$48</f>
        <v>JBC-25</v>
      </c>
      <c r="IQ52" s="182" t="str">
        <f>'Agent sur le planning au 011019'!$F$48</f>
        <v>JBC-25</v>
      </c>
      <c r="IR52" s="182" t="str">
        <f>'Agent sur le planning au 011019'!$B$49</f>
        <v>JBC-24</v>
      </c>
      <c r="IS52" s="182" t="str">
        <f>'Agent sur le planning au 011019'!$C$49</f>
        <v>JBC-24</v>
      </c>
      <c r="IT52" s="182" t="str">
        <f>'Agent sur le planning au 011019'!$D$49</f>
        <v>12H-20H</v>
      </c>
      <c r="IU52" s="182" t="str">
        <f>'Agent sur le planning au 011019'!$E$49</f>
        <v>JBC-24</v>
      </c>
      <c r="IV52" s="181" t="str">
        <f>'Agent sur le planning au 011019'!$F$49</f>
        <v>JBC-24</v>
      </c>
      <c r="IW52" s="182" t="str">
        <f>'Agent sur le planning au 011019'!$B$50</f>
        <v>JBC-22</v>
      </c>
      <c r="IX52" s="182" t="str">
        <f>'Agent sur le planning au 011019'!$C$50</f>
        <v>Soir JBC</v>
      </c>
      <c r="IY52" s="182" t="str">
        <f>'Agent sur le planning au 011019'!$D$50</f>
        <v>JBC-22</v>
      </c>
      <c r="IZ52" s="181" t="s">
        <v>293</v>
      </c>
      <c r="JA52" s="182" t="str">
        <f>'Agent sur le planning au 011019'!$F$50</f>
        <v>JBC-22</v>
      </c>
      <c r="JB52" s="182" t="str">
        <f>'Agent sur le planning au 011019'!$B$51</f>
        <v>7H30-18H</v>
      </c>
      <c r="JC52" s="184" t="str">
        <f>'Agent sur le planning au 011019'!$C$51</f>
        <v>RA</v>
      </c>
      <c r="JD52" s="182" t="str">
        <f>'Agent sur le planning au 011019'!$D$51</f>
        <v>JFR-33</v>
      </c>
      <c r="JE52" s="181" t="str">
        <f>'Agent sur le planning au 011019'!$E$51</f>
        <v>7h30-18h</v>
      </c>
      <c r="JF52" s="181" t="str">
        <f>'Agent sur le planning au 011019'!$F$51</f>
        <v>JFR-33</v>
      </c>
      <c r="JG52" s="184" t="str">
        <f>'Agent sur le planning au 011019'!$B$52</f>
        <v>RA</v>
      </c>
      <c r="JH52" s="182" t="str">
        <f>'Agent sur le planning au 011019'!$C$52</f>
        <v>JBC-25</v>
      </c>
      <c r="JI52" s="182" t="str">
        <f>'Agent sur le planning au 011019'!$D$52</f>
        <v>JFR-35</v>
      </c>
      <c r="JJ52" s="182" t="str">
        <f>'Agent sur le planning au 011019'!$E$52</f>
        <v>7H30-18H</v>
      </c>
      <c r="JK52" s="184" t="str">
        <f>'Agent sur le planning au 011019'!$F$52</f>
        <v>RA</v>
      </c>
      <c r="JL52" s="182" t="str">
        <f>'Agent sur le planning au 011019'!$B$53</f>
        <v>7H30-15H30</v>
      </c>
      <c r="JM52" s="183" t="str">
        <f>'Agent sur le planning au 011019'!$C$53</f>
        <v>7H30-15H30</v>
      </c>
      <c r="JN52" s="181" t="str">
        <f>'Agent sur le planning au 011019'!$D$53</f>
        <v>7H30-15H30</v>
      </c>
      <c r="JO52" s="182" t="str">
        <f>'Agent sur le planning au 011019'!$E$53</f>
        <v>Soir JFR</v>
      </c>
      <c r="JP52" s="183" t="str">
        <f>'Agent sur le planning au 011019'!$F$53</f>
        <v>7H30-15H30</v>
      </c>
      <c r="JQ52" s="182" t="str">
        <f>'Agent sur le planning au 011019'!$B$54</f>
        <v>12H-20H</v>
      </c>
      <c r="JR52" s="183" t="str">
        <f>'Agent sur le planning au 011019'!$C$54</f>
        <v>7H30-15H30</v>
      </c>
      <c r="JS52" s="183" t="str">
        <f>'Agent sur le planning au 011019'!$D$54</f>
        <v>7H30-15H30</v>
      </c>
      <c r="JT52" s="181" t="str">
        <f>'Agent sur le planning au 011019'!$E$54</f>
        <v>7H30-15H30</v>
      </c>
      <c r="JU52" s="183" t="str">
        <f>'Agent sur le planning au 011019'!$F$54</f>
        <v>7H30-15H30</v>
      </c>
      <c r="JV52" s="181" t="str">
        <f>'Agent sur le planning au 011019'!$B$55</f>
        <v>7H30-15H30</v>
      </c>
      <c r="JW52" s="183" t="str">
        <f>'Agent sur le planning au 011019'!$C$55</f>
        <v>7H30-15H30</v>
      </c>
      <c r="JX52" s="183" t="s">
        <v>292</v>
      </c>
      <c r="JY52" s="183" t="s">
        <v>294</v>
      </c>
      <c r="JZ52" s="183" t="str">
        <f>'Agent sur le planning au 011019'!$F$55</f>
        <v>7H30-15H30</v>
      </c>
      <c r="KA52" s="182" t="str">
        <f>'Agent sur le planning au 011019'!$B$56</f>
        <v>CETI</v>
      </c>
      <c r="KB52" s="181" t="str">
        <f>'Agent sur le planning au 011019'!$C$56</f>
        <v>CETI</v>
      </c>
      <c r="KC52" s="183" t="str">
        <f>'Agent sur le planning au 011019'!$D$56</f>
        <v>7H30-15H30</v>
      </c>
      <c r="KD52" s="182" t="str">
        <f>'Agent sur le planning au 011019'!$E$56</f>
        <v>Soir JBU</v>
      </c>
      <c r="KE52" s="182" t="str">
        <f>'Agent sur le planning au 011019'!$F$56</f>
        <v>CETI</v>
      </c>
      <c r="KF52" s="182" t="str">
        <f>'Agent sur le planning au 011019'!$B$57</f>
        <v>RADIO</v>
      </c>
      <c r="KG52" s="182" t="str">
        <f>'Agent sur le planning au 011019'!$C$57</f>
        <v>CURI</v>
      </c>
      <c r="KH52" s="181" t="str">
        <f>'Agent sur le planning au 011019'!$D$57</f>
        <v>Radio</v>
      </c>
      <c r="KI52" s="182" t="str">
        <f>'Agent sur le planning au 011019'!$E$57</f>
        <v>SCANN</v>
      </c>
      <c r="KJ52" s="182" t="str">
        <f>'Agent sur le planning au 011019'!$F$57</f>
        <v>12H-20H</v>
      </c>
      <c r="KK52" s="179" t="str">
        <f>'Agent sur le planning au 011019'!$B$31</f>
        <v>JBA-3</v>
      </c>
      <c r="KL52" s="179" t="str">
        <f>'Agent sur le planning au 011019'!$C$31</f>
        <v>JBA-3</v>
      </c>
      <c r="KM52" s="179" t="str">
        <f>'Agent sur le planning au 011019'!$D$31</f>
        <v>JBA-3</v>
      </c>
      <c r="KN52" s="179" t="str">
        <f>'Agent sur le planning au 011019'!$E$31</f>
        <v>JBA-3</v>
      </c>
      <c r="KO52" s="180" t="str">
        <f>'Agent sur le planning au 011019'!$F$31</f>
        <v>JBA-3</v>
      </c>
      <c r="KP52" s="181" t="str">
        <f>'Agent sur le planning au 011019'!$B$32</f>
        <v>JBA-2</v>
      </c>
      <c r="KQ52" s="182" t="str">
        <f>'Agent sur le planning au 011019'!$C$32</f>
        <v>JBA-2</v>
      </c>
      <c r="KR52" s="182" t="str">
        <f>'Agent sur le planning au 011019'!$D$32</f>
        <v>Soir JBC</v>
      </c>
      <c r="KS52" s="182" t="str">
        <f>'Agent sur le planning au 011019'!$E$32</f>
        <v>JBA-2</v>
      </c>
      <c r="KT52" s="182" t="str">
        <f>'Agent sur le planning au 011019'!$F$32</f>
        <v>JBA-2</v>
      </c>
      <c r="KU52" s="182" t="str">
        <f>'Agent sur le planning au 011019'!$B$33</f>
        <v>JBA-1</v>
      </c>
      <c r="KV52" s="182" t="str">
        <f>'Agent sur le planning au 011019'!$C$33</f>
        <v>12H-20H</v>
      </c>
      <c r="KW52" s="181" t="str">
        <f>'Agent sur le planning au 011019'!$D$33</f>
        <v>JBA-2</v>
      </c>
      <c r="KX52" s="182" t="str">
        <f>'Agent sur le planning au 011019'!$E$33</f>
        <v>JBA-1</v>
      </c>
      <c r="KY52" s="182" t="str">
        <f>'Agent sur le planning au 011019'!$F$33</f>
        <v>JBA-1</v>
      </c>
      <c r="KZ52" s="183" t="str">
        <f>'Agent sur le planning au 011019'!$B$34</f>
        <v>7H30-15H30</v>
      </c>
      <c r="LA52" s="181" t="str">
        <f>'Agent sur le planning au 011019'!$C$34</f>
        <v>CCV-43</v>
      </c>
      <c r="LB52" s="182" t="str">
        <f>'Agent sur le planning au 011019'!$D$34</f>
        <v>Soir JFR</v>
      </c>
      <c r="LC52" s="182" t="str">
        <f>'Agent sur le planning au 011019'!$E$34</f>
        <v>CCV-43</v>
      </c>
      <c r="LD52" s="182" t="str">
        <f>'Agent sur le planning au 011019'!$F$34</f>
        <v>CCV-43</v>
      </c>
      <c r="LE52" s="183" t="str">
        <f>'Agent sur le planning au 011019'!$B$35</f>
        <v>7H30-15H30</v>
      </c>
      <c r="LF52" s="182" t="str">
        <f>'Agent sur le planning au 011019'!$C$35</f>
        <v>CCV-46</v>
      </c>
      <c r="LG52" s="182" t="str">
        <f>'Agent sur le planning au 011019'!$D$35</f>
        <v>CCV-46</v>
      </c>
      <c r="LH52" s="181" t="str">
        <f>'Agent sur le planning au 011019'!$E$35</f>
        <v>CCV-46</v>
      </c>
      <c r="LI52" s="182" t="str">
        <f>'Agent sur le planning au 011019'!$F$35</f>
        <v>Soir JBC</v>
      </c>
      <c r="LJ52" s="182" t="str">
        <f>'Agent sur le planning au 011019'!$B$36</f>
        <v>JFR-34</v>
      </c>
      <c r="LK52" s="181" t="str">
        <f>'Agent sur le planning au 011019'!$C$36</f>
        <v>JFR-34</v>
      </c>
      <c r="LL52" s="184" t="str">
        <f>'Agent sur le planning au 011019'!$D$36</f>
        <v>RA</v>
      </c>
      <c r="LM52" s="182" t="str">
        <f>'Agent sur le planning au 011019'!$E$36</f>
        <v>JFR-34</v>
      </c>
      <c r="LN52" s="182" t="str">
        <f>'Agent sur le planning au 011019'!$F$36</f>
        <v>JFR-34</v>
      </c>
      <c r="LO52" s="182" t="str">
        <f>'Agent sur le planning au 011019'!$B$37</f>
        <v>Soir gyn</v>
      </c>
      <c r="LP52" s="183" t="str">
        <f>'Agent sur le planning au 011019'!$C$37</f>
        <v>7H30-18H</v>
      </c>
      <c r="LQ52" s="182" t="str">
        <f>'Agent sur le planning au 011019'!$D$37</f>
        <v>7H30-18H</v>
      </c>
      <c r="LR52" s="184" t="str">
        <f>'Agent sur le planning au 011019'!$E$37</f>
        <v>RA</v>
      </c>
      <c r="LS52" s="184" t="str">
        <f>'Agent sur le planning au 011019'!$F$37</f>
        <v>RA</v>
      </c>
      <c r="LT52" s="182" t="str">
        <f>'Agent sur le planning au 011019'!$B$38</f>
        <v>JFR-36</v>
      </c>
      <c r="LU52" s="181" t="str">
        <f>'Agent sur le planning au 011019'!$C$38</f>
        <v>JFR-36</v>
      </c>
      <c r="LV52" s="182" t="str">
        <f>'Agent sur le planning au 011019'!$D$38</f>
        <v>JFR-36</v>
      </c>
      <c r="LW52" s="182" t="str">
        <f>'Agent sur le planning au 011019'!$E$38</f>
        <v>JFR-36</v>
      </c>
      <c r="LX52" s="182" t="str">
        <f>'Agent sur le planning au 011019'!$F$38</f>
        <v>Soir JFR</v>
      </c>
      <c r="LY52" s="181" t="str">
        <f>'Agent sur le planning au 011019'!$B$39</f>
        <v>JFR-35</v>
      </c>
      <c r="LZ52" s="182" t="str">
        <f>'Agent sur le planning au 011019'!$C$39</f>
        <v>Soir JFR</v>
      </c>
      <c r="MA52" s="182" t="str">
        <f>'Agent sur le planning au 011019'!$D$39</f>
        <v>JFR-35</v>
      </c>
      <c r="MB52" s="182" t="str">
        <f>'Agent sur le planning au 011019'!$E$39</f>
        <v>JFR-35</v>
      </c>
      <c r="MC52" s="182" t="str">
        <f>'Agent sur le planning au 011019'!$F$39</f>
        <v>JFR-35</v>
      </c>
      <c r="MD52" s="183" t="str">
        <f>'Agent sur le planning au 011019'!$B$40</f>
        <v>7H30-15H30</v>
      </c>
      <c r="ME52" s="183" t="str">
        <f>'Agent sur le planning au 011019'!$C$40</f>
        <v>7H30-15H30</v>
      </c>
      <c r="MF52" s="182" t="str">
        <f>'Agent sur le planning au 011019'!$D$40</f>
        <v>7H30-15H30</v>
      </c>
      <c r="MG52" s="182" t="str">
        <f>'Agent sur le planning au 011019'!$E$40</f>
        <v>12H-20H</v>
      </c>
      <c r="MH52" s="181" t="str">
        <f>'Agent sur le planning au 011019'!$F$40</f>
        <v>JFR-36</v>
      </c>
      <c r="MI52" s="182" t="str">
        <f>'Agent sur le planning au 011019'!$B$41</f>
        <v>Soir JBU</v>
      </c>
      <c r="MJ52" s="182" t="str">
        <f>'Agent sur le planning au 011019'!$C$41</f>
        <v>JBU-14</v>
      </c>
      <c r="MK52" s="181" t="str">
        <f>'Agent sur le planning au 011019'!$D$41</f>
        <v>JBU-14</v>
      </c>
      <c r="ML52" s="182" t="str">
        <f>'Agent sur le planning au 011019'!$E$41</f>
        <v>JBU-14</v>
      </c>
      <c r="MM52" s="182" t="str">
        <f>'Agent sur le planning au 011019'!$F$41</f>
        <v>JBU-14</v>
      </c>
      <c r="MN52" s="182" t="str">
        <f>'Agent sur le planning au 011019'!$B$42</f>
        <v>JBU-14</v>
      </c>
      <c r="MO52" s="182" t="str">
        <f>'Agent sur le planning au 011019'!$C$42</f>
        <v>Soir JBU</v>
      </c>
      <c r="MP52" s="182" t="str">
        <f>'Agent sur le planning au 011019'!$D$42</f>
        <v>JBU-11</v>
      </c>
      <c r="MQ52" s="181" t="str">
        <f>'Agent sur le planning au 011019'!$E$42</f>
        <v>7H30-15H30</v>
      </c>
      <c r="MR52" s="182" t="str">
        <f>'Agent sur le planning au 011019'!$F$42</f>
        <v>RADIO</v>
      </c>
      <c r="MS52" s="182" t="str">
        <f>'Agent sur le planning au 011019'!$B$43</f>
        <v>JBU-11</v>
      </c>
      <c r="MT52" s="181" t="str">
        <f>'Agent sur le planning au 011019'!$C$43</f>
        <v>JBU-11</v>
      </c>
      <c r="MU52" s="182" t="str">
        <f>'Agent sur le planning au 011019'!$D$43</f>
        <v>Soir JBU</v>
      </c>
      <c r="MV52" s="182" t="str">
        <f>'Agent sur le planning au 011019'!$E$43</f>
        <v>JBU-11</v>
      </c>
      <c r="MW52" s="182" t="str">
        <f>'Agent sur le planning au 011019'!$F$43</f>
        <v>JBU-11</v>
      </c>
      <c r="MX52" s="182" t="str">
        <f>'Agent sur le planning au 011019'!$B$44</f>
        <v>7H30-18H</v>
      </c>
      <c r="MY52" s="183" t="str">
        <f>'Agent sur le planning au 011019'!$C$44</f>
        <v>7H30-18H</v>
      </c>
      <c r="MZ52" s="182" t="str">
        <f>'Agent sur le planning au 011019'!$D$44</f>
        <v>7H30-18H</v>
      </c>
      <c r="NA52" s="184" t="str">
        <f>'Agent sur le planning au 011019'!$E$44</f>
        <v>RA</v>
      </c>
      <c r="NB52" s="181" t="str">
        <f>'Agent sur le planning au 011019'!$F$44</f>
        <v>7H30-18H</v>
      </c>
      <c r="NC52" s="182" t="str">
        <f>'Agent sur le planning au 011019'!$B$45</f>
        <v>10H-20H</v>
      </c>
      <c r="ND52" s="183" t="str">
        <f>'Agent sur le planning au 011019'!$C$45</f>
        <v>7H30-18H</v>
      </c>
      <c r="NE52" s="184" t="str">
        <f>'Agent sur le planning au 011019'!$D$45</f>
        <v>RA</v>
      </c>
      <c r="NF52" s="182" t="str">
        <f>'Agent sur le planning au 011019'!$E$45</f>
        <v>JBU-15</v>
      </c>
      <c r="NG52" s="184" t="str">
        <f>'Agent sur le planning au 011019'!$F$45</f>
        <v>RA</v>
      </c>
      <c r="NH52" s="181" t="str">
        <f>'Agent sur le planning au 011019'!$B$46</f>
        <v>JBC-26</v>
      </c>
      <c r="NI52" s="182" t="str">
        <f>'Agent sur le planning au 011019'!$C$46</f>
        <v>JBC-26</v>
      </c>
      <c r="NJ52" s="182" t="str">
        <f>'Agent sur le planning au 011019'!$D$46</f>
        <v>JBC-26</v>
      </c>
      <c r="NK52" s="182" t="str">
        <f>'Agent sur le planning au 011019'!$E$46</f>
        <v>Soir JBC</v>
      </c>
      <c r="NL52" s="183" t="str">
        <f>'Agent sur le planning au 011019'!$F$46</f>
        <v>7H30-15H30</v>
      </c>
      <c r="NM52" s="182" t="str">
        <f>'Agent sur le planning au 011019'!$B$47</f>
        <v>7H30-15H30</v>
      </c>
      <c r="NN52" s="181" t="str">
        <f>'Agent sur le planning au 011019'!$C$47</f>
        <v>7H30-15H30</v>
      </c>
      <c r="NO52" s="183" t="str">
        <f>'Agent sur le planning au 011019'!$D$47</f>
        <v>7H30-15H30</v>
      </c>
      <c r="NP52" s="183" t="str">
        <f>'Agent sur le planning au 011019'!$E$47</f>
        <v>7H30-15H30</v>
      </c>
      <c r="NQ52" s="182" t="str">
        <f>'Agent sur le planning au 011019'!$F$47</f>
        <v>JBU-15</v>
      </c>
      <c r="NR52" s="182" t="str">
        <f>'Agent sur le planning au 011019'!$B$48</f>
        <v>Soir JBC</v>
      </c>
      <c r="NS52" s="182" t="str">
        <f>'Agent sur le planning au 011019'!$C$48</f>
        <v>JFR-35</v>
      </c>
      <c r="NT52" s="181" t="str">
        <f>'Agent sur le planning au 011019'!$D$48</f>
        <v>JBC-24</v>
      </c>
      <c r="NU52" s="182" t="str">
        <f>'Agent sur le planning au 011019'!$E$48</f>
        <v>JBC-25</v>
      </c>
      <c r="NV52" s="182" t="str">
        <f>'Agent sur le planning au 011019'!$F$48</f>
        <v>JBC-25</v>
      </c>
      <c r="NW52" s="182" t="str">
        <f>'Agent sur le planning au 011019'!$B$49</f>
        <v>JBC-24</v>
      </c>
      <c r="NX52" s="182" t="str">
        <f>'Agent sur le planning au 011019'!$C$49</f>
        <v>JBC-24</v>
      </c>
      <c r="NY52" s="182" t="str">
        <f>'Agent sur le planning au 011019'!$D$49</f>
        <v>12H-20H</v>
      </c>
      <c r="NZ52" s="182" t="str">
        <f>'Agent sur le planning au 011019'!$E$49</f>
        <v>JBC-24</v>
      </c>
      <c r="OA52" s="181" t="str">
        <f>'Agent sur le planning au 011019'!$F$49</f>
        <v>JBC-24</v>
      </c>
      <c r="OB52" s="182" t="str">
        <f>'Agent sur le planning au 011019'!$B$50</f>
        <v>JBC-22</v>
      </c>
      <c r="OC52" s="182" t="str">
        <f>'Agent sur le planning au 011019'!$C$50</f>
        <v>Soir JBC</v>
      </c>
      <c r="OD52" s="182" t="str">
        <f>'Agent sur le planning au 011019'!$D$50</f>
        <v>JBC-22</v>
      </c>
      <c r="OE52" s="181" t="s">
        <v>293</v>
      </c>
      <c r="OF52" s="182" t="str">
        <f>'Agent sur le planning au 011019'!$F$50</f>
        <v>JBC-22</v>
      </c>
      <c r="OG52" s="182" t="str">
        <f>'Agent sur le planning au 011019'!$B$51</f>
        <v>7H30-18H</v>
      </c>
      <c r="OH52" s="184" t="str">
        <f>'Agent sur le planning au 011019'!$C$51</f>
        <v>RA</v>
      </c>
      <c r="OI52" s="182" t="str">
        <f>'Agent sur le planning au 011019'!$D$51</f>
        <v>JFR-33</v>
      </c>
      <c r="OJ52" s="181" t="str">
        <f>'Agent sur le planning au 011019'!$E$51</f>
        <v>7h30-18h</v>
      </c>
      <c r="OK52" s="181" t="str">
        <f>'Agent sur le planning au 011019'!$F$51</f>
        <v>JFR-33</v>
      </c>
      <c r="OL52" s="184" t="str">
        <f>'Agent sur le planning au 011019'!$B$52</f>
        <v>RA</v>
      </c>
      <c r="OM52" s="182" t="str">
        <f>'Agent sur le planning au 011019'!$C$52</f>
        <v>JBC-25</v>
      </c>
      <c r="ON52" s="182" t="str">
        <f>'Agent sur le planning au 011019'!$D$52</f>
        <v>JFR-35</v>
      </c>
      <c r="OO52" s="182" t="str">
        <f>'Agent sur le planning au 011019'!$E$52</f>
        <v>7H30-18H</v>
      </c>
      <c r="OP52" s="184" t="str">
        <f>'Agent sur le planning au 011019'!$F$52</f>
        <v>RA</v>
      </c>
    </row>
    <row r="53" spans="1:406" ht="15" thickBot="1">
      <c r="A53" s="155" t="s">
        <v>387</v>
      </c>
      <c r="B53" s="182" t="str">
        <f>'Agent sur le planning au 011019'!$B$54</f>
        <v>12H-20H</v>
      </c>
      <c r="C53" s="183" t="str">
        <f>'Agent sur le planning au 011019'!$C$54</f>
        <v>7H30-15H30</v>
      </c>
      <c r="D53" s="183" t="str">
        <f>'Agent sur le planning au 011019'!$D$54</f>
        <v>7H30-15H30</v>
      </c>
      <c r="E53" s="181" t="str">
        <f>'Agent sur le planning au 011019'!$E$54</f>
        <v>7H30-15H30</v>
      </c>
      <c r="F53" s="183" t="str">
        <f>'Agent sur le planning au 011019'!$F$54</f>
        <v>7H30-15H30</v>
      </c>
      <c r="G53" s="181" t="str">
        <f>'Agent sur le planning au 011019'!$B$55</f>
        <v>7H30-15H30</v>
      </c>
      <c r="H53" s="183" t="str">
        <f>'Agent sur le planning au 011019'!$C$55</f>
        <v>7H30-15H30</v>
      </c>
      <c r="I53" s="183" t="s">
        <v>292</v>
      </c>
      <c r="J53" s="183" t="s">
        <v>294</v>
      </c>
      <c r="K53" s="183" t="str">
        <f>'Agent sur le planning au 011019'!$F$55</f>
        <v>7H30-15H30</v>
      </c>
      <c r="L53" s="182" t="str">
        <f>'Agent sur le planning au 011019'!$B$56</f>
        <v>CETI</v>
      </c>
      <c r="M53" s="181" t="str">
        <f>'Agent sur le planning au 011019'!$C$56</f>
        <v>CETI</v>
      </c>
      <c r="N53" s="183" t="str">
        <f>'Agent sur le planning au 011019'!$D$56</f>
        <v>7H30-15H30</v>
      </c>
      <c r="O53" s="182" t="str">
        <f>'Agent sur le planning au 011019'!$E$56</f>
        <v>Soir JBU</v>
      </c>
      <c r="P53" s="182" t="str">
        <f>'Agent sur le planning au 011019'!$F$56</f>
        <v>CETI</v>
      </c>
      <c r="Q53" s="182" t="str">
        <f>'Agent sur le planning au 011019'!$B$57</f>
        <v>RADIO</v>
      </c>
      <c r="R53" s="182" t="str">
        <f>'Agent sur le planning au 011019'!$C$57</f>
        <v>CURI</v>
      </c>
      <c r="S53" s="181" t="str">
        <f>'Agent sur le planning au 011019'!$D$57</f>
        <v>Radio</v>
      </c>
      <c r="T53" s="182" t="str">
        <f>'Agent sur le planning au 011019'!$E$57</f>
        <v>SCANN</v>
      </c>
      <c r="U53" s="182" t="str">
        <f>'Agent sur le planning au 011019'!$F$57</f>
        <v>12H-20H</v>
      </c>
      <c r="V53" s="179" t="str">
        <f>'Agent sur le planning au 011019'!$B$31</f>
        <v>JBA-3</v>
      </c>
      <c r="W53" s="179" t="str">
        <f>'Agent sur le planning au 011019'!$C$31</f>
        <v>JBA-3</v>
      </c>
      <c r="X53" s="179" t="str">
        <f>'Agent sur le planning au 011019'!$D$31</f>
        <v>JBA-3</v>
      </c>
      <c r="Y53" s="179" t="str">
        <f>'Agent sur le planning au 011019'!$E$31</f>
        <v>JBA-3</v>
      </c>
      <c r="Z53" s="180" t="str">
        <f>'Agent sur le planning au 011019'!$F$31</f>
        <v>JBA-3</v>
      </c>
      <c r="AA53" s="181" t="str">
        <f>'Agent sur le planning au 011019'!$B$32</f>
        <v>JBA-2</v>
      </c>
      <c r="AB53" s="182" t="str">
        <f>'Agent sur le planning au 011019'!$C$32</f>
        <v>JBA-2</v>
      </c>
      <c r="AC53" s="182" t="str">
        <f>'Agent sur le planning au 011019'!$D$32</f>
        <v>Soir JBC</v>
      </c>
      <c r="AD53" s="182" t="str">
        <f>'Agent sur le planning au 011019'!$E$32</f>
        <v>JBA-2</v>
      </c>
      <c r="AE53" s="182" t="str">
        <f>'Agent sur le planning au 011019'!$F$32</f>
        <v>JBA-2</v>
      </c>
      <c r="AF53" s="182" t="str">
        <f>'Agent sur le planning au 011019'!$B$33</f>
        <v>JBA-1</v>
      </c>
      <c r="AG53" s="182" t="str">
        <f>'Agent sur le planning au 011019'!$C$33</f>
        <v>12H-20H</v>
      </c>
      <c r="AH53" s="181" t="str">
        <f>'Agent sur le planning au 011019'!$D$33</f>
        <v>JBA-2</v>
      </c>
      <c r="AI53" s="182" t="str">
        <f>'Agent sur le planning au 011019'!$E$33</f>
        <v>JBA-1</v>
      </c>
      <c r="AJ53" s="182" t="str">
        <f>'Agent sur le planning au 011019'!$F$33</f>
        <v>JBA-1</v>
      </c>
      <c r="AK53" s="183" t="str">
        <f>'Agent sur le planning au 011019'!$B$34</f>
        <v>7H30-15H30</v>
      </c>
      <c r="AL53" s="181" t="str">
        <f>'Agent sur le planning au 011019'!$C$34</f>
        <v>CCV-43</v>
      </c>
      <c r="AM53" s="182" t="str">
        <f>'Agent sur le planning au 011019'!$D$34</f>
        <v>Soir JFR</v>
      </c>
      <c r="AN53" s="182" t="str">
        <f>'Agent sur le planning au 011019'!$E$34</f>
        <v>CCV-43</v>
      </c>
      <c r="AO53" s="182" t="str">
        <f>'Agent sur le planning au 011019'!$F$34</f>
        <v>CCV-43</v>
      </c>
      <c r="AP53" s="183" t="str">
        <f>'Agent sur le planning au 011019'!$B$35</f>
        <v>7H30-15H30</v>
      </c>
      <c r="AQ53" s="182" t="str">
        <f>'Agent sur le planning au 011019'!$C$35</f>
        <v>CCV-46</v>
      </c>
      <c r="AR53" s="182" t="str">
        <f>'Agent sur le planning au 011019'!$D$35</f>
        <v>CCV-46</v>
      </c>
      <c r="AS53" s="181" t="str">
        <f>'Agent sur le planning au 011019'!$E$35</f>
        <v>CCV-46</v>
      </c>
      <c r="AT53" s="182" t="str">
        <f>'Agent sur le planning au 011019'!$F$35</f>
        <v>Soir JBC</v>
      </c>
      <c r="AU53" s="182" t="str">
        <f>'Agent sur le planning au 011019'!$B$36</f>
        <v>JFR-34</v>
      </c>
      <c r="AV53" s="181" t="str">
        <f>'Agent sur le planning au 011019'!$C$36</f>
        <v>JFR-34</v>
      </c>
      <c r="AW53" s="184" t="str">
        <f>'Agent sur le planning au 011019'!$D$36</f>
        <v>RA</v>
      </c>
      <c r="AX53" s="182" t="str">
        <f>'Agent sur le planning au 011019'!$E$36</f>
        <v>JFR-34</v>
      </c>
      <c r="AY53" s="182" t="str">
        <f>'Agent sur le planning au 011019'!$F$36</f>
        <v>JFR-34</v>
      </c>
      <c r="AZ53" s="182" t="str">
        <f>'Agent sur le planning au 011019'!$B$37</f>
        <v>Soir gyn</v>
      </c>
      <c r="BA53" s="183" t="str">
        <f>'Agent sur le planning au 011019'!$C$37</f>
        <v>7H30-18H</v>
      </c>
      <c r="BB53" s="182" t="str">
        <f>'Agent sur le planning au 011019'!$D$37</f>
        <v>7H30-18H</v>
      </c>
      <c r="BC53" s="184" t="str">
        <f>'Agent sur le planning au 011019'!$E$37</f>
        <v>RA</v>
      </c>
      <c r="BD53" s="184" t="str">
        <f>'Agent sur le planning au 011019'!$F$37</f>
        <v>RA</v>
      </c>
      <c r="BE53" s="182" t="str">
        <f>'Agent sur le planning au 011019'!$B$38</f>
        <v>JFR-36</v>
      </c>
      <c r="BF53" s="181" t="str">
        <f>'Agent sur le planning au 011019'!$C$38</f>
        <v>JFR-36</v>
      </c>
      <c r="BG53" s="182" t="str">
        <f>'Agent sur le planning au 011019'!$D$38</f>
        <v>JFR-36</v>
      </c>
      <c r="BH53" s="182" t="str">
        <f>'Agent sur le planning au 011019'!$E$38</f>
        <v>JFR-36</v>
      </c>
      <c r="BI53" s="182" t="str">
        <f>'Agent sur le planning au 011019'!$F$38</f>
        <v>Soir JFR</v>
      </c>
      <c r="BJ53" s="181" t="str">
        <f>'Agent sur le planning au 011019'!$B$39</f>
        <v>JFR-35</v>
      </c>
      <c r="BK53" s="182" t="str">
        <f>'Agent sur le planning au 011019'!$C$39</f>
        <v>Soir JFR</v>
      </c>
      <c r="BL53" s="182" t="str">
        <f>'Agent sur le planning au 011019'!$D$39</f>
        <v>JFR-35</v>
      </c>
      <c r="BM53" s="182" t="str">
        <f>'Agent sur le planning au 011019'!$E$39</f>
        <v>JFR-35</v>
      </c>
      <c r="BN53" s="182" t="str">
        <f>'Agent sur le planning au 011019'!$F$39</f>
        <v>JFR-35</v>
      </c>
      <c r="BO53" s="183" t="str">
        <f>'Agent sur le planning au 011019'!$B$40</f>
        <v>7H30-15H30</v>
      </c>
      <c r="BP53" s="183" t="str">
        <f>'Agent sur le planning au 011019'!$C$40</f>
        <v>7H30-15H30</v>
      </c>
      <c r="BQ53" s="182" t="str">
        <f>'Agent sur le planning au 011019'!$D$40</f>
        <v>7H30-15H30</v>
      </c>
      <c r="BR53" s="182" t="str">
        <f>'Agent sur le planning au 011019'!$E$40</f>
        <v>12H-20H</v>
      </c>
      <c r="BS53" s="181" t="str">
        <f>'Agent sur le planning au 011019'!$F$40</f>
        <v>JFR-36</v>
      </c>
      <c r="BT53" s="182" t="str">
        <f>'Agent sur le planning au 011019'!$B$41</f>
        <v>Soir JBU</v>
      </c>
      <c r="BU53" s="182" t="str">
        <f>'Agent sur le planning au 011019'!$C$41</f>
        <v>JBU-14</v>
      </c>
      <c r="BV53" s="181" t="str">
        <f>'Agent sur le planning au 011019'!$D$41</f>
        <v>JBU-14</v>
      </c>
      <c r="BW53" s="182" t="str">
        <f>'Agent sur le planning au 011019'!$E$41</f>
        <v>JBU-14</v>
      </c>
      <c r="BX53" s="182" t="str">
        <f>'Agent sur le planning au 011019'!$F$41</f>
        <v>JBU-14</v>
      </c>
      <c r="BY53" s="182" t="str">
        <f>'Agent sur le planning au 011019'!$B$42</f>
        <v>JBU-14</v>
      </c>
      <c r="BZ53" s="182" t="str">
        <f>'Agent sur le planning au 011019'!$C$42</f>
        <v>Soir JBU</v>
      </c>
      <c r="CA53" s="182" t="str">
        <f>'Agent sur le planning au 011019'!$D$42</f>
        <v>JBU-11</v>
      </c>
      <c r="CB53" s="181" t="str">
        <f>'Agent sur le planning au 011019'!$E$42</f>
        <v>7H30-15H30</v>
      </c>
      <c r="CC53" s="182" t="str">
        <f>'Agent sur le planning au 011019'!$F$42</f>
        <v>RADIO</v>
      </c>
      <c r="CD53" s="182" t="str">
        <f>'Agent sur le planning au 011019'!$B$43</f>
        <v>JBU-11</v>
      </c>
      <c r="CE53" s="181" t="str">
        <f>'Agent sur le planning au 011019'!$C$43</f>
        <v>JBU-11</v>
      </c>
      <c r="CF53" s="182" t="str">
        <f>'Agent sur le planning au 011019'!$D$43</f>
        <v>Soir JBU</v>
      </c>
      <c r="CG53" s="182" t="str">
        <f>'Agent sur le planning au 011019'!$E$43</f>
        <v>JBU-11</v>
      </c>
      <c r="CH53" s="182" t="str">
        <f>'Agent sur le planning au 011019'!$F$43</f>
        <v>JBU-11</v>
      </c>
      <c r="CI53" s="182" t="str">
        <f>'Agent sur le planning au 011019'!$B$44</f>
        <v>7H30-18H</v>
      </c>
      <c r="CJ53" s="183" t="str">
        <f>'Agent sur le planning au 011019'!$C$44</f>
        <v>7H30-18H</v>
      </c>
      <c r="CK53" s="182" t="str">
        <f>'Agent sur le planning au 011019'!$D$44</f>
        <v>7H30-18H</v>
      </c>
      <c r="CL53" s="184" t="str">
        <f>'Agent sur le planning au 011019'!$E$44</f>
        <v>RA</v>
      </c>
      <c r="CM53" s="181" t="str">
        <f>'Agent sur le planning au 011019'!$F$44</f>
        <v>7H30-18H</v>
      </c>
      <c r="CN53" s="182" t="str">
        <f>'Agent sur le planning au 011019'!$B$45</f>
        <v>10H-20H</v>
      </c>
      <c r="CO53" s="183" t="str">
        <f>'Agent sur le planning au 011019'!$C$45</f>
        <v>7H30-18H</v>
      </c>
      <c r="CP53" s="184" t="str">
        <f>'Agent sur le planning au 011019'!$D$45</f>
        <v>RA</v>
      </c>
      <c r="CQ53" s="182" t="str">
        <f>'Agent sur le planning au 011019'!$E$45</f>
        <v>JBU-15</v>
      </c>
      <c r="CR53" s="184" t="str">
        <f>'Agent sur le planning au 011019'!$F$45</f>
        <v>RA</v>
      </c>
      <c r="CS53" s="181" t="str">
        <f>'Agent sur le planning au 011019'!$B$46</f>
        <v>JBC-26</v>
      </c>
      <c r="CT53" s="182" t="str">
        <f>'Agent sur le planning au 011019'!$C$46</f>
        <v>JBC-26</v>
      </c>
      <c r="CU53" s="182" t="str">
        <f>'Agent sur le planning au 011019'!$D$46</f>
        <v>JBC-26</v>
      </c>
      <c r="CV53" s="182" t="str">
        <f>'Agent sur le planning au 011019'!$E$46</f>
        <v>Soir JBC</v>
      </c>
      <c r="CW53" s="183" t="str">
        <f>'Agent sur le planning au 011019'!$F$46</f>
        <v>7H30-15H30</v>
      </c>
      <c r="CX53" s="182" t="str">
        <f>'Agent sur le planning au 011019'!$B$47</f>
        <v>7H30-15H30</v>
      </c>
      <c r="CY53" s="181" t="str">
        <f>'Agent sur le planning au 011019'!$C$47</f>
        <v>7H30-15H30</v>
      </c>
      <c r="CZ53" s="183" t="str">
        <f>'Agent sur le planning au 011019'!$D$47</f>
        <v>7H30-15H30</v>
      </c>
      <c r="DA53" s="183" t="str">
        <f>'Agent sur le planning au 011019'!$E$47</f>
        <v>7H30-15H30</v>
      </c>
      <c r="DB53" s="182" t="str">
        <f>'Agent sur le planning au 011019'!$F$47</f>
        <v>JBU-15</v>
      </c>
      <c r="DC53" s="182" t="str">
        <f>'Agent sur le planning au 011019'!$B$48</f>
        <v>Soir JBC</v>
      </c>
      <c r="DD53" s="182" t="str">
        <f>'Agent sur le planning au 011019'!$C$48</f>
        <v>JFR-35</v>
      </c>
      <c r="DE53" s="181" t="str">
        <f>'Agent sur le planning au 011019'!$D$48</f>
        <v>JBC-24</v>
      </c>
      <c r="DF53" s="182" t="str">
        <f>'Agent sur le planning au 011019'!$E$48</f>
        <v>JBC-25</v>
      </c>
      <c r="DG53" s="182" t="str">
        <f>'Agent sur le planning au 011019'!$F$48</f>
        <v>JBC-25</v>
      </c>
      <c r="DH53" s="182" t="str">
        <f>'Agent sur le planning au 011019'!$B$49</f>
        <v>JBC-24</v>
      </c>
      <c r="DI53" s="182" t="str">
        <f>'Agent sur le planning au 011019'!$C$49</f>
        <v>JBC-24</v>
      </c>
      <c r="DJ53" s="182" t="str">
        <f>'Agent sur le planning au 011019'!$D$49</f>
        <v>12H-20H</v>
      </c>
      <c r="DK53" s="182" t="str">
        <f>'Agent sur le planning au 011019'!$E$49</f>
        <v>JBC-24</v>
      </c>
      <c r="DL53" s="181" t="str">
        <f>'Agent sur le planning au 011019'!$F$49</f>
        <v>JBC-24</v>
      </c>
      <c r="DM53" s="182" t="str">
        <f>'Agent sur le planning au 011019'!$B$50</f>
        <v>JBC-22</v>
      </c>
      <c r="DN53" s="182" t="str">
        <f>'Agent sur le planning au 011019'!$C$50</f>
        <v>Soir JBC</v>
      </c>
      <c r="DO53" s="182" t="str">
        <f>'Agent sur le planning au 011019'!$D$50</f>
        <v>JBC-22</v>
      </c>
      <c r="DP53" s="181" t="s">
        <v>293</v>
      </c>
      <c r="DQ53" s="182" t="str">
        <f>'Agent sur le planning au 011019'!$F$50</f>
        <v>JBC-22</v>
      </c>
      <c r="DR53" s="182" t="str">
        <f>'Agent sur le planning au 011019'!$B$51</f>
        <v>7H30-18H</v>
      </c>
      <c r="DS53" s="184" t="str">
        <f>'Agent sur le planning au 011019'!$C$51</f>
        <v>RA</v>
      </c>
      <c r="DT53" s="182" t="str">
        <f>'Agent sur le planning au 011019'!$D$51</f>
        <v>JFR-33</v>
      </c>
      <c r="DU53" s="181" t="str">
        <f>'Agent sur le planning au 011019'!$E$51</f>
        <v>7h30-18h</v>
      </c>
      <c r="DV53" s="181" t="str">
        <f>'Agent sur le planning au 011019'!$F$51</f>
        <v>JFR-33</v>
      </c>
      <c r="DW53" s="184" t="str">
        <f>'Agent sur le planning au 011019'!$B$52</f>
        <v>RA</v>
      </c>
      <c r="DX53" s="182" t="str">
        <f>'Agent sur le planning au 011019'!$C$52</f>
        <v>JBC-25</v>
      </c>
      <c r="DY53" s="182" t="str">
        <f>'Agent sur le planning au 011019'!$D$52</f>
        <v>JFR-35</v>
      </c>
      <c r="DZ53" s="182" t="str">
        <f>'Agent sur le planning au 011019'!$E$52</f>
        <v>7H30-18H</v>
      </c>
      <c r="EA53" s="184" t="str">
        <f>'Agent sur le planning au 011019'!$F$52</f>
        <v>RA</v>
      </c>
      <c r="EB53" s="182" t="str">
        <f>'Agent sur le planning au 011019'!$B$53</f>
        <v>7H30-15H30</v>
      </c>
      <c r="EC53" s="183" t="str">
        <f>'Agent sur le planning au 011019'!$C$53</f>
        <v>7H30-15H30</v>
      </c>
      <c r="ED53" s="181" t="str">
        <f>'Agent sur le planning au 011019'!$D$53</f>
        <v>7H30-15H30</v>
      </c>
      <c r="EE53" s="182" t="str">
        <f>'Agent sur le planning au 011019'!$E$53</f>
        <v>Soir JFR</v>
      </c>
      <c r="EF53" s="183" t="str">
        <f>'Agent sur le planning au 011019'!$F$53</f>
        <v>7H30-15H30</v>
      </c>
      <c r="EG53" s="182" t="str">
        <f>'Agent sur le planning au 011019'!$B$54</f>
        <v>12H-20H</v>
      </c>
      <c r="EH53" s="183" t="str">
        <f>'Agent sur le planning au 011019'!$C$54</f>
        <v>7H30-15H30</v>
      </c>
      <c r="EI53" s="183" t="str">
        <f>'Agent sur le planning au 011019'!$D$54</f>
        <v>7H30-15H30</v>
      </c>
      <c r="EJ53" s="181" t="str">
        <f>'Agent sur le planning au 011019'!$E$54</f>
        <v>7H30-15H30</v>
      </c>
      <c r="EK53" s="183" t="str">
        <f>'Agent sur le planning au 011019'!$F$54</f>
        <v>7H30-15H30</v>
      </c>
      <c r="EL53" s="181" t="str">
        <f>'Agent sur le planning au 011019'!$B$55</f>
        <v>7H30-15H30</v>
      </c>
      <c r="EM53" s="183" t="str">
        <f>'Agent sur le planning au 011019'!$C$55</f>
        <v>7H30-15H30</v>
      </c>
      <c r="EN53" s="183" t="s">
        <v>292</v>
      </c>
      <c r="EO53" s="183" t="s">
        <v>294</v>
      </c>
      <c r="EP53" s="183" t="str">
        <f>'Agent sur le planning au 011019'!$F$55</f>
        <v>7H30-15H30</v>
      </c>
      <c r="EQ53" s="182" t="str">
        <f>'Agent sur le planning au 011019'!$B$56</f>
        <v>CETI</v>
      </c>
      <c r="ER53" s="181" t="str">
        <f>'Agent sur le planning au 011019'!$C$56</f>
        <v>CETI</v>
      </c>
      <c r="ES53" s="183" t="str">
        <f>'Agent sur le planning au 011019'!$D$56</f>
        <v>7H30-15H30</v>
      </c>
      <c r="ET53" s="182" t="str">
        <f>'Agent sur le planning au 011019'!$E$56</f>
        <v>Soir JBU</v>
      </c>
      <c r="EU53" s="182" t="str">
        <f>'Agent sur le planning au 011019'!$F$56</f>
        <v>CETI</v>
      </c>
      <c r="EV53" s="182" t="str">
        <f>'Agent sur le planning au 011019'!$B$57</f>
        <v>RADIO</v>
      </c>
      <c r="EW53" s="182" t="str">
        <f>'Agent sur le planning au 011019'!$C$57</f>
        <v>CURI</v>
      </c>
      <c r="EX53" s="181" t="str">
        <f>'Agent sur le planning au 011019'!$D$57</f>
        <v>Radio</v>
      </c>
      <c r="EY53" s="182" t="str">
        <f>'Agent sur le planning au 011019'!$E$57</f>
        <v>SCANN</v>
      </c>
      <c r="EZ53" s="182" t="str">
        <f>'Agent sur le planning au 011019'!$F$57</f>
        <v>12H-20H</v>
      </c>
      <c r="FA53" s="179" t="str">
        <f>'Agent sur le planning au 011019'!$B$31</f>
        <v>JBA-3</v>
      </c>
      <c r="FB53" s="179" t="str">
        <f>'Agent sur le planning au 011019'!$C$31</f>
        <v>JBA-3</v>
      </c>
      <c r="FC53" s="179" t="str">
        <f>'Agent sur le planning au 011019'!$D$31</f>
        <v>JBA-3</v>
      </c>
      <c r="FD53" s="179" t="str">
        <f>'Agent sur le planning au 011019'!$E$31</f>
        <v>JBA-3</v>
      </c>
      <c r="FE53" s="180" t="str">
        <f>'Agent sur le planning au 011019'!$F$31</f>
        <v>JBA-3</v>
      </c>
      <c r="FF53" s="181" t="str">
        <f>'Agent sur le planning au 011019'!$B$32</f>
        <v>JBA-2</v>
      </c>
      <c r="FG53" s="182" t="str">
        <f>'Agent sur le planning au 011019'!$C$32</f>
        <v>JBA-2</v>
      </c>
      <c r="FH53" s="182" t="str">
        <f>'Agent sur le planning au 011019'!$D$32</f>
        <v>Soir JBC</v>
      </c>
      <c r="FI53" s="182" t="str">
        <f>'Agent sur le planning au 011019'!$E$32</f>
        <v>JBA-2</v>
      </c>
      <c r="FJ53" s="182" t="str">
        <f>'Agent sur le planning au 011019'!$F$32</f>
        <v>JBA-2</v>
      </c>
      <c r="FK53" s="182" t="str">
        <f>'Agent sur le planning au 011019'!$B$33</f>
        <v>JBA-1</v>
      </c>
      <c r="FL53" s="182" t="str">
        <f>'Agent sur le planning au 011019'!$C$33</f>
        <v>12H-20H</v>
      </c>
      <c r="FM53" s="181" t="str">
        <f>'Agent sur le planning au 011019'!$D$33</f>
        <v>JBA-2</v>
      </c>
      <c r="FN53" s="182" t="str">
        <f>'Agent sur le planning au 011019'!$E$33</f>
        <v>JBA-1</v>
      </c>
      <c r="FO53" s="182" t="str">
        <f>'Agent sur le planning au 011019'!$F$33</f>
        <v>JBA-1</v>
      </c>
      <c r="FP53" s="183" t="str">
        <f>'Agent sur le planning au 011019'!$B$34</f>
        <v>7H30-15H30</v>
      </c>
      <c r="FQ53" s="181" t="str">
        <f>'Agent sur le planning au 011019'!$C$34</f>
        <v>CCV-43</v>
      </c>
      <c r="FR53" s="182" t="str">
        <f>'Agent sur le planning au 011019'!$D$34</f>
        <v>Soir JFR</v>
      </c>
      <c r="FS53" s="182" t="str">
        <f>'Agent sur le planning au 011019'!$E$34</f>
        <v>CCV-43</v>
      </c>
      <c r="FT53" s="182" t="str">
        <f>'Agent sur le planning au 011019'!$F$34</f>
        <v>CCV-43</v>
      </c>
      <c r="FU53" s="183" t="str">
        <f>'Agent sur le planning au 011019'!$B$35</f>
        <v>7H30-15H30</v>
      </c>
      <c r="FV53" s="182" t="str">
        <f>'Agent sur le planning au 011019'!$C$35</f>
        <v>CCV-46</v>
      </c>
      <c r="FW53" s="182" t="str">
        <f>'Agent sur le planning au 011019'!$D$35</f>
        <v>CCV-46</v>
      </c>
      <c r="FX53" s="181" t="str">
        <f>'Agent sur le planning au 011019'!$E$35</f>
        <v>CCV-46</v>
      </c>
      <c r="FY53" s="182" t="str">
        <f>'Agent sur le planning au 011019'!$F$35</f>
        <v>Soir JBC</v>
      </c>
      <c r="FZ53" s="182" t="str">
        <f>'Agent sur le planning au 011019'!$B$36</f>
        <v>JFR-34</v>
      </c>
      <c r="GA53" s="181" t="str">
        <f>'Agent sur le planning au 011019'!$C$36</f>
        <v>JFR-34</v>
      </c>
      <c r="GB53" s="184" t="str">
        <f>'Agent sur le planning au 011019'!$D$36</f>
        <v>RA</v>
      </c>
      <c r="GC53" s="182" t="str">
        <f>'Agent sur le planning au 011019'!$E$36</f>
        <v>JFR-34</v>
      </c>
      <c r="GD53" s="182" t="str">
        <f>'Agent sur le planning au 011019'!$F$36</f>
        <v>JFR-34</v>
      </c>
      <c r="GE53" s="182" t="str">
        <f>'Agent sur le planning au 011019'!$B$37</f>
        <v>Soir gyn</v>
      </c>
      <c r="GF53" s="183" t="str">
        <f>'Agent sur le planning au 011019'!$C$37</f>
        <v>7H30-18H</v>
      </c>
      <c r="GG53" s="182" t="str">
        <f>'Agent sur le planning au 011019'!$D$37</f>
        <v>7H30-18H</v>
      </c>
      <c r="GH53" s="184" t="str">
        <f>'Agent sur le planning au 011019'!$E$37</f>
        <v>RA</v>
      </c>
      <c r="GI53" s="184" t="str">
        <f>'Agent sur le planning au 011019'!$F$37</f>
        <v>RA</v>
      </c>
      <c r="GJ53" s="182" t="str">
        <f>'Agent sur le planning au 011019'!$B$38</f>
        <v>JFR-36</v>
      </c>
      <c r="GK53" s="181" t="str">
        <f>'Agent sur le planning au 011019'!$C$38</f>
        <v>JFR-36</v>
      </c>
      <c r="GL53" s="182" t="str">
        <f>'Agent sur le planning au 011019'!$D$38</f>
        <v>JFR-36</v>
      </c>
      <c r="GM53" s="182" t="str">
        <f>'Agent sur le planning au 011019'!$E$38</f>
        <v>JFR-36</v>
      </c>
      <c r="GN53" s="182" t="str">
        <f>'Agent sur le planning au 011019'!$F$38</f>
        <v>Soir JFR</v>
      </c>
      <c r="GO53" s="181" t="str">
        <f>'Agent sur le planning au 011019'!$B$39</f>
        <v>JFR-35</v>
      </c>
      <c r="GP53" s="182" t="str">
        <f>'Agent sur le planning au 011019'!$C$39</f>
        <v>Soir JFR</v>
      </c>
      <c r="GQ53" s="182" t="str">
        <f>'Agent sur le planning au 011019'!$D$39</f>
        <v>JFR-35</v>
      </c>
      <c r="GR53" s="182" t="str">
        <f>'Agent sur le planning au 011019'!$E$39</f>
        <v>JFR-35</v>
      </c>
      <c r="GS53" s="182" t="str">
        <f>'Agent sur le planning au 011019'!$F$39</f>
        <v>JFR-35</v>
      </c>
      <c r="GT53" s="183" t="str">
        <f>'Agent sur le planning au 011019'!$B$40</f>
        <v>7H30-15H30</v>
      </c>
      <c r="GU53" s="183" t="str">
        <f>'Agent sur le planning au 011019'!$C$40</f>
        <v>7H30-15H30</v>
      </c>
      <c r="GV53" s="182" t="str">
        <f>'Agent sur le planning au 011019'!$D$40</f>
        <v>7H30-15H30</v>
      </c>
      <c r="GW53" s="182" t="str">
        <f>'Agent sur le planning au 011019'!$E$40</f>
        <v>12H-20H</v>
      </c>
      <c r="GX53" s="181" t="str">
        <f>'Agent sur le planning au 011019'!$F$40</f>
        <v>JFR-36</v>
      </c>
      <c r="GY53" s="182" t="str">
        <f>'Agent sur le planning au 011019'!$B$41</f>
        <v>Soir JBU</v>
      </c>
      <c r="GZ53" s="182" t="str">
        <f>'Agent sur le planning au 011019'!$C$41</f>
        <v>JBU-14</v>
      </c>
      <c r="HA53" s="181" t="str">
        <f>'Agent sur le planning au 011019'!$D$41</f>
        <v>JBU-14</v>
      </c>
      <c r="HB53" s="182" t="str">
        <f>'Agent sur le planning au 011019'!$E$41</f>
        <v>JBU-14</v>
      </c>
      <c r="HC53" s="182" t="str">
        <f>'Agent sur le planning au 011019'!$F$41</f>
        <v>JBU-14</v>
      </c>
      <c r="HD53" s="182" t="str">
        <f>'Agent sur le planning au 011019'!$B$42</f>
        <v>JBU-14</v>
      </c>
      <c r="HE53" s="182" t="str">
        <f>'Agent sur le planning au 011019'!$C$42</f>
        <v>Soir JBU</v>
      </c>
      <c r="HF53" s="182" t="str">
        <f>'Agent sur le planning au 011019'!$D$42</f>
        <v>JBU-11</v>
      </c>
      <c r="HG53" s="181" t="str">
        <f>'Agent sur le planning au 011019'!$E$42</f>
        <v>7H30-15H30</v>
      </c>
      <c r="HH53" s="182" t="str">
        <f>'Agent sur le planning au 011019'!$F$42</f>
        <v>RADIO</v>
      </c>
      <c r="HI53" s="182" t="str">
        <f>'Agent sur le planning au 011019'!$B$43</f>
        <v>JBU-11</v>
      </c>
      <c r="HJ53" s="181" t="str">
        <f>'Agent sur le planning au 011019'!$C$43</f>
        <v>JBU-11</v>
      </c>
      <c r="HK53" s="182" t="str">
        <f>'Agent sur le planning au 011019'!$D$43</f>
        <v>Soir JBU</v>
      </c>
      <c r="HL53" s="182" t="str">
        <f>'Agent sur le planning au 011019'!$E$43</f>
        <v>JBU-11</v>
      </c>
      <c r="HM53" s="182" t="str">
        <f>'Agent sur le planning au 011019'!$F$43</f>
        <v>JBU-11</v>
      </c>
      <c r="HN53" s="182" t="str">
        <f>'Agent sur le planning au 011019'!$B$44</f>
        <v>7H30-18H</v>
      </c>
      <c r="HO53" s="183" t="str">
        <f>'Agent sur le planning au 011019'!$C$44</f>
        <v>7H30-18H</v>
      </c>
      <c r="HP53" s="182" t="str">
        <f>'Agent sur le planning au 011019'!$D$44</f>
        <v>7H30-18H</v>
      </c>
      <c r="HQ53" s="184" t="str">
        <f>'Agent sur le planning au 011019'!$E$44</f>
        <v>RA</v>
      </c>
      <c r="HR53" s="181" t="str">
        <f>'Agent sur le planning au 011019'!$F$44</f>
        <v>7H30-18H</v>
      </c>
      <c r="HS53" s="182" t="str">
        <f>'Agent sur le planning au 011019'!$B$45</f>
        <v>10H-20H</v>
      </c>
      <c r="HT53" s="183" t="str">
        <f>'Agent sur le planning au 011019'!$C$45</f>
        <v>7H30-18H</v>
      </c>
      <c r="HU53" s="184" t="str">
        <f>'Agent sur le planning au 011019'!$D$45</f>
        <v>RA</v>
      </c>
      <c r="HV53" s="182" t="str">
        <f>'Agent sur le planning au 011019'!$E$45</f>
        <v>JBU-15</v>
      </c>
      <c r="HW53" s="184" t="str">
        <f>'Agent sur le planning au 011019'!$F$45</f>
        <v>RA</v>
      </c>
      <c r="HX53" s="181" t="str">
        <f>'Agent sur le planning au 011019'!$B$46</f>
        <v>JBC-26</v>
      </c>
      <c r="HY53" s="182" t="str">
        <f>'Agent sur le planning au 011019'!$C$46</f>
        <v>JBC-26</v>
      </c>
      <c r="HZ53" s="182" t="str">
        <f>'Agent sur le planning au 011019'!$D$46</f>
        <v>JBC-26</v>
      </c>
      <c r="IA53" s="182" t="str">
        <f>'Agent sur le planning au 011019'!$E$46</f>
        <v>Soir JBC</v>
      </c>
      <c r="IB53" s="183" t="str">
        <f>'Agent sur le planning au 011019'!$F$46</f>
        <v>7H30-15H30</v>
      </c>
      <c r="IC53" s="182" t="str">
        <f>'Agent sur le planning au 011019'!$B$47</f>
        <v>7H30-15H30</v>
      </c>
      <c r="ID53" s="181" t="str">
        <f>'Agent sur le planning au 011019'!$C$47</f>
        <v>7H30-15H30</v>
      </c>
      <c r="IE53" s="183" t="str">
        <f>'Agent sur le planning au 011019'!$D$47</f>
        <v>7H30-15H30</v>
      </c>
      <c r="IF53" s="183" t="str">
        <f>'Agent sur le planning au 011019'!$E$47</f>
        <v>7H30-15H30</v>
      </c>
      <c r="IG53" s="182" t="str">
        <f>'Agent sur le planning au 011019'!$F$47</f>
        <v>JBU-15</v>
      </c>
      <c r="IH53" s="182" t="str">
        <f>'Agent sur le planning au 011019'!$B$48</f>
        <v>Soir JBC</v>
      </c>
      <c r="II53" s="182" t="str">
        <f>'Agent sur le planning au 011019'!$C$48</f>
        <v>JFR-35</v>
      </c>
      <c r="IJ53" s="181" t="str">
        <f>'Agent sur le planning au 011019'!$D$48</f>
        <v>JBC-24</v>
      </c>
      <c r="IK53" s="182" t="str">
        <f>'Agent sur le planning au 011019'!$E$48</f>
        <v>JBC-25</v>
      </c>
      <c r="IL53" s="182" t="str">
        <f>'Agent sur le planning au 011019'!$F$48</f>
        <v>JBC-25</v>
      </c>
      <c r="IM53" s="182" t="str">
        <f>'Agent sur le planning au 011019'!$B$49</f>
        <v>JBC-24</v>
      </c>
      <c r="IN53" s="182" t="str">
        <f>'Agent sur le planning au 011019'!$C$49</f>
        <v>JBC-24</v>
      </c>
      <c r="IO53" s="182" t="str">
        <f>'Agent sur le planning au 011019'!$D$49</f>
        <v>12H-20H</v>
      </c>
      <c r="IP53" s="182" t="str">
        <f>'Agent sur le planning au 011019'!$E$49</f>
        <v>JBC-24</v>
      </c>
      <c r="IQ53" s="181" t="str">
        <f>'Agent sur le planning au 011019'!$F$49</f>
        <v>JBC-24</v>
      </c>
      <c r="IR53" s="182" t="str">
        <f>'Agent sur le planning au 011019'!$B$50</f>
        <v>JBC-22</v>
      </c>
      <c r="IS53" s="182" t="str">
        <f>'Agent sur le planning au 011019'!$C$50</f>
        <v>Soir JBC</v>
      </c>
      <c r="IT53" s="182" t="str">
        <f>'Agent sur le planning au 011019'!$D$50</f>
        <v>JBC-22</v>
      </c>
      <c r="IU53" s="181" t="s">
        <v>293</v>
      </c>
      <c r="IV53" s="182" t="str">
        <f>'Agent sur le planning au 011019'!$F$50</f>
        <v>JBC-22</v>
      </c>
      <c r="IW53" s="182" t="str">
        <f>'Agent sur le planning au 011019'!$B$51</f>
        <v>7H30-18H</v>
      </c>
      <c r="IX53" s="184" t="str">
        <f>'Agent sur le planning au 011019'!$C$51</f>
        <v>RA</v>
      </c>
      <c r="IY53" s="182" t="str">
        <f>'Agent sur le planning au 011019'!$D$51</f>
        <v>JFR-33</v>
      </c>
      <c r="IZ53" s="181" t="str">
        <f>'Agent sur le planning au 011019'!$E$51</f>
        <v>7h30-18h</v>
      </c>
      <c r="JA53" s="181" t="str">
        <f>'Agent sur le planning au 011019'!$F$51</f>
        <v>JFR-33</v>
      </c>
      <c r="JB53" s="184" t="str">
        <f>'Agent sur le planning au 011019'!$B$52</f>
        <v>RA</v>
      </c>
      <c r="JC53" s="182" t="str">
        <f>'Agent sur le planning au 011019'!$C$52</f>
        <v>JBC-25</v>
      </c>
      <c r="JD53" s="182" t="str">
        <f>'Agent sur le planning au 011019'!$D$52</f>
        <v>JFR-35</v>
      </c>
      <c r="JE53" s="182" t="str">
        <f>'Agent sur le planning au 011019'!$E$52</f>
        <v>7H30-18H</v>
      </c>
      <c r="JF53" s="184" t="str">
        <f>'Agent sur le planning au 011019'!$F$52</f>
        <v>RA</v>
      </c>
      <c r="JG53" s="182" t="str">
        <f>'Agent sur le planning au 011019'!$B$53</f>
        <v>7H30-15H30</v>
      </c>
      <c r="JH53" s="183" t="str">
        <f>'Agent sur le planning au 011019'!$C$53</f>
        <v>7H30-15H30</v>
      </c>
      <c r="JI53" s="181" t="str">
        <f>'Agent sur le planning au 011019'!$D$53</f>
        <v>7H30-15H30</v>
      </c>
      <c r="JJ53" s="182" t="str">
        <f>'Agent sur le planning au 011019'!$E$53</f>
        <v>Soir JFR</v>
      </c>
      <c r="JK53" s="183" t="str">
        <f>'Agent sur le planning au 011019'!$F$53</f>
        <v>7H30-15H30</v>
      </c>
      <c r="JL53" s="182" t="str">
        <f>'Agent sur le planning au 011019'!$B$54</f>
        <v>12H-20H</v>
      </c>
      <c r="JM53" s="183" t="str">
        <f>'Agent sur le planning au 011019'!$C$54</f>
        <v>7H30-15H30</v>
      </c>
      <c r="JN53" s="183" t="str">
        <f>'Agent sur le planning au 011019'!$D$54</f>
        <v>7H30-15H30</v>
      </c>
      <c r="JO53" s="181" t="str">
        <f>'Agent sur le planning au 011019'!$E$54</f>
        <v>7H30-15H30</v>
      </c>
      <c r="JP53" s="183" t="str">
        <f>'Agent sur le planning au 011019'!$F$54</f>
        <v>7H30-15H30</v>
      </c>
      <c r="JQ53" s="181" t="str">
        <f>'Agent sur le planning au 011019'!$B$55</f>
        <v>7H30-15H30</v>
      </c>
      <c r="JR53" s="183" t="str">
        <f>'Agent sur le planning au 011019'!$C$55</f>
        <v>7H30-15H30</v>
      </c>
      <c r="JS53" s="183" t="s">
        <v>292</v>
      </c>
      <c r="JT53" s="183" t="s">
        <v>294</v>
      </c>
      <c r="JU53" s="183" t="str">
        <f>'Agent sur le planning au 011019'!$F$55</f>
        <v>7H30-15H30</v>
      </c>
      <c r="JV53" s="182" t="str">
        <f>'Agent sur le planning au 011019'!$B$56</f>
        <v>CETI</v>
      </c>
      <c r="JW53" s="181" t="str">
        <f>'Agent sur le planning au 011019'!$C$56</f>
        <v>CETI</v>
      </c>
      <c r="JX53" s="183" t="str">
        <f>'Agent sur le planning au 011019'!$D$56</f>
        <v>7H30-15H30</v>
      </c>
      <c r="JY53" s="182" t="str">
        <f>'Agent sur le planning au 011019'!$E$56</f>
        <v>Soir JBU</v>
      </c>
      <c r="JZ53" s="182" t="str">
        <f>'Agent sur le planning au 011019'!$F$56</f>
        <v>CETI</v>
      </c>
      <c r="KA53" s="182" t="str">
        <f>'Agent sur le planning au 011019'!$B$57</f>
        <v>RADIO</v>
      </c>
      <c r="KB53" s="182" t="str">
        <f>'Agent sur le planning au 011019'!$C$57</f>
        <v>CURI</v>
      </c>
      <c r="KC53" s="181" t="str">
        <f>'Agent sur le planning au 011019'!$D$57</f>
        <v>Radio</v>
      </c>
      <c r="KD53" s="182" t="str">
        <f>'Agent sur le planning au 011019'!$E$57</f>
        <v>SCANN</v>
      </c>
      <c r="KE53" s="182" t="str">
        <f>'Agent sur le planning au 011019'!$F$57</f>
        <v>12H-20H</v>
      </c>
      <c r="KF53" s="179" t="str">
        <f>'Agent sur le planning au 011019'!$B$31</f>
        <v>JBA-3</v>
      </c>
      <c r="KG53" s="179" t="str">
        <f>'Agent sur le planning au 011019'!$C$31</f>
        <v>JBA-3</v>
      </c>
      <c r="KH53" s="179" t="str">
        <f>'Agent sur le planning au 011019'!$D$31</f>
        <v>JBA-3</v>
      </c>
      <c r="KI53" s="179" t="str">
        <f>'Agent sur le planning au 011019'!$E$31</f>
        <v>JBA-3</v>
      </c>
      <c r="KJ53" s="180" t="str">
        <f>'Agent sur le planning au 011019'!$F$31</f>
        <v>JBA-3</v>
      </c>
      <c r="KK53" s="181" t="str">
        <f>'Agent sur le planning au 011019'!$B$32</f>
        <v>JBA-2</v>
      </c>
      <c r="KL53" s="182" t="str">
        <f>'Agent sur le planning au 011019'!$C$32</f>
        <v>JBA-2</v>
      </c>
      <c r="KM53" s="182" t="str">
        <f>'Agent sur le planning au 011019'!$D$32</f>
        <v>Soir JBC</v>
      </c>
      <c r="KN53" s="182" t="str">
        <f>'Agent sur le planning au 011019'!$E$32</f>
        <v>JBA-2</v>
      </c>
      <c r="KO53" s="182" t="str">
        <f>'Agent sur le planning au 011019'!$F$32</f>
        <v>JBA-2</v>
      </c>
      <c r="KP53" s="182" t="str">
        <f>'Agent sur le planning au 011019'!$B$33</f>
        <v>JBA-1</v>
      </c>
      <c r="KQ53" s="182" t="str">
        <f>'Agent sur le planning au 011019'!$C$33</f>
        <v>12H-20H</v>
      </c>
      <c r="KR53" s="181" t="str">
        <f>'Agent sur le planning au 011019'!$D$33</f>
        <v>JBA-2</v>
      </c>
      <c r="KS53" s="182" t="str">
        <f>'Agent sur le planning au 011019'!$E$33</f>
        <v>JBA-1</v>
      </c>
      <c r="KT53" s="182" t="str">
        <f>'Agent sur le planning au 011019'!$F$33</f>
        <v>JBA-1</v>
      </c>
      <c r="KU53" s="183" t="str">
        <f>'Agent sur le planning au 011019'!$B$34</f>
        <v>7H30-15H30</v>
      </c>
      <c r="KV53" s="181" t="str">
        <f>'Agent sur le planning au 011019'!$C$34</f>
        <v>CCV-43</v>
      </c>
      <c r="KW53" s="182" t="str">
        <f>'Agent sur le planning au 011019'!$D$34</f>
        <v>Soir JFR</v>
      </c>
      <c r="KX53" s="182" t="str">
        <f>'Agent sur le planning au 011019'!$E$34</f>
        <v>CCV-43</v>
      </c>
      <c r="KY53" s="182" t="str">
        <f>'Agent sur le planning au 011019'!$F$34</f>
        <v>CCV-43</v>
      </c>
      <c r="KZ53" s="183" t="str">
        <f>'Agent sur le planning au 011019'!$B$35</f>
        <v>7H30-15H30</v>
      </c>
      <c r="LA53" s="182" t="str">
        <f>'Agent sur le planning au 011019'!$C$35</f>
        <v>CCV-46</v>
      </c>
      <c r="LB53" s="182" t="str">
        <f>'Agent sur le planning au 011019'!$D$35</f>
        <v>CCV-46</v>
      </c>
      <c r="LC53" s="181" t="str">
        <f>'Agent sur le planning au 011019'!$E$35</f>
        <v>CCV-46</v>
      </c>
      <c r="LD53" s="182" t="str">
        <f>'Agent sur le planning au 011019'!$F$35</f>
        <v>Soir JBC</v>
      </c>
      <c r="LE53" s="182" t="str">
        <f>'Agent sur le planning au 011019'!$B$36</f>
        <v>JFR-34</v>
      </c>
      <c r="LF53" s="181" t="str">
        <f>'Agent sur le planning au 011019'!$C$36</f>
        <v>JFR-34</v>
      </c>
      <c r="LG53" s="184" t="str">
        <f>'Agent sur le planning au 011019'!$D$36</f>
        <v>RA</v>
      </c>
      <c r="LH53" s="182" t="str">
        <f>'Agent sur le planning au 011019'!$E$36</f>
        <v>JFR-34</v>
      </c>
      <c r="LI53" s="182" t="str">
        <f>'Agent sur le planning au 011019'!$F$36</f>
        <v>JFR-34</v>
      </c>
      <c r="LJ53" s="182" t="str">
        <f>'Agent sur le planning au 011019'!$B$37</f>
        <v>Soir gyn</v>
      </c>
      <c r="LK53" s="183" t="str">
        <f>'Agent sur le planning au 011019'!$C$37</f>
        <v>7H30-18H</v>
      </c>
      <c r="LL53" s="182" t="str">
        <f>'Agent sur le planning au 011019'!$D$37</f>
        <v>7H30-18H</v>
      </c>
      <c r="LM53" s="184" t="str">
        <f>'Agent sur le planning au 011019'!$E$37</f>
        <v>RA</v>
      </c>
      <c r="LN53" s="184" t="str">
        <f>'Agent sur le planning au 011019'!$F$37</f>
        <v>RA</v>
      </c>
      <c r="LO53" s="182" t="str">
        <f>'Agent sur le planning au 011019'!$B$38</f>
        <v>JFR-36</v>
      </c>
      <c r="LP53" s="181" t="str">
        <f>'Agent sur le planning au 011019'!$C$38</f>
        <v>JFR-36</v>
      </c>
      <c r="LQ53" s="182" t="str">
        <f>'Agent sur le planning au 011019'!$D$38</f>
        <v>JFR-36</v>
      </c>
      <c r="LR53" s="182" t="str">
        <f>'Agent sur le planning au 011019'!$E$38</f>
        <v>JFR-36</v>
      </c>
      <c r="LS53" s="182" t="str">
        <f>'Agent sur le planning au 011019'!$F$38</f>
        <v>Soir JFR</v>
      </c>
      <c r="LT53" s="181" t="str">
        <f>'Agent sur le planning au 011019'!$B$39</f>
        <v>JFR-35</v>
      </c>
      <c r="LU53" s="182" t="str">
        <f>'Agent sur le planning au 011019'!$C$39</f>
        <v>Soir JFR</v>
      </c>
      <c r="LV53" s="182" t="str">
        <f>'Agent sur le planning au 011019'!$D$39</f>
        <v>JFR-35</v>
      </c>
      <c r="LW53" s="182" t="str">
        <f>'Agent sur le planning au 011019'!$E$39</f>
        <v>JFR-35</v>
      </c>
      <c r="LX53" s="182" t="str">
        <f>'Agent sur le planning au 011019'!$F$39</f>
        <v>JFR-35</v>
      </c>
      <c r="LY53" s="183" t="str">
        <f>'Agent sur le planning au 011019'!$B$40</f>
        <v>7H30-15H30</v>
      </c>
      <c r="LZ53" s="183" t="str">
        <f>'Agent sur le planning au 011019'!$C$40</f>
        <v>7H30-15H30</v>
      </c>
      <c r="MA53" s="182" t="str">
        <f>'Agent sur le planning au 011019'!$D$40</f>
        <v>7H30-15H30</v>
      </c>
      <c r="MB53" s="182" t="str">
        <f>'Agent sur le planning au 011019'!$E$40</f>
        <v>12H-20H</v>
      </c>
      <c r="MC53" s="181" t="str">
        <f>'Agent sur le planning au 011019'!$F$40</f>
        <v>JFR-36</v>
      </c>
      <c r="MD53" s="182" t="str">
        <f>'Agent sur le planning au 011019'!$B$41</f>
        <v>Soir JBU</v>
      </c>
      <c r="ME53" s="182" t="str">
        <f>'Agent sur le planning au 011019'!$C$41</f>
        <v>JBU-14</v>
      </c>
      <c r="MF53" s="181" t="str">
        <f>'Agent sur le planning au 011019'!$D$41</f>
        <v>JBU-14</v>
      </c>
      <c r="MG53" s="182" t="str">
        <f>'Agent sur le planning au 011019'!$E$41</f>
        <v>JBU-14</v>
      </c>
      <c r="MH53" s="182" t="str">
        <f>'Agent sur le planning au 011019'!$F$41</f>
        <v>JBU-14</v>
      </c>
      <c r="MI53" s="182" t="str">
        <f>'Agent sur le planning au 011019'!$B$42</f>
        <v>JBU-14</v>
      </c>
      <c r="MJ53" s="182" t="str">
        <f>'Agent sur le planning au 011019'!$C$42</f>
        <v>Soir JBU</v>
      </c>
      <c r="MK53" s="182" t="str">
        <f>'Agent sur le planning au 011019'!$D$42</f>
        <v>JBU-11</v>
      </c>
      <c r="ML53" s="181" t="str">
        <f>'Agent sur le planning au 011019'!$E$42</f>
        <v>7H30-15H30</v>
      </c>
      <c r="MM53" s="182" t="str">
        <f>'Agent sur le planning au 011019'!$F$42</f>
        <v>RADIO</v>
      </c>
      <c r="MN53" s="182" t="str">
        <f>'Agent sur le planning au 011019'!$B$43</f>
        <v>JBU-11</v>
      </c>
      <c r="MO53" s="181" t="str">
        <f>'Agent sur le planning au 011019'!$C$43</f>
        <v>JBU-11</v>
      </c>
      <c r="MP53" s="182" t="str">
        <f>'Agent sur le planning au 011019'!$D$43</f>
        <v>Soir JBU</v>
      </c>
      <c r="MQ53" s="182" t="str">
        <f>'Agent sur le planning au 011019'!$E$43</f>
        <v>JBU-11</v>
      </c>
      <c r="MR53" s="182" t="str">
        <f>'Agent sur le planning au 011019'!$F$43</f>
        <v>JBU-11</v>
      </c>
      <c r="MS53" s="182" t="str">
        <f>'Agent sur le planning au 011019'!$B$44</f>
        <v>7H30-18H</v>
      </c>
      <c r="MT53" s="183" t="str">
        <f>'Agent sur le planning au 011019'!$C$44</f>
        <v>7H30-18H</v>
      </c>
      <c r="MU53" s="182" t="str">
        <f>'Agent sur le planning au 011019'!$D$44</f>
        <v>7H30-18H</v>
      </c>
      <c r="MV53" s="184" t="str">
        <f>'Agent sur le planning au 011019'!$E$44</f>
        <v>RA</v>
      </c>
      <c r="MW53" s="181" t="str">
        <f>'Agent sur le planning au 011019'!$F$44</f>
        <v>7H30-18H</v>
      </c>
      <c r="MX53" s="182" t="str">
        <f>'Agent sur le planning au 011019'!$B$45</f>
        <v>10H-20H</v>
      </c>
      <c r="MY53" s="183" t="str">
        <f>'Agent sur le planning au 011019'!$C$45</f>
        <v>7H30-18H</v>
      </c>
      <c r="MZ53" s="184" t="str">
        <f>'Agent sur le planning au 011019'!$D$45</f>
        <v>RA</v>
      </c>
      <c r="NA53" s="182" t="str">
        <f>'Agent sur le planning au 011019'!$E$45</f>
        <v>JBU-15</v>
      </c>
      <c r="NB53" s="184" t="str">
        <f>'Agent sur le planning au 011019'!$F$45</f>
        <v>RA</v>
      </c>
      <c r="NC53" s="181" t="str">
        <f>'Agent sur le planning au 011019'!$B$46</f>
        <v>JBC-26</v>
      </c>
      <c r="ND53" s="182" t="str">
        <f>'Agent sur le planning au 011019'!$C$46</f>
        <v>JBC-26</v>
      </c>
      <c r="NE53" s="182" t="str">
        <f>'Agent sur le planning au 011019'!$D$46</f>
        <v>JBC-26</v>
      </c>
      <c r="NF53" s="182" t="str">
        <f>'Agent sur le planning au 011019'!$E$46</f>
        <v>Soir JBC</v>
      </c>
      <c r="NG53" s="183" t="str">
        <f>'Agent sur le planning au 011019'!$F$46</f>
        <v>7H30-15H30</v>
      </c>
      <c r="NH53" s="182" t="str">
        <f>'Agent sur le planning au 011019'!$B$47</f>
        <v>7H30-15H30</v>
      </c>
      <c r="NI53" s="181" t="str">
        <f>'Agent sur le planning au 011019'!$C$47</f>
        <v>7H30-15H30</v>
      </c>
      <c r="NJ53" s="183" t="str">
        <f>'Agent sur le planning au 011019'!$D$47</f>
        <v>7H30-15H30</v>
      </c>
      <c r="NK53" s="183" t="str">
        <f>'Agent sur le planning au 011019'!$E$47</f>
        <v>7H30-15H30</v>
      </c>
      <c r="NL53" s="182" t="str">
        <f>'Agent sur le planning au 011019'!$F$47</f>
        <v>JBU-15</v>
      </c>
      <c r="NM53" s="182" t="str">
        <f>'Agent sur le planning au 011019'!$B$48</f>
        <v>Soir JBC</v>
      </c>
      <c r="NN53" s="182" t="str">
        <f>'Agent sur le planning au 011019'!$C$48</f>
        <v>JFR-35</v>
      </c>
      <c r="NO53" s="181" t="str">
        <f>'Agent sur le planning au 011019'!$D$48</f>
        <v>JBC-24</v>
      </c>
      <c r="NP53" s="182" t="str">
        <f>'Agent sur le planning au 011019'!$E$48</f>
        <v>JBC-25</v>
      </c>
      <c r="NQ53" s="182" t="str">
        <f>'Agent sur le planning au 011019'!$F$48</f>
        <v>JBC-25</v>
      </c>
      <c r="NR53" s="182" t="str">
        <f>'Agent sur le planning au 011019'!$B$49</f>
        <v>JBC-24</v>
      </c>
      <c r="NS53" s="182" t="str">
        <f>'Agent sur le planning au 011019'!$C$49</f>
        <v>JBC-24</v>
      </c>
      <c r="NT53" s="182" t="str">
        <f>'Agent sur le planning au 011019'!$D$49</f>
        <v>12H-20H</v>
      </c>
      <c r="NU53" s="182" t="str">
        <f>'Agent sur le planning au 011019'!$E$49</f>
        <v>JBC-24</v>
      </c>
      <c r="NV53" s="181" t="str">
        <f>'Agent sur le planning au 011019'!$F$49</f>
        <v>JBC-24</v>
      </c>
      <c r="NW53" s="182" t="str">
        <f>'Agent sur le planning au 011019'!$B$50</f>
        <v>JBC-22</v>
      </c>
      <c r="NX53" s="182" t="str">
        <f>'Agent sur le planning au 011019'!$C$50</f>
        <v>Soir JBC</v>
      </c>
      <c r="NY53" s="182" t="str">
        <f>'Agent sur le planning au 011019'!$D$50</f>
        <v>JBC-22</v>
      </c>
      <c r="NZ53" s="181" t="s">
        <v>293</v>
      </c>
      <c r="OA53" s="182" t="str">
        <f>'Agent sur le planning au 011019'!$F$50</f>
        <v>JBC-22</v>
      </c>
      <c r="OB53" s="182" t="str">
        <f>'Agent sur le planning au 011019'!$B$51</f>
        <v>7H30-18H</v>
      </c>
      <c r="OC53" s="184" t="str">
        <f>'Agent sur le planning au 011019'!$C$51</f>
        <v>RA</v>
      </c>
      <c r="OD53" s="182" t="str">
        <f>'Agent sur le planning au 011019'!$D$51</f>
        <v>JFR-33</v>
      </c>
      <c r="OE53" s="181" t="str">
        <f>'Agent sur le planning au 011019'!$E$51</f>
        <v>7h30-18h</v>
      </c>
      <c r="OF53" s="181" t="str">
        <f>'Agent sur le planning au 011019'!$F$51</f>
        <v>JFR-33</v>
      </c>
      <c r="OG53" s="184" t="str">
        <f>'Agent sur le planning au 011019'!$B$52</f>
        <v>RA</v>
      </c>
      <c r="OH53" s="182" t="str">
        <f>'Agent sur le planning au 011019'!$C$52</f>
        <v>JBC-25</v>
      </c>
      <c r="OI53" s="182" t="str">
        <f>'Agent sur le planning au 011019'!$D$52</f>
        <v>JFR-35</v>
      </c>
      <c r="OJ53" s="182" t="str">
        <f>'Agent sur le planning au 011019'!$E$52</f>
        <v>7H30-18H</v>
      </c>
      <c r="OK53" s="184" t="str">
        <f>'Agent sur le planning au 011019'!$F$52</f>
        <v>RA</v>
      </c>
      <c r="OL53" s="182" t="str">
        <f>'Agent sur le planning au 011019'!$B$53</f>
        <v>7H30-15H30</v>
      </c>
      <c r="OM53" s="183" t="str">
        <f>'Agent sur le planning au 011019'!$C$53</f>
        <v>7H30-15H30</v>
      </c>
      <c r="ON53" s="181" t="str">
        <f>'Agent sur le planning au 011019'!$D$53</f>
        <v>7H30-15H30</v>
      </c>
      <c r="OO53" s="182" t="str">
        <f>'Agent sur le planning au 011019'!$E$53</f>
        <v>Soir JFR</v>
      </c>
      <c r="OP53" s="183" t="str">
        <f>'Agent sur le planning au 011019'!$F$53</f>
        <v>7H30-15H30</v>
      </c>
    </row>
    <row r="54" spans="1:406" ht="15" thickBot="1">
      <c r="A54" s="155" t="s">
        <v>388</v>
      </c>
      <c r="B54" s="181" t="str">
        <f>'Agent sur le planning au 011019'!$B$55</f>
        <v>7H30-15H30</v>
      </c>
      <c r="C54" s="183" t="str">
        <f>'Agent sur le planning au 011019'!$C$55</f>
        <v>7H30-15H30</v>
      </c>
      <c r="D54" s="183" t="str">
        <f>'Agent sur le planning au 011019'!$D$55</f>
        <v>7H30-15H30</v>
      </c>
      <c r="E54" s="183" t="str">
        <f>'Agent sur le planning au 011019'!$E$55</f>
        <v>7H30-15H30</v>
      </c>
      <c r="F54" s="183" t="str">
        <f>'Agent sur le planning au 011019'!$F$55</f>
        <v>7H30-15H30</v>
      </c>
      <c r="G54" s="182" t="str">
        <f>'Agent sur le planning au 011019'!$B$56</f>
        <v>CETI</v>
      </c>
      <c r="H54" s="181" t="str">
        <f>'Agent sur le planning au 011019'!$C$56</f>
        <v>CETI</v>
      </c>
      <c r="I54" s="183" t="str">
        <f>'Agent sur le planning au 011019'!$D$56</f>
        <v>7H30-15H30</v>
      </c>
      <c r="J54" s="182" t="str">
        <f>'Agent sur le planning au 011019'!$E$56</f>
        <v>Soir JBU</v>
      </c>
      <c r="K54" s="182" t="str">
        <f>'Agent sur le planning au 011019'!$F$56</f>
        <v>CETI</v>
      </c>
      <c r="L54" s="182" t="str">
        <f>'Agent sur le planning au 011019'!$B$57</f>
        <v>RADIO</v>
      </c>
      <c r="M54" s="182" t="str">
        <f>'Agent sur le planning au 011019'!$C$57</f>
        <v>CURI</v>
      </c>
      <c r="N54" s="181" t="str">
        <f>'Agent sur le planning au 011019'!$D$57</f>
        <v>Radio</v>
      </c>
      <c r="O54" s="182" t="str">
        <f>'Agent sur le planning au 011019'!$E$57</f>
        <v>SCANN</v>
      </c>
      <c r="P54" s="182" t="str">
        <f>'Agent sur le planning au 011019'!$F$57</f>
        <v>12H-20H</v>
      </c>
      <c r="Q54" s="179" t="str">
        <f>'Agent sur le planning au 011019'!$B$31</f>
        <v>JBA-3</v>
      </c>
      <c r="R54" s="179" t="str">
        <f>'Agent sur le planning au 011019'!$C$31</f>
        <v>JBA-3</v>
      </c>
      <c r="S54" s="179" t="str">
        <f>'Agent sur le planning au 011019'!$D$31</f>
        <v>JBA-3</v>
      </c>
      <c r="T54" s="179" t="str">
        <f>'Agent sur le planning au 011019'!$E$31</f>
        <v>JBA-3</v>
      </c>
      <c r="U54" s="180" t="str">
        <f>'Agent sur le planning au 011019'!$F$31</f>
        <v>JBA-3</v>
      </c>
      <c r="V54" s="181" t="str">
        <f>'Agent sur le planning au 011019'!$B$32</f>
        <v>JBA-2</v>
      </c>
      <c r="W54" s="182" t="str">
        <f>'Agent sur le planning au 011019'!$C$32</f>
        <v>JBA-2</v>
      </c>
      <c r="X54" s="182" t="str">
        <f>'Agent sur le planning au 011019'!$D$32</f>
        <v>Soir JBC</v>
      </c>
      <c r="Y54" s="182" t="str">
        <f>'Agent sur le planning au 011019'!$E$32</f>
        <v>JBA-2</v>
      </c>
      <c r="Z54" s="182" t="str">
        <f>'Agent sur le planning au 011019'!$F$32</f>
        <v>JBA-2</v>
      </c>
      <c r="AA54" s="182" t="str">
        <f>'Agent sur le planning au 011019'!$B$33</f>
        <v>JBA-1</v>
      </c>
      <c r="AB54" s="182" t="str">
        <f>'Agent sur le planning au 011019'!$C$33</f>
        <v>12H-20H</v>
      </c>
      <c r="AC54" s="181" t="str">
        <f>'Agent sur le planning au 011019'!$D$33</f>
        <v>JBA-2</v>
      </c>
      <c r="AD54" s="182" t="str">
        <f>'Agent sur le planning au 011019'!$E$33</f>
        <v>JBA-1</v>
      </c>
      <c r="AE54" s="182" t="str">
        <f>'Agent sur le planning au 011019'!$F$33</f>
        <v>JBA-1</v>
      </c>
      <c r="AF54" s="183" t="str">
        <f>'Agent sur le planning au 011019'!$B$34</f>
        <v>7H30-15H30</v>
      </c>
      <c r="AG54" s="181" t="str">
        <f>'Agent sur le planning au 011019'!$C$34</f>
        <v>CCV-43</v>
      </c>
      <c r="AH54" s="182" t="str">
        <f>'Agent sur le planning au 011019'!$D$34</f>
        <v>Soir JFR</v>
      </c>
      <c r="AI54" s="182" t="str">
        <f>'Agent sur le planning au 011019'!$E$34</f>
        <v>CCV-43</v>
      </c>
      <c r="AJ54" s="182" t="str">
        <f>'Agent sur le planning au 011019'!$F$34</f>
        <v>CCV-43</v>
      </c>
      <c r="AK54" s="183" t="str">
        <f>'Agent sur le planning au 011019'!$B$35</f>
        <v>7H30-15H30</v>
      </c>
      <c r="AL54" s="182" t="str">
        <f>'Agent sur le planning au 011019'!$C$35</f>
        <v>CCV-46</v>
      </c>
      <c r="AM54" s="182" t="str">
        <f>'Agent sur le planning au 011019'!$D$35</f>
        <v>CCV-46</v>
      </c>
      <c r="AN54" s="181" t="str">
        <f>'Agent sur le planning au 011019'!$E$35</f>
        <v>CCV-46</v>
      </c>
      <c r="AO54" s="182" t="str">
        <f>'Agent sur le planning au 011019'!$F$35</f>
        <v>Soir JBC</v>
      </c>
      <c r="AP54" s="182" t="str">
        <f>'Agent sur le planning au 011019'!$B$36</f>
        <v>JFR-34</v>
      </c>
      <c r="AQ54" s="181" t="str">
        <f>'Agent sur le planning au 011019'!$C$36</f>
        <v>JFR-34</v>
      </c>
      <c r="AR54" s="184" t="str">
        <f>'Agent sur le planning au 011019'!$D$36</f>
        <v>RA</v>
      </c>
      <c r="AS54" s="182" t="str">
        <f>'Agent sur le planning au 011019'!$E$36</f>
        <v>JFR-34</v>
      </c>
      <c r="AT54" s="182" t="str">
        <f>'Agent sur le planning au 011019'!$F$36</f>
        <v>JFR-34</v>
      </c>
      <c r="AU54" s="182" t="str">
        <f>'Agent sur le planning au 011019'!$B$37</f>
        <v>Soir gyn</v>
      </c>
      <c r="AV54" s="183" t="str">
        <f>'Agent sur le planning au 011019'!$C$37</f>
        <v>7H30-18H</v>
      </c>
      <c r="AW54" s="182" t="str">
        <f>'Agent sur le planning au 011019'!$D$37</f>
        <v>7H30-18H</v>
      </c>
      <c r="AX54" s="184" t="str">
        <f>'Agent sur le planning au 011019'!$E$37</f>
        <v>RA</v>
      </c>
      <c r="AY54" s="184" t="str">
        <f>'Agent sur le planning au 011019'!$F$37</f>
        <v>RA</v>
      </c>
      <c r="AZ54" s="182" t="str">
        <f>'Agent sur le planning au 011019'!$B$38</f>
        <v>JFR-36</v>
      </c>
      <c r="BA54" s="181" t="str">
        <f>'Agent sur le planning au 011019'!$C$38</f>
        <v>JFR-36</v>
      </c>
      <c r="BB54" s="182" t="str">
        <f>'Agent sur le planning au 011019'!$D$38</f>
        <v>JFR-36</v>
      </c>
      <c r="BC54" s="182" t="str">
        <f>'Agent sur le planning au 011019'!$E$38</f>
        <v>JFR-36</v>
      </c>
      <c r="BD54" s="182" t="str">
        <f>'Agent sur le planning au 011019'!$F$38</f>
        <v>Soir JFR</v>
      </c>
      <c r="BE54" s="181" t="str">
        <f>'Agent sur le planning au 011019'!$B$39</f>
        <v>JFR-35</v>
      </c>
      <c r="BF54" s="182" t="str">
        <f>'Agent sur le planning au 011019'!$C$39</f>
        <v>Soir JFR</v>
      </c>
      <c r="BG54" s="182" t="str">
        <f>'Agent sur le planning au 011019'!$D$39</f>
        <v>JFR-35</v>
      </c>
      <c r="BH54" s="182" t="str">
        <f>'Agent sur le planning au 011019'!$E$39</f>
        <v>JFR-35</v>
      </c>
      <c r="BI54" s="182" t="str">
        <f>'Agent sur le planning au 011019'!$F$39</f>
        <v>JFR-35</v>
      </c>
      <c r="BJ54" s="183" t="str">
        <f>'Agent sur le planning au 011019'!$B$40</f>
        <v>7H30-15H30</v>
      </c>
      <c r="BK54" s="183" t="str">
        <f>'Agent sur le planning au 011019'!$C$40</f>
        <v>7H30-15H30</v>
      </c>
      <c r="BL54" s="182" t="str">
        <f>'Agent sur le planning au 011019'!$D$40</f>
        <v>7H30-15H30</v>
      </c>
      <c r="BM54" s="182" t="str">
        <f>'Agent sur le planning au 011019'!$E$40</f>
        <v>12H-20H</v>
      </c>
      <c r="BN54" s="181" t="str">
        <f>'Agent sur le planning au 011019'!$F$40</f>
        <v>JFR-36</v>
      </c>
      <c r="BO54" s="182" t="str">
        <f>'Agent sur le planning au 011019'!$B$41</f>
        <v>Soir JBU</v>
      </c>
      <c r="BP54" s="182" t="str">
        <f>'Agent sur le planning au 011019'!$C$41</f>
        <v>JBU-14</v>
      </c>
      <c r="BQ54" s="181" t="str">
        <f>'Agent sur le planning au 011019'!$D$41</f>
        <v>JBU-14</v>
      </c>
      <c r="BR54" s="182" t="str">
        <f>'Agent sur le planning au 011019'!$E$41</f>
        <v>JBU-14</v>
      </c>
      <c r="BS54" s="182" t="str">
        <f>'Agent sur le planning au 011019'!$F$41</f>
        <v>JBU-14</v>
      </c>
      <c r="BT54" s="182" t="str">
        <f>'Agent sur le planning au 011019'!$B$42</f>
        <v>JBU-14</v>
      </c>
      <c r="BU54" s="182" t="str">
        <f>'Agent sur le planning au 011019'!$C$42</f>
        <v>Soir JBU</v>
      </c>
      <c r="BV54" s="182" t="str">
        <f>'Agent sur le planning au 011019'!$D$42</f>
        <v>JBU-11</v>
      </c>
      <c r="BW54" s="181" t="str">
        <f>'Agent sur le planning au 011019'!$E$42</f>
        <v>7H30-15H30</v>
      </c>
      <c r="BX54" s="182" t="str">
        <f>'Agent sur le planning au 011019'!$F$42</f>
        <v>RADIO</v>
      </c>
      <c r="BY54" s="182" t="str">
        <f>'Agent sur le planning au 011019'!$B$43</f>
        <v>JBU-11</v>
      </c>
      <c r="BZ54" s="181" t="str">
        <f>'Agent sur le planning au 011019'!$C$43</f>
        <v>JBU-11</v>
      </c>
      <c r="CA54" s="182" t="str">
        <f>'Agent sur le planning au 011019'!$D$43</f>
        <v>Soir JBU</v>
      </c>
      <c r="CB54" s="182" t="str">
        <f>'Agent sur le planning au 011019'!$E$43</f>
        <v>JBU-11</v>
      </c>
      <c r="CC54" s="182" t="str">
        <f>'Agent sur le planning au 011019'!$F$43</f>
        <v>JBU-11</v>
      </c>
      <c r="CD54" s="182" t="str">
        <f>'Agent sur le planning au 011019'!$B$44</f>
        <v>7H30-18H</v>
      </c>
      <c r="CE54" s="183" t="str">
        <f>'Agent sur le planning au 011019'!$C$44</f>
        <v>7H30-18H</v>
      </c>
      <c r="CF54" s="182" t="str">
        <f>'Agent sur le planning au 011019'!$D$44</f>
        <v>7H30-18H</v>
      </c>
      <c r="CG54" s="184" t="str">
        <f>'Agent sur le planning au 011019'!$E$44</f>
        <v>RA</v>
      </c>
      <c r="CH54" s="181" t="str">
        <f>'Agent sur le planning au 011019'!$F$44</f>
        <v>7H30-18H</v>
      </c>
      <c r="CI54" s="182" t="str">
        <f>'Agent sur le planning au 011019'!$B$45</f>
        <v>10H-20H</v>
      </c>
      <c r="CJ54" s="183" t="str">
        <f>'Agent sur le planning au 011019'!$C$45</f>
        <v>7H30-18H</v>
      </c>
      <c r="CK54" s="184" t="str">
        <f>'Agent sur le planning au 011019'!$D$45</f>
        <v>RA</v>
      </c>
      <c r="CL54" s="182" t="str">
        <f>'Agent sur le planning au 011019'!$E$45</f>
        <v>JBU-15</v>
      </c>
      <c r="CM54" s="184" t="str">
        <f>'Agent sur le planning au 011019'!$F$45</f>
        <v>RA</v>
      </c>
      <c r="CN54" s="181" t="str">
        <f>'Agent sur le planning au 011019'!$B$46</f>
        <v>JBC-26</v>
      </c>
      <c r="CO54" s="182" t="str">
        <f>'Agent sur le planning au 011019'!$C$46</f>
        <v>JBC-26</v>
      </c>
      <c r="CP54" s="182" t="str">
        <f>'Agent sur le planning au 011019'!$D$46</f>
        <v>JBC-26</v>
      </c>
      <c r="CQ54" s="182" t="str">
        <f>'Agent sur le planning au 011019'!$E$46</f>
        <v>Soir JBC</v>
      </c>
      <c r="CR54" s="183" t="str">
        <f>'Agent sur le planning au 011019'!$F$46</f>
        <v>7H30-15H30</v>
      </c>
      <c r="CS54" s="182" t="str">
        <f>'Agent sur le planning au 011019'!$B$47</f>
        <v>7H30-15H30</v>
      </c>
      <c r="CT54" s="181" t="str">
        <f>'Agent sur le planning au 011019'!$C$47</f>
        <v>7H30-15H30</v>
      </c>
      <c r="CU54" s="183" t="str">
        <f>'Agent sur le planning au 011019'!$D$47</f>
        <v>7H30-15H30</v>
      </c>
      <c r="CV54" s="183" t="str">
        <f>'Agent sur le planning au 011019'!$E$47</f>
        <v>7H30-15H30</v>
      </c>
      <c r="CW54" s="182" t="str">
        <f>'Agent sur le planning au 011019'!$F$47</f>
        <v>JBU-15</v>
      </c>
      <c r="CX54" s="182" t="str">
        <f>'Agent sur le planning au 011019'!$B$48</f>
        <v>Soir JBC</v>
      </c>
      <c r="CY54" s="182" t="str">
        <f>'Agent sur le planning au 011019'!$C$48</f>
        <v>JFR-35</v>
      </c>
      <c r="CZ54" s="181" t="str">
        <f>'Agent sur le planning au 011019'!$D$48</f>
        <v>JBC-24</v>
      </c>
      <c r="DA54" s="182" t="str">
        <f>'Agent sur le planning au 011019'!$E$48</f>
        <v>JBC-25</v>
      </c>
      <c r="DB54" s="182" t="str">
        <f>'Agent sur le planning au 011019'!$F$48</f>
        <v>JBC-25</v>
      </c>
      <c r="DC54" s="182" t="str">
        <f>'Agent sur le planning au 011019'!$B$49</f>
        <v>JBC-24</v>
      </c>
      <c r="DD54" s="182" t="str">
        <f>'Agent sur le planning au 011019'!$C$49</f>
        <v>JBC-24</v>
      </c>
      <c r="DE54" s="182" t="str">
        <f>'Agent sur le planning au 011019'!$D$49</f>
        <v>12H-20H</v>
      </c>
      <c r="DF54" s="182" t="str">
        <f>'Agent sur le planning au 011019'!$E$49</f>
        <v>JBC-24</v>
      </c>
      <c r="DG54" s="181" t="str">
        <f>'Agent sur le planning au 011019'!$F$49</f>
        <v>JBC-24</v>
      </c>
      <c r="DH54" s="182" t="str">
        <f>'Agent sur le planning au 011019'!$B$50</f>
        <v>JBC-22</v>
      </c>
      <c r="DI54" s="182" t="str">
        <f>'Agent sur le planning au 011019'!$C$50</f>
        <v>Soir JBC</v>
      </c>
      <c r="DJ54" s="182" t="str">
        <f>'Agent sur le planning au 011019'!$D$50</f>
        <v>JBC-22</v>
      </c>
      <c r="DK54" s="181" t="s">
        <v>293</v>
      </c>
      <c r="DL54" s="182" t="str">
        <f>'Agent sur le planning au 011019'!$F$50</f>
        <v>JBC-22</v>
      </c>
      <c r="DM54" s="182" t="str">
        <f>'Agent sur le planning au 011019'!$B$51</f>
        <v>7H30-18H</v>
      </c>
      <c r="DN54" s="184" t="str">
        <f>'Agent sur le planning au 011019'!$C$51</f>
        <v>RA</v>
      </c>
      <c r="DO54" s="182" t="str">
        <f>'Agent sur le planning au 011019'!$D$51</f>
        <v>JFR-33</v>
      </c>
      <c r="DP54" s="181" t="str">
        <f>'Agent sur le planning au 011019'!$E$51</f>
        <v>7h30-18h</v>
      </c>
      <c r="DQ54" s="181" t="str">
        <f>'Agent sur le planning au 011019'!$F$51</f>
        <v>JFR-33</v>
      </c>
      <c r="DR54" s="184" t="str">
        <f>'Agent sur le planning au 011019'!$B$52</f>
        <v>RA</v>
      </c>
      <c r="DS54" s="182" t="str">
        <f>'Agent sur le planning au 011019'!$C$52</f>
        <v>JBC-25</v>
      </c>
      <c r="DT54" s="182" t="str">
        <f>'Agent sur le planning au 011019'!$D$52</f>
        <v>JFR-35</v>
      </c>
      <c r="DU54" s="182" t="str">
        <f>'Agent sur le planning au 011019'!$E$52</f>
        <v>7H30-18H</v>
      </c>
      <c r="DV54" s="184" t="str">
        <f>'Agent sur le planning au 011019'!$F$52</f>
        <v>RA</v>
      </c>
      <c r="DW54" s="182" t="str">
        <f>'Agent sur le planning au 011019'!$B$53</f>
        <v>7H30-15H30</v>
      </c>
      <c r="DX54" s="183" t="str">
        <f>'Agent sur le planning au 011019'!$C$53</f>
        <v>7H30-15H30</v>
      </c>
      <c r="DY54" s="181" t="str">
        <f>'Agent sur le planning au 011019'!$D$53</f>
        <v>7H30-15H30</v>
      </c>
      <c r="DZ54" s="182" t="str">
        <f>'Agent sur le planning au 011019'!$E$53</f>
        <v>Soir JFR</v>
      </c>
      <c r="EA54" s="183" t="str">
        <f>'Agent sur le planning au 011019'!$F$53</f>
        <v>7H30-15H30</v>
      </c>
      <c r="EB54" s="182" t="str">
        <f>'Agent sur le planning au 011019'!$B$54</f>
        <v>12H-20H</v>
      </c>
      <c r="EC54" s="183" t="str">
        <f>'Agent sur le planning au 011019'!$C$54</f>
        <v>7H30-15H30</v>
      </c>
      <c r="ED54" s="183" t="str">
        <f>'Agent sur le planning au 011019'!$D$54</f>
        <v>7H30-15H30</v>
      </c>
      <c r="EE54" s="181" t="str">
        <f>'Agent sur le planning au 011019'!$E$54</f>
        <v>7H30-15H30</v>
      </c>
      <c r="EF54" s="183" t="str">
        <f>'Agent sur le planning au 011019'!$F$54</f>
        <v>7H30-15H30</v>
      </c>
      <c r="EG54" s="181" t="str">
        <f>'Agent sur le planning au 011019'!$B$55</f>
        <v>7H30-15H30</v>
      </c>
      <c r="EH54" s="183" t="str">
        <f>'Agent sur le planning au 011019'!$C$55</f>
        <v>7H30-15H30</v>
      </c>
      <c r="EI54" s="183" t="s">
        <v>292</v>
      </c>
      <c r="EJ54" s="183" t="s">
        <v>294</v>
      </c>
      <c r="EK54" s="183" t="str">
        <f>'Agent sur le planning au 011019'!$F$55</f>
        <v>7H30-15H30</v>
      </c>
      <c r="EL54" s="182" t="str">
        <f>'Agent sur le planning au 011019'!$B$56</f>
        <v>CETI</v>
      </c>
      <c r="EM54" s="181" t="str">
        <f>'Agent sur le planning au 011019'!$C$56</f>
        <v>CETI</v>
      </c>
      <c r="EN54" s="183" t="str">
        <f>'Agent sur le planning au 011019'!$D$56</f>
        <v>7H30-15H30</v>
      </c>
      <c r="EO54" s="182" t="str">
        <f>'Agent sur le planning au 011019'!$E$56</f>
        <v>Soir JBU</v>
      </c>
      <c r="EP54" s="182" t="str">
        <f>'Agent sur le planning au 011019'!$F$56</f>
        <v>CETI</v>
      </c>
      <c r="EQ54" s="182" t="str">
        <f>'Agent sur le planning au 011019'!$B$57</f>
        <v>RADIO</v>
      </c>
      <c r="ER54" s="182" t="str">
        <f>'Agent sur le planning au 011019'!$C$57</f>
        <v>CURI</v>
      </c>
      <c r="ES54" s="181" t="str">
        <f>'Agent sur le planning au 011019'!$D$57</f>
        <v>Radio</v>
      </c>
      <c r="ET54" s="182" t="str">
        <f>'Agent sur le planning au 011019'!$E$57</f>
        <v>SCANN</v>
      </c>
      <c r="EU54" s="182" t="str">
        <f>'Agent sur le planning au 011019'!$F$57</f>
        <v>12H-20H</v>
      </c>
      <c r="EV54" s="179" t="str">
        <f>'Agent sur le planning au 011019'!$B$31</f>
        <v>JBA-3</v>
      </c>
      <c r="EW54" s="179" t="str">
        <f>'Agent sur le planning au 011019'!$C$31</f>
        <v>JBA-3</v>
      </c>
      <c r="EX54" s="179" t="str">
        <f>'Agent sur le planning au 011019'!$D$31</f>
        <v>JBA-3</v>
      </c>
      <c r="EY54" s="179" t="str">
        <f>'Agent sur le planning au 011019'!$E$31</f>
        <v>JBA-3</v>
      </c>
      <c r="EZ54" s="180" t="str">
        <f>'Agent sur le planning au 011019'!$F$31</f>
        <v>JBA-3</v>
      </c>
      <c r="FA54" s="181" t="str">
        <f>'Agent sur le planning au 011019'!$B$32</f>
        <v>JBA-2</v>
      </c>
      <c r="FB54" s="182" t="str">
        <f>'Agent sur le planning au 011019'!$C$32</f>
        <v>JBA-2</v>
      </c>
      <c r="FC54" s="182" t="str">
        <f>'Agent sur le planning au 011019'!$D$32</f>
        <v>Soir JBC</v>
      </c>
      <c r="FD54" s="182" t="str">
        <f>'Agent sur le planning au 011019'!$E$32</f>
        <v>JBA-2</v>
      </c>
      <c r="FE54" s="182" t="str">
        <f>'Agent sur le planning au 011019'!$F$32</f>
        <v>JBA-2</v>
      </c>
      <c r="FF54" s="182" t="str">
        <f>'Agent sur le planning au 011019'!$B$33</f>
        <v>JBA-1</v>
      </c>
      <c r="FG54" s="182" t="str">
        <f>'Agent sur le planning au 011019'!$C$33</f>
        <v>12H-20H</v>
      </c>
      <c r="FH54" s="181" t="str">
        <f>'Agent sur le planning au 011019'!$D$33</f>
        <v>JBA-2</v>
      </c>
      <c r="FI54" s="182" t="str">
        <f>'Agent sur le planning au 011019'!$E$33</f>
        <v>JBA-1</v>
      </c>
      <c r="FJ54" s="182" t="str">
        <f>'Agent sur le planning au 011019'!$F$33</f>
        <v>JBA-1</v>
      </c>
      <c r="FK54" s="183" t="str">
        <f>'Agent sur le planning au 011019'!$B$34</f>
        <v>7H30-15H30</v>
      </c>
      <c r="FL54" s="181" t="str">
        <f>'Agent sur le planning au 011019'!$C$34</f>
        <v>CCV-43</v>
      </c>
      <c r="FM54" s="182" t="str">
        <f>'Agent sur le planning au 011019'!$D$34</f>
        <v>Soir JFR</v>
      </c>
      <c r="FN54" s="182" t="str">
        <f>'Agent sur le planning au 011019'!$E$34</f>
        <v>CCV-43</v>
      </c>
      <c r="FO54" s="182" t="str">
        <f>'Agent sur le planning au 011019'!$F$34</f>
        <v>CCV-43</v>
      </c>
      <c r="FP54" s="183" t="str">
        <f>'Agent sur le planning au 011019'!$B$35</f>
        <v>7H30-15H30</v>
      </c>
      <c r="FQ54" s="182" t="str">
        <f>'Agent sur le planning au 011019'!$C$35</f>
        <v>CCV-46</v>
      </c>
      <c r="FR54" s="182" t="str">
        <f>'Agent sur le planning au 011019'!$D$35</f>
        <v>CCV-46</v>
      </c>
      <c r="FS54" s="181" t="str">
        <f>'Agent sur le planning au 011019'!$E$35</f>
        <v>CCV-46</v>
      </c>
      <c r="FT54" s="182" t="str">
        <f>'Agent sur le planning au 011019'!$F$35</f>
        <v>Soir JBC</v>
      </c>
      <c r="FU54" s="182" t="str">
        <f>'Agent sur le planning au 011019'!$B$36</f>
        <v>JFR-34</v>
      </c>
      <c r="FV54" s="181" t="str">
        <f>'Agent sur le planning au 011019'!$C$36</f>
        <v>JFR-34</v>
      </c>
      <c r="FW54" s="184" t="str">
        <f>'Agent sur le planning au 011019'!$D$36</f>
        <v>RA</v>
      </c>
      <c r="FX54" s="182" t="str">
        <f>'Agent sur le planning au 011019'!$E$36</f>
        <v>JFR-34</v>
      </c>
      <c r="FY54" s="182" t="str">
        <f>'Agent sur le planning au 011019'!$F$36</f>
        <v>JFR-34</v>
      </c>
      <c r="FZ54" s="182" t="str">
        <f>'Agent sur le planning au 011019'!$B$37</f>
        <v>Soir gyn</v>
      </c>
      <c r="GA54" s="183" t="str">
        <f>'Agent sur le planning au 011019'!$C$37</f>
        <v>7H30-18H</v>
      </c>
      <c r="GB54" s="182" t="str">
        <f>'Agent sur le planning au 011019'!$D$37</f>
        <v>7H30-18H</v>
      </c>
      <c r="GC54" s="184" t="str">
        <f>'Agent sur le planning au 011019'!$E$37</f>
        <v>RA</v>
      </c>
      <c r="GD54" s="184" t="str">
        <f>'Agent sur le planning au 011019'!$F$37</f>
        <v>RA</v>
      </c>
      <c r="GE54" s="182" t="str">
        <f>'Agent sur le planning au 011019'!$B$38</f>
        <v>JFR-36</v>
      </c>
      <c r="GF54" s="181" t="str">
        <f>'Agent sur le planning au 011019'!$C$38</f>
        <v>JFR-36</v>
      </c>
      <c r="GG54" s="182" t="str">
        <f>'Agent sur le planning au 011019'!$D$38</f>
        <v>JFR-36</v>
      </c>
      <c r="GH54" s="182" t="str">
        <f>'Agent sur le planning au 011019'!$E$38</f>
        <v>JFR-36</v>
      </c>
      <c r="GI54" s="182" t="str">
        <f>'Agent sur le planning au 011019'!$F$38</f>
        <v>Soir JFR</v>
      </c>
      <c r="GJ54" s="181" t="str">
        <f>'Agent sur le planning au 011019'!$B$39</f>
        <v>JFR-35</v>
      </c>
      <c r="GK54" s="182" t="str">
        <f>'Agent sur le planning au 011019'!$C$39</f>
        <v>Soir JFR</v>
      </c>
      <c r="GL54" s="182" t="str">
        <f>'Agent sur le planning au 011019'!$D$39</f>
        <v>JFR-35</v>
      </c>
      <c r="GM54" s="182" t="str">
        <f>'Agent sur le planning au 011019'!$E$39</f>
        <v>JFR-35</v>
      </c>
      <c r="GN54" s="182" t="str">
        <f>'Agent sur le planning au 011019'!$F$39</f>
        <v>JFR-35</v>
      </c>
      <c r="GO54" s="183" t="str">
        <f>'Agent sur le planning au 011019'!$B$40</f>
        <v>7H30-15H30</v>
      </c>
      <c r="GP54" s="183" t="str">
        <f>'Agent sur le planning au 011019'!$C$40</f>
        <v>7H30-15H30</v>
      </c>
      <c r="GQ54" s="182" t="str">
        <f>'Agent sur le planning au 011019'!$D$40</f>
        <v>7H30-15H30</v>
      </c>
      <c r="GR54" s="182" t="str">
        <f>'Agent sur le planning au 011019'!$E$40</f>
        <v>12H-20H</v>
      </c>
      <c r="GS54" s="181" t="str">
        <f>'Agent sur le planning au 011019'!$F$40</f>
        <v>JFR-36</v>
      </c>
      <c r="GT54" s="182" t="str">
        <f>'Agent sur le planning au 011019'!$B$41</f>
        <v>Soir JBU</v>
      </c>
      <c r="GU54" s="182" t="str">
        <f>'Agent sur le planning au 011019'!$C$41</f>
        <v>JBU-14</v>
      </c>
      <c r="GV54" s="181" t="str">
        <f>'Agent sur le planning au 011019'!$D$41</f>
        <v>JBU-14</v>
      </c>
      <c r="GW54" s="182" t="str">
        <f>'Agent sur le planning au 011019'!$E$41</f>
        <v>JBU-14</v>
      </c>
      <c r="GX54" s="182" t="str">
        <f>'Agent sur le planning au 011019'!$F$41</f>
        <v>JBU-14</v>
      </c>
      <c r="GY54" s="182" t="str">
        <f>'Agent sur le planning au 011019'!$B$42</f>
        <v>JBU-14</v>
      </c>
      <c r="GZ54" s="182" t="str">
        <f>'Agent sur le planning au 011019'!$C$42</f>
        <v>Soir JBU</v>
      </c>
      <c r="HA54" s="182" t="str">
        <f>'Agent sur le planning au 011019'!$D$42</f>
        <v>JBU-11</v>
      </c>
      <c r="HB54" s="181" t="str">
        <f>'Agent sur le planning au 011019'!$E$42</f>
        <v>7H30-15H30</v>
      </c>
      <c r="HC54" s="182" t="str">
        <f>'Agent sur le planning au 011019'!$F$42</f>
        <v>RADIO</v>
      </c>
      <c r="HD54" s="182" t="str">
        <f>'Agent sur le planning au 011019'!$B$43</f>
        <v>JBU-11</v>
      </c>
      <c r="HE54" s="181" t="str">
        <f>'Agent sur le planning au 011019'!$C$43</f>
        <v>JBU-11</v>
      </c>
      <c r="HF54" s="182" t="str">
        <f>'Agent sur le planning au 011019'!$D$43</f>
        <v>Soir JBU</v>
      </c>
      <c r="HG54" s="182" t="str">
        <f>'Agent sur le planning au 011019'!$E$43</f>
        <v>JBU-11</v>
      </c>
      <c r="HH54" s="182" t="str">
        <f>'Agent sur le planning au 011019'!$F$43</f>
        <v>JBU-11</v>
      </c>
      <c r="HI54" s="182" t="str">
        <f>'Agent sur le planning au 011019'!$B$44</f>
        <v>7H30-18H</v>
      </c>
      <c r="HJ54" s="183" t="str">
        <f>'Agent sur le planning au 011019'!$C$44</f>
        <v>7H30-18H</v>
      </c>
      <c r="HK54" s="182" t="str">
        <f>'Agent sur le planning au 011019'!$D$44</f>
        <v>7H30-18H</v>
      </c>
      <c r="HL54" s="184" t="str">
        <f>'Agent sur le planning au 011019'!$E$44</f>
        <v>RA</v>
      </c>
      <c r="HM54" s="181" t="str">
        <f>'Agent sur le planning au 011019'!$F$44</f>
        <v>7H30-18H</v>
      </c>
      <c r="HN54" s="182" t="str">
        <f>'Agent sur le planning au 011019'!$B$45</f>
        <v>10H-20H</v>
      </c>
      <c r="HO54" s="183" t="str">
        <f>'Agent sur le planning au 011019'!$C$45</f>
        <v>7H30-18H</v>
      </c>
      <c r="HP54" s="184" t="str">
        <f>'Agent sur le planning au 011019'!$D$45</f>
        <v>RA</v>
      </c>
      <c r="HQ54" s="182" t="str">
        <f>'Agent sur le planning au 011019'!$E$45</f>
        <v>JBU-15</v>
      </c>
      <c r="HR54" s="184" t="str">
        <f>'Agent sur le planning au 011019'!$F$45</f>
        <v>RA</v>
      </c>
      <c r="HS54" s="181" t="str">
        <f>'Agent sur le planning au 011019'!$B$46</f>
        <v>JBC-26</v>
      </c>
      <c r="HT54" s="182" t="str">
        <f>'Agent sur le planning au 011019'!$C$46</f>
        <v>JBC-26</v>
      </c>
      <c r="HU54" s="182" t="str">
        <f>'Agent sur le planning au 011019'!$D$46</f>
        <v>JBC-26</v>
      </c>
      <c r="HV54" s="182" t="str">
        <f>'Agent sur le planning au 011019'!$E$46</f>
        <v>Soir JBC</v>
      </c>
      <c r="HW54" s="183" t="str">
        <f>'Agent sur le planning au 011019'!$F$46</f>
        <v>7H30-15H30</v>
      </c>
      <c r="HX54" s="182" t="str">
        <f>'Agent sur le planning au 011019'!$B$47</f>
        <v>7H30-15H30</v>
      </c>
      <c r="HY54" s="181" t="str">
        <f>'Agent sur le planning au 011019'!$C$47</f>
        <v>7H30-15H30</v>
      </c>
      <c r="HZ54" s="183" t="str">
        <f>'Agent sur le planning au 011019'!$D$47</f>
        <v>7H30-15H30</v>
      </c>
      <c r="IA54" s="183" t="str">
        <f>'Agent sur le planning au 011019'!$E$47</f>
        <v>7H30-15H30</v>
      </c>
      <c r="IB54" s="182" t="str">
        <f>'Agent sur le planning au 011019'!$F$47</f>
        <v>JBU-15</v>
      </c>
      <c r="IC54" s="182" t="str">
        <f>'Agent sur le planning au 011019'!$B$48</f>
        <v>Soir JBC</v>
      </c>
      <c r="ID54" s="182" t="str">
        <f>'Agent sur le planning au 011019'!$C$48</f>
        <v>JFR-35</v>
      </c>
      <c r="IE54" s="181" t="str">
        <f>'Agent sur le planning au 011019'!$D$48</f>
        <v>JBC-24</v>
      </c>
      <c r="IF54" s="182" t="str">
        <f>'Agent sur le planning au 011019'!$E$48</f>
        <v>JBC-25</v>
      </c>
      <c r="IG54" s="182" t="str">
        <f>'Agent sur le planning au 011019'!$F$48</f>
        <v>JBC-25</v>
      </c>
      <c r="IH54" s="182" t="str">
        <f>'Agent sur le planning au 011019'!$B$49</f>
        <v>JBC-24</v>
      </c>
      <c r="II54" s="182" t="str">
        <f>'Agent sur le planning au 011019'!$C$49</f>
        <v>JBC-24</v>
      </c>
      <c r="IJ54" s="182" t="str">
        <f>'Agent sur le planning au 011019'!$D$49</f>
        <v>12H-20H</v>
      </c>
      <c r="IK54" s="182" t="str">
        <f>'Agent sur le planning au 011019'!$E$49</f>
        <v>JBC-24</v>
      </c>
      <c r="IL54" s="181" t="str">
        <f>'Agent sur le planning au 011019'!$F$49</f>
        <v>JBC-24</v>
      </c>
      <c r="IM54" s="182" t="str">
        <f>'Agent sur le planning au 011019'!$B$50</f>
        <v>JBC-22</v>
      </c>
      <c r="IN54" s="182" t="str">
        <f>'Agent sur le planning au 011019'!$C$50</f>
        <v>Soir JBC</v>
      </c>
      <c r="IO54" s="182" t="str">
        <f>'Agent sur le planning au 011019'!$D$50</f>
        <v>JBC-22</v>
      </c>
      <c r="IP54" s="181" t="s">
        <v>293</v>
      </c>
      <c r="IQ54" s="182" t="str">
        <f>'Agent sur le planning au 011019'!$F$50</f>
        <v>JBC-22</v>
      </c>
      <c r="IR54" s="182" t="str">
        <f>'Agent sur le planning au 011019'!$B$51</f>
        <v>7H30-18H</v>
      </c>
      <c r="IS54" s="184" t="str">
        <f>'Agent sur le planning au 011019'!$C$51</f>
        <v>RA</v>
      </c>
      <c r="IT54" s="182" t="str">
        <f>'Agent sur le planning au 011019'!$D$51</f>
        <v>JFR-33</v>
      </c>
      <c r="IU54" s="181" t="str">
        <f>'Agent sur le planning au 011019'!$E$51</f>
        <v>7h30-18h</v>
      </c>
      <c r="IV54" s="181" t="str">
        <f>'Agent sur le planning au 011019'!$F$51</f>
        <v>JFR-33</v>
      </c>
      <c r="IW54" s="184" t="str">
        <f>'Agent sur le planning au 011019'!$B$52</f>
        <v>RA</v>
      </c>
      <c r="IX54" s="182" t="str">
        <f>'Agent sur le planning au 011019'!$C$52</f>
        <v>JBC-25</v>
      </c>
      <c r="IY54" s="182" t="str">
        <f>'Agent sur le planning au 011019'!$D$52</f>
        <v>JFR-35</v>
      </c>
      <c r="IZ54" s="182" t="str">
        <f>'Agent sur le planning au 011019'!$E$52</f>
        <v>7H30-18H</v>
      </c>
      <c r="JA54" s="184" t="str">
        <f>'Agent sur le planning au 011019'!$F$52</f>
        <v>RA</v>
      </c>
      <c r="JB54" s="182" t="str">
        <f>'Agent sur le planning au 011019'!$B$53</f>
        <v>7H30-15H30</v>
      </c>
      <c r="JC54" s="183" t="str">
        <f>'Agent sur le planning au 011019'!$C$53</f>
        <v>7H30-15H30</v>
      </c>
      <c r="JD54" s="181" t="str">
        <f>'Agent sur le planning au 011019'!$D$53</f>
        <v>7H30-15H30</v>
      </c>
      <c r="JE54" s="182" t="str">
        <f>'Agent sur le planning au 011019'!$E$53</f>
        <v>Soir JFR</v>
      </c>
      <c r="JF54" s="183" t="str">
        <f>'Agent sur le planning au 011019'!$F$53</f>
        <v>7H30-15H30</v>
      </c>
      <c r="JG54" s="182" t="str">
        <f>'Agent sur le planning au 011019'!$B$54</f>
        <v>12H-20H</v>
      </c>
      <c r="JH54" s="183" t="str">
        <f>'Agent sur le planning au 011019'!$C$54</f>
        <v>7H30-15H30</v>
      </c>
      <c r="JI54" s="183" t="str">
        <f>'Agent sur le planning au 011019'!$D$54</f>
        <v>7H30-15H30</v>
      </c>
      <c r="JJ54" s="181" t="str">
        <f>'Agent sur le planning au 011019'!$E$54</f>
        <v>7H30-15H30</v>
      </c>
      <c r="JK54" s="183" t="str">
        <f>'Agent sur le planning au 011019'!$F$54</f>
        <v>7H30-15H30</v>
      </c>
      <c r="JL54" s="181" t="str">
        <f>'Agent sur le planning au 011019'!$B$55</f>
        <v>7H30-15H30</v>
      </c>
      <c r="JM54" s="183" t="str">
        <f>'Agent sur le planning au 011019'!$C$55</f>
        <v>7H30-15H30</v>
      </c>
      <c r="JN54" s="183" t="s">
        <v>292</v>
      </c>
      <c r="JO54" s="183" t="s">
        <v>294</v>
      </c>
      <c r="JP54" s="183" t="str">
        <f>'Agent sur le planning au 011019'!$F$55</f>
        <v>7H30-15H30</v>
      </c>
      <c r="JQ54" s="182" t="str">
        <f>'Agent sur le planning au 011019'!$B$56</f>
        <v>CETI</v>
      </c>
      <c r="JR54" s="181" t="str">
        <f>'Agent sur le planning au 011019'!$C$56</f>
        <v>CETI</v>
      </c>
      <c r="JS54" s="183" t="str">
        <f>'Agent sur le planning au 011019'!$D$56</f>
        <v>7H30-15H30</v>
      </c>
      <c r="JT54" s="182" t="str">
        <f>'Agent sur le planning au 011019'!$E$56</f>
        <v>Soir JBU</v>
      </c>
      <c r="JU54" s="182" t="str">
        <f>'Agent sur le planning au 011019'!$F$56</f>
        <v>CETI</v>
      </c>
      <c r="JV54" s="182" t="str">
        <f>'Agent sur le planning au 011019'!$B$57</f>
        <v>RADIO</v>
      </c>
      <c r="JW54" s="182" t="str">
        <f>'Agent sur le planning au 011019'!$C$57</f>
        <v>CURI</v>
      </c>
      <c r="JX54" s="181" t="str">
        <f>'Agent sur le planning au 011019'!$D$57</f>
        <v>Radio</v>
      </c>
      <c r="JY54" s="182" t="str">
        <f>'Agent sur le planning au 011019'!$E$57</f>
        <v>SCANN</v>
      </c>
      <c r="JZ54" s="182" t="str">
        <f>'Agent sur le planning au 011019'!$F$57</f>
        <v>12H-20H</v>
      </c>
      <c r="KA54" s="179" t="str">
        <f>'Agent sur le planning au 011019'!$B$31</f>
        <v>JBA-3</v>
      </c>
      <c r="KB54" s="179" t="str">
        <f>'Agent sur le planning au 011019'!$C$31</f>
        <v>JBA-3</v>
      </c>
      <c r="KC54" s="179" t="str">
        <f>'Agent sur le planning au 011019'!$D$31</f>
        <v>JBA-3</v>
      </c>
      <c r="KD54" s="179" t="str">
        <f>'Agent sur le planning au 011019'!$E$31</f>
        <v>JBA-3</v>
      </c>
      <c r="KE54" s="180" t="str">
        <f>'Agent sur le planning au 011019'!$F$31</f>
        <v>JBA-3</v>
      </c>
      <c r="KF54" s="181" t="str">
        <f>'Agent sur le planning au 011019'!$B$32</f>
        <v>JBA-2</v>
      </c>
      <c r="KG54" s="182" t="str">
        <f>'Agent sur le planning au 011019'!$C$32</f>
        <v>JBA-2</v>
      </c>
      <c r="KH54" s="182" t="str">
        <f>'Agent sur le planning au 011019'!$D$32</f>
        <v>Soir JBC</v>
      </c>
      <c r="KI54" s="182" t="str">
        <f>'Agent sur le planning au 011019'!$E$32</f>
        <v>JBA-2</v>
      </c>
      <c r="KJ54" s="182" t="str">
        <f>'Agent sur le planning au 011019'!$F$32</f>
        <v>JBA-2</v>
      </c>
      <c r="KK54" s="182" t="str">
        <f>'Agent sur le planning au 011019'!$B$33</f>
        <v>JBA-1</v>
      </c>
      <c r="KL54" s="182" t="str">
        <f>'Agent sur le planning au 011019'!$C$33</f>
        <v>12H-20H</v>
      </c>
      <c r="KM54" s="181" t="str">
        <f>'Agent sur le planning au 011019'!$D$33</f>
        <v>JBA-2</v>
      </c>
      <c r="KN54" s="182" t="str">
        <f>'Agent sur le planning au 011019'!$E$33</f>
        <v>JBA-1</v>
      </c>
      <c r="KO54" s="182" t="str">
        <f>'Agent sur le planning au 011019'!$F$33</f>
        <v>JBA-1</v>
      </c>
      <c r="KP54" s="183" t="str">
        <f>'Agent sur le planning au 011019'!$B$34</f>
        <v>7H30-15H30</v>
      </c>
      <c r="KQ54" s="181" t="str">
        <f>'Agent sur le planning au 011019'!$C$34</f>
        <v>CCV-43</v>
      </c>
      <c r="KR54" s="182" t="str">
        <f>'Agent sur le planning au 011019'!$D$34</f>
        <v>Soir JFR</v>
      </c>
      <c r="KS54" s="182" t="str">
        <f>'Agent sur le planning au 011019'!$E$34</f>
        <v>CCV-43</v>
      </c>
      <c r="KT54" s="182" t="str">
        <f>'Agent sur le planning au 011019'!$F$34</f>
        <v>CCV-43</v>
      </c>
      <c r="KU54" s="183" t="str">
        <f>'Agent sur le planning au 011019'!$B$35</f>
        <v>7H30-15H30</v>
      </c>
      <c r="KV54" s="182" t="str">
        <f>'Agent sur le planning au 011019'!$C$35</f>
        <v>CCV-46</v>
      </c>
      <c r="KW54" s="182" t="str">
        <f>'Agent sur le planning au 011019'!$D$35</f>
        <v>CCV-46</v>
      </c>
      <c r="KX54" s="181" t="str">
        <f>'Agent sur le planning au 011019'!$E$35</f>
        <v>CCV-46</v>
      </c>
      <c r="KY54" s="182" t="str">
        <f>'Agent sur le planning au 011019'!$F$35</f>
        <v>Soir JBC</v>
      </c>
      <c r="KZ54" s="182" t="str">
        <f>'Agent sur le planning au 011019'!$B$36</f>
        <v>JFR-34</v>
      </c>
      <c r="LA54" s="181" t="str">
        <f>'Agent sur le planning au 011019'!$C$36</f>
        <v>JFR-34</v>
      </c>
      <c r="LB54" s="184" t="str">
        <f>'Agent sur le planning au 011019'!$D$36</f>
        <v>RA</v>
      </c>
      <c r="LC54" s="182" t="str">
        <f>'Agent sur le planning au 011019'!$E$36</f>
        <v>JFR-34</v>
      </c>
      <c r="LD54" s="182" t="str">
        <f>'Agent sur le planning au 011019'!$F$36</f>
        <v>JFR-34</v>
      </c>
      <c r="LE54" s="182" t="str">
        <f>'Agent sur le planning au 011019'!$B$37</f>
        <v>Soir gyn</v>
      </c>
      <c r="LF54" s="183" t="str">
        <f>'Agent sur le planning au 011019'!$C$37</f>
        <v>7H30-18H</v>
      </c>
      <c r="LG54" s="182" t="str">
        <f>'Agent sur le planning au 011019'!$D$37</f>
        <v>7H30-18H</v>
      </c>
      <c r="LH54" s="184" t="str">
        <f>'Agent sur le planning au 011019'!$E$37</f>
        <v>RA</v>
      </c>
      <c r="LI54" s="184" t="str">
        <f>'Agent sur le planning au 011019'!$F$37</f>
        <v>RA</v>
      </c>
      <c r="LJ54" s="182" t="str">
        <f>'Agent sur le planning au 011019'!$B$38</f>
        <v>JFR-36</v>
      </c>
      <c r="LK54" s="181" t="str">
        <f>'Agent sur le planning au 011019'!$C$38</f>
        <v>JFR-36</v>
      </c>
      <c r="LL54" s="182" t="str">
        <f>'Agent sur le planning au 011019'!$D$38</f>
        <v>JFR-36</v>
      </c>
      <c r="LM54" s="182" t="str">
        <f>'Agent sur le planning au 011019'!$E$38</f>
        <v>JFR-36</v>
      </c>
      <c r="LN54" s="182" t="str">
        <f>'Agent sur le planning au 011019'!$F$38</f>
        <v>Soir JFR</v>
      </c>
      <c r="LO54" s="181" t="str">
        <f>'Agent sur le planning au 011019'!$B$39</f>
        <v>JFR-35</v>
      </c>
      <c r="LP54" s="182" t="str">
        <f>'Agent sur le planning au 011019'!$C$39</f>
        <v>Soir JFR</v>
      </c>
      <c r="LQ54" s="182" t="str">
        <f>'Agent sur le planning au 011019'!$D$39</f>
        <v>JFR-35</v>
      </c>
      <c r="LR54" s="182" t="str">
        <f>'Agent sur le planning au 011019'!$E$39</f>
        <v>JFR-35</v>
      </c>
      <c r="LS54" s="182" t="str">
        <f>'Agent sur le planning au 011019'!$F$39</f>
        <v>JFR-35</v>
      </c>
      <c r="LT54" s="183" t="str">
        <f>'Agent sur le planning au 011019'!$B$40</f>
        <v>7H30-15H30</v>
      </c>
      <c r="LU54" s="183" t="str">
        <f>'Agent sur le planning au 011019'!$C$40</f>
        <v>7H30-15H30</v>
      </c>
      <c r="LV54" s="182" t="str">
        <f>'Agent sur le planning au 011019'!$D$40</f>
        <v>7H30-15H30</v>
      </c>
      <c r="LW54" s="182" t="str">
        <f>'Agent sur le planning au 011019'!$E$40</f>
        <v>12H-20H</v>
      </c>
      <c r="LX54" s="181" t="str">
        <f>'Agent sur le planning au 011019'!$F$40</f>
        <v>JFR-36</v>
      </c>
      <c r="LY54" s="182" t="str">
        <f>'Agent sur le planning au 011019'!$B$41</f>
        <v>Soir JBU</v>
      </c>
      <c r="LZ54" s="182" t="str">
        <f>'Agent sur le planning au 011019'!$C$41</f>
        <v>JBU-14</v>
      </c>
      <c r="MA54" s="181" t="str">
        <f>'Agent sur le planning au 011019'!$D$41</f>
        <v>JBU-14</v>
      </c>
      <c r="MB54" s="182" t="str">
        <f>'Agent sur le planning au 011019'!$E$41</f>
        <v>JBU-14</v>
      </c>
      <c r="MC54" s="182" t="str">
        <f>'Agent sur le planning au 011019'!$F$41</f>
        <v>JBU-14</v>
      </c>
      <c r="MD54" s="182" t="str">
        <f>'Agent sur le planning au 011019'!$B$42</f>
        <v>JBU-14</v>
      </c>
      <c r="ME54" s="182" t="str">
        <f>'Agent sur le planning au 011019'!$C$42</f>
        <v>Soir JBU</v>
      </c>
      <c r="MF54" s="182" t="str">
        <f>'Agent sur le planning au 011019'!$D$42</f>
        <v>JBU-11</v>
      </c>
      <c r="MG54" s="181" t="str">
        <f>'Agent sur le planning au 011019'!$E$42</f>
        <v>7H30-15H30</v>
      </c>
      <c r="MH54" s="182" t="str">
        <f>'Agent sur le planning au 011019'!$F$42</f>
        <v>RADIO</v>
      </c>
      <c r="MI54" s="182" t="str">
        <f>'Agent sur le planning au 011019'!$B$43</f>
        <v>JBU-11</v>
      </c>
      <c r="MJ54" s="181" t="str">
        <f>'Agent sur le planning au 011019'!$C$43</f>
        <v>JBU-11</v>
      </c>
      <c r="MK54" s="182" t="str">
        <f>'Agent sur le planning au 011019'!$D$43</f>
        <v>Soir JBU</v>
      </c>
      <c r="ML54" s="182" t="str">
        <f>'Agent sur le planning au 011019'!$E$43</f>
        <v>JBU-11</v>
      </c>
      <c r="MM54" s="182" t="str">
        <f>'Agent sur le planning au 011019'!$F$43</f>
        <v>JBU-11</v>
      </c>
      <c r="MN54" s="182" t="str">
        <f>'Agent sur le planning au 011019'!$B$44</f>
        <v>7H30-18H</v>
      </c>
      <c r="MO54" s="183" t="str">
        <f>'Agent sur le planning au 011019'!$C$44</f>
        <v>7H30-18H</v>
      </c>
      <c r="MP54" s="182" t="str">
        <f>'Agent sur le planning au 011019'!$D$44</f>
        <v>7H30-18H</v>
      </c>
      <c r="MQ54" s="184" t="str">
        <f>'Agent sur le planning au 011019'!$E$44</f>
        <v>RA</v>
      </c>
      <c r="MR54" s="181" t="str">
        <f>'Agent sur le planning au 011019'!$F$44</f>
        <v>7H30-18H</v>
      </c>
      <c r="MS54" s="182" t="str">
        <f>'Agent sur le planning au 011019'!$B$45</f>
        <v>10H-20H</v>
      </c>
      <c r="MT54" s="183" t="str">
        <f>'Agent sur le planning au 011019'!$C$45</f>
        <v>7H30-18H</v>
      </c>
      <c r="MU54" s="184" t="str">
        <f>'Agent sur le planning au 011019'!$D$45</f>
        <v>RA</v>
      </c>
      <c r="MV54" s="182" t="str">
        <f>'Agent sur le planning au 011019'!$E$45</f>
        <v>JBU-15</v>
      </c>
      <c r="MW54" s="184" t="str">
        <f>'Agent sur le planning au 011019'!$F$45</f>
        <v>RA</v>
      </c>
      <c r="MX54" s="181" t="str">
        <f>'Agent sur le planning au 011019'!$B$46</f>
        <v>JBC-26</v>
      </c>
      <c r="MY54" s="182" t="str">
        <f>'Agent sur le planning au 011019'!$C$46</f>
        <v>JBC-26</v>
      </c>
      <c r="MZ54" s="182" t="str">
        <f>'Agent sur le planning au 011019'!$D$46</f>
        <v>JBC-26</v>
      </c>
      <c r="NA54" s="182" t="str">
        <f>'Agent sur le planning au 011019'!$E$46</f>
        <v>Soir JBC</v>
      </c>
      <c r="NB54" s="183" t="str">
        <f>'Agent sur le planning au 011019'!$F$46</f>
        <v>7H30-15H30</v>
      </c>
      <c r="NC54" s="182" t="str">
        <f>'Agent sur le planning au 011019'!$B$47</f>
        <v>7H30-15H30</v>
      </c>
      <c r="ND54" s="181" t="str">
        <f>'Agent sur le planning au 011019'!$C$47</f>
        <v>7H30-15H30</v>
      </c>
      <c r="NE54" s="183" t="str">
        <f>'Agent sur le planning au 011019'!$D$47</f>
        <v>7H30-15H30</v>
      </c>
      <c r="NF54" s="183" t="str">
        <f>'Agent sur le planning au 011019'!$E$47</f>
        <v>7H30-15H30</v>
      </c>
      <c r="NG54" s="182" t="str">
        <f>'Agent sur le planning au 011019'!$F$47</f>
        <v>JBU-15</v>
      </c>
      <c r="NH54" s="182" t="str">
        <f>'Agent sur le planning au 011019'!$B$48</f>
        <v>Soir JBC</v>
      </c>
      <c r="NI54" s="182" t="str">
        <f>'Agent sur le planning au 011019'!$C$48</f>
        <v>JFR-35</v>
      </c>
      <c r="NJ54" s="181" t="str">
        <f>'Agent sur le planning au 011019'!$D$48</f>
        <v>JBC-24</v>
      </c>
      <c r="NK54" s="182" t="str">
        <f>'Agent sur le planning au 011019'!$E$48</f>
        <v>JBC-25</v>
      </c>
      <c r="NL54" s="182" t="str">
        <f>'Agent sur le planning au 011019'!$F$48</f>
        <v>JBC-25</v>
      </c>
      <c r="NM54" s="182" t="str">
        <f>'Agent sur le planning au 011019'!$B$49</f>
        <v>JBC-24</v>
      </c>
      <c r="NN54" s="182" t="str">
        <f>'Agent sur le planning au 011019'!$C$49</f>
        <v>JBC-24</v>
      </c>
      <c r="NO54" s="182" t="str">
        <f>'Agent sur le planning au 011019'!$D$49</f>
        <v>12H-20H</v>
      </c>
      <c r="NP54" s="182" t="str">
        <f>'Agent sur le planning au 011019'!$E$49</f>
        <v>JBC-24</v>
      </c>
      <c r="NQ54" s="181" t="str">
        <f>'Agent sur le planning au 011019'!$F$49</f>
        <v>JBC-24</v>
      </c>
      <c r="NR54" s="182" t="str">
        <f>'Agent sur le planning au 011019'!$B$50</f>
        <v>JBC-22</v>
      </c>
      <c r="NS54" s="182" t="str">
        <f>'Agent sur le planning au 011019'!$C$50</f>
        <v>Soir JBC</v>
      </c>
      <c r="NT54" s="182" t="str">
        <f>'Agent sur le planning au 011019'!$D$50</f>
        <v>JBC-22</v>
      </c>
      <c r="NU54" s="181" t="s">
        <v>293</v>
      </c>
      <c r="NV54" s="182" t="str">
        <f>'Agent sur le planning au 011019'!$F$50</f>
        <v>JBC-22</v>
      </c>
      <c r="NW54" s="182" t="str">
        <f>'Agent sur le planning au 011019'!$B$51</f>
        <v>7H30-18H</v>
      </c>
      <c r="NX54" s="184" t="str">
        <f>'Agent sur le planning au 011019'!$C$51</f>
        <v>RA</v>
      </c>
      <c r="NY54" s="182" t="str">
        <f>'Agent sur le planning au 011019'!$D$51</f>
        <v>JFR-33</v>
      </c>
      <c r="NZ54" s="181" t="str">
        <f>'Agent sur le planning au 011019'!$E$51</f>
        <v>7h30-18h</v>
      </c>
      <c r="OA54" s="181" t="str">
        <f>'Agent sur le planning au 011019'!$F$51</f>
        <v>JFR-33</v>
      </c>
      <c r="OB54" s="184" t="str">
        <f>'Agent sur le planning au 011019'!$B$52</f>
        <v>RA</v>
      </c>
      <c r="OC54" s="182" t="str">
        <f>'Agent sur le planning au 011019'!$C$52</f>
        <v>JBC-25</v>
      </c>
      <c r="OD54" s="182" t="str">
        <f>'Agent sur le planning au 011019'!$D$52</f>
        <v>JFR-35</v>
      </c>
      <c r="OE54" s="182" t="str">
        <f>'Agent sur le planning au 011019'!$E$52</f>
        <v>7H30-18H</v>
      </c>
      <c r="OF54" s="184" t="str">
        <f>'Agent sur le planning au 011019'!$F$52</f>
        <v>RA</v>
      </c>
      <c r="OG54" s="182" t="str">
        <f>'Agent sur le planning au 011019'!$B$53</f>
        <v>7H30-15H30</v>
      </c>
      <c r="OH54" s="183" t="str">
        <f>'Agent sur le planning au 011019'!$C$53</f>
        <v>7H30-15H30</v>
      </c>
      <c r="OI54" s="181" t="str">
        <f>'Agent sur le planning au 011019'!$D$53</f>
        <v>7H30-15H30</v>
      </c>
      <c r="OJ54" s="182" t="str">
        <f>'Agent sur le planning au 011019'!$E$53</f>
        <v>Soir JFR</v>
      </c>
      <c r="OK54" s="183" t="str">
        <f>'Agent sur le planning au 011019'!$F$53</f>
        <v>7H30-15H30</v>
      </c>
      <c r="OL54" s="182" t="str">
        <f>'Agent sur le planning au 011019'!$B$54</f>
        <v>12H-20H</v>
      </c>
      <c r="OM54" s="183" t="str">
        <f>'Agent sur le planning au 011019'!$C$54</f>
        <v>7H30-15H30</v>
      </c>
      <c r="ON54" s="183" t="str">
        <f>'Agent sur le planning au 011019'!$D$54</f>
        <v>7H30-15H30</v>
      </c>
      <c r="OO54" s="181" t="str">
        <f>'Agent sur le planning au 011019'!$E$54</f>
        <v>7H30-15H30</v>
      </c>
      <c r="OP54" s="183" t="str">
        <f>'Agent sur le planning au 011019'!$F$54</f>
        <v>7H30-15H30</v>
      </c>
    </row>
    <row r="55" spans="1:406" ht="15" thickBot="1">
      <c r="A55" s="155" t="s">
        <v>450</v>
      </c>
      <c r="B55" s="182" t="str">
        <f>'Agent sur le planning au 011019'!$B$56</f>
        <v>CETI</v>
      </c>
      <c r="C55" s="181" t="str">
        <f>'Agent sur le planning au 011019'!$C$56</f>
        <v>CETI</v>
      </c>
      <c r="D55" s="183" t="str">
        <f>'Agent sur le planning au 011019'!$D$56</f>
        <v>7H30-15H30</v>
      </c>
      <c r="E55" s="182" t="str">
        <f>'Agent sur le planning au 011019'!$E$56</f>
        <v>Soir JBU</v>
      </c>
      <c r="F55" s="182" t="str">
        <f>'Agent sur le planning au 011019'!$F$56</f>
        <v>CETI</v>
      </c>
      <c r="G55" s="182" t="str">
        <f>'Agent sur le planning au 011019'!$B$57</f>
        <v>RADIO</v>
      </c>
      <c r="H55" s="182" t="str">
        <f>'Agent sur le planning au 011019'!$C$57</f>
        <v>CURI</v>
      </c>
      <c r="I55" s="181" t="str">
        <f>'Agent sur le planning au 011019'!$D$57</f>
        <v>Radio</v>
      </c>
      <c r="J55" s="182" t="str">
        <f>'Agent sur le planning au 011019'!$E$57</f>
        <v>SCANN</v>
      </c>
      <c r="K55" s="182" t="str">
        <f>'Agent sur le planning au 011019'!$F$57</f>
        <v>12H-20H</v>
      </c>
      <c r="L55" s="179" t="str">
        <f>'Agent sur le planning au 011019'!$B$31</f>
        <v>JBA-3</v>
      </c>
      <c r="M55" s="179" t="str">
        <f>'Agent sur le planning au 011019'!$C$31</f>
        <v>JBA-3</v>
      </c>
      <c r="N55" s="179" t="str">
        <f>'Agent sur le planning au 011019'!$D$31</f>
        <v>JBA-3</v>
      </c>
      <c r="O55" s="179" t="str">
        <f>'Agent sur le planning au 011019'!$E$31</f>
        <v>JBA-3</v>
      </c>
      <c r="P55" s="180" t="str">
        <f>'Agent sur le planning au 011019'!$F$31</f>
        <v>JBA-3</v>
      </c>
      <c r="Q55" s="181" t="str">
        <f>'Agent sur le planning au 011019'!$B$32</f>
        <v>JBA-2</v>
      </c>
      <c r="R55" s="182" t="str">
        <f>'Agent sur le planning au 011019'!$C$32</f>
        <v>JBA-2</v>
      </c>
      <c r="S55" s="182" t="str">
        <f>'Agent sur le planning au 011019'!$D$32</f>
        <v>Soir JBC</v>
      </c>
      <c r="T55" s="182" t="str">
        <f>'Agent sur le planning au 011019'!$E$32</f>
        <v>JBA-2</v>
      </c>
      <c r="U55" s="182" t="str">
        <f>'Agent sur le planning au 011019'!$F$32</f>
        <v>JBA-2</v>
      </c>
      <c r="V55" s="182" t="str">
        <f>'Agent sur le planning au 011019'!$B$33</f>
        <v>JBA-1</v>
      </c>
      <c r="W55" s="182" t="str">
        <f>'Agent sur le planning au 011019'!$C$33</f>
        <v>12H-20H</v>
      </c>
      <c r="X55" s="181" t="str">
        <f>'Agent sur le planning au 011019'!$D$33</f>
        <v>JBA-2</v>
      </c>
      <c r="Y55" s="182" t="str">
        <f>'Agent sur le planning au 011019'!$E$33</f>
        <v>JBA-1</v>
      </c>
      <c r="Z55" s="182" t="str">
        <f>'Agent sur le planning au 011019'!$F$33</f>
        <v>JBA-1</v>
      </c>
      <c r="AA55" s="183" t="str">
        <f>'Agent sur le planning au 011019'!$B$34</f>
        <v>7H30-15H30</v>
      </c>
      <c r="AB55" s="181" t="str">
        <f>'Agent sur le planning au 011019'!$C$34</f>
        <v>CCV-43</v>
      </c>
      <c r="AC55" s="182" t="str">
        <f>'Agent sur le planning au 011019'!$D$34</f>
        <v>Soir JFR</v>
      </c>
      <c r="AD55" s="182" t="str">
        <f>'Agent sur le planning au 011019'!$E$34</f>
        <v>CCV-43</v>
      </c>
      <c r="AE55" s="182" t="str">
        <f>'Agent sur le planning au 011019'!$F$34</f>
        <v>CCV-43</v>
      </c>
      <c r="AF55" s="183" t="str">
        <f>'Agent sur le planning au 011019'!$B$35</f>
        <v>7H30-15H30</v>
      </c>
      <c r="AG55" s="182" t="str">
        <f>'Agent sur le planning au 011019'!$C$35</f>
        <v>CCV-46</v>
      </c>
      <c r="AH55" s="182" t="str">
        <f>'Agent sur le planning au 011019'!$D$35</f>
        <v>CCV-46</v>
      </c>
      <c r="AI55" s="181" t="str">
        <f>'Agent sur le planning au 011019'!$E$35</f>
        <v>CCV-46</v>
      </c>
      <c r="AJ55" s="182" t="str">
        <f>'Agent sur le planning au 011019'!$F$35</f>
        <v>Soir JBC</v>
      </c>
      <c r="AK55" s="182" t="str">
        <f>'Agent sur le planning au 011019'!$B$36</f>
        <v>JFR-34</v>
      </c>
      <c r="AL55" s="181" t="str">
        <f>'Agent sur le planning au 011019'!$C$36</f>
        <v>JFR-34</v>
      </c>
      <c r="AM55" s="184" t="str">
        <f>'Agent sur le planning au 011019'!$D$36</f>
        <v>RA</v>
      </c>
      <c r="AN55" s="182" t="str">
        <f>'Agent sur le planning au 011019'!$E$36</f>
        <v>JFR-34</v>
      </c>
      <c r="AO55" s="182" t="str">
        <f>'Agent sur le planning au 011019'!$F$36</f>
        <v>JFR-34</v>
      </c>
      <c r="AP55" s="182" t="str">
        <f>'Agent sur le planning au 011019'!$B$37</f>
        <v>Soir gyn</v>
      </c>
      <c r="AQ55" s="183" t="str">
        <f>'Agent sur le planning au 011019'!$C$37</f>
        <v>7H30-18H</v>
      </c>
      <c r="AR55" s="182" t="str">
        <f>'Agent sur le planning au 011019'!$D$37</f>
        <v>7H30-18H</v>
      </c>
      <c r="AS55" s="184" t="str">
        <f>'Agent sur le planning au 011019'!$E$37</f>
        <v>RA</v>
      </c>
      <c r="AT55" s="184" t="str">
        <f>'Agent sur le planning au 011019'!$F$37</f>
        <v>RA</v>
      </c>
      <c r="AU55" s="182" t="str">
        <f>'Agent sur le planning au 011019'!$B$38</f>
        <v>JFR-36</v>
      </c>
      <c r="AV55" s="181" t="str">
        <f>'Agent sur le planning au 011019'!$C$38</f>
        <v>JFR-36</v>
      </c>
      <c r="AW55" s="182" t="str">
        <f>'Agent sur le planning au 011019'!$D$38</f>
        <v>JFR-36</v>
      </c>
      <c r="AX55" s="182" t="str">
        <f>'Agent sur le planning au 011019'!$E$38</f>
        <v>JFR-36</v>
      </c>
      <c r="AY55" s="182" t="str">
        <f>'Agent sur le planning au 011019'!$F$38</f>
        <v>Soir JFR</v>
      </c>
      <c r="AZ55" s="181" t="str">
        <f>'Agent sur le planning au 011019'!$B$39</f>
        <v>JFR-35</v>
      </c>
      <c r="BA55" s="182" t="str">
        <f>'Agent sur le planning au 011019'!$C$39</f>
        <v>Soir JFR</v>
      </c>
      <c r="BB55" s="182" t="str">
        <f>'Agent sur le planning au 011019'!$D$39</f>
        <v>JFR-35</v>
      </c>
      <c r="BC55" s="182" t="str">
        <f>'Agent sur le planning au 011019'!$E$39</f>
        <v>JFR-35</v>
      </c>
      <c r="BD55" s="182" t="str">
        <f>'Agent sur le planning au 011019'!$F$39</f>
        <v>JFR-35</v>
      </c>
      <c r="BE55" s="183" t="str">
        <f>'Agent sur le planning au 011019'!$B$40</f>
        <v>7H30-15H30</v>
      </c>
      <c r="BF55" s="183" t="str">
        <f>'Agent sur le planning au 011019'!$C$40</f>
        <v>7H30-15H30</v>
      </c>
      <c r="BG55" s="182" t="str">
        <f>'Agent sur le planning au 011019'!$D$40</f>
        <v>7H30-15H30</v>
      </c>
      <c r="BH55" s="182" t="str">
        <f>'Agent sur le planning au 011019'!$E$40</f>
        <v>12H-20H</v>
      </c>
      <c r="BI55" s="181" t="str">
        <f>'Agent sur le planning au 011019'!$F$40</f>
        <v>JFR-36</v>
      </c>
      <c r="BJ55" s="182" t="str">
        <f>'Agent sur le planning au 011019'!$B$41</f>
        <v>Soir JBU</v>
      </c>
      <c r="BK55" s="182" t="str">
        <f>'Agent sur le planning au 011019'!$C$41</f>
        <v>JBU-14</v>
      </c>
      <c r="BL55" s="181" t="str">
        <f>'Agent sur le planning au 011019'!$D$41</f>
        <v>JBU-14</v>
      </c>
      <c r="BM55" s="182" t="str">
        <f>'Agent sur le planning au 011019'!$E$41</f>
        <v>JBU-14</v>
      </c>
      <c r="BN55" s="182" t="str">
        <f>'Agent sur le planning au 011019'!$F$41</f>
        <v>JBU-14</v>
      </c>
      <c r="BO55" s="182" t="str">
        <f>'Agent sur le planning au 011019'!$B$42</f>
        <v>JBU-14</v>
      </c>
      <c r="BP55" s="182" t="str">
        <f>'Agent sur le planning au 011019'!$C$42</f>
        <v>Soir JBU</v>
      </c>
      <c r="BQ55" s="182" t="str">
        <f>'Agent sur le planning au 011019'!$D$42</f>
        <v>JBU-11</v>
      </c>
      <c r="BR55" s="181" t="str">
        <f>'Agent sur le planning au 011019'!$E$42</f>
        <v>7H30-15H30</v>
      </c>
      <c r="BS55" s="182" t="str">
        <f>'Agent sur le planning au 011019'!$F$42</f>
        <v>RADIO</v>
      </c>
      <c r="BT55" s="182" t="str">
        <f>'Agent sur le planning au 011019'!$B$43</f>
        <v>JBU-11</v>
      </c>
      <c r="BU55" s="181" t="str">
        <f>'Agent sur le planning au 011019'!$C$43</f>
        <v>JBU-11</v>
      </c>
      <c r="BV55" s="182" t="str">
        <f>'Agent sur le planning au 011019'!$D$43</f>
        <v>Soir JBU</v>
      </c>
      <c r="BW55" s="182" t="str">
        <f>'Agent sur le planning au 011019'!$E$43</f>
        <v>JBU-11</v>
      </c>
      <c r="BX55" s="182" t="str">
        <f>'Agent sur le planning au 011019'!$F$43</f>
        <v>JBU-11</v>
      </c>
      <c r="BY55" s="182" t="str">
        <f>'Agent sur le planning au 011019'!$B$44</f>
        <v>7H30-18H</v>
      </c>
      <c r="BZ55" s="183" t="str">
        <f>'Agent sur le planning au 011019'!$C$44</f>
        <v>7H30-18H</v>
      </c>
      <c r="CA55" s="182" t="str">
        <f>'Agent sur le planning au 011019'!$D$44</f>
        <v>7H30-18H</v>
      </c>
      <c r="CB55" s="184" t="str">
        <f>'Agent sur le planning au 011019'!$E$44</f>
        <v>RA</v>
      </c>
      <c r="CC55" s="181" t="str">
        <f>'Agent sur le planning au 011019'!$F$44</f>
        <v>7H30-18H</v>
      </c>
      <c r="CD55" s="182" t="str">
        <f>'Agent sur le planning au 011019'!$B$45</f>
        <v>10H-20H</v>
      </c>
      <c r="CE55" s="183" t="str">
        <f>'Agent sur le planning au 011019'!$C$45</f>
        <v>7H30-18H</v>
      </c>
      <c r="CF55" s="184" t="str">
        <f>'Agent sur le planning au 011019'!$D$45</f>
        <v>RA</v>
      </c>
      <c r="CG55" s="182" t="str">
        <f>'Agent sur le planning au 011019'!$E$45</f>
        <v>JBU-15</v>
      </c>
      <c r="CH55" s="184" t="str">
        <f>'Agent sur le planning au 011019'!$F$45</f>
        <v>RA</v>
      </c>
      <c r="CI55" s="181" t="str">
        <f>'Agent sur le planning au 011019'!$B$46</f>
        <v>JBC-26</v>
      </c>
      <c r="CJ55" s="182" t="str">
        <f>'Agent sur le planning au 011019'!$C$46</f>
        <v>JBC-26</v>
      </c>
      <c r="CK55" s="182" t="str">
        <f>'Agent sur le planning au 011019'!$D$46</f>
        <v>JBC-26</v>
      </c>
      <c r="CL55" s="182" t="str">
        <f>'Agent sur le planning au 011019'!$E$46</f>
        <v>Soir JBC</v>
      </c>
      <c r="CM55" s="183" t="str">
        <f>'Agent sur le planning au 011019'!$F$46</f>
        <v>7H30-15H30</v>
      </c>
      <c r="CN55" s="182" t="str">
        <f>'Agent sur le planning au 011019'!$B$47</f>
        <v>7H30-15H30</v>
      </c>
      <c r="CO55" s="181" t="str">
        <f>'Agent sur le planning au 011019'!$C$47</f>
        <v>7H30-15H30</v>
      </c>
      <c r="CP55" s="183" t="str">
        <f>'Agent sur le planning au 011019'!$D$47</f>
        <v>7H30-15H30</v>
      </c>
      <c r="CQ55" s="183" t="str">
        <f>'Agent sur le planning au 011019'!$E$47</f>
        <v>7H30-15H30</v>
      </c>
      <c r="CR55" s="182" t="str">
        <f>'Agent sur le planning au 011019'!$F$47</f>
        <v>JBU-15</v>
      </c>
      <c r="CS55" s="182" t="str">
        <f>'Agent sur le planning au 011019'!$B$48</f>
        <v>Soir JBC</v>
      </c>
      <c r="CT55" s="182" t="str">
        <f>'Agent sur le planning au 011019'!$C$48</f>
        <v>JFR-35</v>
      </c>
      <c r="CU55" s="181" t="str">
        <f>'Agent sur le planning au 011019'!$D$48</f>
        <v>JBC-24</v>
      </c>
      <c r="CV55" s="182" t="str">
        <f>'Agent sur le planning au 011019'!$E$48</f>
        <v>JBC-25</v>
      </c>
      <c r="CW55" s="182" t="str">
        <f>'Agent sur le planning au 011019'!$F$48</f>
        <v>JBC-25</v>
      </c>
      <c r="CX55" s="182" t="str">
        <f>'Agent sur le planning au 011019'!$B$49</f>
        <v>JBC-24</v>
      </c>
      <c r="CY55" s="182" t="str">
        <f>'Agent sur le planning au 011019'!$C$49</f>
        <v>JBC-24</v>
      </c>
      <c r="CZ55" s="182" t="str">
        <f>'Agent sur le planning au 011019'!$D$49</f>
        <v>12H-20H</v>
      </c>
      <c r="DA55" s="182" t="str">
        <f>'Agent sur le planning au 011019'!$E$49</f>
        <v>JBC-24</v>
      </c>
      <c r="DB55" s="181" t="str">
        <f>'Agent sur le planning au 011019'!$F$49</f>
        <v>JBC-24</v>
      </c>
      <c r="DC55" s="182" t="str">
        <f>'Agent sur le planning au 011019'!$B$50</f>
        <v>JBC-22</v>
      </c>
      <c r="DD55" s="182" t="str">
        <f>'Agent sur le planning au 011019'!$C$50</f>
        <v>Soir JBC</v>
      </c>
      <c r="DE55" s="182" t="str">
        <f>'Agent sur le planning au 011019'!$D$50</f>
        <v>JBC-22</v>
      </c>
      <c r="DF55" s="181" t="s">
        <v>293</v>
      </c>
      <c r="DG55" s="182" t="str">
        <f>'Agent sur le planning au 011019'!$F$50</f>
        <v>JBC-22</v>
      </c>
      <c r="DH55" s="182" t="str">
        <f>'Agent sur le planning au 011019'!$B$51</f>
        <v>7H30-18H</v>
      </c>
      <c r="DI55" s="184" t="str">
        <f>'Agent sur le planning au 011019'!$C$51</f>
        <v>RA</v>
      </c>
      <c r="DJ55" s="182" t="str">
        <f>'Agent sur le planning au 011019'!$D$51</f>
        <v>JFR-33</v>
      </c>
      <c r="DK55" s="181" t="str">
        <f>'Agent sur le planning au 011019'!$E$51</f>
        <v>7h30-18h</v>
      </c>
      <c r="DL55" s="181" t="str">
        <f>'Agent sur le planning au 011019'!$F$51</f>
        <v>JFR-33</v>
      </c>
      <c r="DM55" s="184" t="str">
        <f>'Agent sur le planning au 011019'!$B$52</f>
        <v>RA</v>
      </c>
      <c r="DN55" s="182" t="str">
        <f>'Agent sur le planning au 011019'!$C$52</f>
        <v>JBC-25</v>
      </c>
      <c r="DO55" s="182" t="str">
        <f>'Agent sur le planning au 011019'!$D$52</f>
        <v>JFR-35</v>
      </c>
      <c r="DP55" s="182" t="str">
        <f>'Agent sur le planning au 011019'!$E$52</f>
        <v>7H30-18H</v>
      </c>
      <c r="DQ55" s="184" t="str">
        <f>'Agent sur le planning au 011019'!$F$52</f>
        <v>RA</v>
      </c>
      <c r="DR55" s="182" t="str">
        <f>'Agent sur le planning au 011019'!$B$53</f>
        <v>7H30-15H30</v>
      </c>
      <c r="DS55" s="183" t="str">
        <f>'Agent sur le planning au 011019'!$C$53</f>
        <v>7H30-15H30</v>
      </c>
      <c r="DT55" s="181" t="str">
        <f>'Agent sur le planning au 011019'!$D$53</f>
        <v>7H30-15H30</v>
      </c>
      <c r="DU55" s="182" t="str">
        <f>'Agent sur le planning au 011019'!$E$53</f>
        <v>Soir JFR</v>
      </c>
      <c r="DV55" s="183" t="str">
        <f>'Agent sur le planning au 011019'!$F$53</f>
        <v>7H30-15H30</v>
      </c>
      <c r="DW55" s="182" t="str">
        <f>'Agent sur le planning au 011019'!$B$54</f>
        <v>12H-20H</v>
      </c>
      <c r="DX55" s="183" t="str">
        <f>'Agent sur le planning au 011019'!$C$54</f>
        <v>7H30-15H30</v>
      </c>
      <c r="DY55" s="183" t="str">
        <f>'Agent sur le planning au 011019'!$D$54</f>
        <v>7H30-15H30</v>
      </c>
      <c r="DZ55" s="181" t="str">
        <f>'Agent sur le planning au 011019'!$E$54</f>
        <v>7H30-15H30</v>
      </c>
      <c r="EA55" s="183" t="str">
        <f>'Agent sur le planning au 011019'!$F$54</f>
        <v>7H30-15H30</v>
      </c>
      <c r="EB55" s="181" t="str">
        <f>'Agent sur le planning au 011019'!$B$55</f>
        <v>7H30-15H30</v>
      </c>
      <c r="EC55" s="183" t="str">
        <f>'Agent sur le planning au 011019'!$C$55</f>
        <v>7H30-15H30</v>
      </c>
      <c r="ED55" s="183" t="s">
        <v>292</v>
      </c>
      <c r="EE55" s="183" t="s">
        <v>294</v>
      </c>
      <c r="EF55" s="183" t="str">
        <f>'Agent sur le planning au 011019'!$F$55</f>
        <v>7H30-15H30</v>
      </c>
      <c r="EG55" s="182" t="str">
        <f>'Agent sur le planning au 011019'!$B$56</f>
        <v>CETI</v>
      </c>
      <c r="EH55" s="181" t="str">
        <f>'Agent sur le planning au 011019'!$C$56</f>
        <v>CETI</v>
      </c>
      <c r="EI55" s="183" t="str">
        <f>'Agent sur le planning au 011019'!$D$56</f>
        <v>7H30-15H30</v>
      </c>
      <c r="EJ55" s="182" t="str">
        <f>'Agent sur le planning au 011019'!$E$56</f>
        <v>Soir JBU</v>
      </c>
      <c r="EK55" s="182" t="str">
        <f>'Agent sur le planning au 011019'!$F$56</f>
        <v>CETI</v>
      </c>
      <c r="EL55" s="182" t="str">
        <f>'Agent sur le planning au 011019'!$B$57</f>
        <v>RADIO</v>
      </c>
      <c r="EM55" s="182" t="str">
        <f>'Agent sur le planning au 011019'!$C$57</f>
        <v>CURI</v>
      </c>
      <c r="EN55" s="181" t="str">
        <f>'Agent sur le planning au 011019'!$D$57</f>
        <v>Radio</v>
      </c>
      <c r="EO55" s="182" t="str">
        <f>'Agent sur le planning au 011019'!$E$57</f>
        <v>SCANN</v>
      </c>
      <c r="EP55" s="182" t="str">
        <f>'Agent sur le planning au 011019'!$F$57</f>
        <v>12H-20H</v>
      </c>
      <c r="EQ55" s="179" t="str">
        <f>'Agent sur le planning au 011019'!$B$31</f>
        <v>JBA-3</v>
      </c>
      <c r="ER55" s="179" t="str">
        <f>'Agent sur le planning au 011019'!$C$31</f>
        <v>JBA-3</v>
      </c>
      <c r="ES55" s="179" t="str">
        <f>'Agent sur le planning au 011019'!$D$31</f>
        <v>JBA-3</v>
      </c>
      <c r="ET55" s="179" t="str">
        <f>'Agent sur le planning au 011019'!$E$31</f>
        <v>JBA-3</v>
      </c>
      <c r="EU55" s="180" t="str">
        <f>'Agent sur le planning au 011019'!$F$31</f>
        <v>JBA-3</v>
      </c>
      <c r="EV55" s="181" t="str">
        <f>'Agent sur le planning au 011019'!$B$32</f>
        <v>JBA-2</v>
      </c>
      <c r="EW55" s="182" t="str">
        <f>'Agent sur le planning au 011019'!$C$32</f>
        <v>JBA-2</v>
      </c>
      <c r="EX55" s="182" t="str">
        <f>'Agent sur le planning au 011019'!$D$32</f>
        <v>Soir JBC</v>
      </c>
      <c r="EY55" s="182" t="str">
        <f>'Agent sur le planning au 011019'!$E$32</f>
        <v>JBA-2</v>
      </c>
      <c r="EZ55" s="182" t="str">
        <f>'Agent sur le planning au 011019'!$F$32</f>
        <v>JBA-2</v>
      </c>
      <c r="FA55" s="182" t="str">
        <f>'Agent sur le planning au 011019'!$B$33</f>
        <v>JBA-1</v>
      </c>
      <c r="FB55" s="182" t="str">
        <f>'Agent sur le planning au 011019'!$C$33</f>
        <v>12H-20H</v>
      </c>
      <c r="FC55" s="181" t="str">
        <f>'Agent sur le planning au 011019'!$D$33</f>
        <v>JBA-2</v>
      </c>
      <c r="FD55" s="182" t="str">
        <f>'Agent sur le planning au 011019'!$E$33</f>
        <v>JBA-1</v>
      </c>
      <c r="FE55" s="182" t="str">
        <f>'Agent sur le planning au 011019'!$F$33</f>
        <v>JBA-1</v>
      </c>
      <c r="FF55" s="183" t="str">
        <f>'Agent sur le planning au 011019'!$B$34</f>
        <v>7H30-15H30</v>
      </c>
      <c r="FG55" s="181" t="str">
        <f>'Agent sur le planning au 011019'!$C$34</f>
        <v>CCV-43</v>
      </c>
      <c r="FH55" s="182" t="str">
        <f>'Agent sur le planning au 011019'!$D$34</f>
        <v>Soir JFR</v>
      </c>
      <c r="FI55" s="182" t="str">
        <f>'Agent sur le planning au 011019'!$E$34</f>
        <v>CCV-43</v>
      </c>
      <c r="FJ55" s="182" t="str">
        <f>'Agent sur le planning au 011019'!$F$34</f>
        <v>CCV-43</v>
      </c>
      <c r="FK55" s="183" t="str">
        <f>'Agent sur le planning au 011019'!$B$35</f>
        <v>7H30-15H30</v>
      </c>
      <c r="FL55" s="182" t="str">
        <f>'Agent sur le planning au 011019'!$C$35</f>
        <v>CCV-46</v>
      </c>
      <c r="FM55" s="182" t="str">
        <f>'Agent sur le planning au 011019'!$D$35</f>
        <v>CCV-46</v>
      </c>
      <c r="FN55" s="181" t="str">
        <f>'Agent sur le planning au 011019'!$E$35</f>
        <v>CCV-46</v>
      </c>
      <c r="FO55" s="182" t="str">
        <f>'Agent sur le planning au 011019'!$F$35</f>
        <v>Soir JBC</v>
      </c>
      <c r="FP55" s="182" t="str">
        <f>'Agent sur le planning au 011019'!$B$36</f>
        <v>JFR-34</v>
      </c>
      <c r="FQ55" s="181" t="str">
        <f>'Agent sur le planning au 011019'!$C$36</f>
        <v>JFR-34</v>
      </c>
      <c r="FR55" s="184" t="str">
        <f>'Agent sur le planning au 011019'!$D$36</f>
        <v>RA</v>
      </c>
      <c r="FS55" s="182" t="str">
        <f>'Agent sur le planning au 011019'!$E$36</f>
        <v>JFR-34</v>
      </c>
      <c r="FT55" s="182" t="str">
        <f>'Agent sur le planning au 011019'!$F$36</f>
        <v>JFR-34</v>
      </c>
      <c r="FU55" s="182" t="str">
        <f>'Agent sur le planning au 011019'!$B$37</f>
        <v>Soir gyn</v>
      </c>
      <c r="FV55" s="183" t="str">
        <f>'Agent sur le planning au 011019'!$C$37</f>
        <v>7H30-18H</v>
      </c>
      <c r="FW55" s="182" t="str">
        <f>'Agent sur le planning au 011019'!$D$37</f>
        <v>7H30-18H</v>
      </c>
      <c r="FX55" s="184" t="str">
        <f>'Agent sur le planning au 011019'!$E$37</f>
        <v>RA</v>
      </c>
      <c r="FY55" s="184" t="str">
        <f>'Agent sur le planning au 011019'!$F$37</f>
        <v>RA</v>
      </c>
      <c r="FZ55" s="182" t="str">
        <f>'Agent sur le planning au 011019'!$B$38</f>
        <v>JFR-36</v>
      </c>
      <c r="GA55" s="181" t="str">
        <f>'Agent sur le planning au 011019'!$C$38</f>
        <v>JFR-36</v>
      </c>
      <c r="GB55" s="182" t="str">
        <f>'Agent sur le planning au 011019'!$D$38</f>
        <v>JFR-36</v>
      </c>
      <c r="GC55" s="182" t="str">
        <f>'Agent sur le planning au 011019'!$E$38</f>
        <v>JFR-36</v>
      </c>
      <c r="GD55" s="182" t="str">
        <f>'Agent sur le planning au 011019'!$F$38</f>
        <v>Soir JFR</v>
      </c>
      <c r="GE55" s="181" t="str">
        <f>'Agent sur le planning au 011019'!$B$39</f>
        <v>JFR-35</v>
      </c>
      <c r="GF55" s="182" t="str">
        <f>'Agent sur le planning au 011019'!$C$39</f>
        <v>Soir JFR</v>
      </c>
      <c r="GG55" s="182" t="str">
        <f>'Agent sur le planning au 011019'!$D$39</f>
        <v>JFR-35</v>
      </c>
      <c r="GH55" s="182" t="str">
        <f>'Agent sur le planning au 011019'!$E$39</f>
        <v>JFR-35</v>
      </c>
      <c r="GI55" s="182" t="str">
        <f>'Agent sur le planning au 011019'!$F$39</f>
        <v>JFR-35</v>
      </c>
      <c r="GJ55" s="183" t="str">
        <f>'Agent sur le planning au 011019'!$B$40</f>
        <v>7H30-15H30</v>
      </c>
      <c r="GK55" s="183" t="str">
        <f>'Agent sur le planning au 011019'!$C$40</f>
        <v>7H30-15H30</v>
      </c>
      <c r="GL55" s="182" t="str">
        <f>'Agent sur le planning au 011019'!$D$40</f>
        <v>7H30-15H30</v>
      </c>
      <c r="GM55" s="182" t="str">
        <f>'Agent sur le planning au 011019'!$E$40</f>
        <v>12H-20H</v>
      </c>
      <c r="GN55" s="181" t="str">
        <f>'Agent sur le planning au 011019'!$F$40</f>
        <v>JFR-36</v>
      </c>
      <c r="GO55" s="182" t="str">
        <f>'Agent sur le planning au 011019'!$B$41</f>
        <v>Soir JBU</v>
      </c>
      <c r="GP55" s="182" t="str">
        <f>'Agent sur le planning au 011019'!$C$41</f>
        <v>JBU-14</v>
      </c>
      <c r="GQ55" s="181" t="str">
        <f>'Agent sur le planning au 011019'!$D$41</f>
        <v>JBU-14</v>
      </c>
      <c r="GR55" s="182" t="str">
        <f>'Agent sur le planning au 011019'!$E$41</f>
        <v>JBU-14</v>
      </c>
      <c r="GS55" s="182" t="str">
        <f>'Agent sur le planning au 011019'!$F$41</f>
        <v>JBU-14</v>
      </c>
      <c r="GT55" s="182" t="str">
        <f>'Agent sur le planning au 011019'!$B$42</f>
        <v>JBU-14</v>
      </c>
      <c r="GU55" s="182" t="str">
        <f>'Agent sur le planning au 011019'!$C$42</f>
        <v>Soir JBU</v>
      </c>
      <c r="GV55" s="182" t="str">
        <f>'Agent sur le planning au 011019'!$D$42</f>
        <v>JBU-11</v>
      </c>
      <c r="GW55" s="181" t="str">
        <f>'Agent sur le planning au 011019'!$E$42</f>
        <v>7H30-15H30</v>
      </c>
      <c r="GX55" s="182" t="str">
        <f>'Agent sur le planning au 011019'!$F$42</f>
        <v>RADIO</v>
      </c>
      <c r="GY55" s="182" t="str">
        <f>'Agent sur le planning au 011019'!$B$43</f>
        <v>JBU-11</v>
      </c>
      <c r="GZ55" s="181" t="str">
        <f>'Agent sur le planning au 011019'!$C$43</f>
        <v>JBU-11</v>
      </c>
      <c r="HA55" s="182" t="str">
        <f>'Agent sur le planning au 011019'!$D$43</f>
        <v>Soir JBU</v>
      </c>
      <c r="HB55" s="182" t="str">
        <f>'Agent sur le planning au 011019'!$E$43</f>
        <v>JBU-11</v>
      </c>
      <c r="HC55" s="182" t="str">
        <f>'Agent sur le planning au 011019'!$F$43</f>
        <v>JBU-11</v>
      </c>
      <c r="HD55" s="182" t="str">
        <f>'Agent sur le planning au 011019'!$B$44</f>
        <v>7H30-18H</v>
      </c>
      <c r="HE55" s="183" t="str">
        <f>'Agent sur le planning au 011019'!$C$44</f>
        <v>7H30-18H</v>
      </c>
      <c r="HF55" s="182" t="str">
        <f>'Agent sur le planning au 011019'!$D$44</f>
        <v>7H30-18H</v>
      </c>
      <c r="HG55" s="184" t="str">
        <f>'Agent sur le planning au 011019'!$E$44</f>
        <v>RA</v>
      </c>
      <c r="HH55" s="181" t="str">
        <f>'Agent sur le planning au 011019'!$F$44</f>
        <v>7H30-18H</v>
      </c>
      <c r="HI55" s="182" t="str">
        <f>'Agent sur le planning au 011019'!$B$45</f>
        <v>10H-20H</v>
      </c>
      <c r="HJ55" s="183" t="str">
        <f>'Agent sur le planning au 011019'!$C$45</f>
        <v>7H30-18H</v>
      </c>
      <c r="HK55" s="184" t="str">
        <f>'Agent sur le planning au 011019'!$D$45</f>
        <v>RA</v>
      </c>
      <c r="HL55" s="182" t="str">
        <f>'Agent sur le planning au 011019'!$E$45</f>
        <v>JBU-15</v>
      </c>
      <c r="HM55" s="184" t="str">
        <f>'Agent sur le planning au 011019'!$F$45</f>
        <v>RA</v>
      </c>
      <c r="HN55" s="181" t="str">
        <f>'Agent sur le planning au 011019'!$B$46</f>
        <v>JBC-26</v>
      </c>
      <c r="HO55" s="182" t="str">
        <f>'Agent sur le planning au 011019'!$C$46</f>
        <v>JBC-26</v>
      </c>
      <c r="HP55" s="182" t="str">
        <f>'Agent sur le planning au 011019'!$D$46</f>
        <v>JBC-26</v>
      </c>
      <c r="HQ55" s="182" t="str">
        <f>'Agent sur le planning au 011019'!$E$46</f>
        <v>Soir JBC</v>
      </c>
      <c r="HR55" s="183" t="str">
        <f>'Agent sur le planning au 011019'!$F$46</f>
        <v>7H30-15H30</v>
      </c>
      <c r="HS55" s="182" t="str">
        <f>'Agent sur le planning au 011019'!$B$47</f>
        <v>7H30-15H30</v>
      </c>
      <c r="HT55" s="181" t="str">
        <f>'Agent sur le planning au 011019'!$C$47</f>
        <v>7H30-15H30</v>
      </c>
      <c r="HU55" s="183" t="str">
        <f>'Agent sur le planning au 011019'!$D$47</f>
        <v>7H30-15H30</v>
      </c>
      <c r="HV55" s="183" t="str">
        <f>'Agent sur le planning au 011019'!$E$47</f>
        <v>7H30-15H30</v>
      </c>
      <c r="HW55" s="182" t="str">
        <f>'Agent sur le planning au 011019'!$F$47</f>
        <v>JBU-15</v>
      </c>
      <c r="HX55" s="182" t="str">
        <f>'Agent sur le planning au 011019'!$B$48</f>
        <v>Soir JBC</v>
      </c>
      <c r="HY55" s="182" t="str">
        <f>'Agent sur le planning au 011019'!$C$48</f>
        <v>JFR-35</v>
      </c>
      <c r="HZ55" s="181" t="str">
        <f>'Agent sur le planning au 011019'!$D$48</f>
        <v>JBC-24</v>
      </c>
      <c r="IA55" s="182" t="str">
        <f>'Agent sur le planning au 011019'!$E$48</f>
        <v>JBC-25</v>
      </c>
      <c r="IB55" s="182" t="str">
        <f>'Agent sur le planning au 011019'!$F$48</f>
        <v>JBC-25</v>
      </c>
      <c r="IC55" s="182" t="str">
        <f>'Agent sur le planning au 011019'!$B$49</f>
        <v>JBC-24</v>
      </c>
      <c r="ID55" s="182" t="str">
        <f>'Agent sur le planning au 011019'!$C$49</f>
        <v>JBC-24</v>
      </c>
      <c r="IE55" s="182" t="str">
        <f>'Agent sur le planning au 011019'!$D$49</f>
        <v>12H-20H</v>
      </c>
      <c r="IF55" s="182" t="str">
        <f>'Agent sur le planning au 011019'!$E$49</f>
        <v>JBC-24</v>
      </c>
      <c r="IG55" s="181" t="str">
        <f>'Agent sur le planning au 011019'!$F$49</f>
        <v>JBC-24</v>
      </c>
      <c r="IH55" s="182" t="str">
        <f>'Agent sur le planning au 011019'!$B$50</f>
        <v>JBC-22</v>
      </c>
      <c r="II55" s="182" t="str">
        <f>'Agent sur le planning au 011019'!$C$50</f>
        <v>Soir JBC</v>
      </c>
      <c r="IJ55" s="182" t="str">
        <f>'Agent sur le planning au 011019'!$D$50</f>
        <v>JBC-22</v>
      </c>
      <c r="IK55" s="181" t="s">
        <v>293</v>
      </c>
      <c r="IL55" s="182" t="str">
        <f>'Agent sur le planning au 011019'!$F$50</f>
        <v>JBC-22</v>
      </c>
      <c r="IM55" s="182" t="str">
        <f>'Agent sur le planning au 011019'!$B$51</f>
        <v>7H30-18H</v>
      </c>
      <c r="IN55" s="184" t="str">
        <f>'Agent sur le planning au 011019'!$C$51</f>
        <v>RA</v>
      </c>
      <c r="IO55" s="182" t="str">
        <f>'Agent sur le planning au 011019'!$D$51</f>
        <v>JFR-33</v>
      </c>
      <c r="IP55" s="181" t="str">
        <f>'Agent sur le planning au 011019'!$E$51</f>
        <v>7h30-18h</v>
      </c>
      <c r="IQ55" s="181" t="str">
        <f>'Agent sur le planning au 011019'!$F$51</f>
        <v>JFR-33</v>
      </c>
      <c r="IR55" s="184" t="str">
        <f>'Agent sur le planning au 011019'!$B$52</f>
        <v>RA</v>
      </c>
      <c r="IS55" s="182" t="str">
        <f>'Agent sur le planning au 011019'!$C$52</f>
        <v>JBC-25</v>
      </c>
      <c r="IT55" s="182" t="str">
        <f>'Agent sur le planning au 011019'!$D$52</f>
        <v>JFR-35</v>
      </c>
      <c r="IU55" s="182" t="str">
        <f>'Agent sur le planning au 011019'!$E$52</f>
        <v>7H30-18H</v>
      </c>
      <c r="IV55" s="184" t="str">
        <f>'Agent sur le planning au 011019'!$F$52</f>
        <v>RA</v>
      </c>
      <c r="IW55" s="182" t="str">
        <f>'Agent sur le planning au 011019'!$B$53</f>
        <v>7H30-15H30</v>
      </c>
      <c r="IX55" s="183" t="str">
        <f>'Agent sur le planning au 011019'!$C$53</f>
        <v>7H30-15H30</v>
      </c>
      <c r="IY55" s="181" t="str">
        <f>'Agent sur le planning au 011019'!$D$53</f>
        <v>7H30-15H30</v>
      </c>
      <c r="IZ55" s="182" t="str">
        <f>'Agent sur le planning au 011019'!$E$53</f>
        <v>Soir JFR</v>
      </c>
      <c r="JA55" s="183" t="str">
        <f>'Agent sur le planning au 011019'!$F$53</f>
        <v>7H30-15H30</v>
      </c>
      <c r="JB55" s="182" t="str">
        <f>'Agent sur le planning au 011019'!$B$54</f>
        <v>12H-20H</v>
      </c>
      <c r="JC55" s="183" t="str">
        <f>'Agent sur le planning au 011019'!$C$54</f>
        <v>7H30-15H30</v>
      </c>
      <c r="JD55" s="183" t="str">
        <f>'Agent sur le planning au 011019'!$D$54</f>
        <v>7H30-15H30</v>
      </c>
      <c r="JE55" s="181" t="str">
        <f>'Agent sur le planning au 011019'!$E$54</f>
        <v>7H30-15H30</v>
      </c>
      <c r="JF55" s="183" t="str">
        <f>'Agent sur le planning au 011019'!$F$54</f>
        <v>7H30-15H30</v>
      </c>
      <c r="JG55" s="181" t="str">
        <f>'Agent sur le planning au 011019'!$B$55</f>
        <v>7H30-15H30</v>
      </c>
      <c r="JH55" s="183" t="str">
        <f>'Agent sur le planning au 011019'!$C$55</f>
        <v>7H30-15H30</v>
      </c>
      <c r="JI55" s="183" t="s">
        <v>292</v>
      </c>
      <c r="JJ55" s="183" t="s">
        <v>294</v>
      </c>
      <c r="JK55" s="183" t="str">
        <f>'Agent sur le planning au 011019'!$F$55</f>
        <v>7H30-15H30</v>
      </c>
      <c r="JL55" s="182" t="str">
        <f>'Agent sur le planning au 011019'!$B$56</f>
        <v>CETI</v>
      </c>
      <c r="JM55" s="181" t="str">
        <f>'Agent sur le planning au 011019'!$C$56</f>
        <v>CETI</v>
      </c>
      <c r="JN55" s="183" t="str">
        <f>'Agent sur le planning au 011019'!$D$56</f>
        <v>7H30-15H30</v>
      </c>
      <c r="JO55" s="182" t="str">
        <f>'Agent sur le planning au 011019'!$E$56</f>
        <v>Soir JBU</v>
      </c>
      <c r="JP55" s="182" t="str">
        <f>'Agent sur le planning au 011019'!$F$56</f>
        <v>CETI</v>
      </c>
      <c r="JQ55" s="182" t="str">
        <f>'Agent sur le planning au 011019'!$B$57</f>
        <v>RADIO</v>
      </c>
      <c r="JR55" s="182" t="str">
        <f>'Agent sur le planning au 011019'!$C$57</f>
        <v>CURI</v>
      </c>
      <c r="JS55" s="181" t="str">
        <f>'Agent sur le planning au 011019'!$D$57</f>
        <v>Radio</v>
      </c>
      <c r="JT55" s="182" t="str">
        <f>'Agent sur le planning au 011019'!$E$57</f>
        <v>SCANN</v>
      </c>
      <c r="JU55" s="182" t="str">
        <f>'Agent sur le planning au 011019'!$F$57</f>
        <v>12H-20H</v>
      </c>
      <c r="JV55" s="179" t="str">
        <f>'Agent sur le planning au 011019'!$B$31</f>
        <v>JBA-3</v>
      </c>
      <c r="JW55" s="179" t="str">
        <f>'Agent sur le planning au 011019'!$C$31</f>
        <v>JBA-3</v>
      </c>
      <c r="JX55" s="179" t="str">
        <f>'Agent sur le planning au 011019'!$D$31</f>
        <v>JBA-3</v>
      </c>
      <c r="JY55" s="179" t="str">
        <f>'Agent sur le planning au 011019'!$E$31</f>
        <v>JBA-3</v>
      </c>
      <c r="JZ55" s="180" t="str">
        <f>'Agent sur le planning au 011019'!$F$31</f>
        <v>JBA-3</v>
      </c>
      <c r="KA55" s="181" t="str">
        <f>'Agent sur le planning au 011019'!$B$32</f>
        <v>JBA-2</v>
      </c>
      <c r="KB55" s="182" t="str">
        <f>'Agent sur le planning au 011019'!$C$32</f>
        <v>JBA-2</v>
      </c>
      <c r="KC55" s="182" t="str">
        <f>'Agent sur le planning au 011019'!$D$32</f>
        <v>Soir JBC</v>
      </c>
      <c r="KD55" s="182" t="str">
        <f>'Agent sur le planning au 011019'!$E$32</f>
        <v>JBA-2</v>
      </c>
      <c r="KE55" s="182" t="str">
        <f>'Agent sur le planning au 011019'!$F$32</f>
        <v>JBA-2</v>
      </c>
      <c r="KF55" s="182" t="str">
        <f>'Agent sur le planning au 011019'!$B$33</f>
        <v>JBA-1</v>
      </c>
      <c r="KG55" s="182" t="str">
        <f>'Agent sur le planning au 011019'!$C$33</f>
        <v>12H-20H</v>
      </c>
      <c r="KH55" s="181" t="str">
        <f>'Agent sur le planning au 011019'!$D$33</f>
        <v>JBA-2</v>
      </c>
      <c r="KI55" s="182" t="str">
        <f>'Agent sur le planning au 011019'!$E$33</f>
        <v>JBA-1</v>
      </c>
      <c r="KJ55" s="182" t="str">
        <f>'Agent sur le planning au 011019'!$F$33</f>
        <v>JBA-1</v>
      </c>
      <c r="KK55" s="183" t="str">
        <f>'Agent sur le planning au 011019'!$B$34</f>
        <v>7H30-15H30</v>
      </c>
      <c r="KL55" s="181" t="str">
        <f>'Agent sur le planning au 011019'!$C$34</f>
        <v>CCV-43</v>
      </c>
      <c r="KM55" s="182" t="str">
        <f>'Agent sur le planning au 011019'!$D$34</f>
        <v>Soir JFR</v>
      </c>
      <c r="KN55" s="182" t="str">
        <f>'Agent sur le planning au 011019'!$E$34</f>
        <v>CCV-43</v>
      </c>
      <c r="KO55" s="182" t="str">
        <f>'Agent sur le planning au 011019'!$F$34</f>
        <v>CCV-43</v>
      </c>
      <c r="KP55" s="183" t="str">
        <f>'Agent sur le planning au 011019'!$B$35</f>
        <v>7H30-15H30</v>
      </c>
      <c r="KQ55" s="182" t="str">
        <f>'Agent sur le planning au 011019'!$C$35</f>
        <v>CCV-46</v>
      </c>
      <c r="KR55" s="182" t="str">
        <f>'Agent sur le planning au 011019'!$D$35</f>
        <v>CCV-46</v>
      </c>
      <c r="KS55" s="181" t="str">
        <f>'Agent sur le planning au 011019'!$E$35</f>
        <v>CCV-46</v>
      </c>
      <c r="KT55" s="182" t="str">
        <f>'Agent sur le planning au 011019'!$F$35</f>
        <v>Soir JBC</v>
      </c>
      <c r="KU55" s="182" t="str">
        <f>'Agent sur le planning au 011019'!$B$36</f>
        <v>JFR-34</v>
      </c>
      <c r="KV55" s="181" t="str">
        <f>'Agent sur le planning au 011019'!$C$36</f>
        <v>JFR-34</v>
      </c>
      <c r="KW55" s="184" t="str">
        <f>'Agent sur le planning au 011019'!$D$36</f>
        <v>RA</v>
      </c>
      <c r="KX55" s="182" t="str">
        <f>'Agent sur le planning au 011019'!$E$36</f>
        <v>JFR-34</v>
      </c>
      <c r="KY55" s="182" t="str">
        <f>'Agent sur le planning au 011019'!$F$36</f>
        <v>JFR-34</v>
      </c>
      <c r="KZ55" s="182" t="str">
        <f>'Agent sur le planning au 011019'!$B$37</f>
        <v>Soir gyn</v>
      </c>
      <c r="LA55" s="183" t="str">
        <f>'Agent sur le planning au 011019'!$C$37</f>
        <v>7H30-18H</v>
      </c>
      <c r="LB55" s="182" t="str">
        <f>'Agent sur le planning au 011019'!$D$37</f>
        <v>7H30-18H</v>
      </c>
      <c r="LC55" s="184" t="str">
        <f>'Agent sur le planning au 011019'!$E$37</f>
        <v>RA</v>
      </c>
      <c r="LD55" s="184" t="str">
        <f>'Agent sur le planning au 011019'!$F$37</f>
        <v>RA</v>
      </c>
      <c r="LE55" s="182" t="str">
        <f>'Agent sur le planning au 011019'!$B$38</f>
        <v>JFR-36</v>
      </c>
      <c r="LF55" s="181" t="str">
        <f>'Agent sur le planning au 011019'!$C$38</f>
        <v>JFR-36</v>
      </c>
      <c r="LG55" s="182" t="str">
        <f>'Agent sur le planning au 011019'!$D$38</f>
        <v>JFR-36</v>
      </c>
      <c r="LH55" s="182" t="str">
        <f>'Agent sur le planning au 011019'!$E$38</f>
        <v>JFR-36</v>
      </c>
      <c r="LI55" s="182" t="str">
        <f>'Agent sur le planning au 011019'!$F$38</f>
        <v>Soir JFR</v>
      </c>
      <c r="LJ55" s="181" t="str">
        <f>'Agent sur le planning au 011019'!$B$39</f>
        <v>JFR-35</v>
      </c>
      <c r="LK55" s="182" t="str">
        <f>'Agent sur le planning au 011019'!$C$39</f>
        <v>Soir JFR</v>
      </c>
      <c r="LL55" s="182" t="str">
        <f>'Agent sur le planning au 011019'!$D$39</f>
        <v>JFR-35</v>
      </c>
      <c r="LM55" s="182" t="str">
        <f>'Agent sur le planning au 011019'!$E$39</f>
        <v>JFR-35</v>
      </c>
      <c r="LN55" s="182" t="str">
        <f>'Agent sur le planning au 011019'!$F$39</f>
        <v>JFR-35</v>
      </c>
      <c r="LO55" s="183" t="str">
        <f>'Agent sur le planning au 011019'!$B$40</f>
        <v>7H30-15H30</v>
      </c>
      <c r="LP55" s="183" t="str">
        <f>'Agent sur le planning au 011019'!$C$40</f>
        <v>7H30-15H30</v>
      </c>
      <c r="LQ55" s="182" t="str">
        <f>'Agent sur le planning au 011019'!$D$40</f>
        <v>7H30-15H30</v>
      </c>
      <c r="LR55" s="182" t="str">
        <f>'Agent sur le planning au 011019'!$E$40</f>
        <v>12H-20H</v>
      </c>
      <c r="LS55" s="181" t="str">
        <f>'Agent sur le planning au 011019'!$F$40</f>
        <v>JFR-36</v>
      </c>
      <c r="LT55" s="182" t="str">
        <f>'Agent sur le planning au 011019'!$B$41</f>
        <v>Soir JBU</v>
      </c>
      <c r="LU55" s="182" t="str">
        <f>'Agent sur le planning au 011019'!$C$41</f>
        <v>JBU-14</v>
      </c>
      <c r="LV55" s="181" t="str">
        <f>'Agent sur le planning au 011019'!$D$41</f>
        <v>JBU-14</v>
      </c>
      <c r="LW55" s="182" t="str">
        <f>'Agent sur le planning au 011019'!$E$41</f>
        <v>JBU-14</v>
      </c>
      <c r="LX55" s="182" t="str">
        <f>'Agent sur le planning au 011019'!$F$41</f>
        <v>JBU-14</v>
      </c>
      <c r="LY55" s="182" t="str">
        <f>'Agent sur le planning au 011019'!$B$42</f>
        <v>JBU-14</v>
      </c>
      <c r="LZ55" s="182" t="str">
        <f>'Agent sur le planning au 011019'!$C$42</f>
        <v>Soir JBU</v>
      </c>
      <c r="MA55" s="182" t="str">
        <f>'Agent sur le planning au 011019'!$D$42</f>
        <v>JBU-11</v>
      </c>
      <c r="MB55" s="181" t="str">
        <f>'Agent sur le planning au 011019'!$E$42</f>
        <v>7H30-15H30</v>
      </c>
      <c r="MC55" s="182" t="str">
        <f>'Agent sur le planning au 011019'!$F$42</f>
        <v>RADIO</v>
      </c>
      <c r="MD55" s="182" t="str">
        <f>'Agent sur le planning au 011019'!$B$43</f>
        <v>JBU-11</v>
      </c>
      <c r="ME55" s="181" t="str">
        <f>'Agent sur le planning au 011019'!$C$43</f>
        <v>JBU-11</v>
      </c>
      <c r="MF55" s="182" t="str">
        <f>'Agent sur le planning au 011019'!$D$43</f>
        <v>Soir JBU</v>
      </c>
      <c r="MG55" s="182" t="str">
        <f>'Agent sur le planning au 011019'!$E$43</f>
        <v>JBU-11</v>
      </c>
      <c r="MH55" s="182" t="str">
        <f>'Agent sur le planning au 011019'!$F$43</f>
        <v>JBU-11</v>
      </c>
      <c r="MI55" s="182" t="str">
        <f>'Agent sur le planning au 011019'!$B$44</f>
        <v>7H30-18H</v>
      </c>
      <c r="MJ55" s="183" t="str">
        <f>'Agent sur le planning au 011019'!$C$44</f>
        <v>7H30-18H</v>
      </c>
      <c r="MK55" s="182" t="str">
        <f>'Agent sur le planning au 011019'!$D$44</f>
        <v>7H30-18H</v>
      </c>
      <c r="ML55" s="184" t="str">
        <f>'Agent sur le planning au 011019'!$E$44</f>
        <v>RA</v>
      </c>
      <c r="MM55" s="181" t="str">
        <f>'Agent sur le planning au 011019'!$F$44</f>
        <v>7H30-18H</v>
      </c>
      <c r="MN55" s="182" t="str">
        <f>'Agent sur le planning au 011019'!$B$45</f>
        <v>10H-20H</v>
      </c>
      <c r="MO55" s="183" t="str">
        <f>'Agent sur le planning au 011019'!$C$45</f>
        <v>7H30-18H</v>
      </c>
      <c r="MP55" s="184" t="str">
        <f>'Agent sur le planning au 011019'!$D$45</f>
        <v>RA</v>
      </c>
      <c r="MQ55" s="182" t="str">
        <f>'Agent sur le planning au 011019'!$E$45</f>
        <v>JBU-15</v>
      </c>
      <c r="MR55" s="184" t="str">
        <f>'Agent sur le planning au 011019'!$F$45</f>
        <v>RA</v>
      </c>
      <c r="MS55" s="181" t="str">
        <f>'Agent sur le planning au 011019'!$B$46</f>
        <v>JBC-26</v>
      </c>
      <c r="MT55" s="182" t="str">
        <f>'Agent sur le planning au 011019'!$C$46</f>
        <v>JBC-26</v>
      </c>
      <c r="MU55" s="182" t="str">
        <f>'Agent sur le planning au 011019'!$D$46</f>
        <v>JBC-26</v>
      </c>
      <c r="MV55" s="182" t="str">
        <f>'Agent sur le planning au 011019'!$E$46</f>
        <v>Soir JBC</v>
      </c>
      <c r="MW55" s="183" t="str">
        <f>'Agent sur le planning au 011019'!$F$46</f>
        <v>7H30-15H30</v>
      </c>
      <c r="MX55" s="182" t="str">
        <f>'Agent sur le planning au 011019'!$B$47</f>
        <v>7H30-15H30</v>
      </c>
      <c r="MY55" s="181" t="str">
        <f>'Agent sur le planning au 011019'!$C$47</f>
        <v>7H30-15H30</v>
      </c>
      <c r="MZ55" s="183" t="str">
        <f>'Agent sur le planning au 011019'!$D$47</f>
        <v>7H30-15H30</v>
      </c>
      <c r="NA55" s="183" t="str">
        <f>'Agent sur le planning au 011019'!$E$47</f>
        <v>7H30-15H30</v>
      </c>
      <c r="NB55" s="182" t="str">
        <f>'Agent sur le planning au 011019'!$F$47</f>
        <v>JBU-15</v>
      </c>
      <c r="NC55" s="182" t="str">
        <f>'Agent sur le planning au 011019'!$B$48</f>
        <v>Soir JBC</v>
      </c>
      <c r="ND55" s="182" t="str">
        <f>'Agent sur le planning au 011019'!$C$48</f>
        <v>JFR-35</v>
      </c>
      <c r="NE55" s="181" t="str">
        <f>'Agent sur le planning au 011019'!$D$48</f>
        <v>JBC-24</v>
      </c>
      <c r="NF55" s="182" t="str">
        <f>'Agent sur le planning au 011019'!$E$48</f>
        <v>JBC-25</v>
      </c>
      <c r="NG55" s="182" t="str">
        <f>'Agent sur le planning au 011019'!$F$48</f>
        <v>JBC-25</v>
      </c>
      <c r="NH55" s="182" t="str">
        <f>'Agent sur le planning au 011019'!$B$49</f>
        <v>JBC-24</v>
      </c>
      <c r="NI55" s="182" t="str">
        <f>'Agent sur le planning au 011019'!$C$49</f>
        <v>JBC-24</v>
      </c>
      <c r="NJ55" s="182" t="str">
        <f>'Agent sur le planning au 011019'!$D$49</f>
        <v>12H-20H</v>
      </c>
      <c r="NK55" s="182" t="str">
        <f>'Agent sur le planning au 011019'!$E$49</f>
        <v>JBC-24</v>
      </c>
      <c r="NL55" s="181" t="str">
        <f>'Agent sur le planning au 011019'!$F$49</f>
        <v>JBC-24</v>
      </c>
      <c r="NM55" s="182" t="str">
        <f>'Agent sur le planning au 011019'!$B$50</f>
        <v>JBC-22</v>
      </c>
      <c r="NN55" s="182" t="str">
        <f>'Agent sur le planning au 011019'!$C$50</f>
        <v>Soir JBC</v>
      </c>
      <c r="NO55" s="182" t="str">
        <f>'Agent sur le planning au 011019'!$D$50</f>
        <v>JBC-22</v>
      </c>
      <c r="NP55" s="181" t="s">
        <v>293</v>
      </c>
      <c r="NQ55" s="182" t="str">
        <f>'Agent sur le planning au 011019'!$F$50</f>
        <v>JBC-22</v>
      </c>
      <c r="NR55" s="182" t="str">
        <f>'Agent sur le planning au 011019'!$B$51</f>
        <v>7H30-18H</v>
      </c>
      <c r="NS55" s="184" t="str">
        <f>'Agent sur le planning au 011019'!$C$51</f>
        <v>RA</v>
      </c>
      <c r="NT55" s="182" t="str">
        <f>'Agent sur le planning au 011019'!$D$51</f>
        <v>JFR-33</v>
      </c>
      <c r="NU55" s="181" t="str">
        <f>'Agent sur le planning au 011019'!$E$51</f>
        <v>7h30-18h</v>
      </c>
      <c r="NV55" s="181" t="str">
        <f>'Agent sur le planning au 011019'!$F$51</f>
        <v>JFR-33</v>
      </c>
      <c r="NW55" s="184" t="str">
        <f>'Agent sur le planning au 011019'!$B$52</f>
        <v>RA</v>
      </c>
      <c r="NX55" s="182" t="str">
        <f>'Agent sur le planning au 011019'!$C$52</f>
        <v>JBC-25</v>
      </c>
      <c r="NY55" s="182" t="str">
        <f>'Agent sur le planning au 011019'!$D$52</f>
        <v>JFR-35</v>
      </c>
      <c r="NZ55" s="182" t="str">
        <f>'Agent sur le planning au 011019'!$E$52</f>
        <v>7H30-18H</v>
      </c>
      <c r="OA55" s="184" t="str">
        <f>'Agent sur le planning au 011019'!$F$52</f>
        <v>RA</v>
      </c>
      <c r="OB55" s="182" t="str">
        <f>'Agent sur le planning au 011019'!$B$53</f>
        <v>7H30-15H30</v>
      </c>
      <c r="OC55" s="183" t="str">
        <f>'Agent sur le planning au 011019'!$C$53</f>
        <v>7H30-15H30</v>
      </c>
      <c r="OD55" s="181" t="str">
        <f>'Agent sur le planning au 011019'!$D$53</f>
        <v>7H30-15H30</v>
      </c>
      <c r="OE55" s="182" t="str">
        <f>'Agent sur le planning au 011019'!$E$53</f>
        <v>Soir JFR</v>
      </c>
      <c r="OF55" s="183" t="str">
        <f>'Agent sur le planning au 011019'!$F$53</f>
        <v>7H30-15H30</v>
      </c>
      <c r="OG55" s="182" t="str">
        <f>'Agent sur le planning au 011019'!$B$54</f>
        <v>12H-20H</v>
      </c>
      <c r="OH55" s="183" t="str">
        <f>'Agent sur le planning au 011019'!$C$54</f>
        <v>7H30-15H30</v>
      </c>
      <c r="OI55" s="183" t="str">
        <f>'Agent sur le planning au 011019'!$D$54</f>
        <v>7H30-15H30</v>
      </c>
      <c r="OJ55" s="181" t="str">
        <f>'Agent sur le planning au 011019'!$E$54</f>
        <v>7H30-15H30</v>
      </c>
      <c r="OK55" s="183" t="str">
        <f>'Agent sur le planning au 011019'!$F$54</f>
        <v>7H30-15H30</v>
      </c>
      <c r="OL55" s="181" t="str">
        <f>'Agent sur le planning au 011019'!$B$55</f>
        <v>7H30-15H30</v>
      </c>
      <c r="OM55" s="183" t="str">
        <f>'Agent sur le planning au 011019'!$C$55</f>
        <v>7H30-15H30</v>
      </c>
      <c r="ON55" s="183" t="s">
        <v>292</v>
      </c>
      <c r="OO55" s="183" t="s">
        <v>294</v>
      </c>
      <c r="OP55" s="183" t="str">
        <f>'Agent sur le planning au 011019'!$F$55</f>
        <v>7H30-15H30</v>
      </c>
    </row>
    <row r="56" spans="1:406">
      <c r="A56" s="155" t="s">
        <v>451</v>
      </c>
      <c r="B56" s="182" t="str">
        <f>'Agent sur le planning au 011019'!$B$57</f>
        <v>RADIO</v>
      </c>
      <c r="C56" s="182" t="str">
        <f>'Agent sur le planning au 011019'!$C$57</f>
        <v>CURI</v>
      </c>
      <c r="D56" s="181" t="str">
        <f>'Agent sur le planning au 011019'!$D$57</f>
        <v>Radio</v>
      </c>
      <c r="E56" s="182" t="str">
        <f>'Agent sur le planning au 011019'!$E$57</f>
        <v>SCANN</v>
      </c>
      <c r="F56" s="182" t="str">
        <f>'Agent sur le planning au 011019'!$F$57</f>
        <v>12H-20H</v>
      </c>
      <c r="G56" s="179" t="str">
        <f>'Agent sur le planning au 011019'!$B$31</f>
        <v>JBA-3</v>
      </c>
      <c r="H56" s="179" t="str">
        <f>'Agent sur le planning au 011019'!$C$31</f>
        <v>JBA-3</v>
      </c>
      <c r="I56" s="179" t="str">
        <f>'Agent sur le planning au 011019'!$D$31</f>
        <v>JBA-3</v>
      </c>
      <c r="J56" s="179" t="str">
        <f>'Agent sur le planning au 011019'!$E$31</f>
        <v>JBA-3</v>
      </c>
      <c r="K56" s="180" t="str">
        <f>'Agent sur le planning au 011019'!$F$31</f>
        <v>JBA-3</v>
      </c>
      <c r="L56" s="181" t="str">
        <f>'Agent sur le planning au 011019'!$B$32</f>
        <v>JBA-2</v>
      </c>
      <c r="M56" s="182" t="str">
        <f>'Agent sur le planning au 011019'!$C$32</f>
        <v>JBA-2</v>
      </c>
      <c r="N56" s="182" t="str">
        <f>'Agent sur le planning au 011019'!$D$32</f>
        <v>Soir JBC</v>
      </c>
      <c r="O56" s="182" t="str">
        <f>'Agent sur le planning au 011019'!$E$32</f>
        <v>JBA-2</v>
      </c>
      <c r="P56" s="182" t="str">
        <f>'Agent sur le planning au 011019'!$F$32</f>
        <v>JBA-2</v>
      </c>
      <c r="Q56" s="182" t="str">
        <f>'Agent sur le planning au 011019'!$B$33</f>
        <v>JBA-1</v>
      </c>
      <c r="R56" s="182" t="str">
        <f>'Agent sur le planning au 011019'!$C$33</f>
        <v>12H-20H</v>
      </c>
      <c r="S56" s="181" t="str">
        <f>'Agent sur le planning au 011019'!$D$33</f>
        <v>JBA-2</v>
      </c>
      <c r="T56" s="182" t="str">
        <f>'Agent sur le planning au 011019'!$E$33</f>
        <v>JBA-1</v>
      </c>
      <c r="U56" s="182" t="str">
        <f>'Agent sur le planning au 011019'!$F$33</f>
        <v>JBA-1</v>
      </c>
      <c r="V56" s="183" t="str">
        <f>'Agent sur le planning au 011019'!$B$34</f>
        <v>7H30-15H30</v>
      </c>
      <c r="W56" s="181" t="str">
        <f>'Agent sur le planning au 011019'!$C$34</f>
        <v>CCV-43</v>
      </c>
      <c r="X56" s="182" t="str">
        <f>'Agent sur le planning au 011019'!$D$34</f>
        <v>Soir JFR</v>
      </c>
      <c r="Y56" s="182" t="str">
        <f>'Agent sur le planning au 011019'!$E$34</f>
        <v>CCV-43</v>
      </c>
      <c r="Z56" s="182" t="str">
        <f>'Agent sur le planning au 011019'!$F$34</f>
        <v>CCV-43</v>
      </c>
      <c r="AA56" s="183" t="str">
        <f>'Agent sur le planning au 011019'!$B$35</f>
        <v>7H30-15H30</v>
      </c>
      <c r="AB56" s="182" t="str">
        <f>'Agent sur le planning au 011019'!$C$35</f>
        <v>CCV-46</v>
      </c>
      <c r="AC56" s="182" t="str">
        <f>'Agent sur le planning au 011019'!$D$35</f>
        <v>CCV-46</v>
      </c>
      <c r="AD56" s="181" t="str">
        <f>'Agent sur le planning au 011019'!$E$35</f>
        <v>CCV-46</v>
      </c>
      <c r="AE56" s="182" t="str">
        <f>'Agent sur le planning au 011019'!$F$35</f>
        <v>Soir JBC</v>
      </c>
      <c r="AF56" s="182" t="str">
        <f>'Agent sur le planning au 011019'!$B$36</f>
        <v>JFR-34</v>
      </c>
      <c r="AG56" s="181" t="str">
        <f>'Agent sur le planning au 011019'!$C$36</f>
        <v>JFR-34</v>
      </c>
      <c r="AH56" s="184" t="str">
        <f>'Agent sur le planning au 011019'!$D$36</f>
        <v>RA</v>
      </c>
      <c r="AI56" s="182" t="str">
        <f>'Agent sur le planning au 011019'!$E$36</f>
        <v>JFR-34</v>
      </c>
      <c r="AJ56" s="182" t="str">
        <f>'Agent sur le planning au 011019'!$F$36</f>
        <v>JFR-34</v>
      </c>
      <c r="AK56" s="182" t="str">
        <f>'Agent sur le planning au 011019'!$B$37</f>
        <v>Soir gyn</v>
      </c>
      <c r="AL56" s="183" t="str">
        <f>'Agent sur le planning au 011019'!$C$37</f>
        <v>7H30-18H</v>
      </c>
      <c r="AM56" s="182" t="str">
        <f>'Agent sur le planning au 011019'!$D$37</f>
        <v>7H30-18H</v>
      </c>
      <c r="AN56" s="184" t="str">
        <f>'Agent sur le planning au 011019'!$E$37</f>
        <v>RA</v>
      </c>
      <c r="AO56" s="184" t="str">
        <f>'Agent sur le planning au 011019'!$F$37</f>
        <v>RA</v>
      </c>
      <c r="AP56" s="182" t="str">
        <f>'Agent sur le planning au 011019'!$B$38</f>
        <v>JFR-36</v>
      </c>
      <c r="AQ56" s="181" t="str">
        <f>'Agent sur le planning au 011019'!$C$38</f>
        <v>JFR-36</v>
      </c>
      <c r="AR56" s="182" t="str">
        <f>'Agent sur le planning au 011019'!$D$38</f>
        <v>JFR-36</v>
      </c>
      <c r="AS56" s="182" t="str">
        <f>'Agent sur le planning au 011019'!$E$38</f>
        <v>JFR-36</v>
      </c>
      <c r="AT56" s="182" t="str">
        <f>'Agent sur le planning au 011019'!$F$38</f>
        <v>Soir JFR</v>
      </c>
      <c r="AU56" s="181" t="str">
        <f>'Agent sur le planning au 011019'!$B$39</f>
        <v>JFR-35</v>
      </c>
      <c r="AV56" s="182" t="str">
        <f>'Agent sur le planning au 011019'!$C$39</f>
        <v>Soir JFR</v>
      </c>
      <c r="AW56" s="182" t="str">
        <f>'Agent sur le planning au 011019'!$D$39</f>
        <v>JFR-35</v>
      </c>
      <c r="AX56" s="182" t="str">
        <f>'Agent sur le planning au 011019'!$E$39</f>
        <v>JFR-35</v>
      </c>
      <c r="AY56" s="182" t="str">
        <f>'Agent sur le planning au 011019'!$F$39</f>
        <v>JFR-35</v>
      </c>
      <c r="AZ56" s="183" t="str">
        <f>'Agent sur le planning au 011019'!$B$40</f>
        <v>7H30-15H30</v>
      </c>
      <c r="BA56" s="183" t="str">
        <f>'Agent sur le planning au 011019'!$C$40</f>
        <v>7H30-15H30</v>
      </c>
      <c r="BB56" s="182" t="str">
        <f>'Agent sur le planning au 011019'!$D$40</f>
        <v>7H30-15H30</v>
      </c>
      <c r="BC56" s="182" t="str">
        <f>'Agent sur le planning au 011019'!$E$40</f>
        <v>12H-20H</v>
      </c>
      <c r="BD56" s="181" t="str">
        <f>'Agent sur le planning au 011019'!$F$40</f>
        <v>JFR-36</v>
      </c>
      <c r="BE56" s="182" t="str">
        <f>'Agent sur le planning au 011019'!$B$41</f>
        <v>Soir JBU</v>
      </c>
      <c r="BF56" s="182" t="str">
        <f>'Agent sur le planning au 011019'!$C$41</f>
        <v>JBU-14</v>
      </c>
      <c r="BG56" s="181" t="str">
        <f>'Agent sur le planning au 011019'!$D$41</f>
        <v>JBU-14</v>
      </c>
      <c r="BH56" s="182" t="str">
        <f>'Agent sur le planning au 011019'!$E$41</f>
        <v>JBU-14</v>
      </c>
      <c r="BI56" s="182" t="str">
        <f>'Agent sur le planning au 011019'!$F$41</f>
        <v>JBU-14</v>
      </c>
      <c r="BJ56" s="182" t="str">
        <f>'Agent sur le planning au 011019'!$B$42</f>
        <v>JBU-14</v>
      </c>
      <c r="BK56" s="182" t="str">
        <f>'Agent sur le planning au 011019'!$C$42</f>
        <v>Soir JBU</v>
      </c>
      <c r="BL56" s="182" t="str">
        <f>'Agent sur le planning au 011019'!$D$42</f>
        <v>JBU-11</v>
      </c>
      <c r="BM56" s="181" t="str">
        <f>'Agent sur le planning au 011019'!$E$42</f>
        <v>7H30-15H30</v>
      </c>
      <c r="BN56" s="182" t="str">
        <f>'Agent sur le planning au 011019'!$F$42</f>
        <v>RADIO</v>
      </c>
      <c r="BO56" s="182" t="str">
        <f>'Agent sur le planning au 011019'!$B$43</f>
        <v>JBU-11</v>
      </c>
      <c r="BP56" s="181" t="str">
        <f>'Agent sur le planning au 011019'!$C$43</f>
        <v>JBU-11</v>
      </c>
      <c r="BQ56" s="182" t="str">
        <f>'Agent sur le planning au 011019'!$D$43</f>
        <v>Soir JBU</v>
      </c>
      <c r="BR56" s="182" t="str">
        <f>'Agent sur le planning au 011019'!$E$43</f>
        <v>JBU-11</v>
      </c>
      <c r="BS56" s="182" t="str">
        <f>'Agent sur le planning au 011019'!$F$43</f>
        <v>JBU-11</v>
      </c>
      <c r="BT56" s="182" t="str">
        <f>'Agent sur le planning au 011019'!$B$44</f>
        <v>7H30-18H</v>
      </c>
      <c r="BU56" s="183" t="str">
        <f>'Agent sur le planning au 011019'!$C$44</f>
        <v>7H30-18H</v>
      </c>
      <c r="BV56" s="182" t="str">
        <f>'Agent sur le planning au 011019'!$D$44</f>
        <v>7H30-18H</v>
      </c>
      <c r="BW56" s="184" t="str">
        <f>'Agent sur le planning au 011019'!$E$44</f>
        <v>RA</v>
      </c>
      <c r="BX56" s="181" t="str">
        <f>'Agent sur le planning au 011019'!$F$44</f>
        <v>7H30-18H</v>
      </c>
      <c r="BY56" s="182" t="str">
        <f>'Agent sur le planning au 011019'!$B$45</f>
        <v>10H-20H</v>
      </c>
      <c r="BZ56" s="183" t="str">
        <f>'Agent sur le planning au 011019'!$C$45</f>
        <v>7H30-18H</v>
      </c>
      <c r="CA56" s="184" t="str">
        <f>'Agent sur le planning au 011019'!$D$45</f>
        <v>RA</v>
      </c>
      <c r="CB56" s="182" t="str">
        <f>'Agent sur le planning au 011019'!$E$45</f>
        <v>JBU-15</v>
      </c>
      <c r="CC56" s="184" t="str">
        <f>'Agent sur le planning au 011019'!$F$45</f>
        <v>RA</v>
      </c>
      <c r="CD56" s="181" t="str">
        <f>'Agent sur le planning au 011019'!$B$46</f>
        <v>JBC-26</v>
      </c>
      <c r="CE56" s="182" t="str">
        <f>'Agent sur le planning au 011019'!$C$46</f>
        <v>JBC-26</v>
      </c>
      <c r="CF56" s="182" t="str">
        <f>'Agent sur le planning au 011019'!$D$46</f>
        <v>JBC-26</v>
      </c>
      <c r="CG56" s="182" t="str">
        <f>'Agent sur le planning au 011019'!$E$46</f>
        <v>Soir JBC</v>
      </c>
      <c r="CH56" s="183" t="str">
        <f>'Agent sur le planning au 011019'!$F$46</f>
        <v>7H30-15H30</v>
      </c>
      <c r="CI56" s="182" t="str">
        <f>'Agent sur le planning au 011019'!$B$47</f>
        <v>7H30-15H30</v>
      </c>
      <c r="CJ56" s="181" t="str">
        <f>'Agent sur le planning au 011019'!$C$47</f>
        <v>7H30-15H30</v>
      </c>
      <c r="CK56" s="183" t="str">
        <f>'Agent sur le planning au 011019'!$D$47</f>
        <v>7H30-15H30</v>
      </c>
      <c r="CL56" s="183" t="str">
        <f>'Agent sur le planning au 011019'!$E$47</f>
        <v>7H30-15H30</v>
      </c>
      <c r="CM56" s="182" t="str">
        <f>'Agent sur le planning au 011019'!$F$47</f>
        <v>JBU-15</v>
      </c>
      <c r="CN56" s="182" t="str">
        <f>'Agent sur le planning au 011019'!$B$48</f>
        <v>Soir JBC</v>
      </c>
      <c r="CO56" s="182" t="str">
        <f>'Agent sur le planning au 011019'!$C$48</f>
        <v>JFR-35</v>
      </c>
      <c r="CP56" s="181" t="str">
        <f>'Agent sur le planning au 011019'!$D$48</f>
        <v>JBC-24</v>
      </c>
      <c r="CQ56" s="182" t="str">
        <f>'Agent sur le planning au 011019'!$E$48</f>
        <v>JBC-25</v>
      </c>
      <c r="CR56" s="182" t="str">
        <f>'Agent sur le planning au 011019'!$F$48</f>
        <v>JBC-25</v>
      </c>
      <c r="CS56" s="182" t="str">
        <f>'Agent sur le planning au 011019'!$B$49</f>
        <v>JBC-24</v>
      </c>
      <c r="CT56" s="182" t="str">
        <f>'Agent sur le planning au 011019'!$C$49</f>
        <v>JBC-24</v>
      </c>
      <c r="CU56" s="182" t="str">
        <f>'Agent sur le planning au 011019'!$D$49</f>
        <v>12H-20H</v>
      </c>
      <c r="CV56" s="182" t="str">
        <f>'Agent sur le planning au 011019'!$E$49</f>
        <v>JBC-24</v>
      </c>
      <c r="CW56" s="181" t="str">
        <f>'Agent sur le planning au 011019'!$F$49</f>
        <v>JBC-24</v>
      </c>
      <c r="CX56" s="182" t="str">
        <f>'Agent sur le planning au 011019'!$B$50</f>
        <v>JBC-22</v>
      </c>
      <c r="CY56" s="182" t="str">
        <f>'Agent sur le planning au 011019'!$C$50</f>
        <v>Soir JBC</v>
      </c>
      <c r="CZ56" s="182" t="str">
        <f>'Agent sur le planning au 011019'!$D$50</f>
        <v>JBC-22</v>
      </c>
      <c r="DA56" s="181" t="s">
        <v>293</v>
      </c>
      <c r="DB56" s="182" t="str">
        <f>'Agent sur le planning au 011019'!$F$50</f>
        <v>JBC-22</v>
      </c>
      <c r="DC56" s="182" t="str">
        <f>'Agent sur le planning au 011019'!$B$51</f>
        <v>7H30-18H</v>
      </c>
      <c r="DD56" s="184" t="str">
        <f>'Agent sur le planning au 011019'!$C$51</f>
        <v>RA</v>
      </c>
      <c r="DE56" s="182" t="str">
        <f>'Agent sur le planning au 011019'!$D$51</f>
        <v>JFR-33</v>
      </c>
      <c r="DF56" s="181" t="str">
        <f>'Agent sur le planning au 011019'!$E$51</f>
        <v>7h30-18h</v>
      </c>
      <c r="DG56" s="181" t="str">
        <f>'Agent sur le planning au 011019'!$F$51</f>
        <v>JFR-33</v>
      </c>
      <c r="DH56" s="184" t="str">
        <f>'Agent sur le planning au 011019'!$B$52</f>
        <v>RA</v>
      </c>
      <c r="DI56" s="182" t="str">
        <f>'Agent sur le planning au 011019'!$C$52</f>
        <v>JBC-25</v>
      </c>
      <c r="DJ56" s="182" t="str">
        <f>'Agent sur le planning au 011019'!$D$52</f>
        <v>JFR-35</v>
      </c>
      <c r="DK56" s="182" t="str">
        <f>'Agent sur le planning au 011019'!$E$52</f>
        <v>7H30-18H</v>
      </c>
      <c r="DL56" s="184" t="str">
        <f>'Agent sur le planning au 011019'!$F$52</f>
        <v>RA</v>
      </c>
      <c r="DM56" s="182" t="str">
        <f>'Agent sur le planning au 011019'!$B$53</f>
        <v>7H30-15H30</v>
      </c>
      <c r="DN56" s="183" t="str">
        <f>'Agent sur le planning au 011019'!$C$53</f>
        <v>7H30-15H30</v>
      </c>
      <c r="DO56" s="181" t="str">
        <f>'Agent sur le planning au 011019'!$D$53</f>
        <v>7H30-15H30</v>
      </c>
      <c r="DP56" s="182" t="str">
        <f>'Agent sur le planning au 011019'!$E$53</f>
        <v>Soir JFR</v>
      </c>
      <c r="DQ56" s="183" t="str">
        <f>'Agent sur le planning au 011019'!$F$53</f>
        <v>7H30-15H30</v>
      </c>
      <c r="DR56" s="182" t="str">
        <f>'Agent sur le planning au 011019'!$B$54</f>
        <v>12H-20H</v>
      </c>
      <c r="DS56" s="183" t="str">
        <f>'Agent sur le planning au 011019'!$C$54</f>
        <v>7H30-15H30</v>
      </c>
      <c r="DT56" s="183" t="str">
        <f>'Agent sur le planning au 011019'!$D$54</f>
        <v>7H30-15H30</v>
      </c>
      <c r="DU56" s="181" t="str">
        <f>'Agent sur le planning au 011019'!$E$54</f>
        <v>7H30-15H30</v>
      </c>
      <c r="DV56" s="183" t="str">
        <f>'Agent sur le planning au 011019'!$F$54</f>
        <v>7H30-15H30</v>
      </c>
      <c r="DW56" s="181" t="str">
        <f>'Agent sur le planning au 011019'!$B$55</f>
        <v>7H30-15H30</v>
      </c>
      <c r="DX56" s="183" t="str">
        <f>'Agent sur le planning au 011019'!$C$55</f>
        <v>7H30-15H30</v>
      </c>
      <c r="DY56" s="183" t="s">
        <v>292</v>
      </c>
      <c r="DZ56" s="183" t="s">
        <v>294</v>
      </c>
      <c r="EA56" s="183" t="str">
        <f>'Agent sur le planning au 011019'!$F$55</f>
        <v>7H30-15H30</v>
      </c>
      <c r="EB56" s="182" t="str">
        <f>'Agent sur le planning au 011019'!$B$56</f>
        <v>CETI</v>
      </c>
      <c r="EC56" s="181" t="str">
        <f>'Agent sur le planning au 011019'!$C$56</f>
        <v>CETI</v>
      </c>
      <c r="ED56" s="183" t="str">
        <f>'Agent sur le planning au 011019'!$D$56</f>
        <v>7H30-15H30</v>
      </c>
      <c r="EE56" s="182" t="str">
        <f>'Agent sur le planning au 011019'!$E$56</f>
        <v>Soir JBU</v>
      </c>
      <c r="EF56" s="182" t="str">
        <f>'Agent sur le planning au 011019'!$F$56</f>
        <v>CETI</v>
      </c>
      <c r="EG56" s="182" t="str">
        <f>'Agent sur le planning au 011019'!$B$57</f>
        <v>RADIO</v>
      </c>
      <c r="EH56" s="182" t="str">
        <f>'Agent sur le planning au 011019'!$C$57</f>
        <v>CURI</v>
      </c>
      <c r="EI56" s="181" t="str">
        <f>'Agent sur le planning au 011019'!$D$57</f>
        <v>Radio</v>
      </c>
      <c r="EJ56" s="182" t="str">
        <f>'Agent sur le planning au 011019'!$E$57</f>
        <v>SCANN</v>
      </c>
      <c r="EK56" s="182" t="str">
        <f>'Agent sur le planning au 011019'!$F$57</f>
        <v>12H-20H</v>
      </c>
      <c r="EL56" s="179" t="str">
        <f>'Agent sur le planning au 011019'!$B$31</f>
        <v>JBA-3</v>
      </c>
      <c r="EM56" s="179" t="str">
        <f>'Agent sur le planning au 011019'!$C$31</f>
        <v>JBA-3</v>
      </c>
      <c r="EN56" s="179" t="str">
        <f>'Agent sur le planning au 011019'!$D$31</f>
        <v>JBA-3</v>
      </c>
      <c r="EO56" s="179" t="str">
        <f>'Agent sur le planning au 011019'!$E$31</f>
        <v>JBA-3</v>
      </c>
      <c r="EP56" s="180" t="str">
        <f>'Agent sur le planning au 011019'!$F$31</f>
        <v>JBA-3</v>
      </c>
      <c r="EQ56" s="181" t="str">
        <f>'Agent sur le planning au 011019'!$B$32</f>
        <v>JBA-2</v>
      </c>
      <c r="ER56" s="182" t="str">
        <f>'Agent sur le planning au 011019'!$C$32</f>
        <v>JBA-2</v>
      </c>
      <c r="ES56" s="182" t="str">
        <f>'Agent sur le planning au 011019'!$D$32</f>
        <v>Soir JBC</v>
      </c>
      <c r="ET56" s="182" t="str">
        <f>'Agent sur le planning au 011019'!$E$32</f>
        <v>JBA-2</v>
      </c>
      <c r="EU56" s="182" t="str">
        <f>'Agent sur le planning au 011019'!$F$32</f>
        <v>JBA-2</v>
      </c>
      <c r="EV56" s="182" t="str">
        <f>'Agent sur le planning au 011019'!$B$33</f>
        <v>JBA-1</v>
      </c>
      <c r="EW56" s="182" t="str">
        <f>'Agent sur le planning au 011019'!$C$33</f>
        <v>12H-20H</v>
      </c>
      <c r="EX56" s="181" t="str">
        <f>'Agent sur le planning au 011019'!$D$33</f>
        <v>JBA-2</v>
      </c>
      <c r="EY56" s="182" t="str">
        <f>'Agent sur le planning au 011019'!$E$33</f>
        <v>JBA-1</v>
      </c>
      <c r="EZ56" s="182" t="str">
        <f>'Agent sur le planning au 011019'!$F$33</f>
        <v>JBA-1</v>
      </c>
      <c r="FA56" s="183" t="str">
        <f>'Agent sur le planning au 011019'!$B$34</f>
        <v>7H30-15H30</v>
      </c>
      <c r="FB56" s="181" t="str">
        <f>'Agent sur le planning au 011019'!$C$34</f>
        <v>CCV-43</v>
      </c>
      <c r="FC56" s="182" t="str">
        <f>'Agent sur le planning au 011019'!$D$34</f>
        <v>Soir JFR</v>
      </c>
      <c r="FD56" s="182" t="str">
        <f>'Agent sur le planning au 011019'!$E$34</f>
        <v>CCV-43</v>
      </c>
      <c r="FE56" s="182" t="str">
        <f>'Agent sur le planning au 011019'!$F$34</f>
        <v>CCV-43</v>
      </c>
      <c r="FF56" s="183" t="str">
        <f>'Agent sur le planning au 011019'!$B$35</f>
        <v>7H30-15H30</v>
      </c>
      <c r="FG56" s="182" t="str">
        <f>'Agent sur le planning au 011019'!$C$35</f>
        <v>CCV-46</v>
      </c>
      <c r="FH56" s="182" t="str">
        <f>'Agent sur le planning au 011019'!$D$35</f>
        <v>CCV-46</v>
      </c>
      <c r="FI56" s="181" t="str">
        <f>'Agent sur le planning au 011019'!$E$35</f>
        <v>CCV-46</v>
      </c>
      <c r="FJ56" s="182" t="str">
        <f>'Agent sur le planning au 011019'!$F$35</f>
        <v>Soir JBC</v>
      </c>
      <c r="FK56" s="182" t="str">
        <f>'Agent sur le planning au 011019'!$B$36</f>
        <v>JFR-34</v>
      </c>
      <c r="FL56" s="181" t="str">
        <f>'Agent sur le planning au 011019'!$C$36</f>
        <v>JFR-34</v>
      </c>
      <c r="FM56" s="184" t="str">
        <f>'Agent sur le planning au 011019'!$D$36</f>
        <v>RA</v>
      </c>
      <c r="FN56" s="182" t="str">
        <f>'Agent sur le planning au 011019'!$E$36</f>
        <v>JFR-34</v>
      </c>
      <c r="FO56" s="182" t="str">
        <f>'Agent sur le planning au 011019'!$F$36</f>
        <v>JFR-34</v>
      </c>
      <c r="FP56" s="182" t="str">
        <f>'Agent sur le planning au 011019'!$B$37</f>
        <v>Soir gyn</v>
      </c>
      <c r="FQ56" s="183" t="str">
        <f>'Agent sur le planning au 011019'!$C$37</f>
        <v>7H30-18H</v>
      </c>
      <c r="FR56" s="182" t="str">
        <f>'Agent sur le planning au 011019'!$D$37</f>
        <v>7H30-18H</v>
      </c>
      <c r="FS56" s="184" t="str">
        <f>'Agent sur le planning au 011019'!$E$37</f>
        <v>RA</v>
      </c>
      <c r="FT56" s="184" t="str">
        <f>'Agent sur le planning au 011019'!$F$37</f>
        <v>RA</v>
      </c>
      <c r="FU56" s="182" t="str">
        <f>'Agent sur le planning au 011019'!$B$38</f>
        <v>JFR-36</v>
      </c>
      <c r="FV56" s="181" t="str">
        <f>'Agent sur le planning au 011019'!$C$38</f>
        <v>JFR-36</v>
      </c>
      <c r="FW56" s="182" t="str">
        <f>'Agent sur le planning au 011019'!$D$38</f>
        <v>JFR-36</v>
      </c>
      <c r="FX56" s="182" t="str">
        <f>'Agent sur le planning au 011019'!$E$38</f>
        <v>JFR-36</v>
      </c>
      <c r="FY56" s="182" t="str">
        <f>'Agent sur le planning au 011019'!$F$38</f>
        <v>Soir JFR</v>
      </c>
      <c r="FZ56" s="181" t="str">
        <f>'Agent sur le planning au 011019'!$B$39</f>
        <v>JFR-35</v>
      </c>
      <c r="GA56" s="182" t="str">
        <f>'Agent sur le planning au 011019'!$C$39</f>
        <v>Soir JFR</v>
      </c>
      <c r="GB56" s="182" t="str">
        <f>'Agent sur le planning au 011019'!$D$39</f>
        <v>JFR-35</v>
      </c>
      <c r="GC56" s="182" t="str">
        <f>'Agent sur le planning au 011019'!$E$39</f>
        <v>JFR-35</v>
      </c>
      <c r="GD56" s="182" t="str">
        <f>'Agent sur le planning au 011019'!$F$39</f>
        <v>JFR-35</v>
      </c>
      <c r="GE56" s="183" t="str">
        <f>'Agent sur le planning au 011019'!$B$40</f>
        <v>7H30-15H30</v>
      </c>
      <c r="GF56" s="183" t="str">
        <f>'Agent sur le planning au 011019'!$C$40</f>
        <v>7H30-15H30</v>
      </c>
      <c r="GG56" s="182" t="str">
        <f>'Agent sur le planning au 011019'!$D$40</f>
        <v>7H30-15H30</v>
      </c>
      <c r="GH56" s="182" t="str">
        <f>'Agent sur le planning au 011019'!$E$40</f>
        <v>12H-20H</v>
      </c>
      <c r="GI56" s="181" t="str">
        <f>'Agent sur le planning au 011019'!$F$40</f>
        <v>JFR-36</v>
      </c>
      <c r="GJ56" s="182" t="str">
        <f>'Agent sur le planning au 011019'!$B$41</f>
        <v>Soir JBU</v>
      </c>
      <c r="GK56" s="182" t="str">
        <f>'Agent sur le planning au 011019'!$C$41</f>
        <v>JBU-14</v>
      </c>
      <c r="GL56" s="181" t="str">
        <f>'Agent sur le planning au 011019'!$D$41</f>
        <v>JBU-14</v>
      </c>
      <c r="GM56" s="182" t="str">
        <f>'Agent sur le planning au 011019'!$E$41</f>
        <v>JBU-14</v>
      </c>
      <c r="GN56" s="182" t="str">
        <f>'Agent sur le planning au 011019'!$F$41</f>
        <v>JBU-14</v>
      </c>
      <c r="GO56" s="182" t="str">
        <f>'Agent sur le planning au 011019'!$B$42</f>
        <v>JBU-14</v>
      </c>
      <c r="GP56" s="182" t="str">
        <f>'Agent sur le planning au 011019'!$C$42</f>
        <v>Soir JBU</v>
      </c>
      <c r="GQ56" s="182" t="str">
        <f>'Agent sur le planning au 011019'!$D$42</f>
        <v>JBU-11</v>
      </c>
      <c r="GR56" s="181" t="str">
        <f>'Agent sur le planning au 011019'!$E$42</f>
        <v>7H30-15H30</v>
      </c>
      <c r="GS56" s="182" t="str">
        <f>'Agent sur le planning au 011019'!$F$42</f>
        <v>RADIO</v>
      </c>
      <c r="GT56" s="182" t="str">
        <f>'Agent sur le planning au 011019'!$B$43</f>
        <v>JBU-11</v>
      </c>
      <c r="GU56" s="181" t="str">
        <f>'Agent sur le planning au 011019'!$C$43</f>
        <v>JBU-11</v>
      </c>
      <c r="GV56" s="182" t="str">
        <f>'Agent sur le planning au 011019'!$D$43</f>
        <v>Soir JBU</v>
      </c>
      <c r="GW56" s="182" t="str">
        <f>'Agent sur le planning au 011019'!$E$43</f>
        <v>JBU-11</v>
      </c>
      <c r="GX56" s="182" t="str">
        <f>'Agent sur le planning au 011019'!$F$43</f>
        <v>JBU-11</v>
      </c>
      <c r="GY56" s="182" t="str">
        <f>'Agent sur le planning au 011019'!$B$44</f>
        <v>7H30-18H</v>
      </c>
      <c r="GZ56" s="183" t="str">
        <f>'Agent sur le planning au 011019'!$C$44</f>
        <v>7H30-18H</v>
      </c>
      <c r="HA56" s="182" t="str">
        <f>'Agent sur le planning au 011019'!$D$44</f>
        <v>7H30-18H</v>
      </c>
      <c r="HB56" s="184" t="str">
        <f>'Agent sur le planning au 011019'!$E$44</f>
        <v>RA</v>
      </c>
      <c r="HC56" s="181" t="str">
        <f>'Agent sur le planning au 011019'!$F$44</f>
        <v>7H30-18H</v>
      </c>
      <c r="HD56" s="182" t="str">
        <f>'Agent sur le planning au 011019'!$B$45</f>
        <v>10H-20H</v>
      </c>
      <c r="HE56" s="183" t="str">
        <f>'Agent sur le planning au 011019'!$C$45</f>
        <v>7H30-18H</v>
      </c>
      <c r="HF56" s="184" t="str">
        <f>'Agent sur le planning au 011019'!$D$45</f>
        <v>RA</v>
      </c>
      <c r="HG56" s="182" t="str">
        <f>'Agent sur le planning au 011019'!$E$45</f>
        <v>JBU-15</v>
      </c>
      <c r="HH56" s="184" t="str">
        <f>'Agent sur le planning au 011019'!$F$45</f>
        <v>RA</v>
      </c>
      <c r="HI56" s="181" t="str">
        <f>'Agent sur le planning au 011019'!$B$46</f>
        <v>JBC-26</v>
      </c>
      <c r="HJ56" s="182" t="str">
        <f>'Agent sur le planning au 011019'!$C$46</f>
        <v>JBC-26</v>
      </c>
      <c r="HK56" s="182" t="str">
        <f>'Agent sur le planning au 011019'!$D$46</f>
        <v>JBC-26</v>
      </c>
      <c r="HL56" s="182" t="str">
        <f>'Agent sur le planning au 011019'!$E$46</f>
        <v>Soir JBC</v>
      </c>
      <c r="HM56" s="183" t="str">
        <f>'Agent sur le planning au 011019'!$F$46</f>
        <v>7H30-15H30</v>
      </c>
      <c r="HN56" s="182" t="str">
        <f>'Agent sur le planning au 011019'!$B$47</f>
        <v>7H30-15H30</v>
      </c>
      <c r="HO56" s="181" t="str">
        <f>'Agent sur le planning au 011019'!$C$47</f>
        <v>7H30-15H30</v>
      </c>
      <c r="HP56" s="183" t="str">
        <f>'Agent sur le planning au 011019'!$D$47</f>
        <v>7H30-15H30</v>
      </c>
      <c r="HQ56" s="183" t="str">
        <f>'Agent sur le planning au 011019'!$E$47</f>
        <v>7H30-15H30</v>
      </c>
      <c r="HR56" s="182" t="str">
        <f>'Agent sur le planning au 011019'!$F$47</f>
        <v>JBU-15</v>
      </c>
      <c r="HS56" s="182" t="str">
        <f>'Agent sur le planning au 011019'!$B$48</f>
        <v>Soir JBC</v>
      </c>
      <c r="HT56" s="182" t="str">
        <f>'Agent sur le planning au 011019'!$C$48</f>
        <v>JFR-35</v>
      </c>
      <c r="HU56" s="181" t="str">
        <f>'Agent sur le planning au 011019'!$D$48</f>
        <v>JBC-24</v>
      </c>
      <c r="HV56" s="182" t="str">
        <f>'Agent sur le planning au 011019'!$E$48</f>
        <v>JBC-25</v>
      </c>
      <c r="HW56" s="182" t="str">
        <f>'Agent sur le planning au 011019'!$F$48</f>
        <v>JBC-25</v>
      </c>
      <c r="HX56" s="182" t="str">
        <f>'Agent sur le planning au 011019'!$B$49</f>
        <v>JBC-24</v>
      </c>
      <c r="HY56" s="182" t="str">
        <f>'Agent sur le planning au 011019'!$C$49</f>
        <v>JBC-24</v>
      </c>
      <c r="HZ56" s="182" t="str">
        <f>'Agent sur le planning au 011019'!$D$49</f>
        <v>12H-20H</v>
      </c>
      <c r="IA56" s="182" t="str">
        <f>'Agent sur le planning au 011019'!$E$49</f>
        <v>JBC-24</v>
      </c>
      <c r="IB56" s="181" t="str">
        <f>'Agent sur le planning au 011019'!$F$49</f>
        <v>JBC-24</v>
      </c>
      <c r="IC56" s="182" t="str">
        <f>'Agent sur le planning au 011019'!$B$50</f>
        <v>JBC-22</v>
      </c>
      <c r="ID56" s="182" t="str">
        <f>'Agent sur le planning au 011019'!$C$50</f>
        <v>Soir JBC</v>
      </c>
      <c r="IE56" s="182" t="str">
        <f>'Agent sur le planning au 011019'!$D$50</f>
        <v>JBC-22</v>
      </c>
      <c r="IF56" s="181" t="s">
        <v>293</v>
      </c>
      <c r="IG56" s="182" t="str">
        <f>'Agent sur le planning au 011019'!$F$50</f>
        <v>JBC-22</v>
      </c>
      <c r="IH56" s="182" t="str">
        <f>'Agent sur le planning au 011019'!$B$51</f>
        <v>7H30-18H</v>
      </c>
      <c r="II56" s="184" t="str">
        <f>'Agent sur le planning au 011019'!$C$51</f>
        <v>RA</v>
      </c>
      <c r="IJ56" s="182" t="str">
        <f>'Agent sur le planning au 011019'!$D$51</f>
        <v>JFR-33</v>
      </c>
      <c r="IK56" s="181" t="str">
        <f>'Agent sur le planning au 011019'!$E$51</f>
        <v>7h30-18h</v>
      </c>
      <c r="IL56" s="181" t="str">
        <f>'Agent sur le planning au 011019'!$F$51</f>
        <v>JFR-33</v>
      </c>
      <c r="IM56" s="184" t="str">
        <f>'Agent sur le planning au 011019'!$B$52</f>
        <v>RA</v>
      </c>
      <c r="IN56" s="182" t="str">
        <f>'Agent sur le planning au 011019'!$C$52</f>
        <v>JBC-25</v>
      </c>
      <c r="IO56" s="182" t="str">
        <f>'Agent sur le planning au 011019'!$D$52</f>
        <v>JFR-35</v>
      </c>
      <c r="IP56" s="182" t="str">
        <f>'Agent sur le planning au 011019'!$E$52</f>
        <v>7H30-18H</v>
      </c>
      <c r="IQ56" s="184" t="str">
        <f>'Agent sur le planning au 011019'!$F$52</f>
        <v>RA</v>
      </c>
      <c r="IR56" s="182" t="str">
        <f>'Agent sur le planning au 011019'!$B$53</f>
        <v>7H30-15H30</v>
      </c>
      <c r="IS56" s="183" t="str">
        <f>'Agent sur le planning au 011019'!$C$53</f>
        <v>7H30-15H30</v>
      </c>
      <c r="IT56" s="181" t="str">
        <f>'Agent sur le planning au 011019'!$D$53</f>
        <v>7H30-15H30</v>
      </c>
      <c r="IU56" s="182" t="str">
        <f>'Agent sur le planning au 011019'!$E$53</f>
        <v>Soir JFR</v>
      </c>
      <c r="IV56" s="183" t="str">
        <f>'Agent sur le planning au 011019'!$F$53</f>
        <v>7H30-15H30</v>
      </c>
      <c r="IW56" s="182" t="str">
        <f>'Agent sur le planning au 011019'!$B$54</f>
        <v>12H-20H</v>
      </c>
      <c r="IX56" s="183" t="str">
        <f>'Agent sur le planning au 011019'!$C$54</f>
        <v>7H30-15H30</v>
      </c>
      <c r="IY56" s="183" t="str">
        <f>'Agent sur le planning au 011019'!$D$54</f>
        <v>7H30-15H30</v>
      </c>
      <c r="IZ56" s="181" t="str">
        <f>'Agent sur le planning au 011019'!$E$54</f>
        <v>7H30-15H30</v>
      </c>
      <c r="JA56" s="183" t="str">
        <f>'Agent sur le planning au 011019'!$F$54</f>
        <v>7H30-15H30</v>
      </c>
      <c r="JB56" s="181" t="str">
        <f>'Agent sur le planning au 011019'!$B$55</f>
        <v>7H30-15H30</v>
      </c>
      <c r="JC56" s="183" t="str">
        <f>'Agent sur le planning au 011019'!$C$55</f>
        <v>7H30-15H30</v>
      </c>
      <c r="JD56" s="183" t="s">
        <v>292</v>
      </c>
      <c r="JE56" s="183" t="s">
        <v>294</v>
      </c>
      <c r="JF56" s="183" t="str">
        <f>'Agent sur le planning au 011019'!$F$55</f>
        <v>7H30-15H30</v>
      </c>
      <c r="JG56" s="182" t="str">
        <f>'Agent sur le planning au 011019'!$B$56</f>
        <v>CETI</v>
      </c>
      <c r="JH56" s="181" t="str">
        <f>'Agent sur le planning au 011019'!$C$56</f>
        <v>CETI</v>
      </c>
      <c r="JI56" s="183" t="str">
        <f>'Agent sur le planning au 011019'!$D$56</f>
        <v>7H30-15H30</v>
      </c>
      <c r="JJ56" s="182" t="str">
        <f>'Agent sur le planning au 011019'!$E$56</f>
        <v>Soir JBU</v>
      </c>
      <c r="JK56" s="182" t="str">
        <f>'Agent sur le planning au 011019'!$F$56</f>
        <v>CETI</v>
      </c>
      <c r="JL56" s="182" t="str">
        <f>'Agent sur le planning au 011019'!$B$57</f>
        <v>RADIO</v>
      </c>
      <c r="JM56" s="182" t="str">
        <f>'Agent sur le planning au 011019'!$C$57</f>
        <v>CURI</v>
      </c>
      <c r="JN56" s="181" t="str">
        <f>'Agent sur le planning au 011019'!$D$57</f>
        <v>Radio</v>
      </c>
      <c r="JO56" s="182" t="str">
        <f>'Agent sur le planning au 011019'!$E$57</f>
        <v>SCANN</v>
      </c>
      <c r="JP56" s="182" t="str">
        <f>'Agent sur le planning au 011019'!$F$57</f>
        <v>12H-20H</v>
      </c>
      <c r="JQ56" s="179" t="str">
        <f>'Agent sur le planning au 011019'!$B$31</f>
        <v>JBA-3</v>
      </c>
      <c r="JR56" s="179" t="str">
        <f>'Agent sur le planning au 011019'!$C$31</f>
        <v>JBA-3</v>
      </c>
      <c r="JS56" s="179" t="str">
        <f>'Agent sur le planning au 011019'!$D$31</f>
        <v>JBA-3</v>
      </c>
      <c r="JT56" s="179" t="str">
        <f>'Agent sur le planning au 011019'!$E$31</f>
        <v>JBA-3</v>
      </c>
      <c r="JU56" s="180" t="str">
        <f>'Agent sur le planning au 011019'!$F$31</f>
        <v>JBA-3</v>
      </c>
      <c r="JV56" s="181" t="str">
        <f>'Agent sur le planning au 011019'!$B$32</f>
        <v>JBA-2</v>
      </c>
      <c r="JW56" s="182" t="str">
        <f>'Agent sur le planning au 011019'!$C$32</f>
        <v>JBA-2</v>
      </c>
      <c r="JX56" s="182" t="str">
        <f>'Agent sur le planning au 011019'!$D$32</f>
        <v>Soir JBC</v>
      </c>
      <c r="JY56" s="182" t="str">
        <f>'Agent sur le planning au 011019'!$E$32</f>
        <v>JBA-2</v>
      </c>
      <c r="JZ56" s="182" t="str">
        <f>'Agent sur le planning au 011019'!$F$32</f>
        <v>JBA-2</v>
      </c>
      <c r="KA56" s="182" t="str">
        <f>'Agent sur le planning au 011019'!$B$33</f>
        <v>JBA-1</v>
      </c>
      <c r="KB56" s="182" t="str">
        <f>'Agent sur le planning au 011019'!$C$33</f>
        <v>12H-20H</v>
      </c>
      <c r="KC56" s="181" t="str">
        <f>'Agent sur le planning au 011019'!$D$33</f>
        <v>JBA-2</v>
      </c>
      <c r="KD56" s="182" t="str">
        <f>'Agent sur le planning au 011019'!$E$33</f>
        <v>JBA-1</v>
      </c>
      <c r="KE56" s="182" t="str">
        <f>'Agent sur le planning au 011019'!$F$33</f>
        <v>JBA-1</v>
      </c>
      <c r="KF56" s="183" t="str">
        <f>'Agent sur le planning au 011019'!$B$34</f>
        <v>7H30-15H30</v>
      </c>
      <c r="KG56" s="181" t="str">
        <f>'Agent sur le planning au 011019'!$C$34</f>
        <v>CCV-43</v>
      </c>
      <c r="KH56" s="182" t="str">
        <f>'Agent sur le planning au 011019'!$D$34</f>
        <v>Soir JFR</v>
      </c>
      <c r="KI56" s="182" t="str">
        <f>'Agent sur le planning au 011019'!$E$34</f>
        <v>CCV-43</v>
      </c>
      <c r="KJ56" s="182" t="str">
        <f>'Agent sur le planning au 011019'!$F$34</f>
        <v>CCV-43</v>
      </c>
      <c r="KK56" s="183" t="str">
        <f>'Agent sur le planning au 011019'!$B$35</f>
        <v>7H30-15H30</v>
      </c>
      <c r="KL56" s="182" t="str">
        <f>'Agent sur le planning au 011019'!$C$35</f>
        <v>CCV-46</v>
      </c>
      <c r="KM56" s="182" t="str">
        <f>'Agent sur le planning au 011019'!$D$35</f>
        <v>CCV-46</v>
      </c>
      <c r="KN56" s="181" t="str">
        <f>'Agent sur le planning au 011019'!$E$35</f>
        <v>CCV-46</v>
      </c>
      <c r="KO56" s="182" t="str">
        <f>'Agent sur le planning au 011019'!$F$35</f>
        <v>Soir JBC</v>
      </c>
      <c r="KP56" s="182" t="str">
        <f>'Agent sur le planning au 011019'!$B$36</f>
        <v>JFR-34</v>
      </c>
      <c r="KQ56" s="181" t="str">
        <f>'Agent sur le planning au 011019'!$C$36</f>
        <v>JFR-34</v>
      </c>
      <c r="KR56" s="184" t="str">
        <f>'Agent sur le planning au 011019'!$D$36</f>
        <v>RA</v>
      </c>
      <c r="KS56" s="182" t="str">
        <f>'Agent sur le planning au 011019'!$E$36</f>
        <v>JFR-34</v>
      </c>
      <c r="KT56" s="182" t="str">
        <f>'Agent sur le planning au 011019'!$F$36</f>
        <v>JFR-34</v>
      </c>
      <c r="KU56" s="182" t="str">
        <f>'Agent sur le planning au 011019'!$B$37</f>
        <v>Soir gyn</v>
      </c>
      <c r="KV56" s="183" t="str">
        <f>'Agent sur le planning au 011019'!$C$37</f>
        <v>7H30-18H</v>
      </c>
      <c r="KW56" s="182" t="str">
        <f>'Agent sur le planning au 011019'!$D$37</f>
        <v>7H30-18H</v>
      </c>
      <c r="KX56" s="184" t="str">
        <f>'Agent sur le planning au 011019'!$E$37</f>
        <v>RA</v>
      </c>
      <c r="KY56" s="184" t="str">
        <f>'Agent sur le planning au 011019'!$F$37</f>
        <v>RA</v>
      </c>
      <c r="KZ56" s="182" t="str">
        <f>'Agent sur le planning au 011019'!$B$38</f>
        <v>JFR-36</v>
      </c>
      <c r="LA56" s="181" t="str">
        <f>'Agent sur le planning au 011019'!$C$38</f>
        <v>JFR-36</v>
      </c>
      <c r="LB56" s="182" t="str">
        <f>'Agent sur le planning au 011019'!$D$38</f>
        <v>JFR-36</v>
      </c>
      <c r="LC56" s="182" t="str">
        <f>'Agent sur le planning au 011019'!$E$38</f>
        <v>JFR-36</v>
      </c>
      <c r="LD56" s="182" t="str">
        <f>'Agent sur le planning au 011019'!$F$38</f>
        <v>Soir JFR</v>
      </c>
      <c r="LE56" s="181" t="str">
        <f>'Agent sur le planning au 011019'!$B$39</f>
        <v>JFR-35</v>
      </c>
      <c r="LF56" s="182" t="str">
        <f>'Agent sur le planning au 011019'!$C$39</f>
        <v>Soir JFR</v>
      </c>
      <c r="LG56" s="182" t="str">
        <f>'Agent sur le planning au 011019'!$D$39</f>
        <v>JFR-35</v>
      </c>
      <c r="LH56" s="182" t="str">
        <f>'Agent sur le planning au 011019'!$E$39</f>
        <v>JFR-35</v>
      </c>
      <c r="LI56" s="182" t="str">
        <f>'Agent sur le planning au 011019'!$F$39</f>
        <v>JFR-35</v>
      </c>
      <c r="LJ56" s="183" t="str">
        <f>'Agent sur le planning au 011019'!$B$40</f>
        <v>7H30-15H30</v>
      </c>
      <c r="LK56" s="183" t="str">
        <f>'Agent sur le planning au 011019'!$C$40</f>
        <v>7H30-15H30</v>
      </c>
      <c r="LL56" s="182" t="str">
        <f>'Agent sur le planning au 011019'!$D$40</f>
        <v>7H30-15H30</v>
      </c>
      <c r="LM56" s="182" t="str">
        <f>'Agent sur le planning au 011019'!$E$40</f>
        <v>12H-20H</v>
      </c>
      <c r="LN56" s="181" t="str">
        <f>'Agent sur le planning au 011019'!$F$40</f>
        <v>JFR-36</v>
      </c>
      <c r="LO56" s="182" t="str">
        <f>'Agent sur le planning au 011019'!$B$41</f>
        <v>Soir JBU</v>
      </c>
      <c r="LP56" s="182" t="str">
        <f>'Agent sur le planning au 011019'!$C$41</f>
        <v>JBU-14</v>
      </c>
      <c r="LQ56" s="181" t="str">
        <f>'Agent sur le planning au 011019'!$D$41</f>
        <v>JBU-14</v>
      </c>
      <c r="LR56" s="182" t="str">
        <f>'Agent sur le planning au 011019'!$E$41</f>
        <v>JBU-14</v>
      </c>
      <c r="LS56" s="182" t="str">
        <f>'Agent sur le planning au 011019'!$F$41</f>
        <v>JBU-14</v>
      </c>
      <c r="LT56" s="182" t="str">
        <f>'Agent sur le planning au 011019'!$B$42</f>
        <v>JBU-14</v>
      </c>
      <c r="LU56" s="182" t="str">
        <f>'Agent sur le planning au 011019'!$C$42</f>
        <v>Soir JBU</v>
      </c>
      <c r="LV56" s="182" t="str">
        <f>'Agent sur le planning au 011019'!$D$42</f>
        <v>JBU-11</v>
      </c>
      <c r="LW56" s="181" t="str">
        <f>'Agent sur le planning au 011019'!$E$42</f>
        <v>7H30-15H30</v>
      </c>
      <c r="LX56" s="182" t="str">
        <f>'Agent sur le planning au 011019'!$F$42</f>
        <v>RADIO</v>
      </c>
      <c r="LY56" s="182" t="str">
        <f>'Agent sur le planning au 011019'!$B$43</f>
        <v>JBU-11</v>
      </c>
      <c r="LZ56" s="181" t="str">
        <f>'Agent sur le planning au 011019'!$C$43</f>
        <v>JBU-11</v>
      </c>
      <c r="MA56" s="182" t="str">
        <f>'Agent sur le planning au 011019'!$D$43</f>
        <v>Soir JBU</v>
      </c>
      <c r="MB56" s="182" t="str">
        <f>'Agent sur le planning au 011019'!$E$43</f>
        <v>JBU-11</v>
      </c>
      <c r="MC56" s="182" t="str">
        <f>'Agent sur le planning au 011019'!$F$43</f>
        <v>JBU-11</v>
      </c>
      <c r="MD56" s="182" t="str">
        <f>'Agent sur le planning au 011019'!$B$44</f>
        <v>7H30-18H</v>
      </c>
      <c r="ME56" s="183" t="str">
        <f>'Agent sur le planning au 011019'!$C$44</f>
        <v>7H30-18H</v>
      </c>
      <c r="MF56" s="182" t="str">
        <f>'Agent sur le planning au 011019'!$D$44</f>
        <v>7H30-18H</v>
      </c>
      <c r="MG56" s="184" t="str">
        <f>'Agent sur le planning au 011019'!$E$44</f>
        <v>RA</v>
      </c>
      <c r="MH56" s="181" t="str">
        <f>'Agent sur le planning au 011019'!$F$44</f>
        <v>7H30-18H</v>
      </c>
      <c r="MI56" s="182" t="str">
        <f>'Agent sur le planning au 011019'!$B$45</f>
        <v>10H-20H</v>
      </c>
      <c r="MJ56" s="183" t="str">
        <f>'Agent sur le planning au 011019'!$C$45</f>
        <v>7H30-18H</v>
      </c>
      <c r="MK56" s="184" t="str">
        <f>'Agent sur le planning au 011019'!$D$45</f>
        <v>RA</v>
      </c>
      <c r="ML56" s="182" t="str">
        <f>'Agent sur le planning au 011019'!$E$45</f>
        <v>JBU-15</v>
      </c>
      <c r="MM56" s="184" t="str">
        <f>'Agent sur le planning au 011019'!$F$45</f>
        <v>RA</v>
      </c>
      <c r="MN56" s="181" t="str">
        <f>'Agent sur le planning au 011019'!$B$46</f>
        <v>JBC-26</v>
      </c>
      <c r="MO56" s="182" t="str">
        <f>'Agent sur le planning au 011019'!$C$46</f>
        <v>JBC-26</v>
      </c>
      <c r="MP56" s="182" t="str">
        <f>'Agent sur le planning au 011019'!$D$46</f>
        <v>JBC-26</v>
      </c>
      <c r="MQ56" s="182" t="str">
        <f>'Agent sur le planning au 011019'!$E$46</f>
        <v>Soir JBC</v>
      </c>
      <c r="MR56" s="183" t="str">
        <f>'Agent sur le planning au 011019'!$F$46</f>
        <v>7H30-15H30</v>
      </c>
      <c r="MS56" s="182" t="str">
        <f>'Agent sur le planning au 011019'!$B$47</f>
        <v>7H30-15H30</v>
      </c>
      <c r="MT56" s="181" t="str">
        <f>'Agent sur le planning au 011019'!$C$47</f>
        <v>7H30-15H30</v>
      </c>
      <c r="MU56" s="183" t="str">
        <f>'Agent sur le planning au 011019'!$D$47</f>
        <v>7H30-15H30</v>
      </c>
      <c r="MV56" s="183" t="str">
        <f>'Agent sur le planning au 011019'!$E$47</f>
        <v>7H30-15H30</v>
      </c>
      <c r="MW56" s="182" t="str">
        <f>'Agent sur le planning au 011019'!$F$47</f>
        <v>JBU-15</v>
      </c>
      <c r="MX56" s="182" t="str">
        <f>'Agent sur le planning au 011019'!$B$48</f>
        <v>Soir JBC</v>
      </c>
      <c r="MY56" s="182" t="str">
        <f>'Agent sur le planning au 011019'!$C$48</f>
        <v>JFR-35</v>
      </c>
      <c r="MZ56" s="181" t="str">
        <f>'Agent sur le planning au 011019'!$D$48</f>
        <v>JBC-24</v>
      </c>
      <c r="NA56" s="182" t="str">
        <f>'Agent sur le planning au 011019'!$E$48</f>
        <v>JBC-25</v>
      </c>
      <c r="NB56" s="182" t="str">
        <f>'Agent sur le planning au 011019'!$F$48</f>
        <v>JBC-25</v>
      </c>
      <c r="NC56" s="182" t="str">
        <f>'Agent sur le planning au 011019'!$B$49</f>
        <v>JBC-24</v>
      </c>
      <c r="ND56" s="182" t="str">
        <f>'Agent sur le planning au 011019'!$C$49</f>
        <v>JBC-24</v>
      </c>
      <c r="NE56" s="182" t="str">
        <f>'Agent sur le planning au 011019'!$D$49</f>
        <v>12H-20H</v>
      </c>
      <c r="NF56" s="182" t="str">
        <f>'Agent sur le planning au 011019'!$E$49</f>
        <v>JBC-24</v>
      </c>
      <c r="NG56" s="181" t="str">
        <f>'Agent sur le planning au 011019'!$F$49</f>
        <v>JBC-24</v>
      </c>
      <c r="NH56" s="182" t="str">
        <f>'Agent sur le planning au 011019'!$B$50</f>
        <v>JBC-22</v>
      </c>
      <c r="NI56" s="182" t="str">
        <f>'Agent sur le planning au 011019'!$C$50</f>
        <v>Soir JBC</v>
      </c>
      <c r="NJ56" s="182" t="str">
        <f>'Agent sur le planning au 011019'!$D$50</f>
        <v>JBC-22</v>
      </c>
      <c r="NK56" s="181" t="s">
        <v>293</v>
      </c>
      <c r="NL56" s="182" t="str">
        <f>'Agent sur le planning au 011019'!$F$50</f>
        <v>JBC-22</v>
      </c>
      <c r="NM56" s="182" t="str">
        <f>'Agent sur le planning au 011019'!$B$51</f>
        <v>7H30-18H</v>
      </c>
      <c r="NN56" s="184" t="str">
        <f>'Agent sur le planning au 011019'!$C$51</f>
        <v>RA</v>
      </c>
      <c r="NO56" s="182" t="str">
        <f>'Agent sur le planning au 011019'!$D$51</f>
        <v>JFR-33</v>
      </c>
      <c r="NP56" s="181" t="str">
        <f>'Agent sur le planning au 011019'!$E$51</f>
        <v>7h30-18h</v>
      </c>
      <c r="NQ56" s="181" t="str">
        <f>'Agent sur le planning au 011019'!$F$51</f>
        <v>JFR-33</v>
      </c>
      <c r="NR56" s="184" t="str">
        <f>'Agent sur le planning au 011019'!$B$52</f>
        <v>RA</v>
      </c>
      <c r="NS56" s="182" t="str">
        <f>'Agent sur le planning au 011019'!$C$52</f>
        <v>JBC-25</v>
      </c>
      <c r="NT56" s="182" t="str">
        <f>'Agent sur le planning au 011019'!$D$52</f>
        <v>JFR-35</v>
      </c>
      <c r="NU56" s="182" t="str">
        <f>'Agent sur le planning au 011019'!$E$52</f>
        <v>7H30-18H</v>
      </c>
      <c r="NV56" s="184" t="str">
        <f>'Agent sur le planning au 011019'!$F$52</f>
        <v>RA</v>
      </c>
      <c r="NW56" s="182" t="str">
        <f>'Agent sur le planning au 011019'!$B$53</f>
        <v>7H30-15H30</v>
      </c>
      <c r="NX56" s="183" t="str">
        <f>'Agent sur le planning au 011019'!$C$53</f>
        <v>7H30-15H30</v>
      </c>
      <c r="NY56" s="181" t="str">
        <f>'Agent sur le planning au 011019'!$D$53</f>
        <v>7H30-15H30</v>
      </c>
      <c r="NZ56" s="182" t="str">
        <f>'Agent sur le planning au 011019'!$E$53</f>
        <v>Soir JFR</v>
      </c>
      <c r="OA56" s="183" t="str">
        <f>'Agent sur le planning au 011019'!$F$53</f>
        <v>7H30-15H30</v>
      </c>
      <c r="OB56" s="182" t="str">
        <f>'Agent sur le planning au 011019'!$B$54</f>
        <v>12H-20H</v>
      </c>
      <c r="OC56" s="183" t="str">
        <f>'Agent sur le planning au 011019'!$C$54</f>
        <v>7H30-15H30</v>
      </c>
      <c r="OD56" s="183" t="str">
        <f>'Agent sur le planning au 011019'!$D$54</f>
        <v>7H30-15H30</v>
      </c>
      <c r="OE56" s="181" t="str">
        <f>'Agent sur le planning au 011019'!$E$54</f>
        <v>7H30-15H30</v>
      </c>
      <c r="OF56" s="183" t="str">
        <f>'Agent sur le planning au 011019'!$F$54</f>
        <v>7H30-15H30</v>
      </c>
      <c r="OG56" s="181" t="str">
        <f>'Agent sur le planning au 011019'!$B$55</f>
        <v>7H30-15H30</v>
      </c>
      <c r="OH56" s="183" t="str">
        <f>'Agent sur le planning au 011019'!$C$55</f>
        <v>7H30-15H30</v>
      </c>
      <c r="OI56" s="183" t="s">
        <v>292</v>
      </c>
      <c r="OJ56" s="183" t="s">
        <v>294</v>
      </c>
      <c r="OK56" s="183" t="str">
        <f>'Agent sur le planning au 011019'!$F$55</f>
        <v>7H30-15H30</v>
      </c>
      <c r="OL56" s="182" t="str">
        <f>'Agent sur le planning au 011019'!$B$56</f>
        <v>CETI</v>
      </c>
      <c r="OM56" s="181" t="str">
        <f>'Agent sur le planning au 011019'!$C$56</f>
        <v>CETI</v>
      </c>
      <c r="ON56" s="183" t="str">
        <f>'Agent sur le planning au 011019'!$D$56</f>
        <v>7H30-15H30</v>
      </c>
      <c r="OO56" s="182" t="str">
        <f>'Agent sur le planning au 011019'!$E$56</f>
        <v>Soir JBU</v>
      </c>
      <c r="OP56" s="182" t="str">
        <f>'Agent sur le planning au 011019'!$F$56</f>
        <v>CETI</v>
      </c>
    </row>
    <row r="58" spans="1:406" ht="154">
      <c r="B58" s="185" t="str">
        <f>IFERROR(CONCATENATE(B88,CHAR(10), B89,CHAR(10), B90,CHAR(10), B91,CHAR(10), B92,CHAR(10), B93,CHAR(10), B94,CHAR(10), B95,CHAR(10), B96,CHAR(10), B97,CHAR(10), B98,CHAR(10), B99,CHAR(10), B100,CHAR(10), B101,CHAR(10), B102,CHAR(10), B103,CHAR(10), B104,CHAR(10), B105,CHAR(10), B106,CHAR(10), B107,CHAR(10), B108,CHAR(10), B109,CHAR(10), B110,CHAR(10), ),"")</f>
        <v xml:space="preserve">agent 5
agent 11
agent 14
agent 40
agent 47
</v>
      </c>
    </row>
    <row r="59" spans="1:406" ht="148.5" customHeight="1">
      <c r="B59" s="185" t="str">
        <f>IFERROR(CONCATENATE(B111,CHAR(10), B112,CHAR(10), B113,CHAR(10), B114,CHAR(10), B115,CHAR(10), B116,CHAR(10), B117,CHAR(10), B118,CHAR(10), B119,CHAR(10), B120,CHAR(10), B121,CHAR(10), B122,CHAR(10), B123,CHAR(10), B124,CHAR(10), B125,CHAR(10), B126,CHAR(10), B127,CHAR(10), B128,CHAR(10), B129,CHAR(10), B130,CHAR(10), B131 ),"")</f>
        <v xml:space="preserve">agent 30
agent 31
agent 36
agent 43
agent 49
agent 51
</v>
      </c>
    </row>
    <row r="88" spans="1:272">
      <c r="A88" s="187" t="s">
        <v>13</v>
      </c>
      <c r="B88" s="186" t="str">
        <f t="array" ref="B88">IFERROR(INDEX($A$4:$A$56,SMALL(IF($A$88=B$4:B$56,ROW(B$4:B$56)-MIN(ROW(B$4))+1,""),ROWS(B$88:B88))),"")</f>
        <v>agent 5</v>
      </c>
      <c r="C88" s="138" t="str">
        <f t="array" ref="C88">IFERROR(INDEX($A$4:$A$56,SMALL(IF($A$88=C$4:C$56,ROW(C$4:C$56)-MIN(ROW(C$4))+1,""),ROWS(C$88:C88))),"")</f>
        <v>agent 9</v>
      </c>
      <c r="D88" s="138" t="str">
        <f t="array" ref="D88">IFERROR(INDEX($A$4:$A$56,SMALL(IF($A$88=D$4:D$56,ROW(D$4:D$56)-MIN(ROW(D$4))+1,""),ROWS(D$88:D88))),"")</f>
        <v>agent 6</v>
      </c>
      <c r="E88" s="138" t="str">
        <f t="array" ref="E88">IFERROR(INDEX($A$4:$A$56,SMALL(IF($A$88=E$4:E$56,ROW(E$4:E$56)-MIN(ROW(E$4))+1,""),ROWS(E$88:E88))),"")</f>
        <v>agent 6</v>
      </c>
      <c r="F88" s="138" t="str">
        <f t="array" ref="F88">IFERROR(INDEX($A$4:$A$56,SMALL(IF($A$88=F$4:F$56,ROW(F$4:F$56)-MIN(ROW(F$4))+1,""),ROWS(F$88:F88))),"")</f>
        <v>agent 6</v>
      </c>
      <c r="G88" s="186" t="str">
        <f t="array" ref="G88">IFERROR(INDEX($A$4:$A$56,SMALL(IF($A$88=G$4:G$56,ROW(G$4:G$56)-MIN(ROW(G$4))+1,""),ROWS(G$88:G88))),"")</f>
        <v>agent 4</v>
      </c>
      <c r="H88" s="138" t="str">
        <f t="array" ref="H88">IFERROR(INDEX($A$4:$A$56,SMALL(IF($A$88=H$4:H$56,ROW(H$4:H$56)-MIN(ROW(H$4))+1,""),ROWS(H$88:H88))),"")</f>
        <v>agent 8</v>
      </c>
      <c r="I88" s="138" t="str">
        <f t="array" ref="I88">IFERROR(INDEX($A$4:$A$56,SMALL(IF($A$88=I$4:I$56,ROW(I$4:I$56)-MIN(ROW(I$4))+1,""),ROWS(I$88:I88))),"")</f>
        <v>agent 5</v>
      </c>
      <c r="J88" s="138" t="str">
        <f t="array" ref="J88">IFERROR(INDEX($A$4:$A$56,SMALL(IF($A$88=J$4:J$56,ROW(J$4:J$56)-MIN(ROW(J$4))+1,""),ROWS(J$88:J88))),"")</f>
        <v>agent 5</v>
      </c>
      <c r="K88" s="138" t="str">
        <f t="array" ref="K88">IFERROR(INDEX($A$4:$A$56,SMALL(IF($A$88=K$4:K$56,ROW(K$4:K$56)-MIN(ROW(K$4))+1,""),ROWS(K$88:K88))),"")</f>
        <v>agent 5</v>
      </c>
      <c r="L88" s="186" t="str">
        <f t="array" ref="L88">IFERROR(INDEX($A$4:$A$56,SMALL(IF($A$88=L$4:L$56,ROW(L$4:L$56)-MIN(ROW(L$4))+1,""),ROWS(L$88:L88))),"")</f>
        <v>agent 3</v>
      </c>
      <c r="M88" s="138" t="str">
        <f t="array" ref="M88">IFERROR(INDEX($A$4:$A$56,SMALL(IF($A$88=M$4:M$56,ROW(M$4:M$56)-MIN(ROW(M$4))+1,""),ROWS(M$88:M88))),"")</f>
        <v>agent 7</v>
      </c>
      <c r="N88" s="138" t="str">
        <f t="array" ref="N88">IFERROR(INDEX($A$4:$A$56,SMALL(IF($A$88=N$4:N$56,ROW(N$4:N$56)-MIN(ROW(N$4))+1,""),ROWS(N$88:N88))),"")</f>
        <v>agent 4</v>
      </c>
      <c r="O88" s="138" t="str">
        <f t="array" ref="O88">IFERROR(INDEX($A$4:$A$56,SMALL(IF($A$88=O$4:O$56,ROW(O$4:O$56)-MIN(ROW(O$4))+1,""),ROWS(O$88:O88))),"")</f>
        <v>agent 4</v>
      </c>
      <c r="P88" s="138" t="str">
        <f t="array" ref="P88">IFERROR(INDEX($A$4:$A$56,SMALL(IF($A$88=P$4:P$56,ROW(P$4:P$56)-MIN(ROW(P$4))+1,""),ROWS(P$88:P88))),"")</f>
        <v>agent 4</v>
      </c>
      <c r="Q88" s="186" t="str">
        <f t="array" ref="Q88">IFERROR(INDEX($A$4:$A$56,SMALL(IF($A$88=Q$4:Q$56,ROW(Q$4:Q$56)-MIN(ROW(Q$4))+1,""),ROWS(Q$88:Q88))),"")</f>
        <v>agent 2</v>
      </c>
      <c r="R88" s="138" t="str">
        <f t="array" ref="R88">IFERROR(INDEX($A$4:$A$56,SMALL(IF($A$88=R$4:R$56,ROW(R$4:R$56)-MIN(ROW(R$4))+1,""),ROWS(R$88:R88))),"")</f>
        <v>agent 6</v>
      </c>
      <c r="S88" s="138" t="str">
        <f t="array" ref="S88">IFERROR(INDEX($A$4:$A$56,SMALL(IF($A$88=S$4:S$56,ROW(S$4:S$56)-MIN(ROW(S$4))+1,""),ROWS(S$88:S88))),"")</f>
        <v>agent 3</v>
      </c>
      <c r="T88" s="138" t="str">
        <f t="array" ref="T88">IFERROR(INDEX($A$4:$A$56,SMALL(IF($A$88=T$4:T$56,ROW(T$4:T$56)-MIN(ROW(T$4))+1,""),ROWS(T$88:T88))),"")</f>
        <v>agent 3</v>
      </c>
      <c r="U88" s="138" t="str">
        <f t="array" ref="U88">IFERROR(INDEX($A$4:$A$56,SMALL(IF($A$88=U$4:U$56,ROW(U$4:U$56)-MIN(ROW(U$4))+1,""),ROWS(U$88:U88))),"")</f>
        <v>agent 3</v>
      </c>
      <c r="V88" s="186" t="str">
        <f t="array" ref="V88">IFERROR(INDEX($A$4:$A$56,SMALL(IF($A$88=V$4:V$56,ROW(V$4:V$56)-MIN(ROW(V$4))+1,""),ROWS(V$88:V88))),"")</f>
        <v>agent 1</v>
      </c>
      <c r="W88" s="138" t="str">
        <f t="array" ref="W88">IFERROR(INDEX($A$4:$A$56,SMALL(IF($A$88=W$4:W$56,ROW(W$4:W$56)-MIN(ROW(W$4))+1,""),ROWS(W$88:W88))),"")</f>
        <v>agent 5</v>
      </c>
      <c r="X88" s="138" t="str">
        <f t="array" ref="X88">IFERROR(INDEX($A$4:$A$56,SMALL(IF($A$88=X$4:X$56,ROW(X$4:X$56)-MIN(ROW(X$4))+1,""),ROWS(X$88:X88))),"")</f>
        <v>agent 2</v>
      </c>
      <c r="Y88" s="138" t="str">
        <f t="array" ref="Y88">IFERROR(INDEX($A$4:$A$56,SMALL(IF($A$88=Y$4:Y$56,ROW(Y$4:Y$56)-MIN(ROW(Y$4))+1,""),ROWS(Y$88:Y88))),"")</f>
        <v>agent 2</v>
      </c>
      <c r="Z88" s="138" t="str">
        <f t="array" ref="Z88">IFERROR(INDEX($A$4:$A$56,SMALL(IF($A$88=Z$4:Z$56,ROW(Z$4:Z$56)-MIN(ROW(Z$4))+1,""),ROWS(Z$88:Z88))),"")</f>
        <v>agent 2</v>
      </c>
      <c r="AA88" s="186" t="str">
        <f t="array" ref="AA88">IFERROR(INDEX($A$4:$A$56,SMALL(IF($A$88=AA$4:AA$56,ROW(AA$4:AA$56)-MIN(ROW(AA$4))+1,""),ROWS(AA$88:AA88))),"")</f>
        <v>agent 6</v>
      </c>
      <c r="AB88" s="138" t="str">
        <f t="array" ref="AB88">IFERROR(INDEX($A$4:$A$56,SMALL(IF($A$88=AB$4:AB$56,ROW(AB$4:AB$56)-MIN(ROW(AB$4))+1,""),ROWS(AB$88:AB88))),"")</f>
        <v>agent 4</v>
      </c>
      <c r="AC88" s="138" t="str">
        <f t="array" ref="AC88">IFERROR(INDEX($A$4:$A$56,SMALL(IF($A$88=AC$4:AC$56,ROW(AC$4:AC$56)-MIN(ROW(AC$4))+1,""),ROWS(AC$88:AC88))),"")</f>
        <v>agent 1</v>
      </c>
      <c r="AD88" s="138" t="str">
        <f t="array" ref="AD88">IFERROR(INDEX($A$4:$A$56,SMALL(IF($A$88=AD$4:AD$56,ROW(AD$4:AD$56)-MIN(ROW(AD$4))+1,""),ROWS(AD$88:AD88))),"")</f>
        <v>agent 1</v>
      </c>
      <c r="AE88" s="138" t="str">
        <f t="array" ref="AE88">IFERROR(INDEX($A$4:$A$56,SMALL(IF($A$88=AE$4:AE$56,ROW(AE$4:AE$56)-MIN(ROW(AE$4))+1,""),ROWS(AE$88:AE88))),"")</f>
        <v>agent 1</v>
      </c>
      <c r="AF88" s="186" t="str">
        <f t="array" ref="AF88">IFERROR(INDEX($A$4:$A$56,SMALL(IF($A$88=AF$4:AF$56,ROW(AF$4:AF$56)-MIN(ROW(AF$4))+1,""),ROWS(AF$88:AF88))),"")</f>
        <v>agent 5</v>
      </c>
      <c r="AG88" s="138" t="str">
        <f t="array" ref="AG88">IFERROR(INDEX($A$4:$A$56,SMALL(IF($A$88=AG$4:AG$56,ROW(AG$4:AG$56)-MIN(ROW(AG$4))+1,""),ROWS(AG$88:AG88))),"")</f>
        <v>agent 3</v>
      </c>
      <c r="AH88" s="138" t="str">
        <f t="array" ref="AH88">IFERROR(INDEX($A$4:$A$56,SMALL(IF($A$88=AH$4:AH$56,ROW(AH$4:AH$56)-MIN(ROW(AH$4))+1,""),ROWS(AH$88:AH88))),"")</f>
        <v>agent 12</v>
      </c>
      <c r="AI88" s="138" t="str">
        <f t="array" ref="AI88">IFERROR(INDEX($A$4:$A$56,SMALL(IF($A$88=AI$4:AI$56,ROW(AI$4:AI$56)-MIN(ROW(AI$4))+1,""),ROWS(AI$88:AI88))),"")</f>
        <v>agent 1</v>
      </c>
      <c r="AJ88" s="138" t="str">
        <f t="array" ref="AJ88">IFERROR(INDEX($A$4:$A$56,SMALL(IF($A$88=AJ$4:AJ$56,ROW(AJ$4:AJ$56)-MIN(ROW(AJ$4))+1,""),ROWS(AJ$88:AJ88))),"")</f>
        <v>agent 13</v>
      </c>
      <c r="AK88" s="186" t="str">
        <f t="array" ref="AK88">IFERROR(INDEX($A$4:$A$56,SMALL(IF($A$88=AK$4:AK$56,ROW(AK$4:AK$56)-MIN(ROW(AK$4))+1,""),ROWS(AK$88:AK88))),"")</f>
        <v>agent 4</v>
      </c>
      <c r="AL88" s="138" t="str">
        <f t="array" ref="AL88">IFERROR(INDEX($A$4:$A$56,SMALL(IF($A$88=AL$4:AL$56,ROW(AL$4:AL$56)-MIN(ROW(AL$4))+1,""),ROWS(AL$88:AL88))),"")</f>
        <v>agent 2</v>
      </c>
      <c r="AM88" s="138" t="str">
        <f t="array" ref="AM88">IFERROR(INDEX($A$4:$A$56,SMALL(IF($A$88=AM$4:AM$56,ROW(AM$4:AM$56)-MIN(ROW(AM$4))+1,""),ROWS(AM$88:AM88))),"")</f>
        <v>agent 11</v>
      </c>
      <c r="AN88" s="138" t="str">
        <f t="array" ref="AN88">IFERROR(INDEX($A$4:$A$56,SMALL(IF($A$88=AN$4:AN$56,ROW(AN$4:AN$56)-MIN(ROW(AN$4))+1,""),ROWS(AN$88:AN88))),"")</f>
        <v>agent 13</v>
      </c>
      <c r="AO88" s="138" t="str">
        <f t="array" ref="AO88">IFERROR(INDEX($A$4:$A$56,SMALL(IF($A$88=AO$4:AO$56,ROW(AO$4:AO$56)-MIN(ROW(AO$4))+1,""),ROWS(AO$88:AO88))),"")</f>
        <v>agent 12</v>
      </c>
      <c r="AP88" s="186" t="str">
        <f t="array" ref="AP88">IFERROR(INDEX($A$4:$A$56,SMALL(IF($A$88=AP$4:AP$56,ROW(AP$4:AP$56)-MIN(ROW(AP$4))+1,""),ROWS(AP$88:AP88))),"")</f>
        <v>agent 3</v>
      </c>
      <c r="AQ88" s="138" t="str">
        <f t="array" ref="AQ88">IFERROR(INDEX($A$4:$A$56,SMALL(IF($A$88=AQ$4:AQ$56,ROW(AQ$4:AQ$56)-MIN(ROW(AQ$4))+1,""),ROWS(AQ$88:AQ88))),"")</f>
        <v>agent 1</v>
      </c>
      <c r="AR88" s="138" t="str">
        <f t="array" ref="AR88">IFERROR(INDEX($A$4:$A$56,SMALL(IF($A$88=AR$4:AR$56,ROW(AR$4:AR$56)-MIN(ROW(AR$4))+1,""),ROWS(AR$88:AR88))),"")</f>
        <v>agent 10</v>
      </c>
      <c r="AS88" s="138" t="str">
        <f t="array" ref="AS88">IFERROR(INDEX($A$4:$A$56,SMALL(IF($A$88=AS$4:AS$56,ROW(AS$4:AS$56)-MIN(ROW(AS$4))+1,""),ROWS(AS$88:AS88))),"")</f>
        <v>agent 12</v>
      </c>
      <c r="AT88" s="138" t="str">
        <f t="array" ref="AT88">IFERROR(INDEX($A$4:$A$56,SMALL(IF($A$88=AT$4:AT$56,ROW(AT$4:AT$56)-MIN(ROW(AT$4))+1,""),ROWS(AT$88:AT88))),"")</f>
        <v>agent 11</v>
      </c>
      <c r="AU88" s="186" t="str">
        <f t="array" ref="AU88">IFERROR(INDEX($A$4:$A$56,SMALL(IF($A$88=AU$4:AU$56,ROW(AU$4:AU$56)-MIN(ROW(AU$4))+1,""),ROWS(AU$88:AU88))),"")</f>
        <v>agent 2</v>
      </c>
      <c r="AV88" s="138" t="str">
        <f t="array" ref="AV88">IFERROR(INDEX($A$4:$A$56,SMALL(IF($A$88=AV$4:AV$56,ROW(AV$4:AV$56)-MIN(ROW(AV$4))+1,""),ROWS(AV$88:AV88))),"")</f>
        <v>agent 20</v>
      </c>
      <c r="AW88" s="138" t="str">
        <f t="array" ref="AW88">IFERROR(INDEX($A$4:$A$56,SMALL(IF($A$88=AW$4:AW$56,ROW(AW$4:AW$56)-MIN(ROW(AW$4))+1,""),ROWS(AW$88:AW88))),"")</f>
        <v>agent 9</v>
      </c>
      <c r="AX88" s="138" t="str">
        <f t="array" ref="AX88">IFERROR(INDEX($A$4:$A$56,SMALL(IF($A$88=AX$4:AX$56,ROW(AX$4:AX$56)-MIN(ROW(AX$4))+1,""),ROWS(AX$88:AX88))),"")</f>
        <v>agent 11</v>
      </c>
      <c r="AY88" s="138" t="str">
        <f t="array" ref="AY88">IFERROR(INDEX($A$4:$A$56,SMALL(IF($A$88=AY$4:AY$56,ROW(AY$4:AY$56)-MIN(ROW(AY$4))+1,""),ROWS(AY$88:AY88))),"")</f>
        <v>agent 10</v>
      </c>
      <c r="AZ88" s="186" t="str">
        <f t="array" ref="AZ88">IFERROR(INDEX($A$4:$A$56,SMALL(IF($A$88=AZ$4:AZ$56,ROW(AZ$4:AZ$56)-MIN(ROW(AZ$4))+1,""),ROWS(AZ$88:AZ88))),"")</f>
        <v>agent 1</v>
      </c>
      <c r="BA88" s="138" t="str">
        <f t="array" ref="BA88">IFERROR(INDEX($A$4:$A$56,SMALL(IF($A$88=BA$4:BA$56,ROW(BA$4:BA$56)-MIN(ROW(BA$4))+1,""),ROWS(BA$88:BA88))),"")</f>
        <v>agent 19</v>
      </c>
      <c r="BB88" s="138" t="str">
        <f t="array" ref="BB88">IFERROR(INDEX($A$4:$A$56,SMALL(IF($A$88=BB$4:BB$56,ROW(BB$4:BB$56)-MIN(ROW(BB$4))+1,""),ROWS(BB$88:BB88))),"")</f>
        <v>agent 8</v>
      </c>
      <c r="BC88" s="138" t="str">
        <f t="array" ref="BC88">IFERROR(INDEX($A$4:$A$56,SMALL(IF($A$88=BC$4:BC$56,ROW(BC$4:BC$56)-MIN(ROW(BC$4))+1,""),ROWS(BC$88:BC88))),"")</f>
        <v>agent 10</v>
      </c>
      <c r="BD88" s="138" t="str">
        <f t="array" ref="BD88">IFERROR(INDEX($A$4:$A$56,SMALL(IF($A$88=BD$4:BD$56,ROW(BD$4:BD$56)-MIN(ROW(BD$4))+1,""),ROWS(BD$88:BD88))),"")</f>
        <v>agent 9</v>
      </c>
      <c r="BE88" s="186" t="str">
        <f t="array" ref="BE88">IFERROR(INDEX($A$4:$A$56,SMALL(IF($A$88=BE$4:BE$56,ROW(BE$4:BE$56)-MIN(ROW(BE$4))+1,""),ROWS(BE$88:BE88))),"")</f>
        <v>agent 3</v>
      </c>
      <c r="BF88" s="138" t="str">
        <f t="array" ref="BF88">IFERROR(INDEX($A$4:$A$56,SMALL(IF($A$88=BF$4:BF$56,ROW(BF$4:BF$56)-MIN(ROW(BF$4))+1,""),ROWS(BF$88:BF88))),"")</f>
        <v>agent 18</v>
      </c>
      <c r="BG88" s="138" t="str">
        <f t="array" ref="BG88">IFERROR(INDEX($A$4:$A$56,SMALL(IF($A$88=BG$4:BG$56,ROW(BG$4:BG$56)-MIN(ROW(BG$4))+1,""),ROWS(BG$88:BG88))),"")</f>
        <v>agent 7</v>
      </c>
      <c r="BH88" s="138" t="str">
        <f t="array" ref="BH88">IFERROR(INDEX($A$4:$A$56,SMALL(IF($A$88=BH$4:BH$56,ROW(BH$4:BH$56)-MIN(ROW(BH$4))+1,""),ROWS(BH$88:BH88))),"")</f>
        <v>agent 9</v>
      </c>
      <c r="BI88" s="138" t="str">
        <f t="array" ref="BI88">IFERROR(INDEX($A$4:$A$56,SMALL(IF($A$88=BI$4:BI$56,ROW(BI$4:BI$56)-MIN(ROW(BI$4))+1,""),ROWS(BI$88:BI88))),"")</f>
        <v>agent 8</v>
      </c>
      <c r="BJ88" s="186" t="str">
        <f t="array" ref="BJ88">IFERROR(INDEX($A$4:$A$56,SMALL(IF($A$88=BJ$4:BJ$56,ROW(BJ$4:BJ$56)-MIN(ROW(BJ$4))+1,""),ROWS(BJ$88:BJ88))),"")</f>
        <v>agent 2</v>
      </c>
      <c r="BK88" s="138" t="str">
        <f t="array" ref="BK88">IFERROR(INDEX($A$4:$A$56,SMALL(IF($A$88=BK$4:BK$56,ROW(BK$4:BK$56)-MIN(ROW(BK$4))+1,""),ROWS(BK$88:BK88))),"")</f>
        <v>agent 17</v>
      </c>
      <c r="BL88" s="138" t="str">
        <f t="array" ref="BL88">IFERROR(INDEX($A$4:$A$56,SMALL(IF($A$88=BL$4:BL$56,ROW(BL$4:BL$56)-MIN(ROW(BL$4))+1,""),ROWS(BL$88:BL88))),"")</f>
        <v>agent 6</v>
      </c>
      <c r="BM88" s="138" t="str">
        <f t="array" ref="BM88">IFERROR(INDEX($A$4:$A$56,SMALL(IF($A$88=BM$4:BM$56,ROW(BM$4:BM$56)-MIN(ROW(BM$4))+1,""),ROWS(BM$88:BM88))),"")</f>
        <v>agent 8</v>
      </c>
      <c r="BN88" s="138" t="str">
        <f t="array" ref="BN88">IFERROR(INDEX($A$4:$A$56,SMALL(IF($A$88=BN$4:BN$56,ROW(BN$4:BN$56)-MIN(ROW(BN$4))+1,""),ROWS(BN$88:BN88))),"")</f>
        <v>agent 7</v>
      </c>
      <c r="BO88" s="186" t="str">
        <f t="array" ref="BO88">IFERROR(INDEX($A$4:$A$56,SMALL(IF($A$88=BO$4:BO$56,ROW(BO$4:BO$56)-MIN(ROW(BO$4))+1,""),ROWS(BO$88:BO88))),"")</f>
        <v>agent 1</v>
      </c>
      <c r="BP88" s="138" t="str">
        <f t="array" ref="BP88">IFERROR(INDEX($A$4:$A$56,SMALL(IF($A$88=BP$4:BP$56,ROW(BP$4:BP$56)-MIN(ROW(BP$4))+1,""),ROWS(BP$88:BP88))),"")</f>
        <v>agent 16</v>
      </c>
      <c r="BQ88" s="138" t="str">
        <f t="array" ref="BQ88">IFERROR(INDEX($A$4:$A$56,SMALL(IF($A$88=BQ$4:BQ$56,ROW(BQ$4:BQ$56)-MIN(ROW(BQ$4))+1,""),ROWS(BQ$88:BQ88))),"")</f>
        <v>agent 5</v>
      </c>
      <c r="BR88" s="138" t="str">
        <f t="array" ref="BR88">IFERROR(INDEX($A$4:$A$56,SMALL(IF($A$88=BR$4:BR$56,ROW(BR$4:BR$56)-MIN(ROW(BR$4))+1,""),ROWS(BR$88:BR88))),"")</f>
        <v>agent 7</v>
      </c>
      <c r="BS88" s="138" t="str">
        <f t="array" ref="BS88">IFERROR(INDEX($A$4:$A$56,SMALL(IF($A$88=BS$4:BS$56,ROW(BS$4:BS$56)-MIN(ROW(BS$4))+1,""),ROWS(BS$88:BS88))),"")</f>
        <v>agent 6</v>
      </c>
      <c r="BT88" s="186" t="str">
        <f t="array" ref="BT88">IFERROR(INDEX($A$4:$A$56,SMALL(IF($A$88=BT$4:BT$56,ROW(BT$4:BT$56)-MIN(ROW(BT$4))+1,""),ROWS(BT$88:BT88))),"")</f>
        <v>agent 11</v>
      </c>
      <c r="BU88" s="138" t="str">
        <f t="array" ref="BU88">IFERROR(INDEX($A$4:$A$56,SMALL(IF($A$88=BU$4:BU$56,ROW(BU$4:BU$56)-MIN(ROW(BU$4))+1,""),ROWS(BU$88:BU88))),"")</f>
        <v>agent 15</v>
      </c>
      <c r="BV88" s="138" t="str">
        <f t="array" ref="BV88">IFERROR(INDEX($A$4:$A$56,SMALL(IF($A$88=BV$4:BV$56,ROW(BV$4:BV$56)-MIN(ROW(BV$4))+1,""),ROWS(BV$88:BV88))),"")</f>
        <v>agent 4</v>
      </c>
      <c r="BW88" s="138" t="str">
        <f t="array" ref="BW88">IFERROR(INDEX($A$4:$A$56,SMALL(IF($A$88=BW$4:BW$56,ROW(BW$4:BW$56)-MIN(ROW(BW$4))+1,""),ROWS(BW$88:BW88))),"")</f>
        <v>agent 6</v>
      </c>
      <c r="BX88" s="138" t="str">
        <f t="array" ref="BX88">IFERROR(INDEX($A$4:$A$56,SMALL(IF($A$88=BX$4:BX$56,ROW(BX$4:BX$56)-MIN(ROW(BX$4))+1,""),ROWS(BX$88:BX88))),"")</f>
        <v>agent 5</v>
      </c>
      <c r="BY88" s="186" t="str">
        <f t="array" ref="BY88">IFERROR(INDEX($A$4:$A$56,SMALL(IF($A$88=BY$4:BY$56,ROW(BY$4:BY$56)-MIN(ROW(BY$4))+1,""),ROWS(BY$88:BY88))),"")</f>
        <v>agent 10</v>
      </c>
      <c r="BZ88" s="138" t="str">
        <f t="array" ref="BZ88">IFERROR(INDEX($A$4:$A$56,SMALL(IF($A$88=BZ$4:BZ$56,ROW(BZ$4:BZ$56)-MIN(ROW(BZ$4))+1,""),ROWS(BZ$88:BZ88))),"")</f>
        <v>agent 14</v>
      </c>
      <c r="CA88" s="138" t="str">
        <f t="array" ref="CA88">IFERROR(INDEX($A$4:$A$56,SMALL(IF($A$88=CA$4:CA$56,ROW(CA$4:CA$56)-MIN(ROW(CA$4))+1,""),ROWS(CA$88:CA88))),"")</f>
        <v>agent 3</v>
      </c>
      <c r="CB88" s="138" t="str">
        <f t="array" ref="CB88">IFERROR(INDEX($A$4:$A$56,SMALL(IF($A$88=CB$4:CB$56,ROW(CB$4:CB$56)-MIN(ROW(CB$4))+1,""),ROWS(CB$88:CB88))),"")</f>
        <v>agent 5</v>
      </c>
      <c r="CC88" s="138" t="str">
        <f t="array" ref="CC88">IFERROR(INDEX($A$4:$A$56,SMALL(IF($A$88=CC$4:CC$56,ROW(CC$4:CC$56)-MIN(ROW(CC$4))+1,""),ROWS(CC$88:CC88))),"")</f>
        <v>agent 4</v>
      </c>
      <c r="CD88" s="186" t="str">
        <f t="array" ref="CD88">IFERROR(INDEX($A$4:$A$56,SMALL(IF($A$88=CD$4:CD$56,ROW(CD$4:CD$56)-MIN(ROW(CD$4))+1,""),ROWS(CD$88:CD88))),"")</f>
        <v>agent 9</v>
      </c>
      <c r="CE88" s="138" t="str">
        <f t="array" ref="CE88">IFERROR(INDEX($A$4:$A$56,SMALL(IF($A$88=CE$4:CE$56,ROW(CE$4:CE$56)-MIN(ROW(CE$4))+1,""),ROWS(CE$88:CE88))),"")</f>
        <v>agent 13</v>
      </c>
      <c r="CF88" s="138" t="str">
        <f t="array" ref="CF88">IFERROR(INDEX($A$4:$A$56,SMALL(IF($A$88=CF$4:CF$56,ROW(CF$4:CF$56)-MIN(ROW(CF$4))+1,""),ROWS(CF$88:CF88))),"")</f>
        <v>agent 2</v>
      </c>
      <c r="CG88" s="138" t="str">
        <f t="array" ref="CG88">IFERROR(INDEX($A$4:$A$56,SMALL(IF($A$88=CG$4:CG$56,ROW(CG$4:CG$56)-MIN(ROW(CG$4))+1,""),ROWS(CG$88:CG88))),"")</f>
        <v>agent 4</v>
      </c>
      <c r="CH88" s="138" t="str">
        <f t="array" ref="CH88">IFERROR(INDEX($A$4:$A$56,SMALL(IF($A$88=CH$4:CH$56,ROW(CH$4:CH$56)-MIN(ROW(CH$4))+1,""),ROWS(CH$88:CH88))),"")</f>
        <v>agent 3</v>
      </c>
      <c r="CI88" s="186" t="str">
        <f t="array" ref="CI88">IFERROR(INDEX($A$4:$A$56,SMALL(IF($A$88=CI$4:CI$56,ROW(CI$4:CI$56)-MIN(ROW(CI$4))+1,""),ROWS(CI$88:CI88))),"")</f>
        <v>agent 8</v>
      </c>
      <c r="CJ88" s="138" t="str">
        <f t="array" ref="CJ88">IFERROR(INDEX($A$4:$A$56,SMALL(IF($A$88=CJ$4:CJ$56,ROW(CJ$4:CJ$56)-MIN(ROW(CJ$4))+1,""),ROWS(CJ$88:CJ88))),"")</f>
        <v>agent 12</v>
      </c>
      <c r="CK88" s="138" t="str">
        <f t="array" ref="CK88">IFERROR(INDEX($A$4:$A$56,SMALL(IF($A$88=CK$4:CK$56,ROW(CK$4:CK$56)-MIN(ROW(CK$4))+1,""),ROWS(CK$88:CK88))),"")</f>
        <v>agent 1</v>
      </c>
      <c r="CL88" s="138" t="str">
        <f t="array" ref="CL88">IFERROR(INDEX($A$4:$A$56,SMALL(IF($A$88=CL$4:CL$56,ROW(CL$4:CL$56)-MIN(ROW(CL$4))+1,""),ROWS(CL$88:CL88))),"")</f>
        <v>agent 3</v>
      </c>
      <c r="CM88" s="138" t="str">
        <f t="array" ref="CM88">IFERROR(INDEX($A$4:$A$56,SMALL(IF($A$88=CM$4:CM$56,ROW(CM$4:CM$56)-MIN(ROW(CM$4))+1,""),ROWS(CM$88:CM88))),"")</f>
        <v>agent 2</v>
      </c>
      <c r="CN88" s="186" t="str">
        <f t="array" ref="CN88">IFERROR(INDEX($A$4:$A$56,SMALL(IF($A$88=CN$4:CN$56,ROW(CN$4:CN$56)-MIN(ROW(CN$4))+1,""),ROWS(CN$88:CN88))),"")</f>
        <v>agent 7</v>
      </c>
      <c r="CO88" s="138" t="str">
        <f t="array" ref="CO88">IFERROR(INDEX($A$4:$A$56,SMALL(IF($A$88=CO$4:CO$56,ROW(CO$4:CO$56)-MIN(ROW(CO$4))+1,""),ROWS(CO$88:CO88))),"")</f>
        <v>agent 11</v>
      </c>
      <c r="CP88" s="138" t="str">
        <f t="array" ref="CP88">IFERROR(INDEX($A$4:$A$56,SMALL(IF($A$88=CP$4:CP$56,ROW(CP$4:CP$56)-MIN(ROW(CP$4))+1,""),ROWS(CP$88:CP88))),"")</f>
        <v>agent 1</v>
      </c>
      <c r="CQ88" s="138" t="str">
        <f t="array" ref="CQ88">IFERROR(INDEX($A$4:$A$56,SMALL(IF($A$88=CQ$4:CQ$56,ROW(CQ$4:CQ$56)-MIN(ROW(CQ$4))+1,""),ROWS(CQ$88:CQ88))),"")</f>
        <v>agent 2</v>
      </c>
      <c r="CR88" s="138" t="str">
        <f t="array" ref="CR88">IFERROR(INDEX($A$4:$A$56,SMALL(IF($A$88=CR$4:CR$56,ROW(CR$4:CR$56)-MIN(ROW(CR$4))+1,""),ROWS(CR$88:CR88))),"")</f>
        <v>agent 1</v>
      </c>
      <c r="CS88" s="186" t="str">
        <f t="array" ref="CS88">IFERROR(INDEX($A$4:$A$56,SMALL(IF($A$88=CS$4:CS$56,ROW(CS$4:CS$56)-MIN(ROW(CS$4))+1,""),ROWS(CS$88:CS88))),"")</f>
        <v>agent 6</v>
      </c>
      <c r="CT88" s="138" t="str">
        <f t="array" ref="CT88">IFERROR(INDEX($A$4:$A$56,SMALL(IF($A$88=CT$4:CT$56,ROW(CT$4:CT$56)-MIN(ROW(CT$4))+1,""),ROWS(CT$88:CT88))),"")</f>
        <v>agent 10</v>
      </c>
      <c r="CU88" s="138" t="str">
        <f t="array" ref="CU88">IFERROR(INDEX($A$4:$A$56,SMALL(IF($A$88=CU$4:CU$56,ROW(CU$4:CU$56)-MIN(ROW(CU$4))+1,""),ROWS(CU$88:CU88))),"")</f>
        <v>agent 7</v>
      </c>
      <c r="CV88" s="138" t="str">
        <f t="array" ref="CV88">IFERROR(INDEX($A$4:$A$56,SMALL(IF($A$88=CV$4:CV$56,ROW(CV$4:CV$56)-MIN(ROW(CV$4))+1,""),ROWS(CV$88:CV88))),"")</f>
        <v>agent 1</v>
      </c>
      <c r="CW88" s="138" t="str">
        <f t="array" ref="CW88">IFERROR(INDEX($A$4:$A$56,SMALL(IF($A$88=CW$4:CW$56,ROW(CW$4:CW$56)-MIN(ROW(CW$4))+1,""),ROWS(CW$88:CW88))),"")</f>
        <v>agent 1</v>
      </c>
      <c r="CX88" s="186" t="str">
        <f t="array" ref="CX88">IFERROR(INDEX($A$4:$A$56,SMALL(IF($A$88=CX$4:CX$56,ROW(CX$4:CX$56)-MIN(ROW(CX$4))+1,""),ROWS(CX$88:CX88))),"")</f>
        <v>agent 5</v>
      </c>
      <c r="CY88" s="138" t="str">
        <f t="array" ref="CY88">IFERROR(INDEX($A$4:$A$56,SMALL(IF($A$88=CY$4:CY$56,ROW(CY$4:CY$56)-MIN(ROW(CY$4))+1,""),ROWS(CY$88:CY88))),"")</f>
        <v>agent 17</v>
      </c>
      <c r="CZ88" s="138" t="str">
        <f t="array" ref="CZ88">IFERROR(INDEX($A$4:$A$56,SMALL(IF($A$88=CZ$4:CZ$56,ROW(CZ$4:CZ$56)-MIN(ROW(CZ$4))+1,""),ROWS(CZ$88:CZ88))),"")</f>
        <v>agent 6</v>
      </c>
      <c r="DA88" s="138" t="str">
        <f t="array" ref="DA88">IFERROR(INDEX($A$4:$A$56,SMALL(IF($A$88=DA$4:DA$56,ROW(DA$4:DA$56)-MIN(ROW(DA$4))+1,""),ROWS(DA$88:DA88))),"")</f>
        <v>agent 6</v>
      </c>
      <c r="DB88" s="138" t="str">
        <f t="array" ref="DB88">IFERROR(INDEX($A$4:$A$56,SMALL(IF($A$88=DB$4:DB$56,ROW(DB$4:DB$56)-MIN(ROW(DB$4))+1,""),ROWS(DB$88:DB88))),"")</f>
        <v>agent 6</v>
      </c>
      <c r="DC88" s="186" t="str">
        <f t="array" ref="DC88">IFERROR(INDEX($A$4:$A$56,SMALL(IF($A$88=DC$4:DC$56,ROW(DC$4:DC$56)-MIN(ROW(DC$4))+1,""),ROWS(DC$88:DC88))),"")</f>
        <v>agent 4</v>
      </c>
      <c r="DD88" s="138" t="str">
        <f t="array" ref="DD88">IFERROR(INDEX($A$4:$A$56,SMALL(IF($A$88=DD$4:DD$56,ROW(DD$4:DD$56)-MIN(ROW(DD$4))+1,""),ROWS(DD$88:DD88))),"")</f>
        <v>agent 16</v>
      </c>
      <c r="DE88" s="138" t="str">
        <f t="array" ref="DE88">IFERROR(INDEX($A$4:$A$56,SMALL(IF($A$88=DE$4:DE$56,ROW(DE$4:DE$56)-MIN(ROW(DE$4))+1,""),ROWS(DE$88:DE88))),"")</f>
        <v>agent 5</v>
      </c>
      <c r="DF88" s="138" t="str">
        <f t="array" ref="DF88">IFERROR(INDEX($A$4:$A$56,SMALL(IF($A$88=DF$4:DF$56,ROW(DF$4:DF$56)-MIN(ROW(DF$4))+1,""),ROWS(DF$88:DF88))),"")</f>
        <v>agent 5</v>
      </c>
      <c r="DG88" s="138" t="str">
        <f t="array" ref="DG88">IFERROR(INDEX($A$4:$A$56,SMALL(IF($A$88=DG$4:DG$56,ROW(DG$4:DG$56)-MIN(ROW(DG$4))+1,""),ROWS(DG$88:DG88))),"")</f>
        <v>agent 5</v>
      </c>
      <c r="DH88" s="186" t="str">
        <f t="array" ref="DH88">IFERROR(INDEX($A$4:$A$56,SMALL(IF($A$88=DH$4:DH$56,ROW(DH$4:DH$56)-MIN(ROW(DH$4))+1,""),ROWS(DH$88:DH88))),"")</f>
        <v>agent 3</v>
      </c>
      <c r="DI88" s="138" t="str">
        <f t="array" ref="DI88">IFERROR(INDEX($A$4:$A$56,SMALL(IF($A$88=DI$4:DI$56,ROW(DI$4:DI$56)-MIN(ROW(DI$4))+1,""),ROWS(DI$88:DI88))),"")</f>
        <v>agent 15</v>
      </c>
      <c r="DJ88" s="138" t="str">
        <f t="array" ref="DJ88">IFERROR(INDEX($A$4:$A$56,SMALL(IF($A$88=DJ$4:DJ$56,ROW(DJ$4:DJ$56)-MIN(ROW(DJ$4))+1,""),ROWS(DJ$88:DJ88))),"")</f>
        <v>agent 4</v>
      </c>
      <c r="DK88" s="138" t="str">
        <f t="array" ref="DK88">IFERROR(INDEX($A$4:$A$56,SMALL(IF($A$88=DK$4:DK$56,ROW(DK$4:DK$56)-MIN(ROW(DK$4))+1,""),ROWS(DK$88:DK88))),"")</f>
        <v>agent 4</v>
      </c>
      <c r="DL88" s="138" t="str">
        <f t="array" ref="DL88">IFERROR(INDEX($A$4:$A$56,SMALL(IF($A$88=DL$4:DL$56,ROW(DL$4:DL$56)-MIN(ROW(DL$4))+1,""),ROWS(DL$88:DL88))),"")</f>
        <v>agent 4</v>
      </c>
      <c r="DM88" s="186" t="str">
        <f t="array" ref="DM88">IFERROR(INDEX($A$4:$A$56,SMALL(IF($A$88=DM$4:DM$56,ROW(DM$4:DM$56)-MIN(ROW(DM$4))+1,""),ROWS(DM$88:DM88))),"")</f>
        <v>agent 2</v>
      </c>
      <c r="DN88" s="138" t="str">
        <f t="array" ref="DN88">IFERROR(INDEX($A$4:$A$56,SMALL(IF($A$88=DN$4:DN$56,ROW(DN$4:DN$56)-MIN(ROW(DN$4))+1,""),ROWS(DN$88:DN88))),"")</f>
        <v>agent 14</v>
      </c>
      <c r="DO88" s="138" t="str">
        <f t="array" ref="DO88">IFERROR(INDEX($A$4:$A$56,SMALL(IF($A$88=DO$4:DO$56,ROW(DO$4:DO$56)-MIN(ROW(DO$4))+1,""),ROWS(DO$88:DO88))),"")</f>
        <v>agent 3</v>
      </c>
      <c r="DP88" s="138" t="str">
        <f t="array" ref="DP88">IFERROR(INDEX($A$4:$A$56,SMALL(IF($A$88=DP$4:DP$56,ROW(DP$4:DP$56)-MIN(ROW(DP$4))+1,""),ROWS(DP$88:DP88))),"")</f>
        <v>agent 3</v>
      </c>
      <c r="DQ88" s="138" t="str">
        <f t="array" ref="DQ88">IFERROR(INDEX($A$4:$A$56,SMALL(IF($A$88=DQ$4:DQ$56,ROW(DQ$4:DQ$56)-MIN(ROW(DQ$4))+1,""),ROWS(DQ$88:DQ88))),"")</f>
        <v>agent 3</v>
      </c>
      <c r="DR88" s="186" t="str">
        <f t="array" ref="DR88">IFERROR(INDEX($A$4:$A$56,SMALL(IF($A$88=DR$4:DR$56,ROW(DR$4:DR$56)-MIN(ROW(DR$4))+1,""),ROWS(DR$88:DR88))),"")</f>
        <v>agent 1</v>
      </c>
      <c r="DS88" s="138" t="str">
        <f t="array" ref="DS88">IFERROR(INDEX($A$4:$A$56,SMALL(IF($A$88=DS$4:DS$56,ROW(DS$4:DS$56)-MIN(ROW(DS$4))+1,""),ROWS(DS$88:DS88))),"")</f>
        <v>agent 13</v>
      </c>
      <c r="DT88" s="138" t="str">
        <f t="array" ref="DT88">IFERROR(INDEX($A$4:$A$56,SMALL(IF($A$88=DT$4:DT$56,ROW(DT$4:DT$56)-MIN(ROW(DT$4))+1,""),ROWS(DT$88:DT88))),"")</f>
        <v>agent 2</v>
      </c>
      <c r="DU88" s="138" t="str">
        <f t="array" ref="DU88">IFERROR(INDEX($A$4:$A$56,SMALL(IF($A$88=DU$4:DU$56,ROW(DU$4:DU$56)-MIN(ROW(DU$4))+1,""),ROWS(DU$88:DU88))),"")</f>
        <v>agent 2</v>
      </c>
      <c r="DV88" s="138" t="str">
        <f t="array" ref="DV88">IFERROR(INDEX($A$4:$A$56,SMALL(IF($A$88=DV$4:DV$56,ROW(DV$4:DV$56)-MIN(ROW(DV$4))+1,""),ROWS(DV$88:DV88))),"")</f>
        <v>agent 2</v>
      </c>
      <c r="DW88" s="186" t="str">
        <f t="array" ref="DW88">IFERROR(INDEX($A$4:$A$56,SMALL(IF($A$88=DW$4:DW$56,ROW(DW$4:DW$56)-MIN(ROW(DW$4))+1,""),ROWS(DW$88:DW88))),"")</f>
        <v>agent 6</v>
      </c>
      <c r="DX88" s="138" t="str">
        <f t="array" ref="DX88">IFERROR(INDEX($A$4:$A$56,SMALL(IF($A$88=DX$4:DX$56,ROW(DX$4:DX$56)-MIN(ROW(DX$4))+1,""),ROWS(DX$88:DX88))),"")</f>
        <v>agent 12</v>
      </c>
      <c r="DY88" s="138" t="str">
        <f t="array" ref="DY88">IFERROR(INDEX($A$4:$A$56,SMALL(IF($A$88=DY$4:DY$56,ROW(DY$4:DY$56)-MIN(ROW(DY$4))+1,""),ROWS(DY$88:DY88))),"")</f>
        <v>agent 1</v>
      </c>
      <c r="DZ88" s="138" t="str">
        <f t="array" ref="DZ88">IFERROR(INDEX($A$4:$A$56,SMALL(IF($A$88=DZ$4:DZ$56,ROW(DZ$4:DZ$56)-MIN(ROW(DZ$4))+1,""),ROWS(DZ$88:DZ88))),"")</f>
        <v>agent 1</v>
      </c>
      <c r="EA88" s="138" t="str">
        <f t="array" ref="EA88">IFERROR(INDEX($A$4:$A$56,SMALL(IF($A$88=EA$4:EA$56,ROW(EA$4:EA$56)-MIN(ROW(EA$4))+1,""),ROWS(EA$88:EA88))),"")</f>
        <v>agent 1</v>
      </c>
      <c r="EB88" s="186" t="str">
        <f t="array" ref="EB88">IFERROR(INDEX($A$4:$A$56,SMALL(IF($A$88=EB$4:EB$56,ROW(EB$4:EB$56)-MIN(ROW(EB$4))+1,""),ROWS(EB$88:EB88))),"")</f>
        <v>agent 5</v>
      </c>
      <c r="EC88" s="138" t="str">
        <f t="array" ref="EC88">IFERROR(INDEX($A$4:$A$56,SMALL(IF($A$88=EC$4:EC$56,ROW(EC$4:EC$56)-MIN(ROW(EC$4))+1,""),ROWS(EC$88:EC88))),"")</f>
        <v>agent 11</v>
      </c>
      <c r="ED88" s="138" t="str">
        <f t="array" ref="ED88">IFERROR(INDEX($A$4:$A$56,SMALL(IF($A$88=ED$4:ED$56,ROW(ED$4:ED$56)-MIN(ROW(ED$4))+1,""),ROWS(ED$88:ED88))),"")</f>
        <v>agent 12</v>
      </c>
      <c r="EE88" s="138" t="str">
        <f t="array" ref="EE88">IFERROR(INDEX($A$4:$A$56,SMALL(IF($A$88=EE$4:EE$56,ROW(EE$4:EE$56)-MIN(ROW(EE$4))+1,""),ROWS(EE$88:EE88))),"")</f>
        <v>agent 1</v>
      </c>
      <c r="EF88" s="138" t="str">
        <f t="array" ref="EF88">IFERROR(INDEX($A$4:$A$56,SMALL(IF($A$88=EF$4:EF$56,ROW(EF$4:EF$56)-MIN(ROW(EF$4))+1,""),ROWS(EF$88:EF88))),"")</f>
        <v>agent 13</v>
      </c>
      <c r="EG88" s="186" t="str">
        <f t="array" ref="EG88">IFERROR(INDEX($A$4:$A$56,SMALL(IF($A$88=EG$4:EG$56,ROW(EG$4:EG$56)-MIN(ROW(EG$4))+1,""),ROWS(EG$88:EG88))),"")</f>
        <v>agent 4</v>
      </c>
      <c r="EH88" s="138" t="str">
        <f t="array" ref="EH88">IFERROR(INDEX($A$4:$A$56,SMALL(IF($A$88=EH$4:EH$56,ROW(EH$4:EH$56)-MIN(ROW(EH$4))+1,""),ROWS(EH$88:EH88))),"")</f>
        <v>agent 10</v>
      </c>
      <c r="EI88" s="138" t="str">
        <f t="array" ref="EI88">IFERROR(INDEX($A$4:$A$56,SMALL(IF($A$88=EI$4:EI$56,ROW(EI$4:EI$56)-MIN(ROW(EI$4))+1,""),ROWS(EI$88:EI88))),"")</f>
        <v>agent 11</v>
      </c>
      <c r="EJ88" s="138" t="str">
        <f t="array" ref="EJ88">IFERROR(INDEX($A$4:$A$56,SMALL(IF($A$88=EJ$4:EJ$56,ROW(EJ$4:EJ$56)-MIN(ROW(EJ$4))+1,""),ROWS(EJ$88:EJ88))),"")</f>
        <v>agent 13</v>
      </c>
      <c r="EK88" s="138" t="str">
        <f t="array" ref="EK88">IFERROR(INDEX($A$4:$A$56,SMALL(IF($A$88=EK$4:EK$56,ROW(EK$4:EK$56)-MIN(ROW(EK$4))+1,""),ROWS(EK$88:EK88))),"")</f>
        <v>agent 12</v>
      </c>
      <c r="EL88" s="138" t="str">
        <f t="array" ref="EL88">IFERROR(INDEX($A$4:$A$56,SMALL(IF($A$88=EL$4:EL$56,ROW(EL$4:EL$56)-MIN(ROW(EL$4))+1,""),ROWS(EL$88:EL88))),"")</f>
        <v>agent 3</v>
      </c>
      <c r="EM88" s="138" t="str">
        <f t="array" ref="EM88">IFERROR(INDEX($A$4:$A$56,SMALL(IF($A$88=EM$4:EM$56,ROW(EM$4:EM$56)-MIN(ROW(EM$4))+1,""),ROWS(EM$88:EM88))),"")</f>
        <v>agent 9</v>
      </c>
      <c r="EN88" s="138" t="str">
        <f t="array" ref="EN88">IFERROR(INDEX($A$4:$A$56,SMALL(IF($A$88=EN$4:EN$56,ROW(EN$4:EN$56)-MIN(ROW(EN$4))+1,""),ROWS(EN$88:EN88))),"")</f>
        <v>agent 10</v>
      </c>
      <c r="EO88" s="138" t="str">
        <f t="array" ref="EO88">IFERROR(INDEX($A$4:$A$56,SMALL(IF($A$88=EO$4:EO$56,ROW(EO$4:EO$56)-MIN(ROW(EO$4))+1,""),ROWS(EO$88:EO88))),"")</f>
        <v>agent 12</v>
      </c>
      <c r="EP88" s="138" t="str">
        <f t="array" ref="EP88">IFERROR(INDEX($A$4:$A$56,SMALL(IF($A$88=EP$4:EP$56,ROW(EP$4:EP$56)-MIN(ROW(EP$4))+1,""),ROWS(EP$88:EP88))),"")</f>
        <v>agent 11</v>
      </c>
      <c r="EQ88" s="138" t="str">
        <f t="array" ref="EQ88">IFERROR(INDEX($A$4:$A$56,SMALL(IF($A$88=EQ$4:EQ$56,ROW(EQ$4:EQ$56)-MIN(ROW(EQ$4))+1,""),ROWS(EQ$88:EQ88))),"")</f>
        <v>agent 2</v>
      </c>
      <c r="ER88" s="138" t="str">
        <f t="array" ref="ER88">IFERROR(INDEX($A$4:$A$56,SMALL(IF($A$88=ER$4:ER$56,ROW(ER$4:ER$56)-MIN(ROW(ER$4))+1,""),ROWS(ER$88:ER88))),"")</f>
        <v>agent 8</v>
      </c>
      <c r="ES88" s="138" t="str">
        <f t="array" ref="ES88">IFERROR(INDEX($A$4:$A$56,SMALL(IF($A$88=ES$4:ES$56,ROW(ES$4:ES$56)-MIN(ROW(ES$4))+1,""),ROWS(ES$88:ES88))),"")</f>
        <v>agent 9</v>
      </c>
      <c r="ET88" s="138" t="str">
        <f t="array" ref="ET88">IFERROR(INDEX($A$4:$A$56,SMALL(IF($A$88=ET$4:ET$56,ROW(ET$4:ET$56)-MIN(ROW(ET$4))+1,""),ROWS(ET$88:ET88))),"")</f>
        <v>agent 11</v>
      </c>
      <c r="EU88" s="138" t="str">
        <f t="array" ref="EU88">IFERROR(INDEX($A$4:$A$56,SMALL(IF($A$88=EU$4:EU$56,ROW(EU$4:EU$56)-MIN(ROW(EU$4))+1,""),ROWS(EU$88:EU88))),"")</f>
        <v>agent 10</v>
      </c>
      <c r="EV88" s="138" t="str">
        <f t="array" ref="EV88">IFERROR(INDEX($A$4:$A$56,SMALL(IF($A$88=EV$4:EV$56,ROW(EV$4:EV$56)-MIN(ROW(EV$4))+1,""),ROWS(EV$88:EV88))),"")</f>
        <v>agent 1</v>
      </c>
      <c r="EW88" s="138" t="str">
        <f t="array" ref="EW88">IFERROR(INDEX($A$4:$A$56,SMALL(IF($A$88=EW$4:EW$56,ROW(EW$4:EW$56)-MIN(ROW(EW$4))+1,""),ROWS(EW$88:EW88))),"")</f>
        <v>agent 7</v>
      </c>
      <c r="EX88" s="138" t="str">
        <f t="array" ref="EX88">IFERROR(INDEX($A$4:$A$56,SMALL(IF($A$88=EX$4:EX$56,ROW(EX$4:EX$56)-MIN(ROW(EX$4))+1,""),ROWS(EX$88:EX88))),"")</f>
        <v>agent 8</v>
      </c>
      <c r="EY88" s="138" t="str">
        <f t="array" ref="EY88">IFERROR(INDEX($A$4:$A$56,SMALL(IF($A$88=EY$4:EY$56,ROW(EY$4:EY$56)-MIN(ROW(EY$4))+1,""),ROWS(EY$88:EY88))),"")</f>
        <v>agent 10</v>
      </c>
      <c r="EZ88" s="138" t="str">
        <f t="array" ref="EZ88">IFERROR(INDEX($A$4:$A$56,SMALL(IF($A$88=EZ$4:EZ$56,ROW(EZ$4:EZ$56)-MIN(ROW(EZ$4))+1,""),ROWS(EZ$88:EZ88))),"")</f>
        <v>agent 9</v>
      </c>
      <c r="FA88" s="138" t="str">
        <f t="array" ref="FA88">IFERROR(INDEX($A$4:$A$56,SMALL(IF($A$88=FA$4:FA$56,ROW(FA$4:FA$56)-MIN(ROW(FA$4))+1,""),ROWS(FA$88:FA88))),"")</f>
        <v>agent 3</v>
      </c>
      <c r="FB88" s="138" t="str">
        <f t="array" ref="FB88">IFERROR(INDEX($A$4:$A$56,SMALL(IF($A$88=FB$4:FB$56,ROW(FB$4:FB$56)-MIN(ROW(FB$4))+1,""),ROWS(FB$88:FB88))),"")</f>
        <v>agent 6</v>
      </c>
      <c r="FC88" s="138" t="str">
        <f t="array" ref="FC88">IFERROR(INDEX($A$4:$A$56,SMALL(IF($A$88=FC$4:FC$56,ROW(FC$4:FC$56)-MIN(ROW(FC$4))+1,""),ROWS(FC$88:FC88))),"")</f>
        <v>agent 7</v>
      </c>
      <c r="FD88" s="138" t="str">
        <f t="array" ref="FD88">IFERROR(INDEX($A$4:$A$56,SMALL(IF($A$88=FD$4:FD$56,ROW(FD$4:FD$56)-MIN(ROW(FD$4))+1,""),ROWS(FD$88:FD88))),"")</f>
        <v>agent 9</v>
      </c>
      <c r="FE88" s="138" t="str">
        <f t="array" ref="FE88">IFERROR(INDEX($A$4:$A$56,SMALL(IF($A$88=FE$4:FE$56,ROW(FE$4:FE$56)-MIN(ROW(FE$4))+1,""),ROWS(FE$88:FE88))),"")</f>
        <v>agent 8</v>
      </c>
      <c r="FF88" s="138" t="str">
        <f t="array" ref="FF88">IFERROR(INDEX($A$4:$A$56,SMALL(IF($A$88=FF$4:FF$56,ROW(FF$4:FF$56)-MIN(ROW(FF$4))+1,""),ROWS(FF$88:FF88))),"")</f>
        <v>agent 2</v>
      </c>
      <c r="FG88" s="138" t="str">
        <f t="array" ref="FG88">IFERROR(INDEX($A$4:$A$56,SMALL(IF($A$88=FG$4:FG$56,ROW(FG$4:FG$56)-MIN(ROW(FG$4))+1,""),ROWS(FG$88:FG88))),"")</f>
        <v>agent 5</v>
      </c>
      <c r="FH88" s="138" t="str">
        <f t="array" ref="FH88">IFERROR(INDEX($A$4:$A$56,SMALL(IF($A$88=FH$4:FH$56,ROW(FH$4:FH$56)-MIN(ROW(FH$4))+1,""),ROWS(FH$88:FH88))),"")</f>
        <v>agent 6</v>
      </c>
      <c r="FI88" s="138" t="str">
        <f t="array" ref="FI88">IFERROR(INDEX($A$4:$A$56,SMALL(IF($A$88=FI$4:FI$56,ROW(FI$4:FI$56)-MIN(ROW(FI$4))+1,""),ROWS(FI$88:FI88))),"")</f>
        <v>agent 8</v>
      </c>
      <c r="FJ88" s="138" t="str">
        <f t="array" ref="FJ88">IFERROR(INDEX($A$4:$A$56,SMALL(IF($A$88=FJ$4:FJ$56,ROW(FJ$4:FJ$56)-MIN(ROW(FJ$4))+1,""),ROWS(FJ$88:FJ88))),"")</f>
        <v>agent 7</v>
      </c>
      <c r="FK88" s="138" t="str">
        <f t="array" ref="FK88">IFERROR(INDEX($A$4:$A$56,SMALL(IF($A$88=FK$4:FK$56,ROW(FK$4:FK$56)-MIN(ROW(FK$4))+1,""),ROWS(FK$88:FK88))),"")</f>
        <v>agent 1</v>
      </c>
      <c r="FL88" s="138" t="str">
        <f t="array" ref="FL88">IFERROR(INDEX($A$4:$A$56,SMALL(IF($A$88=FL$4:FL$56,ROW(FL$4:FL$56)-MIN(ROW(FL$4))+1,""),ROWS(FL$88:FL88))),"")</f>
        <v>agent 4</v>
      </c>
      <c r="FM88" s="138" t="str">
        <f t="array" ref="FM88">IFERROR(INDEX($A$4:$A$56,SMALL(IF($A$88=FM$4:FM$56,ROW(FM$4:FM$56)-MIN(ROW(FM$4))+1,""),ROWS(FM$88:FM88))),"")</f>
        <v>agent 5</v>
      </c>
      <c r="FN88" s="138" t="str">
        <f t="array" ref="FN88">IFERROR(INDEX($A$4:$A$56,SMALL(IF($A$88=FN$4:FN$56,ROW(FN$4:FN$56)-MIN(ROW(FN$4))+1,""),ROWS(FN$88:FN88))),"")</f>
        <v>agent 7</v>
      </c>
      <c r="FO88" s="138" t="str">
        <f t="array" ref="FO88">IFERROR(INDEX($A$4:$A$56,SMALL(IF($A$88=FO$4:FO$56,ROW(FO$4:FO$56)-MIN(ROW(FO$4))+1,""),ROWS(FO$88:FO88))),"")</f>
        <v>agent 6</v>
      </c>
      <c r="FP88" s="138" t="str">
        <f t="array" ref="FP88">IFERROR(INDEX($A$4:$A$56,SMALL(IF($A$88=FP$4:FP$56,ROW(FP$4:FP$56)-MIN(ROW(FP$4))+1,""),ROWS(FP$88:FP88))),"")</f>
        <v>agent 11</v>
      </c>
      <c r="FQ88" s="138" t="str">
        <f t="array" ref="FQ88">IFERROR(INDEX($A$4:$A$56,SMALL(IF($A$88=FQ$4:FQ$56,ROW(FQ$4:FQ$56)-MIN(ROW(FQ$4))+1,""),ROWS(FQ$88:FQ88))),"")</f>
        <v>agent 3</v>
      </c>
      <c r="FR88" s="138" t="str">
        <f t="array" ref="FR88">IFERROR(INDEX($A$4:$A$56,SMALL(IF($A$88=FR$4:FR$56,ROW(FR$4:FR$56)-MIN(ROW(FR$4))+1,""),ROWS(FR$88:FR88))),"")</f>
        <v>agent 4</v>
      </c>
      <c r="FS88" s="138" t="str">
        <f t="array" ref="FS88">IFERROR(INDEX($A$4:$A$56,SMALL(IF($A$88=FS$4:FS$56,ROW(FS$4:FS$56)-MIN(ROW(FS$4))+1,""),ROWS(FS$88:FS88))),"")</f>
        <v>agent 6</v>
      </c>
      <c r="FT88" s="138" t="str">
        <f t="array" ref="FT88">IFERROR(INDEX($A$4:$A$56,SMALL(IF($A$88=FT$4:FT$56,ROW(FT$4:FT$56)-MIN(ROW(FT$4))+1,""),ROWS(FT$88:FT88))),"")</f>
        <v>agent 5</v>
      </c>
      <c r="FU88" s="138" t="str">
        <f t="array" ref="FU88">IFERROR(INDEX($A$4:$A$56,SMALL(IF($A$88=FU$4:FU$56,ROW(FU$4:FU$56)-MIN(ROW(FU$4))+1,""),ROWS(FU$88:FU88))),"")</f>
        <v>agent 10</v>
      </c>
      <c r="FV88" s="138" t="str">
        <f t="array" ref="FV88">IFERROR(INDEX($A$4:$A$56,SMALL(IF($A$88=FV$4:FV$56,ROW(FV$4:FV$56)-MIN(ROW(FV$4))+1,""),ROWS(FV$88:FV88))),"")</f>
        <v>agent 2</v>
      </c>
      <c r="FW88" s="138" t="str">
        <f t="array" ref="FW88">IFERROR(INDEX($A$4:$A$56,SMALL(IF($A$88=FW$4:FW$56,ROW(FW$4:FW$56)-MIN(ROW(FW$4))+1,""),ROWS(FW$88:FW88))),"")</f>
        <v>agent 3</v>
      </c>
      <c r="FX88" s="138" t="str">
        <f t="array" ref="FX88">IFERROR(INDEX($A$4:$A$56,SMALL(IF($A$88=FX$4:FX$56,ROW(FX$4:FX$56)-MIN(ROW(FX$4))+1,""),ROWS(FX$88:FX88))),"")</f>
        <v>agent 5</v>
      </c>
      <c r="FY88" s="138" t="str">
        <f t="array" ref="FY88">IFERROR(INDEX($A$4:$A$56,SMALL(IF($A$88=FY$4:FY$56,ROW(FY$4:FY$56)-MIN(ROW(FY$4))+1,""),ROWS(FY$88:FY88))),"")</f>
        <v>agent 4</v>
      </c>
      <c r="FZ88" s="138" t="str">
        <f t="array" ref="FZ88">IFERROR(INDEX($A$4:$A$56,SMALL(IF($A$88=FZ$4:FZ$56,ROW(FZ$4:FZ$56)-MIN(ROW(FZ$4))+1,""),ROWS(FZ$88:FZ88))),"")</f>
        <v>agent 9</v>
      </c>
      <c r="GA88" s="138" t="str">
        <f t="array" ref="GA88">IFERROR(INDEX($A$4:$A$56,SMALL(IF($A$88=GA$4:GA$56,ROW(GA$4:GA$56)-MIN(ROW(GA$4))+1,""),ROWS(GA$88:GA88))),"")</f>
        <v>agent 1</v>
      </c>
      <c r="GB88" s="138" t="str">
        <f t="array" ref="GB88">IFERROR(INDEX($A$4:$A$56,SMALL(IF($A$88=GB$4:GB$56,ROW(GB$4:GB$56)-MIN(ROW(GB$4))+1,""),ROWS(GB$88:GB88))),"")</f>
        <v>agent 2</v>
      </c>
      <c r="GC88" s="138" t="str">
        <f t="array" ref="GC88">IFERROR(INDEX($A$4:$A$56,SMALL(IF($A$88=GC$4:GC$56,ROW(GC$4:GC$56)-MIN(ROW(GC$4))+1,""),ROWS(GC$88:GC88))),"")</f>
        <v>agent 4</v>
      </c>
      <c r="GD88" s="138" t="str">
        <f t="array" ref="GD88">IFERROR(INDEX($A$4:$A$56,SMALL(IF($A$88=GD$4:GD$56,ROW(GD$4:GD$56)-MIN(ROW(GD$4))+1,""),ROWS(GD$88:GD88))),"")</f>
        <v>agent 3</v>
      </c>
      <c r="GE88" s="138" t="str">
        <f t="array" ref="GE88">IFERROR(INDEX($A$4:$A$56,SMALL(IF($A$88=GE$4:GE$56,ROW(GE$4:GE$56)-MIN(ROW(GE$4))+1,""),ROWS(GE$88:GE88))),"")</f>
        <v>agent 8</v>
      </c>
      <c r="GF88" s="138" t="str">
        <f t="array" ref="GF88">IFERROR(INDEX($A$4:$A$56,SMALL(IF($A$88=GF$4:GF$56,ROW(GF$4:GF$56)-MIN(ROW(GF$4))+1,""),ROWS(GF$88:GF88))),"")</f>
        <v>agent 20</v>
      </c>
      <c r="GG88" s="138" t="str">
        <f t="array" ref="GG88">IFERROR(INDEX($A$4:$A$56,SMALL(IF($A$88=GG$4:GG$56,ROW(GG$4:GG$56)-MIN(ROW(GG$4))+1,""),ROWS(GG$88:GG88))),"")</f>
        <v>agent 1</v>
      </c>
      <c r="GH88" s="138" t="str">
        <f t="array" ref="GH88">IFERROR(INDEX($A$4:$A$56,SMALL(IF($A$88=GH$4:GH$56,ROW(GH$4:GH$56)-MIN(ROW(GH$4))+1,""),ROWS(GH$88:GH88))),"")</f>
        <v>agent 3</v>
      </c>
      <c r="GI88" s="138" t="str">
        <f t="array" ref="GI88">IFERROR(INDEX($A$4:$A$56,SMALL(IF($A$88=GI$4:GI$56,ROW(GI$4:GI$56)-MIN(ROW(GI$4))+1,""),ROWS(GI$88:GI88))),"")</f>
        <v>agent 2</v>
      </c>
      <c r="GJ88" s="138" t="str">
        <f t="array" ref="GJ88">IFERROR(INDEX($A$4:$A$56,SMALL(IF($A$88=GJ$4:GJ$56,ROW(GJ$4:GJ$56)-MIN(ROW(GJ$4))+1,""),ROWS(GJ$88:GJ88))),"")</f>
        <v>agent 7</v>
      </c>
      <c r="GK88" s="138" t="str">
        <f t="array" ref="GK88">IFERROR(INDEX($A$4:$A$56,SMALL(IF($A$88=GK$4:GK$56,ROW(GK$4:GK$56)-MIN(ROW(GK$4))+1,""),ROWS(GK$88:GK88))),"")</f>
        <v>agent 19</v>
      </c>
      <c r="GL88" s="138" t="str">
        <f t="array" ref="GL88">IFERROR(INDEX($A$4:$A$56,SMALL(IF($A$88=GL$4:GL$56,ROW(GL$4:GL$56)-MIN(ROW(GL$4))+1,""),ROWS(GL$88:GL88))),"")</f>
        <v>agent 1</v>
      </c>
      <c r="GM88" s="138" t="str">
        <f t="array" ref="GM88">IFERROR(INDEX($A$4:$A$56,SMALL(IF($A$88=GM$4:GM$56,ROW(GM$4:GM$56)-MIN(ROW(GM$4))+1,""),ROWS(GM$88:GM88))),"")</f>
        <v>agent 2</v>
      </c>
      <c r="GN88" s="138" t="str">
        <f t="array" ref="GN88">IFERROR(INDEX($A$4:$A$56,SMALL(IF($A$88=GN$4:GN$56,ROW(GN$4:GN$56)-MIN(ROW(GN$4))+1,""),ROWS(GN$88:GN88))),"")</f>
        <v>agent 1</v>
      </c>
      <c r="GO88" s="138" t="str">
        <f t="array" ref="GO88">IFERROR(INDEX($A$4:$A$56,SMALL(IF($A$88=GO$4:GO$56,ROW(GO$4:GO$56)-MIN(ROW(GO$4))+1,""),ROWS(GO$88:GO88))),"")</f>
        <v>agent 6</v>
      </c>
      <c r="GP88" s="138" t="str">
        <f t="array" ref="GP88">IFERROR(INDEX($A$4:$A$56,SMALL(IF($A$88=GP$4:GP$56,ROW(GP$4:GP$56)-MIN(ROW(GP$4))+1,""),ROWS(GP$88:GP88))),"")</f>
        <v>agent 18</v>
      </c>
      <c r="GQ88" s="138" t="str">
        <f t="array" ref="GQ88">IFERROR(INDEX($A$4:$A$56,SMALL(IF($A$88=GQ$4:GQ$56,ROW(GQ$4:GQ$56)-MIN(ROW(GQ$4))+1,""),ROWS(GQ$88:GQ88))),"")</f>
        <v>agent 7</v>
      </c>
      <c r="GR88" s="138" t="str">
        <f t="array" ref="GR88">IFERROR(INDEX($A$4:$A$56,SMALL(IF($A$88=GR$4:GR$56,ROW(GR$4:GR$56)-MIN(ROW(GR$4))+1,""),ROWS(GR$88:GR88))),"")</f>
        <v>agent 1</v>
      </c>
      <c r="GS88" s="138" t="str">
        <f t="array" ref="GS88">IFERROR(INDEX($A$4:$A$56,SMALL(IF($A$88=GS$4:GS$56,ROW(GS$4:GS$56)-MIN(ROW(GS$4))+1,""),ROWS(GS$88:GS88))),"")</f>
        <v>agent 1</v>
      </c>
      <c r="GT88" s="138" t="str">
        <f t="array" ref="GT88">IFERROR(INDEX($A$4:$A$56,SMALL(IF($A$88=GT$4:GT$56,ROW(GT$4:GT$56)-MIN(ROW(GT$4))+1,""),ROWS(GT$88:GT88))),"")</f>
        <v>agent 5</v>
      </c>
      <c r="GU88" s="138" t="str">
        <f t="array" ref="GU88">IFERROR(INDEX($A$4:$A$56,SMALL(IF($A$88=GU$4:GU$56,ROW(GU$4:GU$56)-MIN(ROW(GU$4))+1,""),ROWS(GU$88:GU88))),"")</f>
        <v>agent 17</v>
      </c>
      <c r="GV88" s="138" t="str">
        <f t="array" ref="GV88">IFERROR(INDEX($A$4:$A$56,SMALL(IF($A$88=GV$4:GV$56,ROW(GV$4:GV$56)-MIN(ROW(GV$4))+1,""),ROWS(GV$88:GV88))),"")</f>
        <v>agent 6</v>
      </c>
      <c r="GW88" s="138" t="str">
        <f t="array" ref="GW88">IFERROR(INDEX($A$4:$A$56,SMALL(IF($A$88=GW$4:GW$56,ROW(GW$4:GW$56)-MIN(ROW(GW$4))+1,""),ROWS(GW$88:GW88))),"")</f>
        <v>agent 6</v>
      </c>
      <c r="GX88" s="138" t="str">
        <f t="array" ref="GX88">IFERROR(INDEX($A$4:$A$56,SMALL(IF($A$88=GX$4:GX$56,ROW(GX$4:GX$56)-MIN(ROW(GX$4))+1,""),ROWS(GX$88:GX88))),"")</f>
        <v>agent 6</v>
      </c>
      <c r="GY88" s="138" t="str">
        <f t="array" ref="GY88">IFERROR(INDEX($A$4:$A$56,SMALL(IF($A$88=GY$4:GY$56,ROW(GY$4:GY$56)-MIN(ROW(GY$4))+1,""),ROWS(GY$88:GY88))),"")</f>
        <v>agent 4</v>
      </c>
      <c r="GZ88" s="138" t="str">
        <f t="array" ref="GZ88">IFERROR(INDEX($A$4:$A$56,SMALL(IF($A$88=GZ$4:GZ$56,ROW(GZ$4:GZ$56)-MIN(ROW(GZ$4))+1,""),ROWS(GZ$88:GZ88))),"")</f>
        <v>agent 16</v>
      </c>
      <c r="HA88" s="138" t="str">
        <f t="array" ref="HA88">IFERROR(INDEX($A$4:$A$56,SMALL(IF($A$88=HA$4:HA$56,ROW(HA$4:HA$56)-MIN(ROW(HA$4))+1,""),ROWS(HA$88:HA88))),"")</f>
        <v>agent 5</v>
      </c>
      <c r="HB88" s="138" t="str">
        <f t="array" ref="HB88">IFERROR(INDEX($A$4:$A$56,SMALL(IF($A$88=HB$4:HB$56,ROW(HB$4:HB$56)-MIN(ROW(HB$4))+1,""),ROWS(HB$88:HB88))),"")</f>
        <v>agent 5</v>
      </c>
      <c r="HC88" s="138" t="str">
        <f t="array" ref="HC88">IFERROR(INDEX($A$4:$A$56,SMALL(IF($A$88=HC$4:HC$56,ROW(HC$4:HC$56)-MIN(ROW(HC$4))+1,""),ROWS(HC$88:HC88))),"")</f>
        <v>agent 5</v>
      </c>
      <c r="HD88" s="138" t="str">
        <f t="array" ref="HD88">IFERROR(INDEX($A$4:$A$56,SMALL(IF($A$88=HD$4:HD$56,ROW(HD$4:HD$56)-MIN(ROW(HD$4))+1,""),ROWS(HD$88:HD88))),"")</f>
        <v>agent 3</v>
      </c>
      <c r="HE88" s="138" t="str">
        <f t="array" ref="HE88">IFERROR(INDEX($A$4:$A$56,SMALL(IF($A$88=HE$4:HE$56,ROW(HE$4:HE$56)-MIN(ROW(HE$4))+1,""),ROWS(HE$88:HE88))),"")</f>
        <v>agent 15</v>
      </c>
      <c r="HF88" s="138" t="str">
        <f t="array" ref="HF88">IFERROR(INDEX($A$4:$A$56,SMALL(IF($A$88=HF$4:HF$56,ROW(HF$4:HF$56)-MIN(ROW(HF$4))+1,""),ROWS(HF$88:HF88))),"")</f>
        <v>agent 4</v>
      </c>
      <c r="HG88" s="138" t="str">
        <f t="array" ref="HG88">IFERROR(INDEX($A$4:$A$56,SMALL(IF($A$88=HG$4:HG$56,ROW(HG$4:HG$56)-MIN(ROW(HG$4))+1,""),ROWS(HG$88:HG88))),"")</f>
        <v>agent 4</v>
      </c>
      <c r="HH88" s="138" t="str">
        <f t="array" ref="HH88">IFERROR(INDEX($A$4:$A$56,SMALL(IF($A$88=HH$4:HH$56,ROW(HH$4:HH$56)-MIN(ROW(HH$4))+1,""),ROWS(HH$88:HH88))),"")</f>
        <v>agent 4</v>
      </c>
      <c r="HI88" s="138" t="str">
        <f t="array" ref="HI88">IFERROR(INDEX($A$4:$A$56,SMALL(IF($A$88=HI$4:HI$56,ROW(HI$4:HI$56)-MIN(ROW(HI$4))+1,""),ROWS(HI$88:HI88))),"")</f>
        <v>agent 2</v>
      </c>
      <c r="HJ88" s="138" t="str">
        <f t="array" ref="HJ88">IFERROR(INDEX($A$4:$A$56,SMALL(IF($A$88=HJ$4:HJ$56,ROW(HJ$4:HJ$56)-MIN(ROW(HJ$4))+1,""),ROWS(HJ$88:HJ88))),"")</f>
        <v>agent 14</v>
      </c>
      <c r="HK88" s="138" t="str">
        <f t="array" ref="HK88">IFERROR(INDEX($A$4:$A$56,SMALL(IF($A$88=HK$4:HK$56,ROW(HK$4:HK$56)-MIN(ROW(HK$4))+1,""),ROWS(HK$88:HK88))),"")</f>
        <v>agent 3</v>
      </c>
      <c r="HL88" s="138" t="str">
        <f t="array" ref="HL88">IFERROR(INDEX($A$4:$A$56,SMALL(IF($A$88=HL$4:HL$56,ROW(HL$4:HL$56)-MIN(ROW(HL$4))+1,""),ROWS(HL$88:HL88))),"")</f>
        <v>agent 3</v>
      </c>
      <c r="HM88" s="138" t="str">
        <f t="array" ref="HM88">IFERROR(INDEX($A$4:$A$56,SMALL(IF($A$88=HM$4:HM$56,ROW(HM$4:HM$56)-MIN(ROW(HM$4))+1,""),ROWS(HM$88:HM88))),"")</f>
        <v>agent 3</v>
      </c>
      <c r="HN88" s="138" t="str">
        <f t="array" ref="HN88">IFERROR(INDEX($A$4:$A$56,SMALL(IF($A$88=HN$4:HN$56,ROW(HN$4:HN$56)-MIN(ROW(HN$4))+1,""),ROWS(HN$88:HN88))),"")</f>
        <v>agent 1</v>
      </c>
      <c r="HO88" s="138" t="str">
        <f t="array" ref="HO88">IFERROR(INDEX($A$4:$A$56,SMALL(IF($A$88=HO$4:HO$56,ROW(HO$4:HO$56)-MIN(ROW(HO$4))+1,""),ROWS(HO$88:HO88))),"")</f>
        <v>agent 13</v>
      </c>
      <c r="HP88" s="138" t="str">
        <f t="array" ref="HP88">IFERROR(INDEX($A$4:$A$56,SMALL(IF($A$88=HP$4:HP$56,ROW(HP$4:HP$56)-MIN(ROW(HP$4))+1,""),ROWS(HP$88:HP88))),"")</f>
        <v>agent 2</v>
      </c>
      <c r="HQ88" s="138" t="str">
        <f t="array" ref="HQ88">IFERROR(INDEX($A$4:$A$56,SMALL(IF($A$88=HQ$4:HQ$56,ROW(HQ$4:HQ$56)-MIN(ROW(HQ$4))+1,""),ROWS(HQ$88:HQ88))),"")</f>
        <v>agent 2</v>
      </c>
      <c r="HR88" s="138" t="str">
        <f t="array" ref="HR88">IFERROR(INDEX($A$4:$A$56,SMALL(IF($A$88=HR$4:HR$56,ROW(HR$4:HR$56)-MIN(ROW(HR$4))+1,""),ROWS(HR$88:HR88))),"")</f>
        <v>agent 2</v>
      </c>
      <c r="HS88" s="138" t="str">
        <f t="array" ref="HS88">IFERROR(INDEX($A$4:$A$56,SMALL(IF($A$88=HS$4:HS$56,ROW(HS$4:HS$56)-MIN(ROW(HS$4))+1,""),ROWS(HS$88:HS88))),"")</f>
        <v>agent 6</v>
      </c>
      <c r="HT88" s="138" t="str">
        <f t="array" ref="HT88">IFERROR(INDEX($A$4:$A$56,SMALL(IF($A$88=HT$4:HT$56,ROW(HT$4:HT$56)-MIN(ROW(HT$4))+1,""),ROWS(HT$88:HT88))),"")</f>
        <v>agent 12</v>
      </c>
      <c r="HU88" s="138" t="str">
        <f t="array" ref="HU88">IFERROR(INDEX($A$4:$A$56,SMALL(IF($A$88=HU$4:HU$56,ROW(HU$4:HU$56)-MIN(ROW(HU$4))+1,""),ROWS(HU$88:HU88))),"")</f>
        <v>agent 1</v>
      </c>
      <c r="HV88" s="138" t="str">
        <f t="array" ref="HV88">IFERROR(INDEX($A$4:$A$56,SMALL(IF($A$88=HV$4:HV$56,ROW(HV$4:HV$56)-MIN(ROW(HV$4))+1,""),ROWS(HV$88:HV88))),"")</f>
        <v>agent 1</v>
      </c>
      <c r="HW88" s="138" t="str">
        <f t="array" ref="HW88">IFERROR(INDEX($A$4:$A$56,SMALL(IF($A$88=HW$4:HW$56,ROW(HW$4:HW$56)-MIN(ROW(HW$4))+1,""),ROWS(HW$88:HW88))),"")</f>
        <v>agent 1</v>
      </c>
      <c r="HX88" s="138" t="str">
        <f t="array" ref="HX88">IFERROR(INDEX($A$4:$A$56,SMALL(IF($A$88=HX$4:HX$56,ROW(HX$4:HX$56)-MIN(ROW(HX$4))+1,""),ROWS(HX$88:HX88))),"")</f>
        <v>agent 5</v>
      </c>
      <c r="HY88" s="138" t="str">
        <f t="array" ref="HY88">IFERROR(INDEX($A$4:$A$56,SMALL(IF($A$88=HY$4:HY$56,ROW(HY$4:HY$56)-MIN(ROW(HY$4))+1,""),ROWS(HY$88:HY88))),"")</f>
        <v>agent 11</v>
      </c>
      <c r="HZ88" s="138" t="str">
        <f t="array" ref="HZ88">IFERROR(INDEX($A$4:$A$56,SMALL(IF($A$88=HZ$4:HZ$56,ROW(HZ$4:HZ$56)-MIN(ROW(HZ$4))+1,""),ROWS(HZ$88:HZ88))),"")</f>
        <v>agent 12</v>
      </c>
      <c r="IA88" s="138" t="str">
        <f t="array" ref="IA88">IFERROR(INDEX($A$4:$A$56,SMALL(IF($A$88=IA$4:IA$56,ROW(IA$4:IA$56)-MIN(ROW(IA$4))+1,""),ROWS(IA$88:IA88))),"")</f>
        <v>agent 1</v>
      </c>
      <c r="IB88" s="138" t="str">
        <f t="array" ref="IB88">IFERROR(INDEX($A$4:$A$56,SMALL(IF($A$88=IB$4:IB$56,ROW(IB$4:IB$56)-MIN(ROW(IB$4))+1,""),ROWS(IB$88:IB88))),"")</f>
        <v>agent 13</v>
      </c>
      <c r="IC88" s="138" t="str">
        <f t="array" ref="IC88">IFERROR(INDEX($A$4:$A$56,SMALL(IF($A$88=IC$4:IC$56,ROW(IC$4:IC$56)-MIN(ROW(IC$4))+1,""),ROWS(IC$88:IC88))),"")</f>
        <v>agent 4</v>
      </c>
      <c r="ID88" s="138" t="str">
        <f t="array" ref="ID88">IFERROR(INDEX($A$4:$A$56,SMALL(IF($A$88=ID$4:ID$56,ROW(ID$4:ID$56)-MIN(ROW(ID$4))+1,""),ROWS(ID$88:ID88))),"")</f>
        <v>agent 10</v>
      </c>
      <c r="IE88" s="138" t="str">
        <f t="array" ref="IE88">IFERROR(INDEX($A$4:$A$56,SMALL(IF($A$88=IE$4:IE$56,ROW(IE$4:IE$56)-MIN(ROW(IE$4))+1,""),ROWS(IE$88:IE88))),"")</f>
        <v>agent 11</v>
      </c>
      <c r="IF88" s="138" t="str">
        <f t="array" ref="IF88">IFERROR(INDEX($A$4:$A$56,SMALL(IF($A$88=IF$4:IF$56,ROW(IF$4:IF$56)-MIN(ROW(IF$4))+1,""),ROWS(IF$88:IF88))),"")</f>
        <v>agent 13</v>
      </c>
      <c r="IG88" s="138" t="str">
        <f t="array" ref="IG88">IFERROR(INDEX($A$4:$A$56,SMALL(IF($A$88=IG$4:IG$56,ROW(IG$4:IG$56)-MIN(ROW(IG$4))+1,""),ROWS(IG$88:IG88))),"")</f>
        <v>agent 12</v>
      </c>
      <c r="IH88" s="138" t="str">
        <f t="array" ref="IH88">IFERROR(INDEX($A$4:$A$56,SMALL(IF($A$88=IH$4:IH$56,ROW(IH$4:IH$56)-MIN(ROW(IH$4))+1,""),ROWS(IH$88:IH88))),"")</f>
        <v>agent 3</v>
      </c>
      <c r="II88" s="138" t="str">
        <f t="array" ref="II88">IFERROR(INDEX($A$4:$A$56,SMALL(IF($A$88=II$4:II$56,ROW(II$4:II$56)-MIN(ROW(II$4))+1,""),ROWS(II$88:II88))),"")</f>
        <v>agent 9</v>
      </c>
      <c r="IJ88" s="138" t="str">
        <f t="array" ref="IJ88">IFERROR(INDEX($A$4:$A$56,SMALL(IF($A$88=IJ$4:IJ$56,ROW(IJ$4:IJ$56)-MIN(ROW(IJ$4))+1,""),ROWS(IJ$88:IJ88))),"")</f>
        <v>agent 10</v>
      </c>
      <c r="IK88" s="138" t="str">
        <f t="array" ref="IK88">IFERROR(INDEX($A$4:$A$56,SMALL(IF($A$88=IK$4:IK$56,ROW(IK$4:IK$56)-MIN(ROW(IK$4))+1,""),ROWS(IK$88:IK88))),"")</f>
        <v>agent 12</v>
      </c>
      <c r="IL88" s="138" t="str">
        <f t="array" ref="IL88">IFERROR(INDEX($A$4:$A$56,SMALL(IF($A$88=IL$4:IL$56,ROW(IL$4:IL$56)-MIN(ROW(IL$4))+1,""),ROWS(IL$88:IL88))),"")</f>
        <v>agent 11</v>
      </c>
      <c r="IM88" s="138" t="str">
        <f t="array" ref="IM88">IFERROR(INDEX($A$4:$A$56,SMALL(IF($A$88=IM$4:IM$56,ROW(IM$4:IM$56)-MIN(ROW(IM$4))+1,""),ROWS(IM$88:IM88))),"")</f>
        <v>agent 2</v>
      </c>
      <c r="IN88" s="138" t="str">
        <f t="array" ref="IN88">IFERROR(INDEX($A$4:$A$56,SMALL(IF($A$88=IN$4:IN$56,ROW(IN$4:IN$56)-MIN(ROW(IN$4))+1,""),ROWS(IN$88:IN88))),"")</f>
        <v>agent 8</v>
      </c>
      <c r="IO88" s="138" t="str">
        <f t="array" ref="IO88">IFERROR(INDEX($A$4:$A$56,SMALL(IF($A$88=IO$4:IO$56,ROW(IO$4:IO$56)-MIN(ROW(IO$4))+1,""),ROWS(IO$88:IO88))),"")</f>
        <v>agent 9</v>
      </c>
      <c r="IP88" s="138" t="str">
        <f t="array" ref="IP88">IFERROR(INDEX($A$4:$A$56,SMALL(IF($A$88=IP$4:IP$56,ROW(IP$4:IP$56)-MIN(ROW(IP$4))+1,""),ROWS(IP$88:IP88))),"")</f>
        <v>agent 11</v>
      </c>
      <c r="IQ88" s="138" t="str">
        <f t="array" ref="IQ88">IFERROR(INDEX($A$4:$A$56,SMALL(IF($A$88=IQ$4:IQ$56,ROW(IQ$4:IQ$56)-MIN(ROW(IQ$4))+1,""),ROWS(IQ$88:IQ88))),"")</f>
        <v>agent 10</v>
      </c>
      <c r="IR88" s="138" t="str">
        <f t="array" ref="IR88">IFERROR(INDEX($A$4:$A$56,SMALL(IF($A$88=IR$4:IR$56,ROW(IR$4:IR$56)-MIN(ROW(IR$4))+1,""),ROWS(IR$88:IR88))),"")</f>
        <v>agent 1</v>
      </c>
      <c r="IS88" s="138" t="str">
        <f t="array" ref="IS88">IFERROR(INDEX($A$4:$A$56,SMALL(IF($A$88=IS$4:IS$56,ROW(IS$4:IS$56)-MIN(ROW(IS$4))+1,""),ROWS(IS$88:IS88))),"")</f>
        <v>agent 7</v>
      </c>
      <c r="IT88" s="138" t="str">
        <f t="array" ref="IT88">IFERROR(INDEX($A$4:$A$56,SMALL(IF($A$88=IT$4:IT$56,ROW(IT$4:IT$56)-MIN(ROW(IT$4))+1,""),ROWS(IT$88:IT88))),"")</f>
        <v>agent 8</v>
      </c>
      <c r="IU88" s="138" t="str">
        <f t="array" ref="IU88">IFERROR(INDEX($A$4:$A$56,SMALL(IF($A$88=IU$4:IU$56,ROW(IU$4:IU$56)-MIN(ROW(IU$4))+1,""),ROWS(IU$88:IU88))),"")</f>
        <v>agent 10</v>
      </c>
      <c r="IV88" s="138" t="str">
        <f t="array" ref="IV88">IFERROR(INDEX($A$4:$A$56,SMALL(IF($A$88=IV$4:IV$56,ROW(IV$4:IV$56)-MIN(ROW(IV$4))+1,""),ROWS(IV$88:IV88))),"")</f>
        <v>agent 9</v>
      </c>
      <c r="IW88" s="138" t="str">
        <f t="array" ref="IW88">IFERROR(INDEX($A$4:$A$56,SMALL(IF($A$88=IW$4:IW$56,ROW(IW$4:IW$56)-MIN(ROW(IW$4))+1,""),ROWS(IW$88:IW88))),"")</f>
        <v>agent 3</v>
      </c>
      <c r="IX88" s="138" t="str">
        <f t="array" ref="IX88">IFERROR(INDEX($A$4:$A$56,SMALL(IF($A$88=IX$4:IX$56,ROW(IX$4:IX$56)-MIN(ROW(IX$4))+1,""),ROWS(IX$88:IX88))),"")</f>
        <v>agent 6</v>
      </c>
      <c r="IY88" s="138" t="str">
        <f t="array" ref="IY88">IFERROR(INDEX($A$4:$A$56,SMALL(IF($A$88=IY$4:IY$56,ROW(IY$4:IY$56)-MIN(ROW(IY$4))+1,""),ROWS(IY$88:IY88))),"")</f>
        <v>agent 7</v>
      </c>
      <c r="IZ88" s="138" t="str">
        <f t="array" ref="IZ88">IFERROR(INDEX($A$4:$A$56,SMALL(IF($A$88=IZ$4:IZ$56,ROW(IZ$4:IZ$56)-MIN(ROW(IZ$4))+1,""),ROWS(IZ$88:IZ88))),"")</f>
        <v>agent 9</v>
      </c>
      <c r="JA88" s="138" t="str">
        <f t="array" ref="JA88">IFERROR(INDEX($A$4:$A$56,SMALL(IF($A$88=JA$4:JA$56,ROW(JA$4:JA$56)-MIN(ROW(JA$4))+1,""),ROWS(JA$88:JA88))),"")</f>
        <v>agent 8</v>
      </c>
      <c r="JB88" s="138" t="str">
        <f t="array" ref="JB88">IFERROR(INDEX($A$4:$A$56,SMALL(IF($A$88=JB$4:JB$56,ROW(JB$4:JB$56)-MIN(ROW(JB$4))+1,""),ROWS(JB$88:JB88))),"")</f>
        <v>agent 2</v>
      </c>
      <c r="JC88" s="138" t="str">
        <f t="array" ref="JC88">IFERROR(INDEX($A$4:$A$56,SMALL(IF($A$88=JC$4:JC$56,ROW(JC$4:JC$56)-MIN(ROW(JC$4))+1,""),ROWS(JC$88:JC88))),"")</f>
        <v>agent 5</v>
      </c>
      <c r="JD88" s="138" t="str">
        <f t="array" ref="JD88">IFERROR(INDEX($A$4:$A$56,SMALL(IF($A$88=JD$4:JD$56,ROW(JD$4:JD$56)-MIN(ROW(JD$4))+1,""),ROWS(JD$88:JD88))),"")</f>
        <v>agent 6</v>
      </c>
      <c r="JE88" s="138" t="str">
        <f t="array" ref="JE88">IFERROR(INDEX($A$4:$A$56,SMALL(IF($A$88=JE$4:JE$56,ROW(JE$4:JE$56)-MIN(ROW(JE$4))+1,""),ROWS(JE$88:JE88))),"")</f>
        <v>agent 8</v>
      </c>
      <c r="JF88" s="138" t="str">
        <f t="array" ref="JF88">IFERROR(INDEX($A$4:$A$56,SMALL(IF($A$88=JF$4:JF$56,ROW(JF$4:JF$56)-MIN(ROW(JF$4))+1,""),ROWS(JF$88:JF88))),"")</f>
        <v>agent 7</v>
      </c>
      <c r="JG88" s="138" t="str">
        <f t="array" ref="JG88">IFERROR(INDEX($A$4:$A$56,SMALL(IF($A$88=JG$4:JG$56,ROW(JG$4:JG$56)-MIN(ROW(JG$4))+1,""),ROWS(JG$88:JG88))),"")</f>
        <v>agent 1</v>
      </c>
      <c r="JH88" s="138" t="str">
        <f t="array" ref="JH88">IFERROR(INDEX($A$4:$A$56,SMALL(IF($A$88=JH$4:JH$56,ROW(JH$4:JH$56)-MIN(ROW(JH$4))+1,""),ROWS(JH$88:JH88))),"")</f>
        <v>agent 4</v>
      </c>
      <c r="JI88" s="138" t="str">
        <f t="array" ref="JI88">IFERROR(INDEX($A$4:$A$56,SMALL(IF($A$88=JI$4:JI$56,ROW(JI$4:JI$56)-MIN(ROW(JI$4))+1,""),ROWS(JI$88:JI88))),"")</f>
        <v>agent 5</v>
      </c>
      <c r="JJ88" s="138" t="str">
        <f t="array" ref="JJ88">IFERROR(INDEX($A$4:$A$56,SMALL(IF($A$88=JJ$4:JJ$56,ROW(JJ$4:JJ$56)-MIN(ROW(JJ$4))+1,""),ROWS(JJ$88:JJ88))),"")</f>
        <v>agent 7</v>
      </c>
      <c r="JK88" s="138" t="str">
        <f t="array" ref="JK88">IFERROR(INDEX($A$4:$A$56,SMALL(IF($A$88=JK$4:JK$56,ROW(JK$4:JK$56)-MIN(ROW(JK$4))+1,""),ROWS(JK$88:JK88))),"")</f>
        <v>agent 6</v>
      </c>
    </row>
    <row r="89" spans="1:272">
      <c r="B89" s="186" t="str">
        <f t="array" ref="B89">IFERROR(INDEX($A$4:$A$56,SMALL(IF($A$88=B$4:B$56,ROW(B$4:B$56)-MIN(ROW(B$4))+1,""),ROWS(B$88:B89))),"")</f>
        <v>agent 11</v>
      </c>
      <c r="C89" s="138" t="str">
        <f t="array" ref="C89">IFERROR(INDEX($A$4:$A$56,SMALL(IF($A$88=C$4:C$56,ROW(C$4:C$56)-MIN(ROW(C$4))+1,""),ROWS(C$88:C89))),"")</f>
        <v>agent 33</v>
      </c>
      <c r="D89" s="138" t="str">
        <f t="array" ref="D89">IFERROR(INDEX($A$4:$A$56,SMALL(IF($A$88=D$4:D$56,ROW(D$4:D$56)-MIN(ROW(D$4))+1,""),ROWS(D$88:D89))),"")</f>
        <v>agent 18</v>
      </c>
      <c r="E89" s="138" t="str">
        <f t="array" ref="E89">IFERROR(INDEX($A$4:$A$56,SMALL(IF($A$88=E$4:E$56,ROW(E$4:E$56)-MIN(ROW(E$4))+1,""),ROWS(E$88:E89))),"")</f>
        <v>agent 7</v>
      </c>
      <c r="F89" s="138" t="str">
        <f t="array" ref="F89">IFERROR(INDEX($A$4:$A$56,SMALL(IF($A$88=F$4:F$56,ROW(F$4:F$56)-MIN(ROW(F$4))+1,""),ROWS(F$88:F89))),"")</f>
        <v>agent 19</v>
      </c>
      <c r="G89" s="186" t="str">
        <f t="array" ref="G89">IFERROR(INDEX($A$4:$A$56,SMALL(IF($A$88=G$4:G$56,ROW(G$4:G$56)-MIN(ROW(G$4))+1,""),ROWS(G$88:G89))),"")</f>
        <v>agent 10</v>
      </c>
      <c r="H89" s="138" t="str">
        <f t="array" ref="H89">IFERROR(INDEX($A$4:$A$56,SMALL(IF($A$88=H$4:H$56,ROW(H$4:H$56)-MIN(ROW(H$4))+1,""),ROWS(H$88:H89))),"")</f>
        <v>agent 24</v>
      </c>
      <c r="I89" s="138" t="str">
        <f t="array" ref="I89">IFERROR(INDEX($A$4:$A$56,SMALL(IF($A$88=I$4:I$56,ROW(I$4:I$56)-MIN(ROW(I$4))+1,""),ROWS(I$88:I89))),"")</f>
        <v>agent 17</v>
      </c>
      <c r="J89" s="138" t="str">
        <f t="array" ref="J89">IFERROR(INDEX($A$4:$A$56,SMALL(IF($A$88=J$4:J$56,ROW(J$4:J$56)-MIN(ROW(J$4))+1,""),ROWS(J$88:J89))),"")</f>
        <v>agent 6</v>
      </c>
      <c r="K89" s="138" t="str">
        <f t="array" ref="K89">IFERROR(INDEX($A$4:$A$56,SMALL(IF($A$88=K$4:K$56,ROW(K$4:K$56)-MIN(ROW(K$4))+1,""),ROWS(K$88:K89))),"")</f>
        <v>agent 18</v>
      </c>
      <c r="L89" s="186" t="str">
        <f t="array" ref="L89">IFERROR(INDEX($A$4:$A$56,SMALL(IF($A$88=L$4:L$56,ROW(L$4:L$56)-MIN(ROW(L$4))+1,""),ROWS(L$88:L89))),"")</f>
        <v>agent 9</v>
      </c>
      <c r="M89" s="138" t="str">
        <f t="array" ref="M89">IFERROR(INDEX($A$4:$A$56,SMALL(IF($A$88=M$4:M$56,ROW(M$4:M$56)-MIN(ROW(M$4))+1,""),ROWS(M$88:M89))),"")</f>
        <v>agent 31</v>
      </c>
      <c r="N89" s="138" t="str">
        <f t="array" ref="N89">IFERROR(INDEX($A$4:$A$56,SMALL(IF($A$88=N$4:N$56,ROW(N$4:N$56)-MIN(ROW(N$4))+1,""),ROWS(N$88:N89))),"")</f>
        <v>agent 16</v>
      </c>
      <c r="O89" s="138" t="str">
        <f t="array" ref="O89">IFERROR(INDEX($A$4:$A$56,SMALL(IF($A$88=O$4:O$56,ROW(O$4:O$56)-MIN(ROW(O$4))+1,""),ROWS(O$88:O89))),"")</f>
        <v>agent 5</v>
      </c>
      <c r="P89" s="138" t="str">
        <f t="array" ref="P89">IFERROR(INDEX($A$4:$A$56,SMALL(IF($A$88=P$4:P$56,ROW(P$4:P$56)-MIN(ROW(P$4))+1,""),ROWS(P$88:P89))),"")</f>
        <v>agent 17</v>
      </c>
      <c r="Q89" s="186" t="str">
        <f t="array" ref="Q89">IFERROR(INDEX($A$4:$A$56,SMALL(IF($A$88=Q$4:Q$56,ROW(Q$4:Q$56)-MIN(ROW(Q$4))+1,""),ROWS(Q$88:Q89))),"")</f>
        <v>agent 8</v>
      </c>
      <c r="R89" s="138" t="str">
        <f t="array" ref="R89">IFERROR(INDEX($A$4:$A$56,SMALL(IF($A$88=R$4:R$56,ROW(R$4:R$56)-MIN(ROW(R$4))+1,""),ROWS(R$88:R89))),"")</f>
        <v>agent 30</v>
      </c>
      <c r="S89" s="138" t="str">
        <f t="array" ref="S89">IFERROR(INDEX($A$4:$A$56,SMALL(IF($A$88=S$4:S$56,ROW(S$4:S$56)-MIN(ROW(S$4))+1,""),ROWS(S$88:S89))),"")</f>
        <v>agent 15</v>
      </c>
      <c r="T89" s="138" t="str">
        <f t="array" ref="T89">IFERROR(INDEX($A$4:$A$56,SMALL(IF($A$88=T$4:T$56,ROW(T$4:T$56)-MIN(ROW(T$4))+1,""),ROWS(T$88:T89))),"")</f>
        <v>agent 4</v>
      </c>
      <c r="U89" s="138" t="str">
        <f t="array" ref="U89">IFERROR(INDEX($A$4:$A$56,SMALL(IF($A$88=U$4:U$56,ROW(U$4:U$56)-MIN(ROW(U$4))+1,""),ROWS(U$88:U89))),"")</f>
        <v>agent 16</v>
      </c>
      <c r="V89" s="186" t="str">
        <f t="array" ref="V89">IFERROR(INDEX($A$4:$A$56,SMALL(IF($A$88=V$4:V$56,ROW(V$4:V$56)-MIN(ROW(V$4))+1,""),ROWS(V$88:V89))),"")</f>
        <v>agent 7</v>
      </c>
      <c r="W89" s="138" t="str">
        <f t="array" ref="W89">IFERROR(INDEX($A$4:$A$56,SMALL(IF($A$88=W$4:W$56,ROW(W$4:W$56)-MIN(ROW(W$4))+1,""),ROWS(W$88:W89))),"")</f>
        <v>agent 29</v>
      </c>
      <c r="X89" s="138" t="str">
        <f t="array" ref="X89">IFERROR(INDEX($A$4:$A$56,SMALL(IF($A$88=X$4:X$56,ROW(X$4:X$56)-MIN(ROW(X$4))+1,""),ROWS(X$88:X89))),"")</f>
        <v>agent 14</v>
      </c>
      <c r="Y89" s="138" t="str">
        <f t="array" ref="Y89">IFERROR(INDEX($A$4:$A$56,SMALL(IF($A$88=Y$4:Y$56,ROW(Y$4:Y$56)-MIN(ROW(Y$4))+1,""),ROWS(Y$88:Y89))),"")</f>
        <v>agent 3</v>
      </c>
      <c r="Z89" s="138" t="str">
        <f t="array" ref="Z89">IFERROR(INDEX($A$4:$A$56,SMALL(IF($A$88=Z$4:Z$56,ROW(Z$4:Z$56)-MIN(ROW(Z$4))+1,""),ROWS(Z$88:Z89))),"")</f>
        <v>agent 15</v>
      </c>
      <c r="AA89" s="186" t="str">
        <f t="array" ref="AA89">IFERROR(INDEX($A$4:$A$56,SMALL(IF($A$88=AA$4:AA$56,ROW(AA$4:AA$56)-MIN(ROW(AA$4))+1,""),ROWS(AA$88:AA89))),"")</f>
        <v>agent 9</v>
      </c>
      <c r="AB89" s="138" t="str">
        <f t="array" ref="AB89">IFERROR(INDEX($A$4:$A$56,SMALL(IF($A$88=AB$4:AB$56,ROW(AB$4:AB$56)-MIN(ROW(AB$4))+1,""),ROWS(AB$88:AB89))),"")</f>
        <v>agent 28</v>
      </c>
      <c r="AC89" s="138" t="str">
        <f t="array" ref="AC89">IFERROR(INDEX($A$4:$A$56,SMALL(IF($A$88=AC$4:AC$56,ROW(AC$4:AC$56)-MIN(ROW(AC$4))+1,""),ROWS(AC$88:AC89))),"")</f>
        <v>agent 13</v>
      </c>
      <c r="AD89" s="138" t="str">
        <f t="array" ref="AD89">IFERROR(INDEX($A$4:$A$56,SMALL(IF($A$88=AD$4:AD$56,ROW(AD$4:AD$56)-MIN(ROW(AD$4))+1,""),ROWS(AD$88:AD89))),"")</f>
        <v>agent 2</v>
      </c>
      <c r="AE89" s="138" t="str">
        <f t="array" ref="AE89">IFERROR(INDEX($A$4:$A$56,SMALL(IF($A$88=AE$4:AE$56,ROW(AE$4:AE$56)-MIN(ROW(AE$4))+1,""),ROWS(AE$88:AE89))),"")</f>
        <v>agent 14</v>
      </c>
      <c r="AF89" s="186" t="str">
        <f t="array" ref="AF89">IFERROR(INDEX($A$4:$A$56,SMALL(IF($A$88=AF$4:AF$56,ROW(AF$4:AF$56)-MIN(ROW(AF$4))+1,""),ROWS(AF$88:AF89))),"")</f>
        <v>agent 8</v>
      </c>
      <c r="AG89" s="138" t="str">
        <f t="array" ref="AG89">IFERROR(INDEX($A$4:$A$56,SMALL(IF($A$88=AG$4:AG$56,ROW(AG$4:AG$56)-MIN(ROW(AG$4))+1,""),ROWS(AG$88:AG89))),"")</f>
        <v>agent 27</v>
      </c>
      <c r="AH89" s="138" t="str">
        <f t="array" ref="AH89">IFERROR(INDEX($A$4:$A$56,SMALL(IF($A$88=AH$4:AH$56,ROW(AH$4:AH$56)-MIN(ROW(AH$4))+1,""),ROWS(AH$88:AH89))),"")</f>
        <v>agent 13</v>
      </c>
      <c r="AI89" s="138" t="str">
        <f t="array" ref="AI89">IFERROR(INDEX($A$4:$A$56,SMALL(IF($A$88=AI$4:AI$56,ROW(AI$4:AI$56)-MIN(ROW(AI$4))+1,""),ROWS(AI$88:AI89))),"")</f>
        <v>agent 14</v>
      </c>
      <c r="AJ89" s="138" t="str">
        <f t="array" ref="AJ89">IFERROR(INDEX($A$4:$A$56,SMALL(IF($A$88=AJ$4:AJ$56,ROW(AJ$4:AJ$56)-MIN(ROW(AJ$4))+1,""),ROWS(AJ$88:AJ89))),"")</f>
        <v>agent 14</v>
      </c>
      <c r="AK89" s="186" t="str">
        <f t="array" ref="AK89">IFERROR(INDEX($A$4:$A$56,SMALL(IF($A$88=AK$4:AK$56,ROW(AK$4:AK$56)-MIN(ROW(AK$4))+1,""),ROWS(AK$88:AK89))),"")</f>
        <v>agent 7</v>
      </c>
      <c r="AL89" s="138" t="str">
        <f t="array" ref="AL89">IFERROR(INDEX($A$4:$A$56,SMALL(IF($A$88=AL$4:AL$56,ROW(AL$4:AL$56)-MIN(ROW(AL$4))+1,""),ROWS(AL$88:AL89))),"")</f>
        <v>agent 22</v>
      </c>
      <c r="AM89" s="138" t="str">
        <f t="array" ref="AM89">IFERROR(INDEX($A$4:$A$56,SMALL(IF($A$88=AM$4:AM$56,ROW(AM$4:AM$56)-MIN(ROW(AM$4))+1,""),ROWS(AM$88:AM89))),"")</f>
        <v>agent 12</v>
      </c>
      <c r="AN89" s="138" t="str">
        <f t="array" ref="AN89">IFERROR(INDEX($A$4:$A$56,SMALL(IF($A$88=AN$4:AN$56,ROW(AN$4:AN$56)-MIN(ROW(AN$4))+1,""),ROWS(AN$88:AN89))),"")</f>
        <v>agent 19</v>
      </c>
      <c r="AO89" s="138" t="str">
        <f t="array" ref="AO89">IFERROR(INDEX($A$4:$A$56,SMALL(IF($A$88=AO$4:AO$56,ROW(AO$4:AO$56)-MIN(ROW(AO$4))+1,""),ROWS(AO$88:AO89))),"")</f>
        <v>agent 13</v>
      </c>
      <c r="AP89" s="186" t="str">
        <f t="array" ref="AP89">IFERROR(INDEX($A$4:$A$56,SMALL(IF($A$88=AP$4:AP$56,ROW(AP$4:AP$56)-MIN(ROW(AP$4))+1,""),ROWS(AP$88:AP89))),"")</f>
        <v>agent 6</v>
      </c>
      <c r="AQ89" s="138" t="str">
        <f t="array" ref="AQ89">IFERROR(INDEX($A$4:$A$56,SMALL(IF($A$88=AQ$4:AQ$56,ROW(AQ$4:AQ$56)-MIN(ROW(AQ$4))+1,""),ROWS(AQ$88:AQ89))),"")</f>
        <v>agent 32</v>
      </c>
      <c r="AR89" s="138" t="str">
        <f t="array" ref="AR89">IFERROR(INDEX($A$4:$A$56,SMALL(IF($A$88=AR$4:AR$56,ROW(AR$4:AR$56)-MIN(ROW(AR$4))+1,""),ROWS(AR$88:AR89))),"")</f>
        <v>agent 11</v>
      </c>
      <c r="AS89" s="138" t="str">
        <f t="array" ref="AS89">IFERROR(INDEX($A$4:$A$56,SMALL(IF($A$88=AS$4:AS$56,ROW(AS$4:AS$56)-MIN(ROW(AS$4))+1,""),ROWS(AS$88:AS89))),"")</f>
        <v>agent 18</v>
      </c>
      <c r="AT89" s="138" t="str">
        <f t="array" ref="AT89">IFERROR(INDEX($A$4:$A$56,SMALL(IF($A$88=AT$4:AT$56,ROW(AT$4:AT$56)-MIN(ROW(AT$4))+1,""),ROWS(AT$88:AT89))),"")</f>
        <v>agent 12</v>
      </c>
      <c r="AU89" s="186" t="str">
        <f t="array" ref="AU89">IFERROR(INDEX($A$4:$A$56,SMALL(IF($A$88=AU$4:AU$56,ROW(AU$4:AU$56)-MIN(ROW(AU$4))+1,""),ROWS(AU$88:AU89))),"")</f>
        <v>agent 5</v>
      </c>
      <c r="AV89" s="138" t="str">
        <f t="array" ref="AV89">IFERROR(INDEX($A$4:$A$56,SMALL(IF($A$88=AV$4:AV$56,ROW(AV$4:AV$56)-MIN(ROW(AV$4))+1,""),ROWS(AV$88:AV89))),"")</f>
        <v>agent 31</v>
      </c>
      <c r="AW89" s="138" t="str">
        <f t="array" ref="AW89">IFERROR(INDEX($A$4:$A$56,SMALL(IF($A$88=AW$4:AW$56,ROW(AW$4:AW$56)-MIN(ROW(AW$4))+1,""),ROWS(AW$88:AW89))),"")</f>
        <v>agent 10</v>
      </c>
      <c r="AX89" s="138" t="str">
        <f t="array" ref="AX89">IFERROR(INDEX($A$4:$A$56,SMALL(IF($A$88=AX$4:AX$56,ROW(AX$4:AX$56)-MIN(ROW(AX$4))+1,""),ROWS(AX$88:AX89))),"")</f>
        <v>agent 17</v>
      </c>
      <c r="AY89" s="138" t="str">
        <f t="array" ref="AY89">IFERROR(INDEX($A$4:$A$56,SMALL(IF($A$88=AY$4:AY$56,ROW(AY$4:AY$56)-MIN(ROW(AY$4))+1,""),ROWS(AY$88:AY89))),"")</f>
        <v>agent 11</v>
      </c>
      <c r="AZ89" s="186" t="str">
        <f t="array" ref="AZ89">IFERROR(INDEX($A$4:$A$56,SMALL(IF($A$88=AZ$4:AZ$56,ROW(AZ$4:AZ$56)-MIN(ROW(AZ$4))+1,""),ROWS(AZ$88:AZ89))),"")</f>
        <v>agent 4</v>
      </c>
      <c r="BA89" s="138" t="str">
        <f t="array" ref="BA89">IFERROR(INDEX($A$4:$A$56,SMALL(IF($A$88=BA$4:BA$56,ROW(BA$4:BA$56)-MIN(ROW(BA$4))+1,""),ROWS(BA$88:BA89))),"")</f>
        <v>agent 30</v>
      </c>
      <c r="BB89" s="138" t="str">
        <f t="array" ref="BB89">IFERROR(INDEX($A$4:$A$56,SMALL(IF($A$88=BB$4:BB$56,ROW(BB$4:BB$56)-MIN(ROW(BB$4))+1,""),ROWS(BB$88:BB89))),"")</f>
        <v>agent 9</v>
      </c>
      <c r="BC89" s="138" t="str">
        <f t="array" ref="BC89">IFERROR(INDEX($A$4:$A$56,SMALL(IF($A$88=BC$4:BC$56,ROW(BC$4:BC$56)-MIN(ROW(BC$4))+1,""),ROWS(BC$88:BC89))),"")</f>
        <v>agent 16</v>
      </c>
      <c r="BD89" s="138" t="str">
        <f t="array" ref="BD89">IFERROR(INDEX($A$4:$A$56,SMALL(IF($A$88=BD$4:BD$56,ROW(BD$4:BD$56)-MIN(ROW(BD$4))+1,""),ROWS(BD$88:BD89))),"")</f>
        <v>agent 10</v>
      </c>
      <c r="BE89" s="186" t="str">
        <f t="array" ref="BE89">IFERROR(INDEX($A$4:$A$56,SMALL(IF($A$88=BE$4:BE$56,ROW(BE$4:BE$56)-MIN(ROW(BE$4))+1,""),ROWS(BE$88:BE89))),"")</f>
        <v>agent 14</v>
      </c>
      <c r="BF89" s="138" t="str">
        <f t="array" ref="BF89">IFERROR(INDEX($A$4:$A$56,SMALL(IF($A$88=BF$4:BF$56,ROW(BF$4:BF$56)-MIN(ROW(BF$4))+1,""),ROWS(BF$88:BF89))),"")</f>
        <v>agent 25</v>
      </c>
      <c r="BG89" s="138" t="str">
        <f t="array" ref="BG89">IFERROR(INDEX($A$4:$A$56,SMALL(IF($A$88=BG$4:BG$56,ROW(BG$4:BG$56)-MIN(ROW(BG$4))+1,""),ROWS(BG$88:BG89))),"")</f>
        <v>agent 8</v>
      </c>
      <c r="BH89" s="138" t="str">
        <f t="array" ref="BH89">IFERROR(INDEX($A$4:$A$56,SMALL(IF($A$88=BH$4:BH$56,ROW(BH$4:BH$56)-MIN(ROW(BH$4))+1,""),ROWS(BH$88:BH89))),"")</f>
        <v>agent 15</v>
      </c>
      <c r="BI89" s="138" t="str">
        <f t="array" ref="BI89">IFERROR(INDEX($A$4:$A$56,SMALL(IF($A$88=BI$4:BI$56,ROW(BI$4:BI$56)-MIN(ROW(BI$4))+1,""),ROWS(BI$88:BI89))),"")</f>
        <v>agent 9</v>
      </c>
      <c r="BJ89" s="186" t="str">
        <f t="array" ref="BJ89">IFERROR(INDEX($A$4:$A$56,SMALL(IF($A$88=BJ$4:BJ$56,ROW(BJ$4:BJ$56)-MIN(ROW(BJ$4))+1,""),ROWS(BJ$88:BJ89))),"")</f>
        <v>agent 13</v>
      </c>
      <c r="BK89" s="138" t="str">
        <f t="array" ref="BK89">IFERROR(INDEX($A$4:$A$56,SMALL(IF($A$88=BK$4:BK$56,ROW(BK$4:BK$56)-MIN(ROW(BK$4))+1,""),ROWS(BK$88:BK89))),"")</f>
        <v>agent 28</v>
      </c>
      <c r="BL89" s="138" t="str">
        <f t="array" ref="BL89">IFERROR(INDEX($A$4:$A$56,SMALL(IF($A$88=BL$4:BL$56,ROW(BL$4:BL$56)-MIN(ROW(BL$4))+1,""),ROWS(BL$88:BL89))),"")</f>
        <v>agent 7</v>
      </c>
      <c r="BM89" s="138" t="str">
        <f t="array" ref="BM89">IFERROR(INDEX($A$4:$A$56,SMALL(IF($A$88=BM$4:BM$56,ROW(BM$4:BM$56)-MIN(ROW(BM$4))+1,""),ROWS(BM$88:BM89))),"")</f>
        <v>agent 14</v>
      </c>
      <c r="BN89" s="138" t="str">
        <f t="array" ref="BN89">IFERROR(INDEX($A$4:$A$56,SMALL(IF($A$88=BN$4:BN$56,ROW(BN$4:BN$56)-MIN(ROW(BN$4))+1,""),ROWS(BN$88:BN89))),"")</f>
        <v>agent 8</v>
      </c>
      <c r="BO89" s="186" t="str">
        <f t="array" ref="BO89">IFERROR(INDEX($A$4:$A$56,SMALL(IF($A$88=BO$4:BO$56,ROW(BO$4:BO$56)-MIN(ROW(BO$4))+1,""),ROWS(BO$88:BO89))),"")</f>
        <v>agent 12</v>
      </c>
      <c r="BP89" s="138" t="str">
        <f t="array" ref="BP89">IFERROR(INDEX($A$4:$A$56,SMALL(IF($A$88=BP$4:BP$56,ROW(BP$4:BP$56)-MIN(ROW(BP$4))+1,""),ROWS(BP$88:BP89))),"")</f>
        <v>agent 24</v>
      </c>
      <c r="BQ89" s="138" t="str">
        <f t="array" ref="BQ89">IFERROR(INDEX($A$4:$A$56,SMALL(IF($A$88=BQ$4:BQ$56,ROW(BQ$4:BQ$56)-MIN(ROW(BQ$4))+1,""),ROWS(BQ$88:BQ89))),"")</f>
        <v>agent 6</v>
      </c>
      <c r="BR89" s="138" t="str">
        <f t="array" ref="BR89">IFERROR(INDEX($A$4:$A$56,SMALL(IF($A$88=BR$4:BR$56,ROW(BR$4:BR$56)-MIN(ROW(BR$4))+1,""),ROWS(BR$88:BR89))),"")</f>
        <v>agent 13</v>
      </c>
      <c r="BS89" s="138" t="str">
        <f t="array" ref="BS89">IFERROR(INDEX($A$4:$A$56,SMALL(IF($A$88=BS$4:BS$56,ROW(BS$4:BS$56)-MIN(ROW(BS$4))+1,""),ROWS(BS$88:BS89))),"")</f>
        <v>agent 7</v>
      </c>
      <c r="BT89" s="186" t="str">
        <f t="array" ref="BT89">IFERROR(INDEX($A$4:$A$56,SMALL(IF($A$88=BT$4:BT$56,ROW(BT$4:BT$56)-MIN(ROW(BT$4))+1,""),ROWS(BT$88:BT89))),"")</f>
        <v>agent 17</v>
      </c>
      <c r="BU89" s="138" t="str">
        <f t="array" ref="BU89">IFERROR(INDEX($A$4:$A$56,SMALL(IF($A$88=BU$4:BU$56,ROW(BU$4:BU$56)-MIN(ROW(BU$4))+1,""),ROWS(BU$88:BU89))),"")</f>
        <v>agent 27</v>
      </c>
      <c r="BV89" s="138" t="str">
        <f t="array" ref="BV89">IFERROR(INDEX($A$4:$A$56,SMALL(IF($A$88=BV$4:BV$56,ROW(BV$4:BV$56)-MIN(ROW(BV$4))+1,""),ROWS(BV$88:BV89))),"")</f>
        <v>agent 5</v>
      </c>
      <c r="BW89" s="138" t="str">
        <f t="array" ref="BW89">IFERROR(INDEX($A$4:$A$56,SMALL(IF($A$88=BW$4:BW$56,ROW(BW$4:BW$56)-MIN(ROW(BW$4))+1,""),ROWS(BW$88:BW89))),"")</f>
        <v>agent 12</v>
      </c>
      <c r="BX89" s="138" t="str">
        <f t="array" ref="BX89">IFERROR(INDEX($A$4:$A$56,SMALL(IF($A$88=BX$4:BX$56,ROW(BX$4:BX$56)-MIN(ROW(BX$4))+1,""),ROWS(BX$88:BX89))),"")</f>
        <v>agent 6</v>
      </c>
      <c r="BY89" s="186" t="str">
        <f t="array" ref="BY89">IFERROR(INDEX($A$4:$A$56,SMALL(IF($A$88=BY$4:BY$56,ROW(BY$4:BY$56)-MIN(ROW(BY$4))+1,""),ROWS(BY$88:BY89))),"")</f>
        <v>agent 16</v>
      </c>
      <c r="BZ89" s="138" t="str">
        <f t="array" ref="BZ89">IFERROR(INDEX($A$4:$A$56,SMALL(IF($A$88=BZ$4:BZ$56,ROW(BZ$4:BZ$56)-MIN(ROW(BZ$4))+1,""),ROWS(BZ$88:BZ89))),"")</f>
        <v>agent 45</v>
      </c>
      <c r="CA89" s="138" t="str">
        <f t="array" ref="CA89">IFERROR(INDEX($A$4:$A$56,SMALL(IF($A$88=CA$4:CA$56,ROW(CA$4:CA$56)-MIN(ROW(CA$4))+1,""),ROWS(CA$88:CA89))),"")</f>
        <v>agent 4</v>
      </c>
      <c r="CB89" s="138" t="str">
        <f t="array" ref="CB89">IFERROR(INDEX($A$4:$A$56,SMALL(IF($A$88=CB$4:CB$56,ROW(CB$4:CB$56)-MIN(ROW(CB$4))+1,""),ROWS(CB$88:CB89))),"")</f>
        <v>agent 11</v>
      </c>
      <c r="CC89" s="138" t="str">
        <f t="array" ref="CC89">IFERROR(INDEX($A$4:$A$56,SMALL(IF($A$88=CC$4:CC$56,ROW(CC$4:CC$56)-MIN(ROW(CC$4))+1,""),ROWS(CC$88:CC89))),"")</f>
        <v>agent 5</v>
      </c>
      <c r="CD89" s="186" t="str">
        <f t="array" ref="CD89">IFERROR(INDEX($A$4:$A$56,SMALL(IF($A$88=CD$4:CD$56,ROW(CD$4:CD$56)-MIN(ROW(CD$4))+1,""),ROWS(CD$88:CD89))),"")</f>
        <v>agent 15</v>
      </c>
      <c r="CE89" s="138" t="str">
        <f t="array" ref="CE89">IFERROR(INDEX($A$4:$A$56,SMALL(IF($A$88=CE$4:CE$56,ROW(CE$4:CE$56)-MIN(ROW(CE$4))+1,""),ROWS(CE$88:CE89))),"")</f>
        <v>agent 44</v>
      </c>
      <c r="CF89" s="138" t="str">
        <f t="array" ref="CF89">IFERROR(INDEX($A$4:$A$56,SMALL(IF($A$88=CF$4:CF$56,ROW(CF$4:CF$56)-MIN(ROW(CF$4))+1,""),ROWS(CF$88:CF89))),"")</f>
        <v>agent 3</v>
      </c>
      <c r="CG89" s="138" t="str">
        <f t="array" ref="CG89">IFERROR(INDEX($A$4:$A$56,SMALL(IF($A$88=CG$4:CG$56,ROW(CG$4:CG$56)-MIN(ROW(CG$4))+1,""),ROWS(CG$88:CG89))),"")</f>
        <v>agent 10</v>
      </c>
      <c r="CH89" s="138" t="str">
        <f t="array" ref="CH89">IFERROR(INDEX($A$4:$A$56,SMALL(IF($A$88=CH$4:CH$56,ROW(CH$4:CH$56)-MIN(ROW(CH$4))+1,""),ROWS(CH$88:CH89))),"")</f>
        <v>agent 4</v>
      </c>
      <c r="CI89" s="186" t="str">
        <f t="array" ref="CI89">IFERROR(INDEX($A$4:$A$56,SMALL(IF($A$88=CI$4:CI$56,ROW(CI$4:CI$56)-MIN(ROW(CI$4))+1,""),ROWS(CI$88:CI89))),"")</f>
        <v>agent 14</v>
      </c>
      <c r="CJ89" s="138" t="str">
        <f t="array" ref="CJ89">IFERROR(INDEX($A$4:$A$56,SMALL(IF($A$88=CJ$4:CJ$56,ROW(CJ$4:CJ$56)-MIN(ROW(CJ$4))+1,""),ROWS(CJ$88:CJ89))),"")</f>
        <v>agent 43</v>
      </c>
      <c r="CK89" s="138" t="str">
        <f t="array" ref="CK89">IFERROR(INDEX($A$4:$A$56,SMALL(IF($A$88=CK$4:CK$56,ROW(CK$4:CK$56)-MIN(ROW(CK$4))+1,""),ROWS(CK$88:CK89))),"")</f>
        <v>agent 2</v>
      </c>
      <c r="CL89" s="138" t="str">
        <f t="array" ref="CL89">IFERROR(INDEX($A$4:$A$56,SMALL(IF($A$88=CL$4:CL$56,ROW(CL$4:CL$56)-MIN(ROW(CL$4))+1,""),ROWS(CL$88:CL89))),"")</f>
        <v>agent 9</v>
      </c>
      <c r="CM89" s="138" t="str">
        <f t="array" ref="CM89">IFERROR(INDEX($A$4:$A$56,SMALL(IF($A$88=CM$4:CM$56,ROW(CM$4:CM$56)-MIN(ROW(CM$4))+1,""),ROWS(CM$88:CM89))),"")</f>
        <v>agent 3</v>
      </c>
      <c r="CN89" s="186" t="str">
        <f t="array" ref="CN89">IFERROR(INDEX($A$4:$A$56,SMALL(IF($A$88=CN$4:CN$56,ROW(CN$4:CN$56)-MIN(ROW(CN$4))+1,""),ROWS(CN$88:CN89))),"")</f>
        <v>agent 13</v>
      </c>
      <c r="CO89" s="138" t="str">
        <f t="array" ref="CO89">IFERROR(INDEX($A$4:$A$56,SMALL(IF($A$88=CO$4:CO$56,ROW(CO$4:CO$56)-MIN(ROW(CO$4))+1,""),ROWS(CO$88:CO89))),"")</f>
        <v>agent 42</v>
      </c>
      <c r="CP89" s="138" t="str">
        <f t="array" ref="CP89">IFERROR(INDEX($A$4:$A$56,SMALL(IF($A$88=CP$4:CP$56,ROW(CP$4:CP$56)-MIN(ROW(CP$4))+1,""),ROWS(CP$88:CP89))),"")</f>
        <v>agent 8</v>
      </c>
      <c r="CQ89" s="138" t="str">
        <f t="array" ref="CQ89">IFERROR(INDEX($A$4:$A$56,SMALL(IF($A$88=CQ$4:CQ$56,ROW(CQ$4:CQ$56)-MIN(ROW(CQ$4))+1,""),ROWS(CQ$88:CQ89))),"")</f>
        <v>agent 8</v>
      </c>
      <c r="CR89" s="138" t="str">
        <f t="array" ref="CR89">IFERROR(INDEX($A$4:$A$56,SMALL(IF($A$88=CR$4:CR$56,ROW(CR$4:CR$56)-MIN(ROW(CR$4))+1,""),ROWS(CR$88:CR89))),"")</f>
        <v>agent 2</v>
      </c>
      <c r="CS89" s="186" t="str">
        <f t="array" ref="CS89">IFERROR(INDEX($A$4:$A$56,SMALL(IF($A$88=CS$4:CS$56,ROW(CS$4:CS$56)-MIN(ROW(CS$4))+1,""),ROWS(CS$88:CS89))),"")</f>
        <v>agent 12</v>
      </c>
      <c r="CT89" s="138" t="str">
        <f t="array" ref="CT89">IFERROR(INDEX($A$4:$A$56,SMALL(IF($A$88=CT$4:CT$56,ROW(CT$4:CT$56)-MIN(ROW(CT$4))+1,""),ROWS(CT$88:CT89))),"")</f>
        <v>agent 41</v>
      </c>
      <c r="CU89" s="138" t="str">
        <f t="array" ref="CU89">IFERROR(INDEX($A$4:$A$56,SMALL(IF($A$88=CU$4:CU$56,ROW(CU$4:CU$56)-MIN(ROW(CU$4))+1,""),ROWS(CU$88:CU89))),"")</f>
        <v>agent 19</v>
      </c>
      <c r="CV89" s="138" t="str">
        <f t="array" ref="CV89">IFERROR(INDEX($A$4:$A$56,SMALL(IF($A$88=CV$4:CV$56,ROW(CV$4:CV$56)-MIN(ROW(CV$4))+1,""),ROWS(CV$88:CV89))),"")</f>
        <v>agent 7</v>
      </c>
      <c r="CW89" s="138" t="str">
        <f t="array" ref="CW89">IFERROR(INDEX($A$4:$A$56,SMALL(IF($A$88=CW$4:CW$56,ROW(CW$4:CW$56)-MIN(ROW(CW$4))+1,""),ROWS(CW$88:CW89))),"")</f>
        <v>agent 7</v>
      </c>
      <c r="CX89" s="186" t="str">
        <f t="array" ref="CX89">IFERROR(INDEX($A$4:$A$56,SMALL(IF($A$88=CX$4:CX$56,ROW(CX$4:CX$56)-MIN(ROW(CX$4))+1,""),ROWS(CX$88:CX89))),"")</f>
        <v>agent 11</v>
      </c>
      <c r="CY89" s="138" t="str">
        <f t="array" ref="CY89">IFERROR(INDEX($A$4:$A$56,SMALL(IF($A$88=CY$4:CY$56,ROW(CY$4:CY$56)-MIN(ROW(CY$4))+1,""),ROWS(CY$88:CY89))),"")</f>
        <v>agent 40</v>
      </c>
      <c r="CZ89" s="138" t="str">
        <f t="array" ref="CZ89">IFERROR(INDEX($A$4:$A$56,SMALL(IF($A$88=CZ$4:CZ$56,ROW(CZ$4:CZ$56)-MIN(ROW(CZ$4))+1,""),ROWS(CZ$88:CZ89))),"")</f>
        <v>agent 18</v>
      </c>
      <c r="DA89" s="138" t="str">
        <f t="array" ref="DA89">IFERROR(INDEX($A$4:$A$56,SMALL(IF($A$88=DA$4:DA$56,ROW(DA$4:DA$56)-MIN(ROW(DA$4))+1,""),ROWS(DA$88:DA89))),"")</f>
        <v>agent 7</v>
      </c>
      <c r="DB89" s="138" t="str">
        <f t="array" ref="DB89">IFERROR(INDEX($A$4:$A$56,SMALL(IF($A$88=DB$4:DB$56,ROW(DB$4:DB$56)-MIN(ROW(DB$4))+1,""),ROWS(DB$88:DB89))),"")</f>
        <v>agent 19</v>
      </c>
      <c r="DC89" s="186" t="str">
        <f t="array" ref="DC89">IFERROR(INDEX($A$4:$A$56,SMALL(IF($A$88=DC$4:DC$56,ROW(DC$4:DC$56)-MIN(ROW(DC$4))+1,""),ROWS(DC$88:DC89))),"")</f>
        <v>agent 10</v>
      </c>
      <c r="DD89" s="138" t="str">
        <f t="array" ref="DD89">IFERROR(INDEX($A$4:$A$56,SMALL(IF($A$88=DD$4:DD$56,ROW(DD$4:DD$56)-MIN(ROW(DD$4))+1,""),ROWS(DD$88:DD89))),"")</f>
        <v>agent 24</v>
      </c>
      <c r="DE89" s="138" t="str">
        <f t="array" ref="DE89">IFERROR(INDEX($A$4:$A$56,SMALL(IF($A$88=DE$4:DE$56,ROW(DE$4:DE$56)-MIN(ROW(DE$4))+1,""),ROWS(DE$88:DE89))),"")</f>
        <v>agent 17</v>
      </c>
      <c r="DF89" s="138" t="str">
        <f t="array" ref="DF89">IFERROR(INDEX($A$4:$A$56,SMALL(IF($A$88=DF$4:DF$56,ROW(DF$4:DF$56)-MIN(ROW(DF$4))+1,""),ROWS(DF$88:DF89))),"")</f>
        <v>agent 6</v>
      </c>
      <c r="DG89" s="138" t="str">
        <f t="array" ref="DG89">IFERROR(INDEX($A$4:$A$56,SMALL(IF($A$88=DG$4:DG$56,ROW(DG$4:DG$56)-MIN(ROW(DG$4))+1,""),ROWS(DG$88:DG89))),"")</f>
        <v>agent 18</v>
      </c>
      <c r="DH89" s="186" t="str">
        <f t="array" ref="DH89">IFERROR(INDEX($A$4:$A$56,SMALL(IF($A$88=DH$4:DH$56,ROW(DH$4:DH$56)-MIN(ROW(DH$4))+1,""),ROWS(DH$88:DH89))),"")</f>
        <v>agent 9</v>
      </c>
      <c r="DI89" s="138" t="str">
        <f t="array" ref="DI89">IFERROR(INDEX($A$4:$A$56,SMALL(IF($A$88=DI$4:DI$56,ROW(DI$4:DI$56)-MIN(ROW(DI$4))+1,""),ROWS(DI$88:DI89))),"")</f>
        <v>agent 38</v>
      </c>
      <c r="DJ89" s="138" t="str">
        <f t="array" ref="DJ89">IFERROR(INDEX($A$4:$A$56,SMALL(IF($A$88=DJ$4:DJ$56,ROW(DJ$4:DJ$56)-MIN(ROW(DJ$4))+1,""),ROWS(DJ$88:DJ89))),"")</f>
        <v>agent 16</v>
      </c>
      <c r="DK89" s="138" t="str">
        <f t="array" ref="DK89">IFERROR(INDEX($A$4:$A$56,SMALL(IF($A$88=DK$4:DK$56,ROW(DK$4:DK$56)-MIN(ROW(DK$4))+1,""),ROWS(DK$88:DK89))),"")</f>
        <v>agent 5</v>
      </c>
      <c r="DL89" s="138" t="str">
        <f t="array" ref="DL89">IFERROR(INDEX($A$4:$A$56,SMALL(IF($A$88=DL$4:DL$56,ROW(DL$4:DL$56)-MIN(ROW(DL$4))+1,""),ROWS(DL$88:DL89))),"")</f>
        <v>agent 17</v>
      </c>
      <c r="DM89" s="186" t="str">
        <f t="array" ref="DM89">IFERROR(INDEX($A$4:$A$56,SMALL(IF($A$88=DM$4:DM$56,ROW(DM$4:DM$56)-MIN(ROW(DM$4))+1,""),ROWS(DM$88:DM89))),"")</f>
        <v>agent 8</v>
      </c>
      <c r="DN89" s="138" t="str">
        <f t="array" ref="DN89">IFERROR(INDEX($A$4:$A$56,SMALL(IF($A$88=DN$4:DN$56,ROW(DN$4:DN$56)-MIN(ROW(DN$4))+1,""),ROWS(DN$88:DN89))),"")</f>
        <v>agent 37</v>
      </c>
      <c r="DO89" s="138" t="str">
        <f t="array" ref="DO89">IFERROR(INDEX($A$4:$A$56,SMALL(IF($A$88=DO$4:DO$56,ROW(DO$4:DO$56)-MIN(ROW(DO$4))+1,""),ROWS(DO$88:DO89))),"")</f>
        <v>agent 15</v>
      </c>
      <c r="DP89" s="138" t="str">
        <f t="array" ref="DP89">IFERROR(INDEX($A$4:$A$56,SMALL(IF($A$88=DP$4:DP$56,ROW(DP$4:DP$56)-MIN(ROW(DP$4))+1,""),ROWS(DP$88:DP89))),"")</f>
        <v>agent 4</v>
      </c>
      <c r="DQ89" s="138" t="str">
        <f t="array" ref="DQ89">IFERROR(INDEX($A$4:$A$56,SMALL(IF($A$88=DQ$4:DQ$56,ROW(DQ$4:DQ$56)-MIN(ROW(DQ$4))+1,""),ROWS(DQ$88:DQ89))),"")</f>
        <v>agent 16</v>
      </c>
      <c r="DR89" s="186" t="str">
        <f t="array" ref="DR89">IFERROR(INDEX($A$4:$A$56,SMALL(IF($A$88=DR$4:DR$56,ROW(DR$4:DR$56)-MIN(ROW(DR$4))+1,""),ROWS(DR$88:DR89))),"")</f>
        <v>agent 7</v>
      </c>
      <c r="DS89" s="138" t="str">
        <f t="array" ref="DS89">IFERROR(INDEX($A$4:$A$56,SMALL(IF($A$88=DS$4:DS$56,ROW(DS$4:DS$56)-MIN(ROW(DS$4))+1,""),ROWS(DS$88:DS89))),"")</f>
        <v>agent 36</v>
      </c>
      <c r="DT89" s="138" t="str">
        <f t="array" ref="DT89">IFERROR(INDEX($A$4:$A$56,SMALL(IF($A$88=DT$4:DT$56,ROW(DT$4:DT$56)-MIN(ROW(DT$4))+1,""),ROWS(DT$88:DT89))),"")</f>
        <v>agent 14</v>
      </c>
      <c r="DU89" s="138" t="str">
        <f t="array" ref="DU89">IFERROR(INDEX($A$4:$A$56,SMALL(IF($A$88=DU$4:DU$56,ROW(DU$4:DU$56)-MIN(ROW(DU$4))+1,""),ROWS(DU$88:DU89))),"")</f>
        <v>agent 3</v>
      </c>
      <c r="DV89" s="138" t="str">
        <f t="array" ref="DV89">IFERROR(INDEX($A$4:$A$56,SMALL(IF($A$88=DV$4:DV$56,ROW(DV$4:DV$56)-MIN(ROW(DV$4))+1,""),ROWS(DV$88:DV89))),"")</f>
        <v>agent 15</v>
      </c>
      <c r="DW89" s="186" t="str">
        <f t="array" ref="DW89">IFERROR(INDEX($A$4:$A$56,SMALL(IF($A$88=DW$4:DW$56,ROW(DW$4:DW$56)-MIN(ROW(DW$4))+1,""),ROWS(DW$88:DW89))),"")</f>
        <v>agent 9</v>
      </c>
      <c r="DX89" s="138" t="str">
        <f t="array" ref="DX89">IFERROR(INDEX($A$4:$A$56,SMALL(IF($A$88=DX$4:DX$56,ROW(DX$4:DX$56)-MIN(ROW(DX$4))+1,""),ROWS(DX$88:DX89))),"")</f>
        <v>agent 35</v>
      </c>
      <c r="DY89" s="138" t="str">
        <f t="array" ref="DY89">IFERROR(INDEX($A$4:$A$56,SMALL(IF($A$88=DY$4:DY$56,ROW(DY$4:DY$56)-MIN(ROW(DY$4))+1,""),ROWS(DY$88:DY89))),"")</f>
        <v>agent 13</v>
      </c>
      <c r="DZ89" s="138" t="str">
        <f t="array" ref="DZ89">IFERROR(INDEX($A$4:$A$56,SMALL(IF($A$88=DZ$4:DZ$56,ROW(DZ$4:DZ$56)-MIN(ROW(DZ$4))+1,""),ROWS(DZ$88:DZ89))),"")</f>
        <v>agent 2</v>
      </c>
      <c r="EA89" s="138" t="str">
        <f t="array" ref="EA89">IFERROR(INDEX($A$4:$A$56,SMALL(IF($A$88=EA$4:EA$56,ROW(EA$4:EA$56)-MIN(ROW(EA$4))+1,""),ROWS(EA$88:EA89))),"")</f>
        <v>agent 14</v>
      </c>
      <c r="EB89" s="186" t="str">
        <f t="array" ref="EB89">IFERROR(INDEX($A$4:$A$56,SMALL(IF($A$88=EB$4:EB$56,ROW(EB$4:EB$56)-MIN(ROW(EB$4))+1,""),ROWS(EB$88:EB89))),"")</f>
        <v>agent 8</v>
      </c>
      <c r="EC89" s="138" t="str">
        <f t="array" ref="EC89">IFERROR(INDEX($A$4:$A$56,SMALL(IF($A$88=EC$4:EC$56,ROW(EC$4:EC$56)-MIN(ROW(EC$4))+1,""),ROWS(EC$88:EC89))),"")</f>
        <v>agent 34</v>
      </c>
      <c r="ED89" s="138" t="str">
        <f t="array" ref="ED89">IFERROR(INDEX($A$4:$A$56,SMALL(IF($A$88=ED$4:ED$56,ROW(ED$4:ED$56)-MIN(ROW(ED$4))+1,""),ROWS(ED$88:ED89))),"")</f>
        <v>agent 13</v>
      </c>
      <c r="EE89" s="138" t="str">
        <f t="array" ref="EE89">IFERROR(INDEX($A$4:$A$56,SMALL(IF($A$88=EE$4:EE$56,ROW(EE$4:EE$56)-MIN(ROW(EE$4))+1,""),ROWS(EE$88:EE89))),"")</f>
        <v>agent 14</v>
      </c>
      <c r="EF89" s="138" t="str">
        <f t="array" ref="EF89">IFERROR(INDEX($A$4:$A$56,SMALL(IF($A$88=EF$4:EF$56,ROW(EF$4:EF$56)-MIN(ROW(EF$4))+1,""),ROWS(EF$88:EF89))),"")</f>
        <v>agent 14</v>
      </c>
      <c r="EG89" s="186" t="str">
        <f t="array" ref="EG89">IFERROR(INDEX($A$4:$A$56,SMALL(IF($A$88=EG$4:EG$56,ROW(EG$4:EG$56)-MIN(ROW(EG$4))+1,""),ROWS(EG$88:EG89))),"")</f>
        <v>agent 7</v>
      </c>
      <c r="EH89" s="138" t="str">
        <f t="array" ref="EH89">IFERROR(INDEX($A$4:$A$56,SMALL(IF($A$88=EH$4:EH$56,ROW(EH$4:EH$56)-MIN(ROW(EH$4))+1,""),ROWS(EH$88:EH89))),"")</f>
        <v>agent 33</v>
      </c>
      <c r="EI89" s="138" t="str">
        <f t="array" ref="EI89">IFERROR(INDEX($A$4:$A$56,SMALL(IF($A$88=EI$4:EI$56,ROW(EI$4:EI$56)-MIN(ROW(EI$4))+1,""),ROWS(EI$88:EI89))),"")</f>
        <v>agent 12</v>
      </c>
      <c r="EJ89" s="138" t="str">
        <f t="array" ref="EJ89">IFERROR(INDEX($A$4:$A$56,SMALL(IF($A$88=EJ$4:EJ$56,ROW(EJ$4:EJ$56)-MIN(ROW(EJ$4))+1,""),ROWS(EJ$88:EJ89))),"")</f>
        <v>agent 19</v>
      </c>
      <c r="EK89" s="138" t="str">
        <f t="array" ref="EK89">IFERROR(INDEX($A$4:$A$56,SMALL(IF($A$88=EK$4:EK$56,ROW(EK$4:EK$56)-MIN(ROW(EK$4))+1,""),ROWS(EK$88:EK89))),"")</f>
        <v>agent 13</v>
      </c>
      <c r="EL89" s="138" t="str">
        <f t="array" ref="EL89">IFERROR(INDEX($A$4:$A$56,SMALL(IF($A$88=EL$4:EL$56,ROW(EL$4:EL$56)-MIN(ROW(EL$4))+1,""),ROWS(EL$88:EL89))),"")</f>
        <v>agent 6</v>
      </c>
      <c r="EM89" s="138" t="str">
        <f t="array" ref="EM89">IFERROR(INDEX($A$4:$A$56,SMALL(IF($A$88=EM$4:EM$56,ROW(EM$4:EM$56)-MIN(ROW(EM$4))+1,""),ROWS(EM$88:EM89))),"")</f>
        <v>agent 23</v>
      </c>
      <c r="EN89" s="138" t="str">
        <f t="array" ref="EN89">IFERROR(INDEX($A$4:$A$56,SMALL(IF($A$88=EN$4:EN$56,ROW(EN$4:EN$56)-MIN(ROW(EN$4))+1,""),ROWS(EN$88:EN89))),"")</f>
        <v>agent 11</v>
      </c>
      <c r="EO89" s="138" t="str">
        <f t="array" ref="EO89">IFERROR(INDEX($A$4:$A$56,SMALL(IF($A$88=EO$4:EO$56,ROW(EO$4:EO$56)-MIN(ROW(EO$4))+1,""),ROWS(EO$88:EO89))),"")</f>
        <v>agent 18</v>
      </c>
      <c r="EP89" s="138" t="str">
        <f t="array" ref="EP89">IFERROR(INDEX($A$4:$A$56,SMALL(IF($A$88=EP$4:EP$56,ROW(EP$4:EP$56)-MIN(ROW(EP$4))+1,""),ROWS(EP$88:EP89))),"")</f>
        <v>agent 12</v>
      </c>
      <c r="EQ89" s="138" t="str">
        <f t="array" ref="EQ89">IFERROR(INDEX($A$4:$A$56,SMALL(IF($A$88=EQ$4:EQ$56,ROW(EQ$4:EQ$56)-MIN(ROW(EQ$4))+1,""),ROWS(EQ$88:EQ89))),"")</f>
        <v>agent 5</v>
      </c>
      <c r="ER89" s="138" t="str">
        <f t="array" ref="ER89">IFERROR(INDEX($A$4:$A$56,SMALL(IF($A$88=ER$4:ER$56,ROW(ER$4:ER$56)-MIN(ROW(ER$4))+1,""),ROWS(ER$88:ER89))),"")</f>
        <v>agent 31</v>
      </c>
      <c r="ES89" s="138" t="str">
        <f t="array" ref="ES89">IFERROR(INDEX($A$4:$A$56,SMALL(IF($A$88=ES$4:ES$56,ROW(ES$4:ES$56)-MIN(ROW(ES$4))+1,""),ROWS(ES$88:ES89))),"")</f>
        <v>agent 10</v>
      </c>
      <c r="ET89" s="138" t="str">
        <f t="array" ref="ET89">IFERROR(INDEX($A$4:$A$56,SMALL(IF($A$88=ET$4:ET$56,ROW(ET$4:ET$56)-MIN(ROW(ET$4))+1,""),ROWS(ET$88:ET89))),"")</f>
        <v>agent 17</v>
      </c>
      <c r="EU89" s="138" t="str">
        <f t="array" ref="EU89">IFERROR(INDEX($A$4:$A$56,SMALL(IF($A$88=EU$4:EU$56,ROW(EU$4:EU$56)-MIN(ROW(EU$4))+1,""),ROWS(EU$88:EU89))),"")</f>
        <v>agent 11</v>
      </c>
      <c r="EV89" s="138" t="str">
        <f t="array" ref="EV89">IFERROR(INDEX($A$4:$A$56,SMALL(IF($A$88=EV$4:EV$56,ROW(EV$4:EV$56)-MIN(ROW(EV$4))+1,""),ROWS(EV$88:EV89))),"")</f>
        <v>agent 4</v>
      </c>
      <c r="EW89" s="138" t="str">
        <f t="array" ref="EW89">IFERROR(INDEX($A$4:$A$56,SMALL(IF($A$88=EW$4:EW$56,ROW(EW$4:EW$56)-MIN(ROW(EW$4))+1,""),ROWS(EW$88:EW89))),"")</f>
        <v>agent 30</v>
      </c>
      <c r="EX89" s="138" t="str">
        <f t="array" ref="EX89">IFERROR(INDEX($A$4:$A$56,SMALL(IF($A$88=EX$4:EX$56,ROW(EX$4:EX$56)-MIN(ROW(EX$4))+1,""),ROWS(EX$88:EX89))),"")</f>
        <v>agent 9</v>
      </c>
      <c r="EY89" s="138" t="str">
        <f t="array" ref="EY89">IFERROR(INDEX($A$4:$A$56,SMALL(IF($A$88=EY$4:EY$56,ROW(EY$4:EY$56)-MIN(ROW(EY$4))+1,""),ROWS(EY$88:EY89))),"")</f>
        <v>agent 16</v>
      </c>
      <c r="EZ89" s="138" t="str">
        <f t="array" ref="EZ89">IFERROR(INDEX($A$4:$A$56,SMALL(IF($A$88=EZ$4:EZ$56,ROW(EZ$4:EZ$56)-MIN(ROW(EZ$4))+1,""),ROWS(EZ$88:EZ89))),"")</f>
        <v>agent 10</v>
      </c>
      <c r="FA89" s="138" t="str">
        <f t="array" ref="FA89">IFERROR(INDEX($A$4:$A$56,SMALL(IF($A$88=FA$4:FA$56,ROW(FA$4:FA$56)-MIN(ROW(FA$4))+1,""),ROWS(FA$88:FA89))),"")</f>
        <v>agent 14</v>
      </c>
      <c r="FB89" s="138" t="str">
        <f t="array" ref="FB89">IFERROR(INDEX($A$4:$A$56,SMALL(IF($A$88=FB$4:FB$56,ROW(FB$4:FB$56)-MIN(ROW(FB$4))+1,""),ROWS(FB$88:FB89))),"")</f>
        <v>agent 29</v>
      </c>
      <c r="FC89" s="138" t="str">
        <f t="array" ref="FC89">IFERROR(INDEX($A$4:$A$56,SMALL(IF($A$88=FC$4:FC$56,ROW(FC$4:FC$56)-MIN(ROW(FC$4))+1,""),ROWS(FC$88:FC89))),"")</f>
        <v>agent 8</v>
      </c>
      <c r="FD89" s="138" t="str">
        <f t="array" ref="FD89">IFERROR(INDEX($A$4:$A$56,SMALL(IF($A$88=FD$4:FD$56,ROW(FD$4:FD$56)-MIN(ROW(FD$4))+1,""),ROWS(FD$88:FD89))),"")</f>
        <v>agent 15</v>
      </c>
      <c r="FE89" s="138" t="str">
        <f t="array" ref="FE89">IFERROR(INDEX($A$4:$A$56,SMALL(IF($A$88=FE$4:FE$56,ROW(FE$4:FE$56)-MIN(ROW(FE$4))+1,""),ROWS(FE$88:FE89))),"")</f>
        <v>agent 9</v>
      </c>
      <c r="FF89" s="138" t="str">
        <f t="array" ref="FF89">IFERROR(INDEX($A$4:$A$56,SMALL(IF($A$88=FF$4:FF$56,ROW(FF$4:FF$56)-MIN(ROW(FF$4))+1,""),ROWS(FF$88:FF89))),"")</f>
        <v>agent 13</v>
      </c>
      <c r="FG89" s="138" t="str">
        <f t="array" ref="FG89">IFERROR(INDEX($A$4:$A$56,SMALL(IF($A$88=FG$4:FG$56,ROW(FG$4:FG$56)-MIN(ROW(FG$4))+1,""),ROWS(FG$88:FG89))),"")</f>
        <v>agent 28</v>
      </c>
      <c r="FH89" s="138" t="str">
        <f t="array" ref="FH89">IFERROR(INDEX($A$4:$A$56,SMALL(IF($A$88=FH$4:FH$56,ROW(FH$4:FH$56)-MIN(ROW(FH$4))+1,""),ROWS(FH$88:FH89))),"")</f>
        <v>agent 7</v>
      </c>
      <c r="FI89" s="138" t="str">
        <f t="array" ref="FI89">IFERROR(INDEX($A$4:$A$56,SMALL(IF($A$88=FI$4:FI$56,ROW(FI$4:FI$56)-MIN(ROW(FI$4))+1,""),ROWS(FI$88:FI89))),"")</f>
        <v>agent 14</v>
      </c>
      <c r="FJ89" s="138" t="str">
        <f t="array" ref="FJ89">IFERROR(INDEX($A$4:$A$56,SMALL(IF($A$88=FJ$4:FJ$56,ROW(FJ$4:FJ$56)-MIN(ROW(FJ$4))+1,""),ROWS(FJ$88:FJ89))),"")</f>
        <v>agent 8</v>
      </c>
      <c r="FK89" s="138" t="str">
        <f t="array" ref="FK89">IFERROR(INDEX($A$4:$A$56,SMALL(IF($A$88=FK$4:FK$56,ROW(FK$4:FK$56)-MIN(ROW(FK$4))+1,""),ROWS(FK$88:FK89))),"")</f>
        <v>agent 12</v>
      </c>
      <c r="FL89" s="138" t="str">
        <f t="array" ref="FL89">IFERROR(INDEX($A$4:$A$56,SMALL(IF($A$88=FL$4:FL$56,ROW(FL$4:FL$56)-MIN(ROW(FL$4))+1,""),ROWS(FL$88:FL89))),"")</f>
        <v>agent 27</v>
      </c>
      <c r="FM89" s="138" t="str">
        <f t="array" ref="FM89">IFERROR(INDEX($A$4:$A$56,SMALL(IF($A$88=FM$4:FM$56,ROW(FM$4:FM$56)-MIN(ROW(FM$4))+1,""),ROWS(FM$88:FM89))),"")</f>
        <v>agent 6</v>
      </c>
      <c r="FN89" s="138" t="str">
        <f t="array" ref="FN89">IFERROR(INDEX($A$4:$A$56,SMALL(IF($A$88=FN$4:FN$56,ROW(FN$4:FN$56)-MIN(ROW(FN$4))+1,""),ROWS(FN$88:FN89))),"")</f>
        <v>agent 13</v>
      </c>
      <c r="FO89" s="138" t="str">
        <f t="array" ref="FO89">IFERROR(INDEX($A$4:$A$56,SMALL(IF($A$88=FO$4:FO$56,ROW(FO$4:FO$56)-MIN(ROW(FO$4))+1,""),ROWS(FO$88:FO89))),"")</f>
        <v>agent 7</v>
      </c>
      <c r="FP89" s="138" t="str">
        <f t="array" ref="FP89">IFERROR(INDEX($A$4:$A$56,SMALL(IF($A$88=FP$4:FP$56,ROW(FP$4:FP$56)-MIN(ROW(FP$4))+1,""),ROWS(FP$88:FP89))),"")</f>
        <v>agent 17</v>
      </c>
      <c r="FQ89" s="138" t="str">
        <f t="array" ref="FQ89">IFERROR(INDEX($A$4:$A$56,SMALL(IF($A$88=FQ$4:FQ$56,ROW(FQ$4:FQ$56)-MIN(ROW(FQ$4))+1,""),ROWS(FQ$88:FQ89))),"")</f>
        <v>agent 33</v>
      </c>
      <c r="FR89" s="138" t="str">
        <f t="array" ref="FR89">IFERROR(INDEX($A$4:$A$56,SMALL(IF($A$88=FR$4:FR$56,ROW(FR$4:FR$56)-MIN(ROW(FR$4))+1,""),ROWS(FR$88:FR89))),"")</f>
        <v>agent 5</v>
      </c>
      <c r="FS89" s="138" t="str">
        <f t="array" ref="FS89">IFERROR(INDEX($A$4:$A$56,SMALL(IF($A$88=FS$4:FS$56,ROW(FS$4:FS$56)-MIN(ROW(FS$4))+1,""),ROWS(FS$88:FS89))),"")</f>
        <v>agent 12</v>
      </c>
      <c r="FT89" s="138" t="str">
        <f t="array" ref="FT89">IFERROR(INDEX($A$4:$A$56,SMALL(IF($A$88=FT$4:FT$56,ROW(FT$4:FT$56)-MIN(ROW(FT$4))+1,""),ROWS(FT$88:FT89))),"")</f>
        <v>agent 6</v>
      </c>
      <c r="FU89" s="138" t="str">
        <f t="array" ref="FU89">IFERROR(INDEX($A$4:$A$56,SMALL(IF($A$88=FU$4:FU$56,ROW(FU$4:FU$56)-MIN(ROW(FU$4))+1,""),ROWS(FU$88:FU89))),"")</f>
        <v>agent 16</v>
      </c>
      <c r="FV89" s="138" t="str">
        <f t="array" ref="FV89">IFERROR(INDEX($A$4:$A$56,SMALL(IF($A$88=FV$4:FV$56,ROW(FV$4:FV$56)-MIN(ROW(FV$4))+1,""),ROWS(FV$88:FV89))),"")</f>
        <v>agent 22</v>
      </c>
      <c r="FW89" s="138" t="str">
        <f t="array" ref="FW89">IFERROR(INDEX($A$4:$A$56,SMALL(IF($A$88=FW$4:FW$56,ROW(FW$4:FW$56)-MIN(ROW(FW$4))+1,""),ROWS(FW$88:FW89))),"")</f>
        <v>agent 4</v>
      </c>
      <c r="FX89" s="138" t="str">
        <f t="array" ref="FX89">IFERROR(INDEX($A$4:$A$56,SMALL(IF($A$88=FX$4:FX$56,ROW(FX$4:FX$56)-MIN(ROW(FX$4))+1,""),ROWS(FX$88:FX89))),"")</f>
        <v>agent 11</v>
      </c>
      <c r="FY89" s="138" t="str">
        <f t="array" ref="FY89">IFERROR(INDEX($A$4:$A$56,SMALL(IF($A$88=FY$4:FY$56,ROW(FY$4:FY$56)-MIN(ROW(FY$4))+1,""),ROWS(FY$88:FY89))),"")</f>
        <v>agent 5</v>
      </c>
      <c r="FZ89" s="138" t="str">
        <f t="array" ref="FZ89">IFERROR(INDEX($A$4:$A$56,SMALL(IF($A$88=FZ$4:FZ$56,ROW(FZ$4:FZ$56)-MIN(ROW(FZ$4))+1,""),ROWS(FZ$88:FZ89))),"")</f>
        <v>agent 15</v>
      </c>
      <c r="GA89" s="138" t="str">
        <f t="array" ref="GA89">IFERROR(INDEX($A$4:$A$56,SMALL(IF($A$88=GA$4:GA$56,ROW(GA$4:GA$56)-MIN(ROW(GA$4))+1,""),ROWS(GA$88:GA89))),"")</f>
        <v>agent 31</v>
      </c>
      <c r="GB89" s="138" t="str">
        <f t="array" ref="GB89">IFERROR(INDEX($A$4:$A$56,SMALL(IF($A$88=GB$4:GB$56,ROW(GB$4:GB$56)-MIN(ROW(GB$4))+1,""),ROWS(GB$88:GB89))),"")</f>
        <v>agent 3</v>
      </c>
      <c r="GC89" s="138" t="str">
        <f t="array" ref="GC89">IFERROR(INDEX($A$4:$A$56,SMALL(IF($A$88=GC$4:GC$56,ROW(GC$4:GC$56)-MIN(ROW(GC$4))+1,""),ROWS(GC$88:GC89))),"")</f>
        <v>agent 10</v>
      </c>
      <c r="GD89" s="138" t="str">
        <f t="array" ref="GD89">IFERROR(INDEX($A$4:$A$56,SMALL(IF($A$88=GD$4:GD$56,ROW(GD$4:GD$56)-MIN(ROW(GD$4))+1,""),ROWS(GD$88:GD89))),"")</f>
        <v>agent 4</v>
      </c>
      <c r="GE89" s="138" t="str">
        <f t="array" ref="GE89">IFERROR(INDEX($A$4:$A$56,SMALL(IF($A$88=GE$4:GE$56,ROW(GE$4:GE$56)-MIN(ROW(GE$4))+1,""),ROWS(GE$88:GE89))),"")</f>
        <v>agent 14</v>
      </c>
      <c r="GF89" s="138" t="str">
        <f t="array" ref="GF89">IFERROR(INDEX($A$4:$A$56,SMALL(IF($A$88=GF$4:GF$56,ROW(GF$4:GF$56)-MIN(ROW(GF$4))+1,""),ROWS(GF$88:GF89))),"")</f>
        <v>agent 30</v>
      </c>
      <c r="GG89" s="138" t="str">
        <f t="array" ref="GG89">IFERROR(INDEX($A$4:$A$56,SMALL(IF($A$88=GG$4:GG$56,ROW(GG$4:GG$56)-MIN(ROW(GG$4))+1,""),ROWS(GG$88:GG89))),"")</f>
        <v>agent 2</v>
      </c>
      <c r="GH89" s="138" t="str">
        <f t="array" ref="GH89">IFERROR(INDEX($A$4:$A$56,SMALL(IF($A$88=GH$4:GH$56,ROW(GH$4:GH$56)-MIN(ROW(GH$4))+1,""),ROWS(GH$88:GH89))),"")</f>
        <v>agent 9</v>
      </c>
      <c r="GI89" s="138" t="str">
        <f t="array" ref="GI89">IFERROR(INDEX($A$4:$A$56,SMALL(IF($A$88=GI$4:GI$56,ROW(GI$4:GI$56)-MIN(ROW(GI$4))+1,""),ROWS(GI$88:GI89))),"")</f>
        <v>agent 3</v>
      </c>
      <c r="GJ89" s="138" t="str">
        <f t="array" ref="GJ89">IFERROR(INDEX($A$4:$A$56,SMALL(IF($A$88=GJ$4:GJ$56,ROW(GJ$4:GJ$56)-MIN(ROW(GJ$4))+1,""),ROWS(GJ$88:GJ89))),"")</f>
        <v>agent 13</v>
      </c>
      <c r="GK89" s="138" t="str">
        <f t="array" ref="GK89">IFERROR(INDEX($A$4:$A$56,SMALL(IF($A$88=GK$4:GK$56,ROW(GK$4:GK$56)-MIN(ROW(GK$4))+1,""),ROWS(GK$88:GK89))),"")</f>
        <v>agent 29</v>
      </c>
      <c r="GL89" s="138" t="str">
        <f t="array" ref="GL89">IFERROR(INDEX($A$4:$A$56,SMALL(IF($A$88=GL$4:GL$56,ROW(GL$4:GL$56)-MIN(ROW(GL$4))+1,""),ROWS(GL$88:GL89))),"")</f>
        <v>agent 8</v>
      </c>
      <c r="GM89" s="138" t="str">
        <f t="array" ref="GM89">IFERROR(INDEX($A$4:$A$56,SMALL(IF($A$88=GM$4:GM$56,ROW(GM$4:GM$56)-MIN(ROW(GM$4))+1,""),ROWS(GM$88:GM89))),"")</f>
        <v>agent 8</v>
      </c>
      <c r="GN89" s="138" t="str">
        <f t="array" ref="GN89">IFERROR(INDEX($A$4:$A$56,SMALL(IF($A$88=GN$4:GN$56,ROW(GN$4:GN$56)-MIN(ROW(GN$4))+1,""),ROWS(GN$88:GN89))),"")</f>
        <v>agent 2</v>
      </c>
      <c r="GO89" s="138" t="str">
        <f t="array" ref="GO89">IFERROR(INDEX($A$4:$A$56,SMALL(IF($A$88=GO$4:GO$56,ROW(GO$4:GO$56)-MIN(ROW(GO$4))+1,""),ROWS(GO$88:GO89))),"")</f>
        <v>agent 12</v>
      </c>
      <c r="GP89" s="138" t="str">
        <f t="array" ref="GP89">IFERROR(INDEX($A$4:$A$56,SMALL(IF($A$88=GP$4:GP$56,ROW(GP$4:GP$56)-MIN(ROW(GP$4))+1,""),ROWS(GP$88:GP89))),"")</f>
        <v>agent 25</v>
      </c>
      <c r="GQ89" s="138" t="str">
        <f t="array" ref="GQ89">IFERROR(INDEX($A$4:$A$56,SMALL(IF($A$88=GQ$4:GQ$56,ROW(GQ$4:GQ$56)-MIN(ROW(GQ$4))+1,""),ROWS(GQ$88:GQ89))),"")</f>
        <v>agent 19</v>
      </c>
      <c r="GR89" s="138" t="str">
        <f t="array" ref="GR89">IFERROR(INDEX($A$4:$A$56,SMALL(IF($A$88=GR$4:GR$56,ROW(GR$4:GR$56)-MIN(ROW(GR$4))+1,""),ROWS(GR$88:GR89))),"")</f>
        <v>agent 7</v>
      </c>
      <c r="GS89" s="138" t="str">
        <f t="array" ref="GS89">IFERROR(INDEX($A$4:$A$56,SMALL(IF($A$88=GS$4:GS$56,ROW(GS$4:GS$56)-MIN(ROW(GS$4))+1,""),ROWS(GS$88:GS89))),"")</f>
        <v>agent 7</v>
      </c>
      <c r="GT89" s="138" t="str">
        <f t="array" ref="GT89">IFERROR(INDEX($A$4:$A$56,SMALL(IF($A$88=GT$4:GT$56,ROW(GT$4:GT$56)-MIN(ROW(GT$4))+1,""),ROWS(GT$88:GT89))),"")</f>
        <v>agent 11</v>
      </c>
      <c r="GU89" s="138" t="str">
        <f t="array" ref="GU89">IFERROR(INDEX($A$4:$A$56,SMALL(IF($A$88=GU$4:GU$56,ROW(GU$4:GU$56)-MIN(ROW(GU$4))+1,""),ROWS(GU$88:GU89))),"")</f>
        <v>agent 27</v>
      </c>
      <c r="GV89" s="138" t="str">
        <f t="array" ref="GV89">IFERROR(INDEX($A$4:$A$56,SMALL(IF($A$88=GV$4:GV$56,ROW(GV$4:GV$56)-MIN(ROW(GV$4))+1,""),ROWS(GV$88:GV89))),"")</f>
        <v>agent 18</v>
      </c>
      <c r="GW89" s="138" t="str">
        <f t="array" ref="GW89">IFERROR(INDEX($A$4:$A$56,SMALL(IF($A$88=GW$4:GW$56,ROW(GW$4:GW$56)-MIN(ROW(GW$4))+1,""),ROWS(GW$88:GW89))),"")</f>
        <v>agent 7</v>
      </c>
      <c r="GX89" s="138" t="str">
        <f t="array" ref="GX89">IFERROR(INDEX($A$4:$A$56,SMALL(IF($A$88=GX$4:GX$56,ROW(GX$4:GX$56)-MIN(ROW(GX$4))+1,""),ROWS(GX$88:GX89))),"")</f>
        <v>agent 19</v>
      </c>
      <c r="GY89" s="138" t="str">
        <f t="array" ref="GY89">IFERROR(INDEX($A$4:$A$56,SMALL(IF($A$88=GY$4:GY$56,ROW(GY$4:GY$56)-MIN(ROW(GY$4))+1,""),ROWS(GY$88:GY89))),"")</f>
        <v>agent 10</v>
      </c>
      <c r="GZ89" s="138" t="str">
        <f t="array" ref="GZ89">IFERROR(INDEX($A$4:$A$56,SMALL(IF($A$88=GZ$4:GZ$56,ROW(GZ$4:GZ$56)-MIN(ROW(GZ$4))+1,""),ROWS(GZ$88:GZ89))),"")</f>
        <v>agent 24</v>
      </c>
      <c r="HA89" s="138" t="str">
        <f t="array" ref="HA89">IFERROR(INDEX($A$4:$A$56,SMALL(IF($A$88=HA$4:HA$56,ROW(HA$4:HA$56)-MIN(ROW(HA$4))+1,""),ROWS(HA$88:HA89))),"")</f>
        <v>agent 17</v>
      </c>
      <c r="HB89" s="138" t="str">
        <f t="array" ref="HB89">IFERROR(INDEX($A$4:$A$56,SMALL(IF($A$88=HB$4:HB$56,ROW(HB$4:HB$56)-MIN(ROW(HB$4))+1,""),ROWS(HB$88:HB89))),"")</f>
        <v>agent 6</v>
      </c>
      <c r="HC89" s="138" t="str">
        <f t="array" ref="HC89">IFERROR(INDEX($A$4:$A$56,SMALL(IF($A$88=HC$4:HC$56,ROW(HC$4:HC$56)-MIN(ROW(HC$4))+1,""),ROWS(HC$88:HC89))),"")</f>
        <v>agent 18</v>
      </c>
      <c r="HD89" s="138" t="str">
        <f t="array" ref="HD89">IFERROR(INDEX($A$4:$A$56,SMALL(IF($A$88=HD$4:HD$56,ROW(HD$4:HD$56)-MIN(ROW(HD$4))+1,""),ROWS(HD$88:HD89))),"")</f>
        <v>agent 9</v>
      </c>
      <c r="HE89" s="138" t="str">
        <f t="array" ref="HE89">IFERROR(INDEX($A$4:$A$56,SMALL(IF($A$88=HE$4:HE$56,ROW(HE$4:HE$56)-MIN(ROW(HE$4))+1,""),ROWS(HE$88:HE89))),"")</f>
        <v>agent 45</v>
      </c>
      <c r="HF89" s="138" t="str">
        <f t="array" ref="HF89">IFERROR(INDEX($A$4:$A$56,SMALL(IF($A$88=HF$4:HF$56,ROW(HF$4:HF$56)-MIN(ROW(HF$4))+1,""),ROWS(HF$88:HF89))),"")</f>
        <v>agent 16</v>
      </c>
      <c r="HG89" s="138" t="str">
        <f t="array" ref="HG89">IFERROR(INDEX($A$4:$A$56,SMALL(IF($A$88=HG$4:HG$56,ROW(HG$4:HG$56)-MIN(ROW(HG$4))+1,""),ROWS(HG$88:HG89))),"")</f>
        <v>agent 5</v>
      </c>
      <c r="HH89" s="138" t="str">
        <f t="array" ref="HH89">IFERROR(INDEX($A$4:$A$56,SMALL(IF($A$88=HH$4:HH$56,ROW(HH$4:HH$56)-MIN(ROW(HH$4))+1,""),ROWS(HH$88:HH89))),"")</f>
        <v>agent 17</v>
      </c>
      <c r="HI89" s="138" t="str">
        <f t="array" ref="HI89">IFERROR(INDEX($A$4:$A$56,SMALL(IF($A$88=HI$4:HI$56,ROW(HI$4:HI$56)-MIN(ROW(HI$4))+1,""),ROWS(HI$88:HI89))),"")</f>
        <v>agent 8</v>
      </c>
      <c r="HJ89" s="138" t="str">
        <f t="array" ref="HJ89">IFERROR(INDEX($A$4:$A$56,SMALL(IF($A$88=HJ$4:HJ$56,ROW(HJ$4:HJ$56)-MIN(ROW(HJ$4))+1,""),ROWS(HJ$88:HJ89))),"")</f>
        <v>agent 44</v>
      </c>
      <c r="HK89" s="138" t="str">
        <f t="array" ref="HK89">IFERROR(INDEX($A$4:$A$56,SMALL(IF($A$88=HK$4:HK$56,ROW(HK$4:HK$56)-MIN(ROW(HK$4))+1,""),ROWS(HK$88:HK89))),"")</f>
        <v>agent 15</v>
      </c>
      <c r="HL89" s="138" t="str">
        <f t="array" ref="HL89">IFERROR(INDEX($A$4:$A$56,SMALL(IF($A$88=HL$4:HL$56,ROW(HL$4:HL$56)-MIN(ROW(HL$4))+1,""),ROWS(HL$88:HL89))),"")</f>
        <v>agent 4</v>
      </c>
      <c r="HM89" s="138" t="str">
        <f t="array" ref="HM89">IFERROR(INDEX($A$4:$A$56,SMALL(IF($A$88=HM$4:HM$56,ROW(HM$4:HM$56)-MIN(ROW(HM$4))+1,""),ROWS(HM$88:HM89))),"")</f>
        <v>agent 16</v>
      </c>
      <c r="HN89" s="138" t="str">
        <f t="array" ref="HN89">IFERROR(INDEX($A$4:$A$56,SMALL(IF($A$88=HN$4:HN$56,ROW(HN$4:HN$56)-MIN(ROW(HN$4))+1,""),ROWS(HN$88:HN89))),"")</f>
        <v>agent 7</v>
      </c>
      <c r="HO89" s="138" t="str">
        <f t="array" ref="HO89">IFERROR(INDEX($A$4:$A$56,SMALL(IF($A$88=HO$4:HO$56,ROW(HO$4:HO$56)-MIN(ROW(HO$4))+1,""),ROWS(HO$88:HO89))),"")</f>
        <v>agent 43</v>
      </c>
      <c r="HP89" s="138" t="str">
        <f t="array" ref="HP89">IFERROR(INDEX($A$4:$A$56,SMALL(IF($A$88=HP$4:HP$56,ROW(HP$4:HP$56)-MIN(ROW(HP$4))+1,""),ROWS(HP$88:HP89))),"")</f>
        <v>agent 14</v>
      </c>
      <c r="HQ89" s="138" t="str">
        <f t="array" ref="HQ89">IFERROR(INDEX($A$4:$A$56,SMALL(IF($A$88=HQ$4:HQ$56,ROW(HQ$4:HQ$56)-MIN(ROW(HQ$4))+1,""),ROWS(HQ$88:HQ89))),"")</f>
        <v>agent 3</v>
      </c>
      <c r="HR89" s="138" t="str">
        <f t="array" ref="HR89">IFERROR(INDEX($A$4:$A$56,SMALL(IF($A$88=HR$4:HR$56,ROW(HR$4:HR$56)-MIN(ROW(HR$4))+1,""),ROWS(HR$88:HR89))),"")</f>
        <v>agent 15</v>
      </c>
      <c r="HS89" s="138" t="str">
        <f t="array" ref="HS89">IFERROR(INDEX($A$4:$A$56,SMALL(IF($A$88=HS$4:HS$56,ROW(HS$4:HS$56)-MIN(ROW(HS$4))+1,""),ROWS(HS$88:HS89))),"")</f>
        <v>agent 9</v>
      </c>
      <c r="HT89" s="138" t="str">
        <f t="array" ref="HT89">IFERROR(INDEX($A$4:$A$56,SMALL(IF($A$88=HT$4:HT$56,ROW(HT$4:HT$56)-MIN(ROW(HT$4))+1,""),ROWS(HT$88:HT89))),"")</f>
        <v>agent 42</v>
      </c>
      <c r="HU89" s="138" t="str">
        <f t="array" ref="HU89">IFERROR(INDEX($A$4:$A$56,SMALL(IF($A$88=HU$4:HU$56,ROW(HU$4:HU$56)-MIN(ROW(HU$4))+1,""),ROWS(HU$88:HU89))),"")</f>
        <v>agent 13</v>
      </c>
      <c r="HV89" s="138" t="str">
        <f t="array" ref="HV89">IFERROR(INDEX($A$4:$A$56,SMALL(IF($A$88=HV$4:HV$56,ROW(HV$4:HV$56)-MIN(ROW(HV$4))+1,""),ROWS(HV$88:HV89))),"")</f>
        <v>agent 2</v>
      </c>
      <c r="HW89" s="138" t="str">
        <f t="array" ref="HW89">IFERROR(INDEX($A$4:$A$56,SMALL(IF($A$88=HW$4:HW$56,ROW(HW$4:HW$56)-MIN(ROW(HW$4))+1,""),ROWS(HW$88:HW89))),"")</f>
        <v>agent 14</v>
      </c>
      <c r="HX89" s="138" t="str">
        <f t="array" ref="HX89">IFERROR(INDEX($A$4:$A$56,SMALL(IF($A$88=HX$4:HX$56,ROW(HX$4:HX$56)-MIN(ROW(HX$4))+1,""),ROWS(HX$88:HX89))),"")</f>
        <v>agent 8</v>
      </c>
      <c r="HY89" s="138" t="str">
        <f t="array" ref="HY89">IFERROR(INDEX($A$4:$A$56,SMALL(IF($A$88=HY$4:HY$56,ROW(HY$4:HY$56)-MIN(ROW(HY$4))+1,""),ROWS(HY$88:HY89))),"")</f>
        <v>agent 41</v>
      </c>
      <c r="HZ89" s="138" t="str">
        <f t="array" ref="HZ89">IFERROR(INDEX($A$4:$A$56,SMALL(IF($A$88=HZ$4:HZ$56,ROW(HZ$4:HZ$56)-MIN(ROW(HZ$4))+1,""),ROWS(HZ$88:HZ89))),"")</f>
        <v>agent 13</v>
      </c>
      <c r="IA89" s="138" t="str">
        <f t="array" ref="IA89">IFERROR(INDEX($A$4:$A$56,SMALL(IF($A$88=IA$4:IA$56,ROW(IA$4:IA$56)-MIN(ROW(IA$4))+1,""),ROWS(IA$88:IA89))),"")</f>
        <v>agent 14</v>
      </c>
      <c r="IB89" s="138" t="str">
        <f t="array" ref="IB89">IFERROR(INDEX($A$4:$A$56,SMALL(IF($A$88=IB$4:IB$56,ROW(IB$4:IB$56)-MIN(ROW(IB$4))+1,""),ROWS(IB$88:IB89))),"")</f>
        <v>agent 14</v>
      </c>
      <c r="IC89" s="138" t="str">
        <f t="array" ref="IC89">IFERROR(INDEX($A$4:$A$56,SMALL(IF($A$88=IC$4:IC$56,ROW(IC$4:IC$56)-MIN(ROW(IC$4))+1,""),ROWS(IC$88:IC89))),"")</f>
        <v>agent 7</v>
      </c>
      <c r="ID89" s="138" t="str">
        <f t="array" ref="ID89">IFERROR(INDEX($A$4:$A$56,SMALL(IF($A$88=ID$4:ID$56,ROW(ID$4:ID$56)-MIN(ROW(ID$4))+1,""),ROWS(ID$88:ID89))),"")</f>
        <v>agent 40</v>
      </c>
      <c r="IE89" s="138" t="str">
        <f t="array" ref="IE89">IFERROR(INDEX($A$4:$A$56,SMALL(IF($A$88=IE$4:IE$56,ROW(IE$4:IE$56)-MIN(ROW(IE$4))+1,""),ROWS(IE$88:IE89))),"")</f>
        <v>agent 12</v>
      </c>
      <c r="IF89" s="138" t="str">
        <f t="array" ref="IF89">IFERROR(INDEX($A$4:$A$56,SMALL(IF($A$88=IF$4:IF$56,ROW(IF$4:IF$56)-MIN(ROW(IF$4))+1,""),ROWS(IF$88:IF89))),"")</f>
        <v>agent 19</v>
      </c>
      <c r="IG89" s="138" t="str">
        <f t="array" ref="IG89">IFERROR(INDEX($A$4:$A$56,SMALL(IF($A$88=IG$4:IG$56,ROW(IG$4:IG$56)-MIN(ROW(IG$4))+1,""),ROWS(IG$88:IG89))),"")</f>
        <v>agent 13</v>
      </c>
      <c r="IH89" s="138" t="str">
        <f t="array" ref="IH89">IFERROR(INDEX($A$4:$A$56,SMALL(IF($A$88=IH$4:IH$56,ROW(IH$4:IH$56)-MIN(ROW(IH$4))+1,""),ROWS(IH$88:IH89))),"")</f>
        <v>agent 6</v>
      </c>
      <c r="II89" s="138" t="str">
        <f t="array" ref="II89">IFERROR(INDEX($A$4:$A$56,SMALL(IF($A$88=II$4:II$56,ROW(II$4:II$56)-MIN(ROW(II$4))+1,""),ROWS(II$88:II89))),"")</f>
        <v>agent 23</v>
      </c>
      <c r="IJ89" s="138" t="str">
        <f t="array" ref="IJ89">IFERROR(INDEX($A$4:$A$56,SMALL(IF($A$88=IJ$4:IJ$56,ROW(IJ$4:IJ$56)-MIN(ROW(IJ$4))+1,""),ROWS(IJ$88:IJ89))),"")</f>
        <v>agent 11</v>
      </c>
      <c r="IK89" s="138" t="str">
        <f t="array" ref="IK89">IFERROR(INDEX($A$4:$A$56,SMALL(IF($A$88=IK$4:IK$56,ROW(IK$4:IK$56)-MIN(ROW(IK$4))+1,""),ROWS(IK$88:IK89))),"")</f>
        <v>agent 18</v>
      </c>
      <c r="IL89" s="138" t="str">
        <f t="array" ref="IL89">IFERROR(INDEX($A$4:$A$56,SMALL(IF($A$88=IL$4:IL$56,ROW(IL$4:IL$56)-MIN(ROW(IL$4))+1,""),ROWS(IL$88:IL89))),"")</f>
        <v>agent 12</v>
      </c>
      <c r="IM89" s="138" t="str">
        <f t="array" ref="IM89">IFERROR(INDEX($A$4:$A$56,SMALL(IF($A$88=IM$4:IM$56,ROW(IM$4:IM$56)-MIN(ROW(IM$4))+1,""),ROWS(IM$88:IM89))),"")</f>
        <v>agent 5</v>
      </c>
      <c r="IN89" s="138" t="str">
        <f t="array" ref="IN89">IFERROR(INDEX($A$4:$A$56,SMALL(IF($A$88=IN$4:IN$56,ROW(IN$4:IN$56)-MIN(ROW(IN$4))+1,""),ROWS(IN$88:IN89))),"")</f>
        <v>agent 38</v>
      </c>
      <c r="IO89" s="138" t="str">
        <f t="array" ref="IO89">IFERROR(INDEX($A$4:$A$56,SMALL(IF($A$88=IO$4:IO$56,ROW(IO$4:IO$56)-MIN(ROW(IO$4))+1,""),ROWS(IO$88:IO89))),"")</f>
        <v>agent 10</v>
      </c>
      <c r="IP89" s="138" t="str">
        <f t="array" ref="IP89">IFERROR(INDEX($A$4:$A$56,SMALL(IF($A$88=IP$4:IP$56,ROW(IP$4:IP$56)-MIN(ROW(IP$4))+1,""),ROWS(IP$88:IP89))),"")</f>
        <v>agent 17</v>
      </c>
      <c r="IQ89" s="138" t="str">
        <f t="array" ref="IQ89">IFERROR(INDEX($A$4:$A$56,SMALL(IF($A$88=IQ$4:IQ$56,ROW(IQ$4:IQ$56)-MIN(ROW(IQ$4))+1,""),ROWS(IQ$88:IQ89))),"")</f>
        <v>agent 11</v>
      </c>
      <c r="IR89" s="138" t="str">
        <f t="array" ref="IR89">IFERROR(INDEX($A$4:$A$56,SMALL(IF($A$88=IR$4:IR$56,ROW(IR$4:IR$56)-MIN(ROW(IR$4))+1,""),ROWS(IR$88:IR89))),"")</f>
        <v>agent 4</v>
      </c>
      <c r="IS89" s="138" t="str">
        <f t="array" ref="IS89">IFERROR(INDEX($A$4:$A$56,SMALL(IF($A$88=IS$4:IS$56,ROW(IS$4:IS$56)-MIN(ROW(IS$4))+1,""),ROWS(IS$88:IS89))),"")</f>
        <v>agent 37</v>
      </c>
      <c r="IT89" s="138" t="str">
        <f t="array" ref="IT89">IFERROR(INDEX($A$4:$A$56,SMALL(IF($A$88=IT$4:IT$56,ROW(IT$4:IT$56)-MIN(ROW(IT$4))+1,""),ROWS(IT$88:IT89))),"")</f>
        <v>agent 9</v>
      </c>
      <c r="IU89" s="138" t="str">
        <f t="array" ref="IU89">IFERROR(INDEX($A$4:$A$56,SMALL(IF($A$88=IU$4:IU$56,ROW(IU$4:IU$56)-MIN(ROW(IU$4))+1,""),ROWS(IU$88:IU89))),"")</f>
        <v>agent 16</v>
      </c>
      <c r="IV89" s="138" t="str">
        <f t="array" ref="IV89">IFERROR(INDEX($A$4:$A$56,SMALL(IF($A$88=IV$4:IV$56,ROW(IV$4:IV$56)-MIN(ROW(IV$4))+1,""),ROWS(IV$88:IV89))),"")</f>
        <v>agent 10</v>
      </c>
      <c r="IW89" s="138" t="str">
        <f t="array" ref="IW89">IFERROR(INDEX($A$4:$A$56,SMALL(IF($A$88=IW$4:IW$56,ROW(IW$4:IW$56)-MIN(ROW(IW$4))+1,""),ROWS(IW$88:IW89))),"")</f>
        <v>agent 14</v>
      </c>
      <c r="IX89" s="138" t="str">
        <f t="array" ref="IX89">IFERROR(INDEX($A$4:$A$56,SMALL(IF($A$88=IX$4:IX$56,ROW(IX$4:IX$56)-MIN(ROW(IX$4))+1,""),ROWS(IX$88:IX89))),"")</f>
        <v>agent 36</v>
      </c>
      <c r="IY89" s="138" t="str">
        <f t="array" ref="IY89">IFERROR(INDEX($A$4:$A$56,SMALL(IF($A$88=IY$4:IY$56,ROW(IY$4:IY$56)-MIN(ROW(IY$4))+1,""),ROWS(IY$88:IY89))),"")</f>
        <v>agent 8</v>
      </c>
      <c r="IZ89" s="138" t="str">
        <f t="array" ref="IZ89">IFERROR(INDEX($A$4:$A$56,SMALL(IF($A$88=IZ$4:IZ$56,ROW(IZ$4:IZ$56)-MIN(ROW(IZ$4))+1,""),ROWS(IZ$88:IZ89))),"")</f>
        <v>agent 15</v>
      </c>
      <c r="JA89" s="138" t="str">
        <f t="array" ref="JA89">IFERROR(INDEX($A$4:$A$56,SMALL(IF($A$88=JA$4:JA$56,ROW(JA$4:JA$56)-MIN(ROW(JA$4))+1,""),ROWS(JA$88:JA89))),"")</f>
        <v>agent 9</v>
      </c>
      <c r="JB89" s="138" t="str">
        <f t="array" ref="JB89">IFERROR(INDEX($A$4:$A$56,SMALL(IF($A$88=JB$4:JB$56,ROW(JB$4:JB$56)-MIN(ROW(JB$4))+1,""),ROWS(JB$88:JB89))),"")</f>
        <v>agent 13</v>
      </c>
      <c r="JC89" s="138" t="str">
        <f t="array" ref="JC89">IFERROR(INDEX($A$4:$A$56,SMALL(IF($A$88=JC$4:JC$56,ROW(JC$4:JC$56)-MIN(ROW(JC$4))+1,""),ROWS(JC$88:JC89))),"")</f>
        <v>agent 35</v>
      </c>
      <c r="JD89" s="138" t="str">
        <f t="array" ref="JD89">IFERROR(INDEX($A$4:$A$56,SMALL(IF($A$88=JD$4:JD$56,ROW(JD$4:JD$56)-MIN(ROW(JD$4))+1,""),ROWS(JD$88:JD89))),"")</f>
        <v>agent 7</v>
      </c>
      <c r="JE89" s="138" t="str">
        <f t="array" ref="JE89">IFERROR(INDEX($A$4:$A$56,SMALL(IF($A$88=JE$4:JE$56,ROW(JE$4:JE$56)-MIN(ROW(JE$4))+1,""),ROWS(JE$88:JE89))),"")</f>
        <v>agent 14</v>
      </c>
      <c r="JF89" s="138" t="str">
        <f t="array" ref="JF89">IFERROR(INDEX($A$4:$A$56,SMALL(IF($A$88=JF$4:JF$56,ROW(JF$4:JF$56)-MIN(ROW(JF$4))+1,""),ROWS(JF$88:JF89))),"")</f>
        <v>agent 8</v>
      </c>
      <c r="JG89" s="138" t="str">
        <f t="array" ref="JG89">IFERROR(INDEX($A$4:$A$56,SMALL(IF($A$88=JG$4:JG$56,ROW(JG$4:JG$56)-MIN(ROW(JG$4))+1,""),ROWS(JG$88:JG89))),"")</f>
        <v>agent 12</v>
      </c>
      <c r="JH89" s="138" t="str">
        <f t="array" ref="JH89">IFERROR(INDEX($A$4:$A$56,SMALL(IF($A$88=JH$4:JH$56,ROW(JH$4:JH$56)-MIN(ROW(JH$4))+1,""),ROWS(JH$88:JH89))),"")</f>
        <v>agent 34</v>
      </c>
      <c r="JI89" s="138" t="str">
        <f t="array" ref="JI89">IFERROR(INDEX($A$4:$A$56,SMALL(IF($A$88=JI$4:JI$56,ROW(JI$4:JI$56)-MIN(ROW(JI$4))+1,""),ROWS(JI$88:JI89))),"")</f>
        <v>agent 6</v>
      </c>
      <c r="JJ89" s="138" t="str">
        <f t="array" ref="JJ89">IFERROR(INDEX($A$4:$A$56,SMALL(IF($A$88=JJ$4:JJ$56,ROW(JJ$4:JJ$56)-MIN(ROW(JJ$4))+1,""),ROWS(JJ$88:JJ89))),"")</f>
        <v>agent 13</v>
      </c>
      <c r="JK89" s="138" t="str">
        <f t="array" ref="JK89">IFERROR(INDEX($A$4:$A$56,SMALL(IF($A$88=JK$4:JK$56,ROW(JK$4:JK$56)-MIN(ROW(JK$4))+1,""),ROWS(JK$88:JK89))),"")</f>
        <v>agent 7</v>
      </c>
    </row>
    <row r="90" spans="1:272">
      <c r="B90" s="186" t="str">
        <f t="array" ref="B90">IFERROR(INDEX($A$4:$A$56,SMALL(IF($A$88=B$4:B$56,ROW(B$4:B$56)-MIN(ROW(B$4))+1,""),ROWS(B$88:B90))),"")</f>
        <v>agent 14</v>
      </c>
      <c r="C90" s="138" t="str">
        <f t="array" ref="C90">IFERROR(INDEX($A$4:$A$56,SMALL(IF($A$88=C$4:C$56,ROW(C$4:C$56)-MIN(ROW(C$4))+1,""),ROWS(C$88:C90))),"")</f>
        <v>agent 40</v>
      </c>
      <c r="D90" s="138" t="str">
        <f t="array" ref="D90">IFERROR(INDEX($A$4:$A$56,SMALL(IF($A$88=D$4:D$56,ROW(D$4:D$56)-MIN(ROW(D$4))+1,""),ROWS(D$88:D90))),"")</f>
        <v>agent 19</v>
      </c>
      <c r="E90" s="138" t="str">
        <f t="array" ref="E90">IFERROR(INDEX($A$4:$A$56,SMALL(IF($A$88=E$4:E$56,ROW(E$4:E$56)-MIN(ROW(E$4))+1,""),ROWS(E$88:E90))),"")</f>
        <v>agent 20</v>
      </c>
      <c r="F90" s="138" t="str">
        <f t="array" ref="F90">IFERROR(INDEX($A$4:$A$56,SMALL(IF($A$88=F$4:F$56,ROW(F$4:F$56)-MIN(ROW(F$4))+1,""),ROWS(F$88:F90))),"")</f>
        <v>agent 20</v>
      </c>
      <c r="G90" s="186" t="str">
        <f t="array" ref="G90">IFERROR(INDEX($A$4:$A$56,SMALL(IF($A$88=G$4:G$56,ROW(G$4:G$56)-MIN(ROW(G$4))+1,""),ROWS(G$88:G90))),"")</f>
        <v>agent 13</v>
      </c>
      <c r="H90" s="138" t="str">
        <f t="array" ref="H90">IFERROR(INDEX($A$4:$A$56,SMALL(IF($A$88=H$4:H$56,ROW(H$4:H$56)-MIN(ROW(H$4))+1,""),ROWS(H$88:H90))),"")</f>
        <v>agent 32</v>
      </c>
      <c r="I90" s="138" t="str">
        <f t="array" ref="I90">IFERROR(INDEX($A$4:$A$56,SMALL(IF($A$88=I$4:I$56,ROW(I$4:I$56)-MIN(ROW(I$4))+1,""),ROWS(I$88:I90))),"")</f>
        <v>agent 18</v>
      </c>
      <c r="J90" s="138" t="str">
        <f t="array" ref="J90">IFERROR(INDEX($A$4:$A$56,SMALL(IF($A$88=J$4:J$56,ROW(J$4:J$56)-MIN(ROW(J$4))+1,""),ROWS(J$88:J90))),"")</f>
        <v>agent 19</v>
      </c>
      <c r="K90" s="138" t="str">
        <f t="array" ref="K90">IFERROR(INDEX($A$4:$A$56,SMALL(IF($A$88=K$4:K$56,ROW(K$4:K$56)-MIN(ROW(K$4))+1,""),ROWS(K$88:K90))),"")</f>
        <v>agent 19</v>
      </c>
      <c r="L90" s="186" t="str">
        <f t="array" ref="L90">IFERROR(INDEX($A$4:$A$56,SMALL(IF($A$88=L$4:L$56,ROW(L$4:L$56)-MIN(ROW(L$4))+1,""),ROWS(L$88:L90))),"")</f>
        <v>agent 12</v>
      </c>
      <c r="M90" s="138" t="str">
        <f t="array" ref="M90">IFERROR(INDEX($A$4:$A$56,SMALL(IF($A$88=M$4:M$56,ROW(M$4:M$56)-MIN(ROW(M$4))+1,""),ROWS(M$88:M90))),"")</f>
        <v>agent 38</v>
      </c>
      <c r="N90" s="138" t="str">
        <f t="array" ref="N90">IFERROR(INDEX($A$4:$A$56,SMALL(IF($A$88=N$4:N$56,ROW(N$4:N$56)-MIN(ROW(N$4))+1,""),ROWS(N$88:N90))),"")</f>
        <v>agent 17</v>
      </c>
      <c r="O90" s="138" t="str">
        <f t="array" ref="O90">IFERROR(INDEX($A$4:$A$56,SMALL(IF($A$88=O$4:O$56,ROW(O$4:O$56)-MIN(ROW(O$4))+1,""),ROWS(O$88:O90))),"")</f>
        <v>agent 18</v>
      </c>
      <c r="P90" s="138" t="str">
        <f t="array" ref="P90">IFERROR(INDEX($A$4:$A$56,SMALL(IF($A$88=P$4:P$56,ROW(P$4:P$56)-MIN(ROW(P$4))+1,""),ROWS(P$88:P90))),"")</f>
        <v>agent 18</v>
      </c>
      <c r="Q90" s="186" t="str">
        <f t="array" ref="Q90">IFERROR(INDEX($A$4:$A$56,SMALL(IF($A$88=Q$4:Q$56,ROW(Q$4:Q$56)-MIN(ROW(Q$4))+1,""),ROWS(Q$88:Q90))),"")</f>
        <v>agent 11</v>
      </c>
      <c r="R90" s="138" t="str">
        <f t="array" ref="R90">IFERROR(INDEX($A$4:$A$56,SMALL(IF($A$88=R$4:R$56,ROW(R$4:R$56)-MIN(ROW(R$4))+1,""),ROWS(R$88:R90))),"")</f>
        <v>agent 37</v>
      </c>
      <c r="S90" s="138" t="str">
        <f t="array" ref="S90">IFERROR(INDEX($A$4:$A$56,SMALL(IF($A$88=S$4:S$56,ROW(S$4:S$56)-MIN(ROW(S$4))+1,""),ROWS(S$88:S90))),"")</f>
        <v>agent 16</v>
      </c>
      <c r="T90" s="138" t="str">
        <f t="array" ref="T90">IFERROR(INDEX($A$4:$A$56,SMALL(IF($A$88=T$4:T$56,ROW(T$4:T$56)-MIN(ROW(T$4))+1,""),ROWS(T$88:T90))),"")</f>
        <v>agent 17</v>
      </c>
      <c r="U90" s="138" t="str">
        <f t="array" ref="U90">IFERROR(INDEX($A$4:$A$56,SMALL(IF($A$88=U$4:U$56,ROW(U$4:U$56)-MIN(ROW(U$4))+1,""),ROWS(U$88:U90))),"")</f>
        <v>agent 17</v>
      </c>
      <c r="V90" s="186" t="str">
        <f t="array" ref="V90">IFERROR(INDEX($A$4:$A$56,SMALL(IF($A$88=V$4:V$56,ROW(V$4:V$56)-MIN(ROW(V$4))+1,""),ROWS(V$88:V90))),"")</f>
        <v>agent 10</v>
      </c>
      <c r="W90" s="138" t="str">
        <f t="array" ref="W90">IFERROR(INDEX($A$4:$A$56,SMALL(IF($A$88=W$4:W$56,ROW(W$4:W$56)-MIN(ROW(W$4))+1,""),ROWS(W$88:W90))),"")</f>
        <v>agent 36</v>
      </c>
      <c r="X90" s="138" t="str">
        <f t="array" ref="X90">IFERROR(INDEX($A$4:$A$56,SMALL(IF($A$88=X$4:X$56,ROW(X$4:X$56)-MIN(ROW(X$4))+1,""),ROWS(X$88:X90))),"")</f>
        <v>agent 15</v>
      </c>
      <c r="Y90" s="138" t="str">
        <f t="array" ref="Y90">IFERROR(INDEX($A$4:$A$56,SMALL(IF($A$88=Y$4:Y$56,ROW(Y$4:Y$56)-MIN(ROW(Y$4))+1,""),ROWS(Y$88:Y90))),"")</f>
        <v>agent 16</v>
      </c>
      <c r="Z90" s="138" t="str">
        <f t="array" ref="Z90">IFERROR(INDEX($A$4:$A$56,SMALL(IF($A$88=Z$4:Z$56,ROW(Z$4:Z$56)-MIN(ROW(Z$4))+1,""),ROWS(Z$88:Z90))),"")</f>
        <v>agent 16</v>
      </c>
      <c r="AA90" s="186" t="str">
        <f t="array" ref="AA90">IFERROR(INDEX($A$4:$A$56,SMALL(IF($A$88=AA$4:AA$56,ROW(AA$4:AA$56)-MIN(ROW(AA$4))+1,""),ROWS(AA$88:AA90))),"")</f>
        <v>agent 20</v>
      </c>
      <c r="AB90" s="138" t="str">
        <f t="array" ref="AB90">IFERROR(INDEX($A$4:$A$56,SMALL(IF($A$88=AB$4:AB$56,ROW(AB$4:AB$56)-MIN(ROW(AB$4))+1,""),ROWS(AB$88:AB90))),"")</f>
        <v>agent 35</v>
      </c>
      <c r="AC90" s="138" t="str">
        <f t="array" ref="AC90">IFERROR(INDEX($A$4:$A$56,SMALL(IF($A$88=AC$4:AC$56,ROW(AC$4:AC$56)-MIN(ROW(AC$4))+1,""),ROWS(AC$88:AC90))),"")</f>
        <v>agent 14</v>
      </c>
      <c r="AD90" s="138" t="str">
        <f t="array" ref="AD90">IFERROR(INDEX($A$4:$A$56,SMALL(IF($A$88=AD$4:AD$56,ROW(AD$4:AD$56)-MIN(ROW(AD$4))+1,""),ROWS(AD$88:AD90))),"")</f>
        <v>agent 15</v>
      </c>
      <c r="AE90" s="138" t="str">
        <f t="array" ref="AE90">IFERROR(INDEX($A$4:$A$56,SMALL(IF($A$88=AE$4:AE$56,ROW(AE$4:AE$56)-MIN(ROW(AE$4))+1,""),ROWS(AE$88:AE90))),"")</f>
        <v>agent 15</v>
      </c>
      <c r="AF90" s="186" t="str">
        <f t="array" ref="AF90">IFERROR(INDEX($A$4:$A$56,SMALL(IF($A$88=AF$4:AF$56,ROW(AF$4:AF$56)-MIN(ROW(AF$4))+1,""),ROWS(AF$88:AF90))),"")</f>
        <v>agent 19</v>
      </c>
      <c r="AG90" s="138" t="str">
        <f t="array" ref="AG90">IFERROR(INDEX($A$4:$A$56,SMALL(IF($A$88=AG$4:AG$56,ROW(AG$4:AG$56)-MIN(ROW(AG$4))+1,""),ROWS(AG$88:AG90))),"")</f>
        <v>agent 34</v>
      </c>
      <c r="AH90" s="138" t="str">
        <f t="array" ref="AH90">IFERROR(INDEX($A$4:$A$56,SMALL(IF($A$88=AH$4:AH$56,ROW(AH$4:AH$56)-MIN(ROW(AH$4))+1,""),ROWS(AH$88:AH90))),"")</f>
        <v>agent 20</v>
      </c>
      <c r="AI90" s="138" t="str">
        <f t="array" ref="AI90">IFERROR(INDEX($A$4:$A$56,SMALL(IF($A$88=AI$4:AI$56,ROW(AI$4:AI$56)-MIN(ROW(AI$4))+1,""),ROWS(AI$88:AI90))),"")</f>
        <v>agent 20</v>
      </c>
      <c r="AJ90" s="138" t="str">
        <f t="array" ref="AJ90">IFERROR(INDEX($A$4:$A$56,SMALL(IF($A$88=AJ$4:AJ$56,ROW(AJ$4:AJ$56)-MIN(ROW(AJ$4))+1,""),ROWS(AJ$88:AJ90))),"")</f>
        <v>agent 20</v>
      </c>
      <c r="AK90" s="186" t="str">
        <f t="array" ref="AK90">IFERROR(INDEX($A$4:$A$56,SMALL(IF($A$88=AK$4:AK$56,ROW(AK$4:AK$56)-MIN(ROW(AK$4))+1,""),ROWS(AK$88:AK90))),"")</f>
        <v>agent 18</v>
      </c>
      <c r="AL90" s="138" t="str">
        <f t="array" ref="AL90">IFERROR(INDEX($A$4:$A$56,SMALL(IF($A$88=AL$4:AL$56,ROW(AL$4:AL$56)-MIN(ROW(AL$4))+1,""),ROWS(AL$88:AL90))),"")</f>
        <v>agent 33</v>
      </c>
      <c r="AM90" s="138" t="str">
        <f t="array" ref="AM90">IFERROR(INDEX($A$4:$A$56,SMALL(IF($A$88=AM$4:AM$56,ROW(AM$4:AM$56)-MIN(ROW(AM$4))+1,""),ROWS(AM$88:AM90))),"")</f>
        <v>agent 19</v>
      </c>
      <c r="AN90" s="138" t="str">
        <f t="array" ref="AN90">IFERROR(INDEX($A$4:$A$56,SMALL(IF($A$88=AN$4:AN$56,ROW(AN$4:AN$56)-MIN(ROW(AN$4))+1,""),ROWS(AN$88:AN90))),"")</f>
        <v>agent 20</v>
      </c>
      <c r="AO90" s="138" t="str">
        <f t="array" ref="AO90">IFERROR(INDEX($A$4:$A$56,SMALL(IF($A$88=AO$4:AO$56,ROW(AO$4:AO$56)-MIN(ROW(AO$4))+1,""),ROWS(AO$88:AO90))),"")</f>
        <v>agent 19</v>
      </c>
      <c r="AP90" s="186" t="str">
        <f t="array" ref="AP90">IFERROR(INDEX($A$4:$A$56,SMALL(IF($A$88=AP$4:AP$56,ROW(AP$4:AP$56)-MIN(ROW(AP$4))+1,""),ROWS(AP$88:AP90))),"")</f>
        <v>agent 17</v>
      </c>
      <c r="AQ90" s="138" t="str">
        <f t="array" ref="AQ90">IFERROR(INDEX($A$4:$A$56,SMALL(IF($A$88=AQ$4:AQ$56,ROW(AQ$4:AQ$56)-MIN(ROW(AQ$4))+1,""),ROWS(AQ$88:AQ90))),"")</f>
        <v>agent 33</v>
      </c>
      <c r="AR90" s="138" t="str">
        <f t="array" ref="AR90">IFERROR(INDEX($A$4:$A$56,SMALL(IF($A$88=AR$4:AR$56,ROW(AR$4:AR$56)-MIN(ROW(AR$4))+1,""),ROWS(AR$88:AR90))),"")</f>
        <v>agent 18</v>
      </c>
      <c r="AS90" s="138" t="str">
        <f t="array" ref="AS90">IFERROR(INDEX($A$4:$A$56,SMALL(IF($A$88=AS$4:AS$56,ROW(AS$4:AS$56)-MIN(ROW(AS$4))+1,""),ROWS(AS$88:AS90))),"")</f>
        <v>agent 19</v>
      </c>
      <c r="AT90" s="138" t="str">
        <f t="array" ref="AT90">IFERROR(INDEX($A$4:$A$56,SMALL(IF($A$88=AT$4:AT$56,ROW(AT$4:AT$56)-MIN(ROW(AT$4))+1,""),ROWS(AT$88:AT90))),"")</f>
        <v>agent 18</v>
      </c>
      <c r="AU90" s="186" t="str">
        <f t="array" ref="AU90">IFERROR(INDEX($A$4:$A$56,SMALL(IF($A$88=AU$4:AU$56,ROW(AU$4:AU$56)-MIN(ROW(AU$4))+1,""),ROWS(AU$88:AU90))),"")</f>
        <v>agent 16</v>
      </c>
      <c r="AV90" s="138" t="str">
        <f t="array" ref="AV90">IFERROR(INDEX($A$4:$A$56,SMALL(IF($A$88=AV$4:AV$56,ROW(AV$4:AV$56)-MIN(ROW(AV$4))+1,""),ROWS(AV$88:AV90))),"")</f>
        <v>agent 32</v>
      </c>
      <c r="AW90" s="138" t="str">
        <f t="array" ref="AW90">IFERROR(INDEX($A$4:$A$56,SMALL(IF($A$88=AW$4:AW$56,ROW(AW$4:AW$56)-MIN(ROW(AW$4))+1,""),ROWS(AW$88:AW90))),"")</f>
        <v>agent 17</v>
      </c>
      <c r="AX90" s="138" t="str">
        <f t="array" ref="AX90">IFERROR(INDEX($A$4:$A$56,SMALL(IF($A$88=AX$4:AX$56,ROW(AX$4:AX$56)-MIN(ROW(AX$4))+1,""),ROWS(AX$88:AX90))),"")</f>
        <v>agent 18</v>
      </c>
      <c r="AY90" s="138" t="str">
        <f t="array" ref="AY90">IFERROR(INDEX($A$4:$A$56,SMALL(IF($A$88=AY$4:AY$56,ROW(AY$4:AY$56)-MIN(ROW(AY$4))+1,""),ROWS(AY$88:AY90))),"")</f>
        <v>agent 17</v>
      </c>
      <c r="AZ90" s="186" t="str">
        <f t="array" ref="AZ90">IFERROR(INDEX($A$4:$A$56,SMALL(IF($A$88=AZ$4:AZ$56,ROW(AZ$4:AZ$56)-MIN(ROW(AZ$4))+1,""),ROWS(AZ$88:AZ90))),"")</f>
        <v>agent 15</v>
      </c>
      <c r="BA90" s="138" t="str">
        <f t="array" ref="BA90">IFERROR(INDEX($A$4:$A$56,SMALL(IF($A$88=BA$4:BA$56,ROW(BA$4:BA$56)-MIN(ROW(BA$4))+1,""),ROWS(BA$88:BA90))),"")</f>
        <v>agent 31</v>
      </c>
      <c r="BB90" s="138" t="str">
        <f t="array" ref="BB90">IFERROR(INDEX($A$4:$A$56,SMALL(IF($A$88=BB$4:BB$56,ROW(BB$4:BB$56)-MIN(ROW(BB$4))+1,""),ROWS(BB$88:BB90))),"")</f>
        <v>agent 16</v>
      </c>
      <c r="BC90" s="138" t="str">
        <f t="array" ref="BC90">IFERROR(INDEX($A$4:$A$56,SMALL(IF($A$88=BC$4:BC$56,ROW(BC$4:BC$56)-MIN(ROW(BC$4))+1,""),ROWS(BC$88:BC90))),"")</f>
        <v>agent 17</v>
      </c>
      <c r="BD90" s="138" t="str">
        <f t="array" ref="BD90">IFERROR(INDEX($A$4:$A$56,SMALL(IF($A$88=BD$4:BD$56,ROW(BD$4:BD$56)-MIN(ROW(BD$4))+1,""),ROWS(BD$88:BD90))),"")</f>
        <v>agent 16</v>
      </c>
      <c r="BE90" s="186" t="str">
        <f t="array" ref="BE90">IFERROR(INDEX($A$4:$A$56,SMALL(IF($A$88=BE$4:BE$56,ROW(BE$4:BE$56)-MIN(ROW(BE$4))+1,""),ROWS(BE$88:BE90))),"")</f>
        <v>agent 20</v>
      </c>
      <c r="BF90" s="138" t="str">
        <f t="array" ref="BF90">IFERROR(INDEX($A$4:$A$56,SMALL(IF($A$88=BF$4:BF$56,ROW(BF$4:BF$56)-MIN(ROW(BF$4))+1,""),ROWS(BF$88:BF90))),"")</f>
        <v>agent 29</v>
      </c>
      <c r="BG90" s="138" t="str">
        <f t="array" ref="BG90">IFERROR(INDEX($A$4:$A$56,SMALL(IF($A$88=BG$4:BG$56,ROW(BG$4:BG$56)-MIN(ROW(BG$4))+1,""),ROWS(BG$88:BG90))),"")</f>
        <v>agent 15</v>
      </c>
      <c r="BH90" s="138" t="str">
        <f t="array" ref="BH90">IFERROR(INDEX($A$4:$A$56,SMALL(IF($A$88=BH$4:BH$56,ROW(BH$4:BH$56)-MIN(ROW(BH$4))+1,""),ROWS(BH$88:BH90))),"")</f>
        <v>agent 16</v>
      </c>
      <c r="BI90" s="138" t="str">
        <f t="array" ref="BI90">IFERROR(INDEX($A$4:$A$56,SMALL(IF($A$88=BI$4:BI$56,ROW(BI$4:BI$56)-MIN(ROW(BI$4))+1,""),ROWS(BI$88:BI90))),"")</f>
        <v>agent 15</v>
      </c>
      <c r="BJ90" s="186" t="str">
        <f t="array" ref="BJ90">IFERROR(INDEX($A$4:$A$56,SMALL(IF($A$88=BJ$4:BJ$56,ROW(BJ$4:BJ$56)-MIN(ROW(BJ$4))+1,""),ROWS(BJ$88:BJ90))),"")</f>
        <v>agent 19</v>
      </c>
      <c r="BK90" s="138" t="str">
        <f t="array" ref="BK90">IFERROR(INDEX($A$4:$A$56,SMALL(IF($A$88=BK$4:BK$56,ROW(BK$4:BK$56)-MIN(ROW(BK$4))+1,""),ROWS(BK$88:BK90))),"")</f>
        <v>agent 29</v>
      </c>
      <c r="BL90" s="138" t="str">
        <f t="array" ref="BL90">IFERROR(INDEX($A$4:$A$56,SMALL(IF($A$88=BL$4:BL$56,ROW(BL$4:BL$56)-MIN(ROW(BL$4))+1,""),ROWS(BL$88:BL90))),"")</f>
        <v>agent 14</v>
      </c>
      <c r="BM90" s="138" t="str">
        <f t="array" ref="BM90">IFERROR(INDEX($A$4:$A$56,SMALL(IF($A$88=BM$4:BM$56,ROW(BM$4:BM$56)-MIN(ROW(BM$4))+1,""),ROWS(BM$88:BM90))),"")</f>
        <v>agent 15</v>
      </c>
      <c r="BN90" s="138" t="str">
        <f t="array" ref="BN90">IFERROR(INDEX($A$4:$A$56,SMALL(IF($A$88=BN$4:BN$56,ROW(BN$4:BN$56)-MIN(ROW(BN$4))+1,""),ROWS(BN$88:BN90))),"")</f>
        <v>agent 14</v>
      </c>
      <c r="BO90" s="186" t="str">
        <f t="array" ref="BO90">IFERROR(INDEX($A$4:$A$56,SMALL(IF($A$88=BO$4:BO$56,ROW(BO$4:BO$56)-MIN(ROW(BO$4))+1,""),ROWS(BO$88:BO90))),"")</f>
        <v>agent 18</v>
      </c>
      <c r="BP90" s="138" t="str">
        <f t="array" ref="BP90">IFERROR(INDEX($A$4:$A$56,SMALL(IF($A$88=BP$4:BP$56,ROW(BP$4:BP$56)-MIN(ROW(BP$4))+1,""),ROWS(BP$88:BP90))),"")</f>
        <v>agent 27</v>
      </c>
      <c r="BQ90" s="138" t="str">
        <f t="array" ref="BQ90">IFERROR(INDEX($A$4:$A$56,SMALL(IF($A$88=BQ$4:BQ$56,ROW(BQ$4:BQ$56)-MIN(ROW(BQ$4))+1,""),ROWS(BQ$88:BQ90))),"")</f>
        <v>agent 13</v>
      </c>
      <c r="BR90" s="138" t="str">
        <f t="array" ref="BR90">IFERROR(INDEX($A$4:$A$56,SMALL(IF($A$88=BR$4:BR$56,ROW(BR$4:BR$56)-MIN(ROW(BR$4))+1,""),ROWS(BR$88:BR90))),"")</f>
        <v>agent 14</v>
      </c>
      <c r="BS90" s="138" t="str">
        <f t="array" ref="BS90">IFERROR(INDEX($A$4:$A$56,SMALL(IF($A$88=BS$4:BS$56,ROW(BS$4:BS$56)-MIN(ROW(BS$4))+1,""),ROWS(BS$88:BS90))),"")</f>
        <v>agent 13</v>
      </c>
      <c r="BT90" s="186" t="str">
        <f t="array" ref="BT90">IFERROR(INDEX($A$4:$A$56,SMALL(IF($A$88=BT$4:BT$56,ROW(BT$4:BT$56)-MIN(ROW(BT$4))+1,""),ROWS(BT$88:BT90))),"")</f>
        <v>agent 20</v>
      </c>
      <c r="BU90" s="138" t="str">
        <f t="array" ref="BU90">IFERROR(INDEX($A$4:$A$56,SMALL(IF($A$88=BU$4:BU$56,ROW(BU$4:BU$56)-MIN(ROW(BU$4))+1,""),ROWS(BU$88:BU90))),"")</f>
        <v>agent 46</v>
      </c>
      <c r="BV90" s="138" t="str">
        <f t="array" ref="BV90">IFERROR(INDEX($A$4:$A$56,SMALL(IF($A$88=BV$4:BV$56,ROW(BV$4:BV$56)-MIN(ROW(BV$4))+1,""),ROWS(BV$88:BV90))),"")</f>
        <v>agent 12</v>
      </c>
      <c r="BW90" s="138" t="str">
        <f t="array" ref="BW90">IFERROR(INDEX($A$4:$A$56,SMALL(IF($A$88=BW$4:BW$56,ROW(BW$4:BW$56)-MIN(ROW(BW$4))+1,""),ROWS(BW$88:BW90))),"")</f>
        <v>agent 13</v>
      </c>
      <c r="BX90" s="138" t="str">
        <f t="array" ref="BX90">IFERROR(INDEX($A$4:$A$56,SMALL(IF($A$88=BX$4:BX$56,ROW(BX$4:BX$56)-MIN(ROW(BX$4))+1,""),ROWS(BX$88:BX90))),"")</f>
        <v>agent 12</v>
      </c>
      <c r="BY90" s="186" t="str">
        <f t="array" ref="BY90">IFERROR(INDEX($A$4:$A$56,SMALL(IF($A$88=BY$4:BY$56,ROW(BY$4:BY$56)-MIN(ROW(BY$4))+1,""),ROWS(BY$88:BY90))),"")</f>
        <v>agent 19</v>
      </c>
      <c r="BZ90" s="138" t="str">
        <f t="array" ref="BZ90">IFERROR(INDEX($A$4:$A$56,SMALL(IF($A$88=BZ$4:BZ$56,ROW(BZ$4:BZ$56)-MIN(ROW(BZ$4))+1,""),ROWS(BZ$88:BZ90))),"")</f>
        <v>agent 52</v>
      </c>
      <c r="CA90" s="138" t="str">
        <f t="array" ref="CA90">IFERROR(INDEX($A$4:$A$56,SMALL(IF($A$88=CA$4:CA$56,ROW(CA$4:CA$56)-MIN(ROW(CA$4))+1,""),ROWS(CA$88:CA90))),"")</f>
        <v>agent 11</v>
      </c>
      <c r="CB90" s="138" t="str">
        <f t="array" ref="CB90">IFERROR(INDEX($A$4:$A$56,SMALL(IF($A$88=CB$4:CB$56,ROW(CB$4:CB$56)-MIN(ROW(CB$4))+1,""),ROWS(CB$88:CB90))),"")</f>
        <v>agent 12</v>
      </c>
      <c r="CC90" s="138" t="str">
        <f t="array" ref="CC90">IFERROR(INDEX($A$4:$A$56,SMALL(IF($A$88=CC$4:CC$56,ROW(CC$4:CC$56)-MIN(ROW(CC$4))+1,""),ROWS(CC$88:CC90))),"")</f>
        <v>agent 11</v>
      </c>
      <c r="CD90" s="186" t="str">
        <f t="array" ref="CD90">IFERROR(INDEX($A$4:$A$56,SMALL(IF($A$88=CD$4:CD$56,ROW(CD$4:CD$56)-MIN(ROW(CD$4))+1,""),ROWS(CD$88:CD90))),"")</f>
        <v>agent 18</v>
      </c>
      <c r="CE90" s="138" t="str">
        <f t="array" ref="CE90">IFERROR(INDEX($A$4:$A$56,SMALL(IF($A$88=CE$4:CE$56,ROW(CE$4:CE$56)-MIN(ROW(CE$4))+1,""),ROWS(CE$88:CE90))),"")</f>
        <v>agent 51</v>
      </c>
      <c r="CF90" s="138" t="str">
        <f t="array" ref="CF90">IFERROR(INDEX($A$4:$A$56,SMALL(IF($A$88=CF$4:CF$56,ROW(CF$4:CF$56)-MIN(ROW(CF$4))+1,""),ROWS(CF$88:CF90))),"")</f>
        <v>agent 10</v>
      </c>
      <c r="CG90" s="138" t="str">
        <f t="array" ref="CG90">IFERROR(INDEX($A$4:$A$56,SMALL(IF($A$88=CG$4:CG$56,ROW(CG$4:CG$56)-MIN(ROW(CG$4))+1,""),ROWS(CG$88:CG90))),"")</f>
        <v>agent 11</v>
      </c>
      <c r="CH90" s="138" t="str">
        <f t="array" ref="CH90">IFERROR(INDEX($A$4:$A$56,SMALL(IF($A$88=CH$4:CH$56,ROW(CH$4:CH$56)-MIN(ROW(CH$4))+1,""),ROWS(CH$88:CH90))),"")</f>
        <v>agent 10</v>
      </c>
      <c r="CI90" s="186" t="str">
        <f t="array" ref="CI90">IFERROR(INDEX($A$4:$A$56,SMALL(IF($A$88=CI$4:CI$56,ROW(CI$4:CI$56)-MIN(ROW(CI$4))+1,""),ROWS(CI$88:CI90))),"")</f>
        <v>agent 17</v>
      </c>
      <c r="CJ90" s="138" t="str">
        <f t="array" ref="CJ90">IFERROR(INDEX($A$4:$A$56,SMALL(IF($A$88=CJ$4:CJ$56,ROW(CJ$4:CJ$56)-MIN(ROW(CJ$4))+1,""),ROWS(CJ$88:CJ90))),"")</f>
        <v>agent 50</v>
      </c>
      <c r="CK90" s="138" t="str">
        <f t="array" ref="CK90">IFERROR(INDEX($A$4:$A$56,SMALL(IF($A$88=CK$4:CK$56,ROW(CK$4:CK$56)-MIN(ROW(CK$4))+1,""),ROWS(CK$88:CK90))),"")</f>
        <v>agent 9</v>
      </c>
      <c r="CL90" s="138" t="str">
        <f t="array" ref="CL90">IFERROR(INDEX($A$4:$A$56,SMALL(IF($A$88=CL$4:CL$56,ROW(CL$4:CL$56)-MIN(ROW(CL$4))+1,""),ROWS(CL$88:CL90))),"")</f>
        <v>agent 10</v>
      </c>
      <c r="CM90" s="138" t="str">
        <f t="array" ref="CM90">IFERROR(INDEX($A$4:$A$56,SMALL(IF($A$88=CM$4:CM$56,ROW(CM$4:CM$56)-MIN(ROW(CM$4))+1,""),ROWS(CM$88:CM90))),"")</f>
        <v>agent 9</v>
      </c>
      <c r="CN90" s="186" t="str">
        <f t="array" ref="CN90">IFERROR(INDEX($A$4:$A$56,SMALL(IF($A$88=CN$4:CN$56,ROW(CN$4:CN$56)-MIN(ROW(CN$4))+1,""),ROWS(CN$88:CN90))),"")</f>
        <v>agent 16</v>
      </c>
      <c r="CO90" s="138" t="str">
        <f t="array" ref="CO90">IFERROR(INDEX($A$4:$A$56,SMALL(IF($A$88=CO$4:CO$56,ROW(CO$4:CO$56)-MIN(ROW(CO$4))+1,""),ROWS(CO$88:CO90))),"")</f>
        <v>agent 49</v>
      </c>
      <c r="CP90" s="138" t="str">
        <f t="array" ref="CP90">IFERROR(INDEX($A$4:$A$56,SMALL(IF($A$88=CP$4:CP$56,ROW(CP$4:CP$56)-MIN(ROW(CP$4))+1,""),ROWS(CP$88:CP90))),"")</f>
        <v>agent 20</v>
      </c>
      <c r="CQ90" s="138" t="str">
        <f t="array" ref="CQ90">IFERROR(INDEX($A$4:$A$56,SMALL(IF($A$88=CQ$4:CQ$56,ROW(CQ$4:CQ$56)-MIN(ROW(CQ$4))+1,""),ROWS(CQ$88:CQ90))),"")</f>
        <v>agent 9</v>
      </c>
      <c r="CR90" s="138" t="str">
        <f t="array" ref="CR90">IFERROR(INDEX($A$4:$A$56,SMALL(IF($A$88=CR$4:CR$56,ROW(CR$4:CR$56)-MIN(ROW(CR$4))+1,""),ROWS(CR$88:CR90))),"")</f>
        <v>agent 8</v>
      </c>
      <c r="CS90" s="186" t="str">
        <f t="array" ref="CS90">IFERROR(INDEX($A$4:$A$56,SMALL(IF($A$88=CS$4:CS$56,ROW(CS$4:CS$56)-MIN(ROW(CS$4))+1,""),ROWS(CS$88:CS90))),"")</f>
        <v>agent 15</v>
      </c>
      <c r="CT90" s="138" t="str">
        <f t="array" ref="CT90">IFERROR(INDEX($A$4:$A$56,SMALL(IF($A$88=CT$4:CT$56,ROW(CT$4:CT$56)-MIN(ROW(CT$4))+1,""),ROWS(CT$88:CT90))),"")</f>
        <v>agent 48</v>
      </c>
      <c r="CU90" s="138" t="str">
        <f t="array" ref="CU90">IFERROR(INDEX($A$4:$A$56,SMALL(IF($A$88=CU$4:CU$56,ROW(CU$4:CU$56)-MIN(ROW(CU$4))+1,""),ROWS(CU$88:CU90))),"")</f>
        <v>agent 20</v>
      </c>
      <c r="CV90" s="138" t="str">
        <f t="array" ref="CV90">IFERROR(INDEX($A$4:$A$56,SMALL(IF($A$88=CV$4:CV$56,ROW(CV$4:CV$56)-MIN(ROW(CV$4))+1,""),ROWS(CV$88:CV90))),"")</f>
        <v>agent 8</v>
      </c>
      <c r="CW90" s="138" t="str">
        <f t="array" ref="CW90">IFERROR(INDEX($A$4:$A$56,SMALL(IF($A$88=CW$4:CW$56,ROW(CW$4:CW$56)-MIN(ROW(CW$4))+1,""),ROWS(CW$88:CW90))),"")</f>
        <v>agent 20</v>
      </c>
      <c r="CX90" s="186" t="str">
        <f t="array" ref="CX90">IFERROR(INDEX($A$4:$A$56,SMALL(IF($A$88=CX$4:CX$56,ROW(CX$4:CX$56)-MIN(ROW(CX$4))+1,""),ROWS(CX$88:CX90))),"")</f>
        <v>agent 14</v>
      </c>
      <c r="CY90" s="138" t="str">
        <f t="array" ref="CY90">IFERROR(INDEX($A$4:$A$56,SMALL(IF($A$88=CY$4:CY$56,ROW(CY$4:CY$56)-MIN(ROW(CY$4))+1,""),ROWS(CY$88:CY90))),"")</f>
        <v>agent 47</v>
      </c>
      <c r="CZ90" s="138" t="str">
        <f t="array" ref="CZ90">IFERROR(INDEX($A$4:$A$56,SMALL(IF($A$88=CZ$4:CZ$56,ROW(CZ$4:CZ$56)-MIN(ROW(CZ$4))+1,""),ROWS(CZ$88:CZ90))),"")</f>
        <v>agent 19</v>
      </c>
      <c r="DA90" s="138" t="str">
        <f t="array" ref="DA90">IFERROR(INDEX($A$4:$A$56,SMALL(IF($A$88=DA$4:DA$56,ROW(DA$4:DA$56)-MIN(ROW(DA$4))+1,""),ROWS(DA$88:DA90))),"")</f>
        <v>agent 20</v>
      </c>
      <c r="DB90" s="138" t="str">
        <f t="array" ref="DB90">IFERROR(INDEX($A$4:$A$56,SMALL(IF($A$88=DB$4:DB$56,ROW(DB$4:DB$56)-MIN(ROW(DB$4))+1,""),ROWS(DB$88:DB90))),"")</f>
        <v>agent 20</v>
      </c>
      <c r="DC90" s="186" t="str">
        <f t="array" ref="DC90">IFERROR(INDEX($A$4:$A$56,SMALL(IF($A$88=DC$4:DC$56,ROW(DC$4:DC$56)-MIN(ROW(DC$4))+1,""),ROWS(DC$88:DC90))),"")</f>
        <v>agent 13</v>
      </c>
      <c r="DD90" s="138" t="str">
        <f t="array" ref="DD90">IFERROR(INDEX($A$4:$A$56,SMALL(IF($A$88=DD$4:DD$56,ROW(DD$4:DD$56)-MIN(ROW(DD$4))+1,""),ROWS(DD$88:DD90))),"")</f>
        <v>agent 39</v>
      </c>
      <c r="DE90" s="138" t="str">
        <f t="array" ref="DE90">IFERROR(INDEX($A$4:$A$56,SMALL(IF($A$88=DE$4:DE$56,ROW(DE$4:DE$56)-MIN(ROW(DE$4))+1,""),ROWS(DE$88:DE90))),"")</f>
        <v>agent 18</v>
      </c>
      <c r="DF90" s="138" t="str">
        <f t="array" ref="DF90">IFERROR(INDEX($A$4:$A$56,SMALL(IF($A$88=DF$4:DF$56,ROW(DF$4:DF$56)-MIN(ROW(DF$4))+1,""),ROWS(DF$88:DF90))),"")</f>
        <v>agent 19</v>
      </c>
      <c r="DG90" s="138" t="str">
        <f t="array" ref="DG90">IFERROR(INDEX($A$4:$A$56,SMALL(IF($A$88=DG$4:DG$56,ROW(DG$4:DG$56)-MIN(ROW(DG$4))+1,""),ROWS(DG$88:DG90))),"")</f>
        <v>agent 19</v>
      </c>
      <c r="DH90" s="186" t="str">
        <f t="array" ref="DH90">IFERROR(INDEX($A$4:$A$56,SMALL(IF($A$88=DH$4:DH$56,ROW(DH$4:DH$56)-MIN(ROW(DH$4))+1,""),ROWS(DH$88:DH90))),"")</f>
        <v>agent 12</v>
      </c>
      <c r="DI90" s="138" t="str">
        <f t="array" ref="DI90">IFERROR(INDEX($A$4:$A$56,SMALL(IF($A$88=DI$4:DI$56,ROW(DI$4:DI$56)-MIN(ROW(DI$4))+1,""),ROWS(DI$88:DI90))),"")</f>
        <v>agent 45</v>
      </c>
      <c r="DJ90" s="138" t="str">
        <f t="array" ref="DJ90">IFERROR(INDEX($A$4:$A$56,SMALL(IF($A$88=DJ$4:DJ$56,ROW(DJ$4:DJ$56)-MIN(ROW(DJ$4))+1,""),ROWS(DJ$88:DJ90))),"")</f>
        <v>agent 17</v>
      </c>
      <c r="DK90" s="138" t="str">
        <f t="array" ref="DK90">IFERROR(INDEX($A$4:$A$56,SMALL(IF($A$88=DK$4:DK$56,ROW(DK$4:DK$56)-MIN(ROW(DK$4))+1,""),ROWS(DK$88:DK90))),"")</f>
        <v>agent 18</v>
      </c>
      <c r="DL90" s="138" t="str">
        <f t="array" ref="DL90">IFERROR(INDEX($A$4:$A$56,SMALL(IF($A$88=DL$4:DL$56,ROW(DL$4:DL$56)-MIN(ROW(DL$4))+1,""),ROWS(DL$88:DL90))),"")</f>
        <v>agent 18</v>
      </c>
      <c r="DM90" s="186" t="str">
        <f t="array" ref="DM90">IFERROR(INDEX($A$4:$A$56,SMALL(IF($A$88=DM$4:DM$56,ROW(DM$4:DM$56)-MIN(ROW(DM$4))+1,""),ROWS(DM$88:DM90))),"")</f>
        <v>agent 11</v>
      </c>
      <c r="DN90" s="138" t="str">
        <f t="array" ref="DN90">IFERROR(INDEX($A$4:$A$56,SMALL(IF($A$88=DN$4:DN$56,ROW(DN$4:DN$56)-MIN(ROW(DN$4))+1,""),ROWS(DN$88:DN90))),"")</f>
        <v>agent 44</v>
      </c>
      <c r="DO90" s="138" t="str">
        <f t="array" ref="DO90">IFERROR(INDEX($A$4:$A$56,SMALL(IF($A$88=DO$4:DO$56,ROW(DO$4:DO$56)-MIN(ROW(DO$4))+1,""),ROWS(DO$88:DO90))),"")</f>
        <v>agent 16</v>
      </c>
      <c r="DP90" s="138" t="str">
        <f t="array" ref="DP90">IFERROR(INDEX($A$4:$A$56,SMALL(IF($A$88=DP$4:DP$56,ROW(DP$4:DP$56)-MIN(ROW(DP$4))+1,""),ROWS(DP$88:DP90))),"")</f>
        <v>agent 17</v>
      </c>
      <c r="DQ90" s="138" t="str">
        <f t="array" ref="DQ90">IFERROR(INDEX($A$4:$A$56,SMALL(IF($A$88=DQ$4:DQ$56,ROW(DQ$4:DQ$56)-MIN(ROW(DQ$4))+1,""),ROWS(DQ$88:DQ90))),"")</f>
        <v>agent 17</v>
      </c>
      <c r="DR90" s="186" t="str">
        <f t="array" ref="DR90">IFERROR(INDEX($A$4:$A$56,SMALL(IF($A$88=DR$4:DR$56,ROW(DR$4:DR$56)-MIN(ROW(DR$4))+1,""),ROWS(DR$88:DR90))),"")</f>
        <v>agent 10</v>
      </c>
      <c r="DS90" s="138" t="str">
        <f t="array" ref="DS90">IFERROR(INDEX($A$4:$A$56,SMALL(IF($A$88=DS$4:DS$56,ROW(DS$4:DS$56)-MIN(ROW(DS$4))+1,""),ROWS(DS$88:DS90))),"")</f>
        <v>agent 43</v>
      </c>
      <c r="DT90" s="138" t="str">
        <f t="array" ref="DT90">IFERROR(INDEX($A$4:$A$56,SMALL(IF($A$88=DT$4:DT$56,ROW(DT$4:DT$56)-MIN(ROW(DT$4))+1,""),ROWS(DT$88:DT90))),"")</f>
        <v>agent 15</v>
      </c>
      <c r="DU90" s="138" t="str">
        <f t="array" ref="DU90">IFERROR(INDEX($A$4:$A$56,SMALL(IF($A$88=DU$4:DU$56,ROW(DU$4:DU$56)-MIN(ROW(DU$4))+1,""),ROWS(DU$88:DU90))),"")</f>
        <v>agent 16</v>
      </c>
      <c r="DV90" s="138" t="str">
        <f t="array" ref="DV90">IFERROR(INDEX($A$4:$A$56,SMALL(IF($A$88=DV$4:DV$56,ROW(DV$4:DV$56)-MIN(ROW(DV$4))+1,""),ROWS(DV$88:DV90))),"")</f>
        <v>agent 16</v>
      </c>
      <c r="DW90" s="186" t="str">
        <f t="array" ref="DW90">IFERROR(INDEX($A$4:$A$56,SMALL(IF($A$88=DW$4:DW$56,ROW(DW$4:DW$56)-MIN(ROW(DW$4))+1,""),ROWS(DW$88:DW90))),"")</f>
        <v>agent 20</v>
      </c>
      <c r="DX90" s="138" t="str">
        <f t="array" ref="DX90">IFERROR(INDEX($A$4:$A$56,SMALL(IF($A$88=DX$4:DX$56,ROW(DX$4:DX$56)-MIN(ROW(DX$4))+1,""),ROWS(DX$88:DX90))),"")</f>
        <v>agent 42</v>
      </c>
      <c r="DY90" s="138" t="str">
        <f t="array" ref="DY90">IFERROR(INDEX($A$4:$A$56,SMALL(IF($A$88=DY$4:DY$56,ROW(DY$4:DY$56)-MIN(ROW(DY$4))+1,""),ROWS(DY$88:DY90))),"")</f>
        <v>agent 14</v>
      </c>
      <c r="DZ90" s="138" t="str">
        <f t="array" ref="DZ90">IFERROR(INDEX($A$4:$A$56,SMALL(IF($A$88=DZ$4:DZ$56,ROW(DZ$4:DZ$56)-MIN(ROW(DZ$4))+1,""),ROWS(DZ$88:DZ90))),"")</f>
        <v>agent 15</v>
      </c>
      <c r="EA90" s="138" t="str">
        <f t="array" ref="EA90">IFERROR(INDEX($A$4:$A$56,SMALL(IF($A$88=EA$4:EA$56,ROW(EA$4:EA$56)-MIN(ROW(EA$4))+1,""),ROWS(EA$88:EA90))),"")</f>
        <v>agent 15</v>
      </c>
      <c r="EB90" s="186" t="str">
        <f t="array" ref="EB90">IFERROR(INDEX($A$4:$A$56,SMALL(IF($A$88=EB$4:EB$56,ROW(EB$4:EB$56)-MIN(ROW(EB$4))+1,""),ROWS(EB$88:EB90))),"")</f>
        <v>agent 19</v>
      </c>
      <c r="EC90" s="138" t="str">
        <f t="array" ref="EC90">IFERROR(INDEX($A$4:$A$56,SMALL(IF($A$88=EC$4:EC$56,ROW(EC$4:EC$56)-MIN(ROW(EC$4))+1,""),ROWS(EC$88:EC90))),"")</f>
        <v>agent 41</v>
      </c>
      <c r="ED90" s="138" t="str">
        <f t="array" ref="ED90">IFERROR(INDEX($A$4:$A$56,SMALL(IF($A$88=ED$4:ED$56,ROW(ED$4:ED$56)-MIN(ROW(ED$4))+1,""),ROWS(ED$88:ED90))),"")</f>
        <v>agent 20</v>
      </c>
      <c r="EE90" s="138" t="str">
        <f t="array" ref="EE90">IFERROR(INDEX($A$4:$A$56,SMALL(IF($A$88=EE$4:EE$56,ROW(EE$4:EE$56)-MIN(ROW(EE$4))+1,""),ROWS(EE$88:EE90))),"")</f>
        <v>agent 20</v>
      </c>
      <c r="EF90" s="138" t="str">
        <f t="array" ref="EF90">IFERROR(INDEX($A$4:$A$56,SMALL(IF($A$88=EF$4:EF$56,ROW(EF$4:EF$56)-MIN(ROW(EF$4))+1,""),ROWS(EF$88:EF90))),"")</f>
        <v>agent 20</v>
      </c>
      <c r="EG90" s="186" t="str">
        <f t="array" ref="EG90">IFERROR(INDEX($A$4:$A$56,SMALL(IF($A$88=EG$4:EG$56,ROW(EG$4:EG$56)-MIN(ROW(EG$4))+1,""),ROWS(EG$88:EG90))),"")</f>
        <v>agent 18</v>
      </c>
      <c r="EH90" s="138" t="str">
        <f t="array" ref="EH90">IFERROR(INDEX($A$4:$A$56,SMALL(IF($A$88=EH$4:EH$56,ROW(EH$4:EH$56)-MIN(ROW(EH$4))+1,""),ROWS(EH$88:EH90))),"")</f>
        <v>agent 40</v>
      </c>
      <c r="EI90" s="138" t="str">
        <f t="array" ref="EI90">IFERROR(INDEX($A$4:$A$56,SMALL(IF($A$88=EI$4:EI$56,ROW(EI$4:EI$56)-MIN(ROW(EI$4))+1,""),ROWS(EI$88:EI90))),"")</f>
        <v>agent 19</v>
      </c>
      <c r="EJ90" s="138" t="str">
        <f t="array" ref="EJ90">IFERROR(INDEX($A$4:$A$56,SMALL(IF($A$88=EJ$4:EJ$56,ROW(EJ$4:EJ$56)-MIN(ROW(EJ$4))+1,""),ROWS(EJ$88:EJ90))),"")</f>
        <v>agent 20</v>
      </c>
      <c r="EK90" s="138" t="str">
        <f t="array" ref="EK90">IFERROR(INDEX($A$4:$A$56,SMALL(IF($A$88=EK$4:EK$56,ROW(EK$4:EK$56)-MIN(ROW(EK$4))+1,""),ROWS(EK$88:EK90))),"")</f>
        <v>agent 19</v>
      </c>
      <c r="EL90" s="138" t="str">
        <f t="array" ref="EL90">IFERROR(INDEX($A$4:$A$56,SMALL(IF($A$88=EL$4:EL$56,ROW(EL$4:EL$56)-MIN(ROW(EL$4))+1,""),ROWS(EL$88:EL90))),"")</f>
        <v>agent 17</v>
      </c>
      <c r="EM90" s="138" t="str">
        <f t="array" ref="EM90">IFERROR(INDEX($A$4:$A$56,SMALL(IF($A$88=EM$4:EM$56,ROW(EM$4:EM$56)-MIN(ROW(EM$4))+1,""),ROWS(EM$88:EM90))),"")</f>
        <v>agent 32</v>
      </c>
      <c r="EN90" s="138" t="str">
        <f t="array" ref="EN90">IFERROR(INDEX($A$4:$A$56,SMALL(IF($A$88=EN$4:EN$56,ROW(EN$4:EN$56)-MIN(ROW(EN$4))+1,""),ROWS(EN$88:EN90))),"")</f>
        <v>agent 18</v>
      </c>
      <c r="EO90" s="138" t="str">
        <f t="array" ref="EO90">IFERROR(INDEX($A$4:$A$56,SMALL(IF($A$88=EO$4:EO$56,ROW(EO$4:EO$56)-MIN(ROW(EO$4))+1,""),ROWS(EO$88:EO90))),"")</f>
        <v>agent 19</v>
      </c>
      <c r="EP90" s="138" t="str">
        <f t="array" ref="EP90">IFERROR(INDEX($A$4:$A$56,SMALL(IF($A$88=EP$4:EP$56,ROW(EP$4:EP$56)-MIN(ROW(EP$4))+1,""),ROWS(EP$88:EP90))),"")</f>
        <v>agent 18</v>
      </c>
      <c r="EQ90" s="138" t="str">
        <f t="array" ref="EQ90">IFERROR(INDEX($A$4:$A$56,SMALL(IF($A$88=EQ$4:EQ$56,ROW(EQ$4:EQ$56)-MIN(ROW(EQ$4))+1,""),ROWS(EQ$88:EQ90))),"")</f>
        <v>agent 16</v>
      </c>
      <c r="ER90" s="138" t="str">
        <f t="array" ref="ER90">IFERROR(INDEX($A$4:$A$56,SMALL(IF($A$88=ER$4:ER$56,ROW(ER$4:ER$56)-MIN(ROW(ER$4))+1,""),ROWS(ER$88:ER90))),"")</f>
        <v>agent 38</v>
      </c>
      <c r="ES90" s="138" t="str">
        <f t="array" ref="ES90">IFERROR(INDEX($A$4:$A$56,SMALL(IF($A$88=ES$4:ES$56,ROW(ES$4:ES$56)-MIN(ROW(ES$4))+1,""),ROWS(ES$88:ES90))),"")</f>
        <v>agent 17</v>
      </c>
      <c r="ET90" s="138" t="str">
        <f t="array" ref="ET90">IFERROR(INDEX($A$4:$A$56,SMALL(IF($A$88=ET$4:ET$56,ROW(ET$4:ET$56)-MIN(ROW(ET$4))+1,""),ROWS(ET$88:ET90))),"")</f>
        <v>agent 18</v>
      </c>
      <c r="EU90" s="138" t="str">
        <f t="array" ref="EU90">IFERROR(INDEX($A$4:$A$56,SMALL(IF($A$88=EU$4:EU$56,ROW(EU$4:EU$56)-MIN(ROW(EU$4))+1,""),ROWS(EU$88:EU90))),"")</f>
        <v>agent 17</v>
      </c>
      <c r="EV90" s="138" t="str">
        <f t="array" ref="EV90">IFERROR(INDEX($A$4:$A$56,SMALL(IF($A$88=EV$4:EV$56,ROW(EV$4:EV$56)-MIN(ROW(EV$4))+1,""),ROWS(EV$88:EV90))),"")</f>
        <v>agent 15</v>
      </c>
      <c r="EW90" s="138" t="str">
        <f t="array" ref="EW90">IFERROR(INDEX($A$4:$A$56,SMALL(IF($A$88=EW$4:EW$56,ROW(EW$4:EW$56)-MIN(ROW(EW$4))+1,""),ROWS(EW$88:EW90))),"")</f>
        <v>agent 37</v>
      </c>
      <c r="EX90" s="138" t="str">
        <f t="array" ref="EX90">IFERROR(INDEX($A$4:$A$56,SMALL(IF($A$88=EX$4:EX$56,ROW(EX$4:EX$56)-MIN(ROW(EX$4))+1,""),ROWS(EX$88:EX90))),"")</f>
        <v>agent 16</v>
      </c>
      <c r="EY90" s="138" t="str">
        <f t="array" ref="EY90">IFERROR(INDEX($A$4:$A$56,SMALL(IF($A$88=EY$4:EY$56,ROW(EY$4:EY$56)-MIN(ROW(EY$4))+1,""),ROWS(EY$88:EY90))),"")</f>
        <v>agent 17</v>
      </c>
      <c r="EZ90" s="138" t="str">
        <f t="array" ref="EZ90">IFERROR(INDEX($A$4:$A$56,SMALL(IF($A$88=EZ$4:EZ$56,ROW(EZ$4:EZ$56)-MIN(ROW(EZ$4))+1,""),ROWS(EZ$88:EZ90))),"")</f>
        <v>agent 16</v>
      </c>
      <c r="FA90" s="138" t="str">
        <f t="array" ref="FA90">IFERROR(INDEX($A$4:$A$56,SMALL(IF($A$88=FA$4:FA$56,ROW(FA$4:FA$56)-MIN(ROW(FA$4))+1,""),ROWS(FA$88:FA90))),"")</f>
        <v>agent 20</v>
      </c>
      <c r="FB90" s="138" t="str">
        <f t="array" ref="FB90">IFERROR(INDEX($A$4:$A$56,SMALL(IF($A$88=FB$4:FB$56,ROW(FB$4:FB$56)-MIN(ROW(FB$4))+1,""),ROWS(FB$88:FB90))),"")</f>
        <v>agent 36</v>
      </c>
      <c r="FC90" s="138" t="str">
        <f t="array" ref="FC90">IFERROR(INDEX($A$4:$A$56,SMALL(IF($A$88=FC$4:FC$56,ROW(FC$4:FC$56)-MIN(ROW(FC$4))+1,""),ROWS(FC$88:FC90))),"")</f>
        <v>agent 15</v>
      </c>
      <c r="FD90" s="138" t="str">
        <f t="array" ref="FD90">IFERROR(INDEX($A$4:$A$56,SMALL(IF($A$88=FD$4:FD$56,ROW(FD$4:FD$56)-MIN(ROW(FD$4))+1,""),ROWS(FD$88:FD90))),"")</f>
        <v>agent 16</v>
      </c>
      <c r="FE90" s="138" t="str">
        <f t="array" ref="FE90">IFERROR(INDEX($A$4:$A$56,SMALL(IF($A$88=FE$4:FE$56,ROW(FE$4:FE$56)-MIN(ROW(FE$4))+1,""),ROWS(FE$88:FE90))),"")</f>
        <v>agent 15</v>
      </c>
      <c r="FF90" s="138" t="str">
        <f t="array" ref="FF90">IFERROR(INDEX($A$4:$A$56,SMALL(IF($A$88=FF$4:FF$56,ROW(FF$4:FF$56)-MIN(ROW(FF$4))+1,""),ROWS(FF$88:FF90))),"")</f>
        <v>agent 19</v>
      </c>
      <c r="FG90" s="138" t="str">
        <f t="array" ref="FG90">IFERROR(INDEX($A$4:$A$56,SMALL(IF($A$88=FG$4:FG$56,ROW(FG$4:FG$56)-MIN(ROW(FG$4))+1,""),ROWS(FG$88:FG90))),"")</f>
        <v>agent 35</v>
      </c>
      <c r="FH90" s="138" t="str">
        <f t="array" ref="FH90">IFERROR(INDEX($A$4:$A$56,SMALL(IF($A$88=FH$4:FH$56,ROW(FH$4:FH$56)-MIN(ROW(FH$4))+1,""),ROWS(FH$88:FH90))),"")</f>
        <v>agent 14</v>
      </c>
      <c r="FI90" s="138" t="str">
        <f t="array" ref="FI90">IFERROR(INDEX($A$4:$A$56,SMALL(IF($A$88=FI$4:FI$56,ROW(FI$4:FI$56)-MIN(ROW(FI$4))+1,""),ROWS(FI$88:FI90))),"")</f>
        <v>agent 15</v>
      </c>
      <c r="FJ90" s="138" t="str">
        <f t="array" ref="FJ90">IFERROR(INDEX($A$4:$A$56,SMALL(IF($A$88=FJ$4:FJ$56,ROW(FJ$4:FJ$56)-MIN(ROW(FJ$4))+1,""),ROWS(FJ$88:FJ90))),"")</f>
        <v>agent 14</v>
      </c>
      <c r="FK90" s="138" t="str">
        <f t="array" ref="FK90">IFERROR(INDEX($A$4:$A$56,SMALL(IF($A$88=FK$4:FK$56,ROW(FK$4:FK$56)-MIN(ROW(FK$4))+1,""),ROWS(FK$88:FK90))),"")</f>
        <v>agent 18</v>
      </c>
      <c r="FL90" s="138" t="str">
        <f t="array" ref="FL90">IFERROR(INDEX($A$4:$A$56,SMALL(IF($A$88=FL$4:FL$56,ROW(FL$4:FL$56)-MIN(ROW(FL$4))+1,""),ROWS(FL$88:FL90))),"")</f>
        <v>agent 34</v>
      </c>
      <c r="FM90" s="138" t="str">
        <f t="array" ref="FM90">IFERROR(INDEX($A$4:$A$56,SMALL(IF($A$88=FM$4:FM$56,ROW(FM$4:FM$56)-MIN(ROW(FM$4))+1,""),ROWS(FM$88:FM90))),"")</f>
        <v>agent 13</v>
      </c>
      <c r="FN90" s="138" t="str">
        <f t="array" ref="FN90">IFERROR(INDEX($A$4:$A$56,SMALL(IF($A$88=FN$4:FN$56,ROW(FN$4:FN$56)-MIN(ROW(FN$4))+1,""),ROWS(FN$88:FN90))),"")</f>
        <v>agent 14</v>
      </c>
      <c r="FO90" s="138" t="str">
        <f t="array" ref="FO90">IFERROR(INDEX($A$4:$A$56,SMALL(IF($A$88=FO$4:FO$56,ROW(FO$4:FO$56)-MIN(ROW(FO$4))+1,""),ROWS(FO$88:FO90))),"")</f>
        <v>agent 13</v>
      </c>
      <c r="FP90" s="138" t="str">
        <f t="array" ref="FP90">IFERROR(INDEX($A$4:$A$56,SMALL(IF($A$88=FP$4:FP$56,ROW(FP$4:FP$56)-MIN(ROW(FP$4))+1,""),ROWS(FP$88:FP90))),"")</f>
        <v>agent 20</v>
      </c>
      <c r="FQ90" s="138" t="str">
        <f t="array" ref="FQ90">IFERROR(INDEX($A$4:$A$56,SMALL(IF($A$88=FQ$4:FQ$56,ROW(FQ$4:FQ$56)-MIN(ROW(FQ$4))+1,""),ROWS(FQ$88:FQ90))),"")</f>
        <v>agent 34</v>
      </c>
      <c r="FR90" s="138" t="str">
        <f t="array" ref="FR90">IFERROR(INDEX($A$4:$A$56,SMALL(IF($A$88=FR$4:FR$56,ROW(FR$4:FR$56)-MIN(ROW(FR$4))+1,""),ROWS(FR$88:FR90))),"")</f>
        <v>agent 12</v>
      </c>
      <c r="FS90" s="138" t="str">
        <f t="array" ref="FS90">IFERROR(INDEX($A$4:$A$56,SMALL(IF($A$88=FS$4:FS$56,ROW(FS$4:FS$56)-MIN(ROW(FS$4))+1,""),ROWS(FS$88:FS90))),"")</f>
        <v>agent 13</v>
      </c>
      <c r="FT90" s="138" t="str">
        <f t="array" ref="FT90">IFERROR(INDEX($A$4:$A$56,SMALL(IF($A$88=FT$4:FT$56,ROW(FT$4:FT$56)-MIN(ROW(FT$4))+1,""),ROWS(FT$88:FT90))),"")</f>
        <v>agent 12</v>
      </c>
      <c r="FU90" s="138" t="str">
        <f t="array" ref="FU90">IFERROR(INDEX($A$4:$A$56,SMALL(IF($A$88=FU$4:FU$56,ROW(FU$4:FU$56)-MIN(ROW(FU$4))+1,""),ROWS(FU$88:FU90))),"")</f>
        <v>agent 19</v>
      </c>
      <c r="FV90" s="138" t="str">
        <f t="array" ref="FV90">IFERROR(INDEX($A$4:$A$56,SMALL(IF($A$88=FV$4:FV$56,ROW(FV$4:FV$56)-MIN(ROW(FV$4))+1,""),ROWS(FV$88:FV90))),"")</f>
        <v>agent 32</v>
      </c>
      <c r="FW90" s="138" t="str">
        <f t="array" ref="FW90">IFERROR(INDEX($A$4:$A$56,SMALL(IF($A$88=FW$4:FW$56,ROW(FW$4:FW$56)-MIN(ROW(FW$4))+1,""),ROWS(FW$88:FW90))),"")</f>
        <v>agent 11</v>
      </c>
      <c r="FX90" s="138" t="str">
        <f t="array" ref="FX90">IFERROR(INDEX($A$4:$A$56,SMALL(IF($A$88=FX$4:FX$56,ROW(FX$4:FX$56)-MIN(ROW(FX$4))+1,""),ROWS(FX$88:FX90))),"")</f>
        <v>agent 12</v>
      </c>
      <c r="FY90" s="138" t="str">
        <f t="array" ref="FY90">IFERROR(INDEX($A$4:$A$56,SMALL(IF($A$88=FY$4:FY$56,ROW(FY$4:FY$56)-MIN(ROW(FY$4))+1,""),ROWS(FY$88:FY90))),"")</f>
        <v>agent 11</v>
      </c>
      <c r="FZ90" s="138" t="str">
        <f t="array" ref="FZ90">IFERROR(INDEX($A$4:$A$56,SMALL(IF($A$88=FZ$4:FZ$56,ROW(FZ$4:FZ$56)-MIN(ROW(FZ$4))+1,""),ROWS(FZ$88:FZ90))),"")</f>
        <v>agent 18</v>
      </c>
      <c r="GA90" s="138" t="str">
        <f t="array" ref="GA90">IFERROR(INDEX($A$4:$A$56,SMALL(IF($A$88=GA$4:GA$56,ROW(GA$4:GA$56)-MIN(ROW(GA$4))+1,""),ROWS(GA$88:GA90))),"")</f>
        <v>agent 32</v>
      </c>
      <c r="GB90" s="138" t="str">
        <f t="array" ref="GB90">IFERROR(INDEX($A$4:$A$56,SMALL(IF($A$88=GB$4:GB$56,ROW(GB$4:GB$56)-MIN(ROW(GB$4))+1,""),ROWS(GB$88:GB90))),"")</f>
        <v>agent 10</v>
      </c>
      <c r="GC90" s="138" t="str">
        <f t="array" ref="GC90">IFERROR(INDEX($A$4:$A$56,SMALL(IF($A$88=GC$4:GC$56,ROW(GC$4:GC$56)-MIN(ROW(GC$4))+1,""),ROWS(GC$88:GC90))),"")</f>
        <v>agent 11</v>
      </c>
      <c r="GD90" s="138" t="str">
        <f t="array" ref="GD90">IFERROR(INDEX($A$4:$A$56,SMALL(IF($A$88=GD$4:GD$56,ROW(GD$4:GD$56)-MIN(ROW(GD$4))+1,""),ROWS(GD$88:GD90))),"")</f>
        <v>agent 10</v>
      </c>
      <c r="GE90" s="138" t="str">
        <f t="array" ref="GE90">IFERROR(INDEX($A$4:$A$56,SMALL(IF($A$88=GE$4:GE$56,ROW(GE$4:GE$56)-MIN(ROW(GE$4))+1,""),ROWS(GE$88:GE90))),"")</f>
        <v>agent 17</v>
      </c>
      <c r="GF90" s="138" t="str">
        <f t="array" ref="GF90">IFERROR(INDEX($A$4:$A$56,SMALL(IF($A$88=GF$4:GF$56,ROW(GF$4:GF$56)-MIN(ROW(GF$4))+1,""),ROWS(GF$88:GF90))),"")</f>
        <v>agent 31</v>
      </c>
      <c r="GG90" s="138" t="str">
        <f t="array" ref="GG90">IFERROR(INDEX($A$4:$A$56,SMALL(IF($A$88=GG$4:GG$56,ROW(GG$4:GG$56)-MIN(ROW(GG$4))+1,""),ROWS(GG$88:GG90))),"")</f>
        <v>agent 9</v>
      </c>
      <c r="GH90" s="138" t="str">
        <f t="array" ref="GH90">IFERROR(INDEX($A$4:$A$56,SMALL(IF($A$88=GH$4:GH$56,ROW(GH$4:GH$56)-MIN(ROW(GH$4))+1,""),ROWS(GH$88:GH90))),"")</f>
        <v>agent 10</v>
      </c>
      <c r="GI90" s="138" t="str">
        <f t="array" ref="GI90">IFERROR(INDEX($A$4:$A$56,SMALL(IF($A$88=GI$4:GI$56,ROW(GI$4:GI$56)-MIN(ROW(GI$4))+1,""),ROWS(GI$88:GI90))),"")</f>
        <v>agent 9</v>
      </c>
      <c r="GJ90" s="138" t="str">
        <f t="array" ref="GJ90">IFERROR(INDEX($A$4:$A$56,SMALL(IF($A$88=GJ$4:GJ$56,ROW(GJ$4:GJ$56)-MIN(ROW(GJ$4))+1,""),ROWS(GJ$88:GJ90))),"")</f>
        <v>agent 16</v>
      </c>
      <c r="GK90" s="138" t="str">
        <f t="array" ref="GK90">IFERROR(INDEX($A$4:$A$56,SMALL(IF($A$88=GK$4:GK$56,ROW(GK$4:GK$56)-MIN(ROW(GK$4))+1,""),ROWS(GK$88:GK90))),"")</f>
        <v>agent 30</v>
      </c>
      <c r="GL90" s="138" t="str">
        <f t="array" ref="GL90">IFERROR(INDEX($A$4:$A$56,SMALL(IF($A$88=GL$4:GL$56,ROW(GL$4:GL$56)-MIN(ROW(GL$4))+1,""),ROWS(GL$88:GL90))),"")</f>
        <v>agent 20</v>
      </c>
      <c r="GM90" s="138" t="str">
        <f t="array" ref="GM90">IFERROR(INDEX($A$4:$A$56,SMALL(IF($A$88=GM$4:GM$56,ROW(GM$4:GM$56)-MIN(ROW(GM$4))+1,""),ROWS(GM$88:GM90))),"")</f>
        <v>agent 9</v>
      </c>
      <c r="GN90" s="138" t="str">
        <f t="array" ref="GN90">IFERROR(INDEX($A$4:$A$56,SMALL(IF($A$88=GN$4:GN$56,ROW(GN$4:GN$56)-MIN(ROW(GN$4))+1,""),ROWS(GN$88:GN90))),"")</f>
        <v>agent 8</v>
      </c>
      <c r="GO90" s="138" t="str">
        <f t="array" ref="GO90">IFERROR(INDEX($A$4:$A$56,SMALL(IF($A$88=GO$4:GO$56,ROW(GO$4:GO$56)-MIN(ROW(GO$4))+1,""),ROWS(GO$88:GO90))),"")</f>
        <v>agent 15</v>
      </c>
      <c r="GP90" s="138" t="str">
        <f t="array" ref="GP90">IFERROR(INDEX($A$4:$A$56,SMALL(IF($A$88=GP$4:GP$56,ROW(GP$4:GP$56)-MIN(ROW(GP$4))+1,""),ROWS(GP$88:GP90))),"")</f>
        <v>agent 28</v>
      </c>
      <c r="GQ90" s="138" t="str">
        <f t="array" ref="GQ90">IFERROR(INDEX($A$4:$A$56,SMALL(IF($A$88=GQ$4:GQ$56,ROW(GQ$4:GQ$56)-MIN(ROW(GQ$4))+1,""),ROWS(GQ$88:GQ90))),"")</f>
        <v>agent 20</v>
      </c>
      <c r="GR90" s="138" t="str">
        <f t="array" ref="GR90">IFERROR(INDEX($A$4:$A$56,SMALL(IF($A$88=GR$4:GR$56,ROW(GR$4:GR$56)-MIN(ROW(GR$4))+1,""),ROWS(GR$88:GR90))),"")</f>
        <v>agent 8</v>
      </c>
      <c r="GS90" s="138" t="str">
        <f t="array" ref="GS90">IFERROR(INDEX($A$4:$A$56,SMALL(IF($A$88=GS$4:GS$56,ROW(GS$4:GS$56)-MIN(ROW(GS$4))+1,""),ROWS(GS$88:GS90))),"")</f>
        <v>agent 20</v>
      </c>
      <c r="GT90" s="138" t="str">
        <f t="array" ref="GT90">IFERROR(INDEX($A$4:$A$56,SMALL(IF($A$88=GT$4:GT$56,ROW(GT$4:GT$56)-MIN(ROW(GT$4))+1,""),ROWS(GT$88:GT90))),"")</f>
        <v>agent 14</v>
      </c>
      <c r="GU90" s="138" t="str">
        <f t="array" ref="GU90">IFERROR(INDEX($A$4:$A$56,SMALL(IF($A$88=GU$4:GU$56,ROW(GU$4:GU$56)-MIN(ROW(GU$4))+1,""),ROWS(GU$88:GU90))),"")</f>
        <v>agent 28</v>
      </c>
      <c r="GV90" s="138" t="str">
        <f t="array" ref="GV90">IFERROR(INDEX($A$4:$A$56,SMALL(IF($A$88=GV$4:GV$56,ROW(GV$4:GV$56)-MIN(ROW(GV$4))+1,""),ROWS(GV$88:GV90))),"")</f>
        <v>agent 19</v>
      </c>
      <c r="GW90" s="138" t="str">
        <f t="array" ref="GW90">IFERROR(INDEX($A$4:$A$56,SMALL(IF($A$88=GW$4:GW$56,ROW(GW$4:GW$56)-MIN(ROW(GW$4))+1,""),ROWS(GW$88:GW90))),"")</f>
        <v>agent 20</v>
      </c>
      <c r="GX90" s="138" t="str">
        <f t="array" ref="GX90">IFERROR(INDEX($A$4:$A$56,SMALL(IF($A$88=GX$4:GX$56,ROW(GX$4:GX$56)-MIN(ROW(GX$4))+1,""),ROWS(GX$88:GX90))),"")</f>
        <v>agent 20</v>
      </c>
      <c r="GY90" s="138" t="str">
        <f t="array" ref="GY90">IFERROR(INDEX($A$4:$A$56,SMALL(IF($A$88=GY$4:GY$56,ROW(GY$4:GY$56)-MIN(ROW(GY$4))+1,""),ROWS(GY$88:GY90))),"")</f>
        <v>agent 13</v>
      </c>
      <c r="GZ90" s="138" t="str">
        <f t="array" ref="GZ90">IFERROR(INDEX($A$4:$A$56,SMALL(IF($A$88=GZ$4:GZ$56,ROW(GZ$4:GZ$56)-MIN(ROW(GZ$4))+1,""),ROWS(GZ$88:GZ90))),"")</f>
        <v>agent 27</v>
      </c>
      <c r="HA90" s="138" t="str">
        <f t="array" ref="HA90">IFERROR(INDEX($A$4:$A$56,SMALL(IF($A$88=HA$4:HA$56,ROW(HA$4:HA$56)-MIN(ROW(HA$4))+1,""),ROWS(HA$88:HA90))),"")</f>
        <v>agent 18</v>
      </c>
      <c r="HB90" s="138" t="str">
        <f t="array" ref="HB90">IFERROR(INDEX($A$4:$A$56,SMALL(IF($A$88=HB$4:HB$56,ROW(HB$4:HB$56)-MIN(ROW(HB$4))+1,""),ROWS(HB$88:HB90))),"")</f>
        <v>agent 19</v>
      </c>
      <c r="HC90" s="138" t="str">
        <f t="array" ref="HC90">IFERROR(INDEX($A$4:$A$56,SMALL(IF($A$88=HC$4:HC$56,ROW(HC$4:HC$56)-MIN(ROW(HC$4))+1,""),ROWS(HC$88:HC90))),"")</f>
        <v>agent 19</v>
      </c>
      <c r="HD90" s="138" t="str">
        <f t="array" ref="HD90">IFERROR(INDEX($A$4:$A$56,SMALL(IF($A$88=HD$4:HD$56,ROW(HD$4:HD$56)-MIN(ROW(HD$4))+1,""),ROWS(HD$88:HD90))),"")</f>
        <v>agent 12</v>
      </c>
      <c r="HE90" s="138" t="str">
        <f t="array" ref="HE90">IFERROR(INDEX($A$4:$A$56,SMALL(IF($A$88=HE$4:HE$56,ROW(HE$4:HE$56)-MIN(ROW(HE$4))+1,""),ROWS(HE$88:HE90))),"")</f>
        <v>agent 52</v>
      </c>
      <c r="HF90" s="138" t="str">
        <f t="array" ref="HF90">IFERROR(INDEX($A$4:$A$56,SMALL(IF($A$88=HF$4:HF$56,ROW(HF$4:HF$56)-MIN(ROW(HF$4))+1,""),ROWS(HF$88:HF90))),"")</f>
        <v>agent 17</v>
      </c>
      <c r="HG90" s="138" t="str">
        <f t="array" ref="HG90">IFERROR(INDEX($A$4:$A$56,SMALL(IF($A$88=HG$4:HG$56,ROW(HG$4:HG$56)-MIN(ROW(HG$4))+1,""),ROWS(HG$88:HG90))),"")</f>
        <v>agent 18</v>
      </c>
      <c r="HH90" s="138" t="str">
        <f t="array" ref="HH90">IFERROR(INDEX($A$4:$A$56,SMALL(IF($A$88=HH$4:HH$56,ROW(HH$4:HH$56)-MIN(ROW(HH$4))+1,""),ROWS(HH$88:HH90))),"")</f>
        <v>agent 18</v>
      </c>
      <c r="HI90" s="138" t="str">
        <f t="array" ref="HI90">IFERROR(INDEX($A$4:$A$56,SMALL(IF($A$88=HI$4:HI$56,ROW(HI$4:HI$56)-MIN(ROW(HI$4))+1,""),ROWS(HI$88:HI90))),"")</f>
        <v>agent 11</v>
      </c>
      <c r="HJ90" s="138" t="str">
        <f t="array" ref="HJ90">IFERROR(INDEX($A$4:$A$56,SMALL(IF($A$88=HJ$4:HJ$56,ROW(HJ$4:HJ$56)-MIN(ROW(HJ$4))+1,""),ROWS(HJ$88:HJ90))),"")</f>
        <v>agent 51</v>
      </c>
      <c r="HK90" s="138" t="str">
        <f t="array" ref="HK90">IFERROR(INDEX($A$4:$A$56,SMALL(IF($A$88=HK$4:HK$56,ROW(HK$4:HK$56)-MIN(ROW(HK$4))+1,""),ROWS(HK$88:HK90))),"")</f>
        <v>agent 16</v>
      </c>
      <c r="HL90" s="138" t="str">
        <f t="array" ref="HL90">IFERROR(INDEX($A$4:$A$56,SMALL(IF($A$88=HL$4:HL$56,ROW(HL$4:HL$56)-MIN(ROW(HL$4))+1,""),ROWS(HL$88:HL90))),"")</f>
        <v>agent 17</v>
      </c>
      <c r="HM90" s="138" t="str">
        <f t="array" ref="HM90">IFERROR(INDEX($A$4:$A$56,SMALL(IF($A$88=HM$4:HM$56,ROW(HM$4:HM$56)-MIN(ROW(HM$4))+1,""),ROWS(HM$88:HM90))),"")</f>
        <v>agent 17</v>
      </c>
      <c r="HN90" s="138" t="str">
        <f t="array" ref="HN90">IFERROR(INDEX($A$4:$A$56,SMALL(IF($A$88=HN$4:HN$56,ROW(HN$4:HN$56)-MIN(ROW(HN$4))+1,""),ROWS(HN$88:HN90))),"")</f>
        <v>agent 10</v>
      </c>
      <c r="HO90" s="138" t="str">
        <f t="array" ref="HO90">IFERROR(INDEX($A$4:$A$56,SMALL(IF($A$88=HO$4:HO$56,ROW(HO$4:HO$56)-MIN(ROW(HO$4))+1,""),ROWS(HO$88:HO90))),"")</f>
        <v>agent 50</v>
      </c>
      <c r="HP90" s="138" t="str">
        <f t="array" ref="HP90">IFERROR(INDEX($A$4:$A$56,SMALL(IF($A$88=HP$4:HP$56,ROW(HP$4:HP$56)-MIN(ROW(HP$4))+1,""),ROWS(HP$88:HP90))),"")</f>
        <v>agent 15</v>
      </c>
      <c r="HQ90" s="138" t="str">
        <f t="array" ref="HQ90">IFERROR(INDEX($A$4:$A$56,SMALL(IF($A$88=HQ$4:HQ$56,ROW(HQ$4:HQ$56)-MIN(ROW(HQ$4))+1,""),ROWS(HQ$88:HQ90))),"")</f>
        <v>agent 16</v>
      </c>
      <c r="HR90" s="138" t="str">
        <f t="array" ref="HR90">IFERROR(INDEX($A$4:$A$56,SMALL(IF($A$88=HR$4:HR$56,ROW(HR$4:HR$56)-MIN(ROW(HR$4))+1,""),ROWS(HR$88:HR90))),"")</f>
        <v>agent 16</v>
      </c>
      <c r="HS90" s="138" t="str">
        <f t="array" ref="HS90">IFERROR(INDEX($A$4:$A$56,SMALL(IF($A$88=HS$4:HS$56,ROW(HS$4:HS$56)-MIN(ROW(HS$4))+1,""),ROWS(HS$88:HS90))),"")</f>
        <v>agent 20</v>
      </c>
      <c r="HT90" s="138" t="str">
        <f t="array" ref="HT90">IFERROR(INDEX($A$4:$A$56,SMALL(IF($A$88=HT$4:HT$56,ROW(HT$4:HT$56)-MIN(ROW(HT$4))+1,""),ROWS(HT$88:HT90))),"")</f>
        <v>agent 49</v>
      </c>
      <c r="HU90" s="138" t="str">
        <f t="array" ref="HU90">IFERROR(INDEX($A$4:$A$56,SMALL(IF($A$88=HU$4:HU$56,ROW(HU$4:HU$56)-MIN(ROW(HU$4))+1,""),ROWS(HU$88:HU90))),"")</f>
        <v>agent 14</v>
      </c>
      <c r="HV90" s="138" t="str">
        <f t="array" ref="HV90">IFERROR(INDEX($A$4:$A$56,SMALL(IF($A$88=HV$4:HV$56,ROW(HV$4:HV$56)-MIN(ROW(HV$4))+1,""),ROWS(HV$88:HV90))),"")</f>
        <v>agent 15</v>
      </c>
      <c r="HW90" s="138" t="str">
        <f t="array" ref="HW90">IFERROR(INDEX($A$4:$A$56,SMALL(IF($A$88=HW$4:HW$56,ROW(HW$4:HW$56)-MIN(ROW(HW$4))+1,""),ROWS(HW$88:HW90))),"")</f>
        <v>agent 15</v>
      </c>
      <c r="HX90" s="138" t="str">
        <f t="array" ref="HX90">IFERROR(INDEX($A$4:$A$56,SMALL(IF($A$88=HX$4:HX$56,ROW(HX$4:HX$56)-MIN(ROW(HX$4))+1,""),ROWS(HX$88:HX90))),"")</f>
        <v>agent 19</v>
      </c>
      <c r="HY90" s="138" t="str">
        <f t="array" ref="HY90">IFERROR(INDEX($A$4:$A$56,SMALL(IF($A$88=HY$4:HY$56,ROW(HY$4:HY$56)-MIN(ROW(HY$4))+1,""),ROWS(HY$88:HY90))),"")</f>
        <v>agent 48</v>
      </c>
      <c r="HZ90" s="138" t="str">
        <f t="array" ref="HZ90">IFERROR(INDEX($A$4:$A$56,SMALL(IF($A$88=HZ$4:HZ$56,ROW(HZ$4:HZ$56)-MIN(ROW(HZ$4))+1,""),ROWS(HZ$88:HZ90))),"")</f>
        <v>agent 20</v>
      </c>
      <c r="IA90" s="138" t="str">
        <f t="array" ref="IA90">IFERROR(INDEX($A$4:$A$56,SMALL(IF($A$88=IA$4:IA$56,ROW(IA$4:IA$56)-MIN(ROW(IA$4))+1,""),ROWS(IA$88:IA90))),"")</f>
        <v>agent 20</v>
      </c>
      <c r="IB90" s="138" t="str">
        <f t="array" ref="IB90">IFERROR(INDEX($A$4:$A$56,SMALL(IF($A$88=IB$4:IB$56,ROW(IB$4:IB$56)-MIN(ROW(IB$4))+1,""),ROWS(IB$88:IB90))),"")</f>
        <v>agent 20</v>
      </c>
      <c r="IC90" s="138" t="str">
        <f t="array" ref="IC90">IFERROR(INDEX($A$4:$A$56,SMALL(IF($A$88=IC$4:IC$56,ROW(IC$4:IC$56)-MIN(ROW(IC$4))+1,""),ROWS(IC$88:IC90))),"")</f>
        <v>agent 18</v>
      </c>
      <c r="ID90" s="138" t="str">
        <f t="array" ref="ID90">IFERROR(INDEX($A$4:$A$56,SMALL(IF($A$88=ID$4:ID$56,ROW(ID$4:ID$56)-MIN(ROW(ID$4))+1,""),ROWS(ID$88:ID90))),"")</f>
        <v>agent 47</v>
      </c>
      <c r="IE90" s="138" t="str">
        <f t="array" ref="IE90">IFERROR(INDEX($A$4:$A$56,SMALL(IF($A$88=IE$4:IE$56,ROW(IE$4:IE$56)-MIN(ROW(IE$4))+1,""),ROWS(IE$88:IE90))),"")</f>
        <v>agent 19</v>
      </c>
      <c r="IF90" s="138" t="str">
        <f t="array" ref="IF90">IFERROR(INDEX($A$4:$A$56,SMALL(IF($A$88=IF$4:IF$56,ROW(IF$4:IF$56)-MIN(ROW(IF$4))+1,""),ROWS(IF$88:IF90))),"")</f>
        <v>agent 20</v>
      </c>
      <c r="IG90" s="138" t="str">
        <f t="array" ref="IG90">IFERROR(INDEX($A$4:$A$56,SMALL(IF($A$88=IG$4:IG$56,ROW(IG$4:IG$56)-MIN(ROW(IG$4))+1,""),ROWS(IG$88:IG90))),"")</f>
        <v>agent 19</v>
      </c>
      <c r="IH90" s="138" t="str">
        <f t="array" ref="IH90">IFERROR(INDEX($A$4:$A$56,SMALL(IF($A$88=IH$4:IH$56,ROW(IH$4:IH$56)-MIN(ROW(IH$4))+1,""),ROWS(IH$88:IH90))),"")</f>
        <v>agent 17</v>
      </c>
      <c r="II90" s="138" t="str">
        <f t="array" ref="II90">IFERROR(INDEX($A$4:$A$56,SMALL(IF($A$88=II$4:II$56,ROW(II$4:II$56)-MIN(ROW(II$4))+1,""),ROWS(II$88:II90))),"")</f>
        <v>agent 39</v>
      </c>
      <c r="IJ90" s="138" t="str">
        <f t="array" ref="IJ90">IFERROR(INDEX($A$4:$A$56,SMALL(IF($A$88=IJ$4:IJ$56,ROW(IJ$4:IJ$56)-MIN(ROW(IJ$4))+1,""),ROWS(IJ$88:IJ90))),"")</f>
        <v>agent 18</v>
      </c>
      <c r="IK90" s="138" t="str">
        <f t="array" ref="IK90">IFERROR(INDEX($A$4:$A$56,SMALL(IF($A$88=IK$4:IK$56,ROW(IK$4:IK$56)-MIN(ROW(IK$4))+1,""),ROWS(IK$88:IK90))),"")</f>
        <v>agent 19</v>
      </c>
      <c r="IL90" s="138" t="str">
        <f t="array" ref="IL90">IFERROR(INDEX($A$4:$A$56,SMALL(IF($A$88=IL$4:IL$56,ROW(IL$4:IL$56)-MIN(ROW(IL$4))+1,""),ROWS(IL$88:IL90))),"")</f>
        <v>agent 18</v>
      </c>
      <c r="IM90" s="138" t="str">
        <f t="array" ref="IM90">IFERROR(INDEX($A$4:$A$56,SMALL(IF($A$88=IM$4:IM$56,ROW(IM$4:IM$56)-MIN(ROW(IM$4))+1,""),ROWS(IM$88:IM90))),"")</f>
        <v>agent 16</v>
      </c>
      <c r="IN90" s="138" t="str">
        <f t="array" ref="IN90">IFERROR(INDEX($A$4:$A$56,SMALL(IF($A$88=IN$4:IN$56,ROW(IN$4:IN$56)-MIN(ROW(IN$4))+1,""),ROWS(IN$88:IN90))),"")</f>
        <v>agent 45</v>
      </c>
      <c r="IO90" s="138" t="str">
        <f t="array" ref="IO90">IFERROR(INDEX($A$4:$A$56,SMALL(IF($A$88=IO$4:IO$56,ROW(IO$4:IO$56)-MIN(ROW(IO$4))+1,""),ROWS(IO$88:IO90))),"")</f>
        <v>agent 17</v>
      </c>
      <c r="IP90" s="138" t="str">
        <f t="array" ref="IP90">IFERROR(INDEX($A$4:$A$56,SMALL(IF($A$88=IP$4:IP$56,ROW(IP$4:IP$56)-MIN(ROW(IP$4))+1,""),ROWS(IP$88:IP90))),"")</f>
        <v>agent 18</v>
      </c>
      <c r="IQ90" s="138" t="str">
        <f t="array" ref="IQ90">IFERROR(INDEX($A$4:$A$56,SMALL(IF($A$88=IQ$4:IQ$56,ROW(IQ$4:IQ$56)-MIN(ROW(IQ$4))+1,""),ROWS(IQ$88:IQ90))),"")</f>
        <v>agent 17</v>
      </c>
      <c r="IR90" s="138" t="str">
        <f t="array" ref="IR90">IFERROR(INDEX($A$4:$A$56,SMALL(IF($A$88=IR$4:IR$56,ROW(IR$4:IR$56)-MIN(ROW(IR$4))+1,""),ROWS(IR$88:IR90))),"")</f>
        <v>agent 15</v>
      </c>
      <c r="IS90" s="138" t="str">
        <f t="array" ref="IS90">IFERROR(INDEX($A$4:$A$56,SMALL(IF($A$88=IS$4:IS$56,ROW(IS$4:IS$56)-MIN(ROW(IS$4))+1,""),ROWS(IS$88:IS90))),"")</f>
        <v>agent 44</v>
      </c>
      <c r="IT90" s="138" t="str">
        <f t="array" ref="IT90">IFERROR(INDEX($A$4:$A$56,SMALL(IF($A$88=IT$4:IT$56,ROW(IT$4:IT$56)-MIN(ROW(IT$4))+1,""),ROWS(IT$88:IT90))),"")</f>
        <v>agent 16</v>
      </c>
      <c r="IU90" s="138" t="str">
        <f t="array" ref="IU90">IFERROR(INDEX($A$4:$A$56,SMALL(IF($A$88=IU$4:IU$56,ROW(IU$4:IU$56)-MIN(ROW(IU$4))+1,""),ROWS(IU$88:IU90))),"")</f>
        <v>agent 17</v>
      </c>
      <c r="IV90" s="138" t="str">
        <f t="array" ref="IV90">IFERROR(INDEX($A$4:$A$56,SMALL(IF($A$88=IV$4:IV$56,ROW(IV$4:IV$56)-MIN(ROW(IV$4))+1,""),ROWS(IV$88:IV90))),"")</f>
        <v>agent 16</v>
      </c>
      <c r="IW90" s="138" t="str">
        <f t="array" ref="IW90">IFERROR(INDEX($A$4:$A$56,SMALL(IF($A$88=IW$4:IW$56,ROW(IW$4:IW$56)-MIN(ROW(IW$4))+1,""),ROWS(IW$88:IW90))),"")</f>
        <v>agent 20</v>
      </c>
      <c r="IX90" s="138" t="str">
        <f t="array" ref="IX90">IFERROR(INDEX($A$4:$A$56,SMALL(IF($A$88=IX$4:IX$56,ROW(IX$4:IX$56)-MIN(ROW(IX$4))+1,""),ROWS(IX$88:IX90))),"")</f>
        <v>agent 43</v>
      </c>
      <c r="IY90" s="138" t="str">
        <f t="array" ref="IY90">IFERROR(INDEX($A$4:$A$56,SMALL(IF($A$88=IY$4:IY$56,ROW(IY$4:IY$56)-MIN(ROW(IY$4))+1,""),ROWS(IY$88:IY90))),"")</f>
        <v>agent 15</v>
      </c>
      <c r="IZ90" s="138" t="str">
        <f t="array" ref="IZ90">IFERROR(INDEX($A$4:$A$56,SMALL(IF($A$88=IZ$4:IZ$56,ROW(IZ$4:IZ$56)-MIN(ROW(IZ$4))+1,""),ROWS(IZ$88:IZ90))),"")</f>
        <v>agent 16</v>
      </c>
      <c r="JA90" s="138" t="str">
        <f t="array" ref="JA90">IFERROR(INDEX($A$4:$A$56,SMALL(IF($A$88=JA$4:JA$56,ROW(JA$4:JA$56)-MIN(ROW(JA$4))+1,""),ROWS(JA$88:JA90))),"")</f>
        <v>agent 15</v>
      </c>
      <c r="JB90" s="138" t="str">
        <f t="array" ref="JB90">IFERROR(INDEX($A$4:$A$56,SMALL(IF($A$88=JB$4:JB$56,ROW(JB$4:JB$56)-MIN(ROW(JB$4))+1,""),ROWS(JB$88:JB90))),"")</f>
        <v>agent 19</v>
      </c>
      <c r="JC90" s="138" t="str">
        <f t="array" ref="JC90">IFERROR(INDEX($A$4:$A$56,SMALL(IF($A$88=JC$4:JC$56,ROW(JC$4:JC$56)-MIN(ROW(JC$4))+1,""),ROWS(JC$88:JC90))),"")</f>
        <v>agent 42</v>
      </c>
      <c r="JD90" s="138" t="str">
        <f t="array" ref="JD90">IFERROR(INDEX($A$4:$A$56,SMALL(IF($A$88=JD$4:JD$56,ROW(JD$4:JD$56)-MIN(ROW(JD$4))+1,""),ROWS(JD$88:JD90))),"")</f>
        <v>agent 14</v>
      </c>
      <c r="JE90" s="138" t="str">
        <f t="array" ref="JE90">IFERROR(INDEX($A$4:$A$56,SMALL(IF($A$88=JE$4:JE$56,ROW(JE$4:JE$56)-MIN(ROW(JE$4))+1,""),ROWS(JE$88:JE90))),"")</f>
        <v>agent 15</v>
      </c>
      <c r="JF90" s="138" t="str">
        <f t="array" ref="JF90">IFERROR(INDEX($A$4:$A$56,SMALL(IF($A$88=JF$4:JF$56,ROW(JF$4:JF$56)-MIN(ROW(JF$4))+1,""),ROWS(JF$88:JF90))),"")</f>
        <v>agent 14</v>
      </c>
      <c r="JG90" s="138" t="str">
        <f t="array" ref="JG90">IFERROR(INDEX($A$4:$A$56,SMALL(IF($A$88=JG$4:JG$56,ROW(JG$4:JG$56)-MIN(ROW(JG$4))+1,""),ROWS(JG$88:JG90))),"")</f>
        <v>agent 18</v>
      </c>
      <c r="JH90" s="138" t="str">
        <f t="array" ref="JH90">IFERROR(INDEX($A$4:$A$56,SMALL(IF($A$88=JH$4:JH$56,ROW(JH$4:JH$56)-MIN(ROW(JH$4))+1,""),ROWS(JH$88:JH90))),"")</f>
        <v>agent 41</v>
      </c>
      <c r="JI90" s="138" t="str">
        <f t="array" ref="JI90">IFERROR(INDEX($A$4:$A$56,SMALL(IF($A$88=JI$4:JI$56,ROW(JI$4:JI$56)-MIN(ROW(JI$4))+1,""),ROWS(JI$88:JI90))),"")</f>
        <v>agent 13</v>
      </c>
      <c r="JJ90" s="138" t="str">
        <f t="array" ref="JJ90">IFERROR(INDEX($A$4:$A$56,SMALL(IF($A$88=JJ$4:JJ$56,ROW(JJ$4:JJ$56)-MIN(ROW(JJ$4))+1,""),ROWS(JJ$88:JJ90))),"")</f>
        <v>agent 14</v>
      </c>
      <c r="JK90" s="138" t="str">
        <f t="array" ref="JK90">IFERROR(INDEX($A$4:$A$56,SMALL(IF($A$88=JK$4:JK$56,ROW(JK$4:JK$56)-MIN(ROW(JK$4))+1,""),ROWS(JK$88:JK90))),"")</f>
        <v>agent 13</v>
      </c>
    </row>
    <row r="91" spans="1:272">
      <c r="B91" s="186" t="str">
        <f t="array" ref="B91">IFERROR(INDEX($A$4:$A$56,SMALL(IF($A$88=B$4:B$56,ROW(B$4:B$56)-MIN(ROW(B$4))+1,""),ROWS(B$88:B91))),"")</f>
        <v>agent 40</v>
      </c>
      <c r="C91" s="138" t="str">
        <f t="array" ref="C91">IFERROR(INDEX($A$4:$A$56,SMALL(IF($A$88=C$4:C$56,ROW(C$4:C$56)-MIN(ROW(C$4))+1,""),ROWS(C$88:C91))),"")</f>
        <v>agent 41</v>
      </c>
      <c r="D91" s="138" t="str">
        <f t="array" ref="D91">IFERROR(INDEX($A$4:$A$56,SMALL(IF($A$88=D$4:D$56,ROW(D$4:D$56)-MIN(ROW(D$4))+1,""),ROWS(D$88:D91))),"")</f>
        <v>agent 25</v>
      </c>
      <c r="E91" s="138" t="str">
        <f t="array" ref="E91">IFERROR(INDEX($A$4:$A$56,SMALL(IF($A$88=E$4:E$56,ROW(E$4:E$56)-MIN(ROW(E$4))+1,""),ROWS(E$88:E91))),"")</f>
        <v>agent 47</v>
      </c>
      <c r="F91" s="138" t="str">
        <f t="array" ref="F91">IFERROR(INDEX($A$4:$A$56,SMALL(IF($A$88=F$4:F$56,ROW(F$4:F$56)-MIN(ROW(F$4))+1,""),ROWS(F$88:F91))),"")</f>
        <v>agent 40</v>
      </c>
      <c r="G91" s="186" t="str">
        <f t="array" ref="G91">IFERROR(INDEX($A$4:$A$56,SMALL(IF($A$88=G$4:G$56,ROW(G$4:G$56)-MIN(ROW(G$4))+1,""),ROWS(G$88:G91))),"")</f>
        <v>agent 39</v>
      </c>
      <c r="H91" s="138" t="str">
        <f t="array" ref="H91">IFERROR(INDEX($A$4:$A$56,SMALL(IF($A$88=H$4:H$56,ROW(H$4:H$56)-MIN(ROW(H$4))+1,""),ROWS(H$88:H91))),"")</f>
        <v>agent 39</v>
      </c>
      <c r="I91" s="138" t="str">
        <f t="array" ref="I91">IFERROR(INDEX($A$4:$A$56,SMALL(IF($A$88=I$4:I$56,ROW(I$4:I$56)-MIN(ROW(I$4))+1,""),ROWS(I$88:I91))),"")</f>
        <v>agent 32</v>
      </c>
      <c r="J91" s="138" t="str">
        <f t="array" ref="J91">IFERROR(INDEX($A$4:$A$56,SMALL(IF($A$88=J$4:J$56,ROW(J$4:J$56)-MIN(ROW(J$4))+1,""),ROWS(J$88:J91))),"")</f>
        <v>agent 46</v>
      </c>
      <c r="K91" s="138" t="str">
        <f t="array" ref="K91">IFERROR(INDEX($A$4:$A$56,SMALL(IF($A$88=K$4:K$56,ROW(K$4:K$56)-MIN(ROW(K$4))+1,""),ROWS(K$88:K91))),"")</f>
        <v>agent 25</v>
      </c>
      <c r="L91" s="186" t="str">
        <f t="array" ref="L91">IFERROR(INDEX($A$4:$A$56,SMALL(IF($A$88=L$4:L$56,ROW(L$4:L$56)-MIN(ROW(L$4))+1,""),ROWS(L$88:L91))),"")</f>
        <v>agent 23</v>
      </c>
      <c r="M91" s="138" t="str">
        <f t="array" ref="M91">IFERROR(INDEX($A$4:$A$56,SMALL(IF($A$88=M$4:M$56,ROW(M$4:M$56)-MIN(ROW(M$4))+1,""),ROWS(M$88:M91))),"")</f>
        <v>agent 39</v>
      </c>
      <c r="N91" s="138" t="str">
        <f t="array" ref="N91">IFERROR(INDEX($A$4:$A$56,SMALL(IF($A$88=N$4:N$56,ROW(N$4:N$56)-MIN(ROW(N$4))+1,""),ROWS(N$88:N91))),"")</f>
        <v>agent 24</v>
      </c>
      <c r="O91" s="138" t="str">
        <f t="array" ref="O91">IFERROR(INDEX($A$4:$A$56,SMALL(IF($A$88=O$4:O$56,ROW(O$4:O$56)-MIN(ROW(O$4))+1,""),ROWS(O$88:O91))),"")</f>
        <v>agent 25</v>
      </c>
      <c r="P91" s="138" t="str">
        <f t="array" ref="P91">IFERROR(INDEX($A$4:$A$56,SMALL(IF($A$88=P$4:P$56,ROW(P$4:P$56)-MIN(ROW(P$4))+1,""),ROWS(P$88:P91))),"")</f>
        <v>agent 25</v>
      </c>
      <c r="Q91" s="186" t="str">
        <f t="array" ref="Q91">IFERROR(INDEX($A$4:$A$56,SMALL(IF($A$88=Q$4:Q$56,ROW(Q$4:Q$56)-MIN(ROW(Q$4))+1,""),ROWS(Q$88:Q91))),"")</f>
        <v>agent 22</v>
      </c>
      <c r="R91" s="138" t="str">
        <f t="array" ref="R91">IFERROR(INDEX($A$4:$A$56,SMALL(IF($A$88=R$4:R$56,ROW(R$4:R$56)-MIN(ROW(R$4))+1,""),ROWS(R$88:R91))),"")</f>
        <v>agent 38</v>
      </c>
      <c r="S91" s="138" t="str">
        <f t="array" ref="S91">IFERROR(INDEX($A$4:$A$56,SMALL(IF($A$88=S$4:S$56,ROW(S$4:S$56)-MIN(ROW(S$4))+1,""),ROWS(S$88:S91))),"")</f>
        <v>agent 24</v>
      </c>
      <c r="T91" s="138" t="str">
        <f t="array" ref="T91">IFERROR(INDEX($A$4:$A$56,SMALL(IF($A$88=T$4:T$56,ROW(T$4:T$56)-MIN(ROW(T$4))+1,""),ROWS(T$88:T91))),"")</f>
        <v>agent 44</v>
      </c>
      <c r="U91" s="138" t="str">
        <f t="array" ref="U91">IFERROR(INDEX($A$4:$A$56,SMALL(IF($A$88=U$4:U$56,ROW(U$4:U$56)-MIN(ROW(U$4))+1,""),ROWS(U$88:U91))),"")</f>
        <v>agent 24</v>
      </c>
      <c r="V91" s="186" t="str">
        <f t="array" ref="V91">IFERROR(INDEX($A$4:$A$56,SMALL(IF($A$88=V$4:V$56,ROW(V$4:V$56)-MIN(ROW(V$4))+1,""),ROWS(V$88:V91))),"")</f>
        <v>agent 36</v>
      </c>
      <c r="W91" s="138" t="str">
        <f t="array" ref="W91">IFERROR(INDEX($A$4:$A$56,SMALL(IF($A$88=W$4:W$56,ROW(W$4:W$56)-MIN(ROW(W$4))+1,""),ROWS(W$88:W91))),"")</f>
        <v>agent 37</v>
      </c>
      <c r="X91" s="138" t="str">
        <f t="array" ref="X91">IFERROR(INDEX($A$4:$A$56,SMALL(IF($A$88=X$4:X$56,ROW(X$4:X$56)-MIN(ROW(X$4))+1,""),ROWS(X$88:X91))),"")</f>
        <v>agent 22</v>
      </c>
      <c r="Y91" s="138" t="str">
        <f t="array" ref="Y91">IFERROR(INDEX($A$4:$A$56,SMALL(IF($A$88=Y$4:Y$56,ROW(Y$4:Y$56)-MIN(ROW(Y$4))+1,""),ROWS(Y$88:Y91))),"")</f>
        <v>agent 22</v>
      </c>
      <c r="Z91" s="138" t="str">
        <f t="array" ref="Z91">IFERROR(INDEX($A$4:$A$56,SMALL(IF($A$88=Z$4:Z$56,ROW(Z$4:Z$56)-MIN(ROW(Z$4))+1,""),ROWS(Z$88:Z91))),"")</f>
        <v>agent 22</v>
      </c>
      <c r="AA91" s="186" t="str">
        <f t="array" ref="AA91">IFERROR(INDEX($A$4:$A$56,SMALL(IF($A$88=AA$4:AA$56,ROW(AA$4:AA$56)-MIN(ROW(AA$4))+1,""),ROWS(AA$88:AA91))),"")</f>
        <v>agent 23</v>
      </c>
      <c r="AB91" s="138" t="str">
        <f t="array" ref="AB91">IFERROR(INDEX($A$4:$A$56,SMALL(IF($A$88=AB$4:AB$56,ROW(AB$4:AB$56)-MIN(ROW(AB$4))+1,""),ROWS(AB$88:AB91))),"")</f>
        <v>agent 36</v>
      </c>
      <c r="AC91" s="138" t="str">
        <f t="array" ref="AC91">IFERROR(INDEX($A$4:$A$56,SMALL(IF($A$88=AC$4:AC$56,ROW(AC$4:AC$56)-MIN(ROW(AC$4))+1,""),ROWS(AC$88:AC91))),"")</f>
        <v>agent 28</v>
      </c>
      <c r="AD91" s="138" t="str">
        <f t="array" ref="AD91">IFERROR(INDEX($A$4:$A$56,SMALL(IF($A$88=AD$4:AD$56,ROW(AD$4:AD$56)-MIN(ROW(AD$4))+1,""),ROWS(AD$88:AD91))),"")</f>
        <v>agent 22</v>
      </c>
      <c r="AE91" s="138" t="str">
        <f t="array" ref="AE91">IFERROR(INDEX($A$4:$A$56,SMALL(IF($A$88=AE$4:AE$56,ROW(AE$4:AE$56)-MIN(ROW(AE$4))+1,""),ROWS(AE$88:AE91))),"")</f>
        <v>agent 35</v>
      </c>
      <c r="AF91" s="186" t="str">
        <f t="array" ref="AF91">IFERROR(INDEX($A$4:$A$56,SMALL(IF($A$88=AF$4:AF$56,ROW(AF$4:AF$56)-MIN(ROW(AF$4))+1,""),ROWS(AF$88:AF91))),"")</f>
        <v>agent 34</v>
      </c>
      <c r="AG91" s="138" t="str">
        <f t="array" ref="AG91">IFERROR(INDEX($A$4:$A$56,SMALL(IF($A$88=AG$4:AG$56,ROW(AG$4:AG$56)-MIN(ROW(AG$4))+1,""),ROWS(AG$88:AG91))),"")</f>
        <v>agent 35</v>
      </c>
      <c r="AH91" s="138" t="str">
        <f t="array" ref="AH91">IFERROR(INDEX($A$4:$A$56,SMALL(IF($A$88=AH$4:AH$56,ROW(AH$4:AH$56)-MIN(ROW(AH$4))+1,""),ROWS(AH$88:AH91))),"")</f>
        <v>agent 27</v>
      </c>
      <c r="AI91" s="138" t="str">
        <f t="array" ref="AI91">IFERROR(INDEX($A$4:$A$56,SMALL(IF($A$88=AI$4:AI$56,ROW(AI$4:AI$56)-MIN(ROW(AI$4))+1,""),ROWS(AI$88:AI91))),"")</f>
        <v>agent 41</v>
      </c>
      <c r="AJ91" s="138" t="str">
        <f t="array" ref="AJ91">IFERROR(INDEX($A$4:$A$56,SMALL(IF($A$88=AJ$4:AJ$56,ROW(AJ$4:AJ$56)-MIN(ROW(AJ$4))+1,""),ROWS(AJ$88:AJ91))),"")</f>
        <v>agent 34</v>
      </c>
      <c r="AK91" s="186" t="str">
        <f t="array" ref="AK91">IFERROR(INDEX($A$4:$A$56,SMALL(IF($A$88=AK$4:AK$56,ROW(AK$4:AK$56)-MIN(ROW(AK$4))+1,""),ROWS(AK$88:AK91))),"")</f>
        <v>agent 25</v>
      </c>
      <c r="AL91" s="138" t="str">
        <f t="array" ref="AL91">IFERROR(INDEX($A$4:$A$56,SMALL(IF($A$88=AL$4:AL$56,ROW(AL$4:AL$56)-MIN(ROW(AL$4))+1,""),ROWS(AL$88:AL91))),"")</f>
        <v>agent 34</v>
      </c>
      <c r="AM91" s="138" t="str">
        <f t="array" ref="AM91">IFERROR(INDEX($A$4:$A$56,SMALL(IF($A$88=AM$4:AM$56,ROW(AM$4:AM$56)-MIN(ROW(AM$4))+1,""),ROWS(AM$88:AM91))),"")</f>
        <v>agent 33</v>
      </c>
      <c r="AN91" s="138" t="str">
        <f t="array" ref="AN91">IFERROR(INDEX($A$4:$A$56,SMALL(IF($A$88=AN$4:AN$56,ROW(AN$4:AN$56)-MIN(ROW(AN$4))+1,""),ROWS(AN$88:AN91))),"")</f>
        <v>agent 40</v>
      </c>
      <c r="AO91" s="138" t="str">
        <f t="array" ref="AO91">IFERROR(INDEX($A$4:$A$56,SMALL(IF($A$88=AO$4:AO$56,ROW(AO$4:AO$56)-MIN(ROW(AO$4))+1,""),ROWS(AO$88:AO91))),"")</f>
        <v>agent 33</v>
      </c>
      <c r="AP91" s="186" t="str">
        <f t="array" ref="AP91">IFERROR(INDEX($A$4:$A$56,SMALL(IF($A$88=AP$4:AP$56,ROW(AP$4:AP$56)-MIN(ROW(AP$4))+1,""),ROWS(AP$88:AP91))),"")</f>
        <v>agent 32</v>
      </c>
      <c r="AQ91" s="138" t="str">
        <f t="array" ref="AQ91">IFERROR(INDEX($A$4:$A$56,SMALL(IF($A$88=AQ$4:AQ$56,ROW(AQ$4:AQ$56)-MIN(ROW(AQ$4))+1,""),ROWS(AQ$88:AQ91))),"")</f>
        <v>agent 52</v>
      </c>
      <c r="AR91" s="138" t="str">
        <f t="array" ref="AR91">IFERROR(INDEX($A$4:$A$56,SMALL(IF($A$88=AR$4:AR$56,ROW(AR$4:AR$56)-MIN(ROW(AR$4))+1,""),ROWS(AR$88:AR91))),"")</f>
        <v>agent 25</v>
      </c>
      <c r="AS91" s="138" t="str">
        <f t="array" ref="AS91">IFERROR(INDEX($A$4:$A$56,SMALL(IF($A$88=AS$4:AS$56,ROW(AS$4:AS$56)-MIN(ROW(AS$4))+1,""),ROWS(AS$88:AS91))),"")</f>
        <v>agent 25</v>
      </c>
      <c r="AT91" s="138" t="str">
        <f t="array" ref="AT91">IFERROR(INDEX($A$4:$A$56,SMALL(IF($A$88=AT$4:AT$56,ROW(AT$4:AT$56)-MIN(ROW(AT$4))+1,""),ROWS(AT$88:AT91))),"")</f>
        <v>agent 25</v>
      </c>
      <c r="AU91" s="186" t="str">
        <f t="array" ref="AU91">IFERROR(INDEX($A$4:$A$56,SMALL(IF($A$88=AU$4:AU$56,ROW(AU$4:AU$56)-MIN(ROW(AU$4))+1,""),ROWS(AU$88:AU91))),"")</f>
        <v>agent 22</v>
      </c>
      <c r="AV91" s="138" t="str">
        <f t="array" ref="AV91">IFERROR(INDEX($A$4:$A$56,SMALL(IF($A$88=AV$4:AV$56,ROW(AV$4:AV$56)-MIN(ROW(AV$4))+1,""),ROWS(AV$88:AV91))),"")</f>
        <v>agent 51</v>
      </c>
      <c r="AW91" s="138" t="str">
        <f t="array" ref="AW91">IFERROR(INDEX($A$4:$A$56,SMALL(IF($A$88=AW$4:AW$56,ROW(AW$4:AW$56)-MIN(ROW(AW$4))+1,""),ROWS(AW$88:AW91))),"")</f>
        <v>agent 23</v>
      </c>
      <c r="AX91" s="138" t="str">
        <f t="array" ref="AX91">IFERROR(INDEX($A$4:$A$56,SMALL(IF($A$88=AX$4:AX$56,ROW(AX$4:AX$56)-MIN(ROW(AX$4))+1,""),ROWS(AX$88:AX91))),"")</f>
        <v>agent 25</v>
      </c>
      <c r="AY91" s="138" t="str">
        <f t="array" ref="AY91">IFERROR(INDEX($A$4:$A$56,SMALL(IF($A$88=AY$4:AY$56,ROW(AY$4:AY$56)-MIN(ROW(AY$4))+1,""),ROWS(AY$88:AY91))),"")</f>
        <v>agent 31</v>
      </c>
      <c r="AZ91" s="186" t="str">
        <f t="array" ref="AZ91">IFERROR(INDEX($A$4:$A$56,SMALL(IF($A$88=AZ$4:AZ$56,ROW(AZ$4:AZ$56)-MIN(ROW(AZ$4))+1,""),ROWS(AZ$88:AZ91))),"")</f>
        <v>agent 30</v>
      </c>
      <c r="BA91" s="138" t="str">
        <f t="array" ref="BA91">IFERROR(INDEX($A$4:$A$56,SMALL(IF($A$88=BA$4:BA$56,ROW(BA$4:BA$56)-MIN(ROW(BA$4))+1,""),ROWS(BA$88:BA91))),"")</f>
        <v>agent 50</v>
      </c>
      <c r="BB91" s="138" t="str">
        <f t="array" ref="BB91">IFERROR(INDEX($A$4:$A$56,SMALL(IF($A$88=BB$4:BB$56,ROW(BB$4:BB$56)-MIN(ROW(BB$4))+1,""),ROWS(BB$88:BB91))),"")</f>
        <v>agent 23</v>
      </c>
      <c r="BC91" s="138" t="str">
        <f t="array" ref="BC91">IFERROR(INDEX($A$4:$A$56,SMALL(IF($A$88=BC$4:BC$56,ROW(BC$4:BC$56)-MIN(ROW(BC$4))+1,""),ROWS(BC$88:BC91))),"")</f>
        <v>agent 24</v>
      </c>
      <c r="BD91" s="138" t="str">
        <f t="array" ref="BD91">IFERROR(INDEX($A$4:$A$56,SMALL(IF($A$88=BD$4:BD$56,ROW(BD$4:BD$56)-MIN(ROW(BD$4))+1,""),ROWS(BD$88:BD91))),"")</f>
        <v>agent 23</v>
      </c>
      <c r="BE91" s="186" t="str">
        <f t="array" ref="BE91">IFERROR(INDEX($A$4:$A$56,SMALL(IF($A$88=BE$4:BE$56,ROW(BE$4:BE$56)-MIN(ROW(BE$4))+1,""),ROWS(BE$88:BE91))),"")</f>
        <v>agent 29</v>
      </c>
      <c r="BF91" s="138" t="str">
        <f t="array" ref="BF91">IFERROR(INDEX($A$4:$A$56,SMALL(IF($A$88=BF$4:BF$56,ROW(BF$4:BF$56)-MIN(ROW(BF$4))+1,""),ROWS(BF$88:BF91))),"")</f>
        <v>agent 30</v>
      </c>
      <c r="BG91" s="138" t="str">
        <f t="array" ref="BG91">IFERROR(INDEX($A$4:$A$56,SMALL(IF($A$88=BG$4:BG$56,ROW(BG$4:BG$56)-MIN(ROW(BG$4))+1,""),ROWS(BG$88:BG91))),"")</f>
        <v>agent 29</v>
      </c>
      <c r="BH91" s="138" t="str">
        <f t="array" ref="BH91">IFERROR(INDEX($A$4:$A$56,SMALL(IF($A$88=BH$4:BH$56,ROW(BH$4:BH$56)-MIN(ROW(BH$4))+1,""),ROWS(BH$88:BH91))),"")</f>
        <v>agent 23</v>
      </c>
      <c r="BI91" s="138" t="str">
        <f t="array" ref="BI91">IFERROR(INDEX($A$4:$A$56,SMALL(IF($A$88=BI$4:BI$56,ROW(BI$4:BI$56)-MIN(ROW(BI$4))+1,""),ROWS(BI$88:BI91))),"")</f>
        <v>agent 23</v>
      </c>
      <c r="BJ91" s="186" t="str">
        <f t="array" ref="BJ91">IFERROR(INDEX($A$4:$A$56,SMALL(IF($A$88=BJ$4:BJ$56,ROW(BJ$4:BJ$56)-MIN(ROW(BJ$4))+1,""),ROWS(BJ$88:BJ91))),"")</f>
        <v>agent 22</v>
      </c>
      <c r="BK91" s="138" t="str">
        <f t="array" ref="BK91">IFERROR(INDEX($A$4:$A$56,SMALL(IF($A$88=BK$4:BK$56,ROW(BK$4:BK$56)-MIN(ROW(BK$4))+1,""),ROWS(BK$88:BK91))),"")</f>
        <v>agent 48</v>
      </c>
      <c r="BL91" s="138" t="str">
        <f t="array" ref="BL91">IFERROR(INDEX($A$4:$A$56,SMALL(IF($A$88=BL$4:BL$56,ROW(BL$4:BL$56)-MIN(ROW(BL$4))+1,""),ROWS(BL$88:BL91))),"")</f>
        <v>agent 28</v>
      </c>
      <c r="BM91" s="138" t="str">
        <f t="array" ref="BM91">IFERROR(INDEX($A$4:$A$56,SMALL(IF($A$88=BM$4:BM$56,ROW(BM$4:BM$56)-MIN(ROW(BM$4))+1,""),ROWS(BM$88:BM91))),"")</f>
        <v>agent 35</v>
      </c>
      <c r="BN91" s="138" t="str">
        <f t="array" ref="BN91">IFERROR(INDEX($A$4:$A$56,SMALL(IF($A$88=BN$4:BN$56,ROW(BN$4:BN$56)-MIN(ROW(BN$4))+1,""),ROWS(BN$88:BN91))),"")</f>
        <v>agent 28</v>
      </c>
      <c r="BO91" s="186" t="str">
        <f t="array" ref="BO91">IFERROR(INDEX($A$4:$A$56,SMALL(IF($A$88=BO$4:BO$56,ROW(BO$4:BO$56)-MIN(ROW(BO$4))+1,""),ROWS(BO$88:BO91))),"")</f>
        <v>agent 25</v>
      </c>
      <c r="BP91" s="138" t="str">
        <f t="array" ref="BP91">IFERROR(INDEX($A$4:$A$56,SMALL(IF($A$88=BP$4:BP$56,ROW(BP$4:BP$56)-MIN(ROW(BP$4))+1,""),ROWS(BP$88:BP91))),"")</f>
        <v>agent 28</v>
      </c>
      <c r="BQ91" s="138" t="str">
        <f t="array" ref="BQ91">IFERROR(INDEX($A$4:$A$56,SMALL(IF($A$88=BQ$4:BQ$56,ROW(BQ$4:BQ$56)-MIN(ROW(BQ$4))+1,""),ROWS(BQ$88:BQ91))),"")</f>
        <v>agent 27</v>
      </c>
      <c r="BR91" s="138" t="str">
        <f t="array" ref="BR91">IFERROR(INDEX($A$4:$A$56,SMALL(IF($A$88=BR$4:BR$56,ROW(BR$4:BR$56)-MIN(ROW(BR$4))+1,""),ROWS(BR$88:BR91))),"")</f>
        <v>agent 34</v>
      </c>
      <c r="BS91" s="138" t="str">
        <f t="array" ref="BS91">IFERROR(INDEX($A$4:$A$56,SMALL(IF($A$88=BS$4:BS$56,ROW(BS$4:BS$56)-MIN(ROW(BS$4))+1,""),ROWS(BS$88:BS91))),"")</f>
        <v>agent 27</v>
      </c>
      <c r="BT91" s="186" t="str">
        <f t="array" ref="BT91">IFERROR(INDEX($A$4:$A$56,SMALL(IF($A$88=BT$4:BT$56,ROW(BT$4:BT$56)-MIN(ROW(BT$4))+1,""),ROWS(BT$88:BT91))),"")</f>
        <v>agent 33</v>
      </c>
      <c r="BU91" s="138" t="str">
        <f t="array" ref="BU91">IFERROR(INDEX($A$4:$A$56,SMALL(IF($A$88=BU$4:BU$56,ROW(BU$4:BU$56)-MIN(ROW(BU$4))+1,""),ROWS(BU$88:BU91))),"")</f>
        <v>agent 53</v>
      </c>
      <c r="BV91" s="138" t="str">
        <f t="array" ref="BV91">IFERROR(INDEX($A$4:$A$56,SMALL(IF($A$88=BV$4:BV$56,ROW(BV$4:BV$56)-MIN(ROW(BV$4))+1,""),ROWS(BV$88:BV91))),"")</f>
        <v>agent 46</v>
      </c>
      <c r="BW91" s="138" t="str">
        <f t="array" ref="BW91">IFERROR(INDEX($A$4:$A$56,SMALL(IF($A$88=BW$4:BW$56,ROW(BW$4:BW$56)-MIN(ROW(BW$4))+1,""),ROWS(BW$88:BW91))),"")</f>
        <v>agent 33</v>
      </c>
      <c r="BX91" s="138" t="str">
        <f t="array" ref="BX91">IFERROR(INDEX($A$4:$A$56,SMALL(IF($A$88=BX$4:BX$56,ROW(BX$4:BX$56)-MIN(ROW(BX$4))+1,""),ROWS(BX$88:BX91))),"")</f>
        <v>agent 53</v>
      </c>
      <c r="BY91" s="186" t="str">
        <f t="array" ref="BY91">IFERROR(INDEX($A$4:$A$56,SMALL(IF($A$88=BY$4:BY$56,ROW(BY$4:BY$56)-MIN(ROW(BY$4))+1,""),ROWS(BY$88:BY91))),"")</f>
        <v>agent 24</v>
      </c>
      <c r="BZ91" s="138" t="str">
        <f t="array" ref="BZ91">IFERROR(INDEX($A$4:$A$56,SMALL(IF($A$88=BZ$4:BZ$56,ROW(BZ$4:BZ$56)-MIN(ROW(BZ$4))+1,""),ROWS(BZ$88:BZ91))),"")</f>
        <v>agent 53</v>
      </c>
      <c r="CA91" s="138" t="str">
        <f t="array" ref="CA91">IFERROR(INDEX($A$4:$A$56,SMALL(IF($A$88=CA$4:CA$56,ROW(CA$4:CA$56)-MIN(ROW(CA$4))+1,""),ROWS(CA$88:CA91))),"")</f>
        <v>agent 45</v>
      </c>
      <c r="CB91" s="138" t="str">
        <f t="array" ref="CB91">IFERROR(INDEX($A$4:$A$56,SMALL(IF($A$88=CB$4:CB$56,ROW(CB$4:CB$56)-MIN(ROW(CB$4))+1,""),ROWS(CB$88:CB91))),"")</f>
        <v>agent 32</v>
      </c>
      <c r="CC91" s="138" t="str">
        <f t="array" ref="CC91">IFERROR(INDEX($A$4:$A$56,SMALL(IF($A$88=CC$4:CC$56,ROW(CC$4:CC$56)-MIN(ROW(CC$4))+1,""),ROWS(CC$88:CC91))),"")</f>
        <v>agent 52</v>
      </c>
      <c r="CD91" s="186" t="str">
        <f t="array" ref="CD91">IFERROR(INDEX($A$4:$A$56,SMALL(IF($A$88=CD$4:CD$56,ROW(CD$4:CD$56)-MIN(ROW(CD$4))+1,""),ROWS(CD$88:CD91))),"")</f>
        <v>agent 23</v>
      </c>
      <c r="CE91" s="138" t="str">
        <f t="array" ref="CE91">IFERROR(INDEX($A$4:$A$56,SMALL(IF($A$88=CE$4:CE$56,ROW(CE$4:CE$56)-MIN(ROW(CE$4))+1,""),ROWS(CE$88:CE91))),"")</f>
        <v>agent 52</v>
      </c>
      <c r="CF91" s="138" t="str">
        <f t="array" ref="CF91">IFERROR(INDEX($A$4:$A$56,SMALL(IF($A$88=CF$4:CF$56,ROW(CF$4:CF$56)-MIN(ROW(CF$4))+1,""),ROWS(CF$88:CF91))),"")</f>
        <v>agent 22</v>
      </c>
      <c r="CG91" s="138" t="str">
        <f t="array" ref="CG91">IFERROR(INDEX($A$4:$A$56,SMALL(IF($A$88=CG$4:CG$56,ROW(CG$4:CG$56)-MIN(ROW(CG$4))+1,""),ROWS(CG$88:CG91))),"")</f>
        <v>agent 31</v>
      </c>
      <c r="CH91" s="138" t="str">
        <f t="array" ref="CH91">IFERROR(INDEX($A$4:$A$56,SMALL(IF($A$88=CH$4:CH$56,ROW(CH$4:CH$56)-MIN(ROW(CH$4))+1,""),ROWS(CH$88:CH91))),"")</f>
        <v>agent 51</v>
      </c>
      <c r="CI91" s="186" t="str">
        <f t="array" ref="CI91">IFERROR(INDEX($A$4:$A$56,SMALL(IF($A$88=CI$4:CI$56,ROW(CI$4:CI$56)-MIN(ROW(CI$4))+1,""),ROWS(CI$88:CI91))),"")</f>
        <v>agent 30</v>
      </c>
      <c r="CJ91" s="138" t="str">
        <f t="array" ref="CJ91">IFERROR(INDEX($A$4:$A$56,SMALL(IF($A$88=CJ$4:CJ$56,ROW(CJ$4:CJ$56)-MIN(ROW(CJ$4))+1,""),ROWS(CJ$88:CJ91))),"")</f>
        <v>agent 51</v>
      </c>
      <c r="CK91" s="138" t="str">
        <f t="array" ref="CK91">IFERROR(INDEX($A$4:$A$56,SMALL(IF($A$88=CK$4:CK$56,ROW(CK$4:CK$56)-MIN(ROW(CK$4))+1,""),ROWS(CK$88:CK91))),"")</f>
        <v>agent 22</v>
      </c>
      <c r="CL91" s="138" t="str">
        <f t="array" ref="CL91">IFERROR(INDEX($A$4:$A$56,SMALL(IF($A$88=CL$4:CL$56,ROW(CL$4:CL$56)-MIN(ROW(CL$4))+1,""),ROWS(CL$88:CL91))),"")</f>
        <v>agent 23</v>
      </c>
      <c r="CM91" s="138" t="str">
        <f t="array" ref="CM91">IFERROR(INDEX($A$4:$A$56,SMALL(IF($A$88=CM$4:CM$56,ROW(CM$4:CM$56)-MIN(ROW(CM$4))+1,""),ROWS(CM$88:CM91))),"")</f>
        <v>agent 22</v>
      </c>
      <c r="CN91" s="186" t="str">
        <f t="array" ref="CN91">IFERROR(INDEX($A$4:$A$56,SMALL(IF($A$88=CN$4:CN$56,ROW(CN$4:CN$56)-MIN(ROW(CN$4))+1,""),ROWS(CN$88:CN91))),"")</f>
        <v>agent 24</v>
      </c>
      <c r="CO91" s="138" t="str">
        <f t="array" ref="CO91">IFERROR(INDEX($A$4:$A$56,SMALL(IF($A$88=CO$4:CO$56,ROW(CO$4:CO$56)-MIN(ROW(CO$4))+1,""),ROWS(CO$88:CO91))),"")</f>
        <v>agent 50</v>
      </c>
      <c r="CP91" s="138" t="str">
        <f t="array" ref="CP91">IFERROR(INDEX($A$4:$A$56,SMALL(IF($A$88=CP$4:CP$56,ROW(CP$4:CP$56)-MIN(ROW(CP$4))+1,""),ROWS(CP$88:CP91))),"")</f>
        <v>agent 42</v>
      </c>
      <c r="CQ91" s="138" t="str">
        <f t="array" ref="CQ91">IFERROR(INDEX($A$4:$A$56,SMALL(IF($A$88=CQ$4:CQ$56,ROW(CQ$4:CQ$56)-MIN(ROW(CQ$4))+1,""),ROWS(CQ$88:CQ91))),"")</f>
        <v>agent 22</v>
      </c>
      <c r="CR91" s="138" t="str">
        <f t="array" ref="CR91">IFERROR(INDEX($A$4:$A$56,SMALL(IF($A$88=CR$4:CR$56,ROW(CR$4:CR$56)-MIN(ROW(CR$4))+1,""),ROWS(CR$88:CR91))),"")</f>
        <v>agent 22</v>
      </c>
      <c r="CS91" s="186" t="str">
        <f t="array" ref="CS91">IFERROR(INDEX($A$4:$A$56,SMALL(IF($A$88=CS$4:CS$56,ROW(CS$4:CS$56)-MIN(ROW(CS$4))+1,""),ROWS(CS$88:CS91))),"")</f>
        <v>agent 28</v>
      </c>
      <c r="CT91" s="138" t="str">
        <f t="array" ref="CT91">IFERROR(INDEX($A$4:$A$56,SMALL(IF($A$88=CT$4:CT$56,ROW(CT$4:CT$56)-MIN(ROW(CT$4))+1,""),ROWS(CT$88:CT91))),"")</f>
        <v>agent 49</v>
      </c>
      <c r="CU91" s="138" t="str">
        <f t="array" ref="CU91">IFERROR(INDEX($A$4:$A$56,SMALL(IF($A$88=CU$4:CU$56,ROW(CU$4:CU$56)-MIN(ROW(CU$4))+1,""),ROWS(CU$88:CU91))),"")</f>
        <v>agent 41</v>
      </c>
      <c r="CV91" s="138" t="str">
        <f t="array" ref="CV91">IFERROR(INDEX($A$4:$A$56,SMALL(IF($A$88=CV$4:CV$56,ROW(CV$4:CV$56)-MIN(ROW(CV$4))+1,""),ROWS(CV$88:CV91))),"")</f>
        <v>agent 28</v>
      </c>
      <c r="CW91" s="138" t="str">
        <f t="array" ref="CW91">IFERROR(INDEX($A$4:$A$56,SMALL(IF($A$88=CW$4:CW$56,ROW(CW$4:CW$56)-MIN(ROW(CW$4))+1,""),ROWS(CW$88:CW91))),"")</f>
        <v>agent 48</v>
      </c>
      <c r="CX91" s="186" t="str">
        <f t="array" ref="CX91">IFERROR(INDEX($A$4:$A$56,SMALL(IF($A$88=CX$4:CX$56,ROW(CX$4:CX$56)-MIN(ROW(CX$4))+1,""),ROWS(CX$88:CX91))),"")</f>
        <v>agent 27</v>
      </c>
      <c r="CY91" s="138" t="str">
        <f t="array" ref="CY91">IFERROR(INDEX($A$4:$A$56,SMALL(IF($A$88=CY$4:CY$56,ROW(CY$4:CY$56)-MIN(ROW(CY$4))+1,""),ROWS(CY$88:CY91))),"")</f>
        <v>agent 48</v>
      </c>
      <c r="CZ91" s="138" t="str">
        <f t="array" ref="CZ91">IFERROR(INDEX($A$4:$A$56,SMALL(IF($A$88=CZ$4:CZ$56,ROW(CZ$4:CZ$56)-MIN(ROW(CZ$4))+1,""),ROWS(CZ$88:CZ91))),"")</f>
        <v>agent 25</v>
      </c>
      <c r="DA91" s="138" t="str">
        <f t="array" ref="DA91">IFERROR(INDEX($A$4:$A$56,SMALL(IF($A$88=DA$4:DA$56,ROW(DA$4:DA$56)-MIN(ROW(DA$4))+1,""),ROWS(DA$88:DA91))),"")</f>
        <v>agent 27</v>
      </c>
      <c r="DB91" s="138" t="str">
        <f t="array" ref="DB91">IFERROR(INDEX($A$4:$A$56,SMALL(IF($A$88=DB$4:DB$56,ROW(DB$4:DB$56)-MIN(ROW(DB$4))+1,""),ROWS(DB$88:DB91))),"")</f>
        <v>agent 47</v>
      </c>
      <c r="DC91" s="186" t="str">
        <f t="array" ref="DC91">IFERROR(INDEX($A$4:$A$56,SMALL(IF($A$88=DC$4:DC$56,ROW(DC$4:DC$56)-MIN(ROW(DC$4))+1,""),ROWS(DC$88:DC91))),"")</f>
        <v>agent 46</v>
      </c>
      <c r="DD91" s="138" t="str">
        <f t="array" ref="DD91">IFERROR(INDEX($A$4:$A$56,SMALL(IF($A$88=DD$4:DD$56,ROW(DD$4:DD$56)-MIN(ROW(DD$4))+1,""),ROWS(DD$88:DD91))),"")</f>
        <v>agent 46</v>
      </c>
      <c r="DE91" s="138" t="str">
        <f t="array" ref="DE91">IFERROR(INDEX($A$4:$A$56,SMALL(IF($A$88=DE$4:DE$56,ROW(DE$4:DE$56)-MIN(ROW(DE$4))+1,""),ROWS(DE$88:DE91))),"")</f>
        <v>agent 25</v>
      </c>
      <c r="DF91" s="138" t="str">
        <f t="array" ref="DF91">IFERROR(INDEX($A$4:$A$56,SMALL(IF($A$88=DF$4:DF$56,ROW(DF$4:DF$56)-MIN(ROW(DF$4))+1,""),ROWS(DF$88:DF91))),"")</f>
        <v>agent 27</v>
      </c>
      <c r="DG91" s="138" t="str">
        <f t="array" ref="DG91">IFERROR(INDEX($A$4:$A$56,SMALL(IF($A$88=DG$4:DG$56,ROW(DG$4:DG$56)-MIN(ROW(DG$4))+1,""),ROWS(DG$88:DG91))),"")</f>
        <v>agent 25</v>
      </c>
      <c r="DH91" s="186" t="str">
        <f t="array" ref="DH91">IFERROR(INDEX($A$4:$A$56,SMALL(IF($A$88=DH$4:DH$56,ROW(DH$4:DH$56)-MIN(ROW(DH$4))+1,""),ROWS(DH$88:DH91))),"")</f>
        <v>agent 23</v>
      </c>
      <c r="DI91" s="138" t="str">
        <f t="array" ref="DI91">IFERROR(INDEX($A$4:$A$56,SMALL(IF($A$88=DI$4:DI$56,ROW(DI$4:DI$56)-MIN(ROW(DI$4))+1,""),ROWS(DI$88:DI91))),"")</f>
        <v>agent 46</v>
      </c>
      <c r="DJ91" s="138" t="str">
        <f t="array" ref="DJ91">IFERROR(INDEX($A$4:$A$56,SMALL(IF($A$88=DJ$4:DJ$56,ROW(DJ$4:DJ$56)-MIN(ROW(DJ$4))+1,""),ROWS(DJ$88:DJ91))),"")</f>
        <v>agent 24</v>
      </c>
      <c r="DK91" s="138" t="str">
        <f t="array" ref="DK91">IFERROR(INDEX($A$4:$A$56,SMALL(IF($A$88=DK$4:DK$56,ROW(DK$4:DK$56)-MIN(ROW(DK$4))+1,""),ROWS(DK$88:DK91))),"")</f>
        <v>agent 25</v>
      </c>
      <c r="DL91" s="138" t="str">
        <f t="array" ref="DL91">IFERROR(INDEX($A$4:$A$56,SMALL(IF($A$88=DL$4:DL$56,ROW(DL$4:DL$56)-MIN(ROW(DL$4))+1,""),ROWS(DL$88:DL91))),"")</f>
        <v>agent 25</v>
      </c>
      <c r="DM91" s="186" t="str">
        <f t="array" ref="DM91">IFERROR(INDEX($A$4:$A$56,SMALL(IF($A$88=DM$4:DM$56,ROW(DM$4:DM$56)-MIN(ROW(DM$4))+1,""),ROWS(DM$88:DM91))),"")</f>
        <v>agent 22</v>
      </c>
      <c r="DN91" s="138" t="str">
        <f t="array" ref="DN91">IFERROR(INDEX($A$4:$A$56,SMALL(IF($A$88=DN$4:DN$56,ROW(DN$4:DN$56)-MIN(ROW(DN$4))+1,""),ROWS(DN$88:DN91))),"")</f>
        <v>agent 45</v>
      </c>
      <c r="DO91" s="138" t="str">
        <f t="array" ref="DO91">IFERROR(INDEX($A$4:$A$56,SMALL(IF($A$88=DO$4:DO$56,ROW(DO$4:DO$56)-MIN(ROW(DO$4))+1,""),ROWS(DO$88:DO91))),"")</f>
        <v>agent 24</v>
      </c>
      <c r="DP91" s="138" t="str">
        <f t="array" ref="DP91">IFERROR(INDEX($A$4:$A$56,SMALL(IF($A$88=DP$4:DP$56,ROW(DP$4:DP$56)-MIN(ROW(DP$4))+1,""),ROWS(DP$88:DP91))),"")</f>
        <v>agent 51</v>
      </c>
      <c r="DQ91" s="138" t="str">
        <f t="array" ref="DQ91">IFERROR(INDEX($A$4:$A$56,SMALL(IF($A$88=DQ$4:DQ$56,ROW(DQ$4:DQ$56)-MIN(ROW(DQ$4))+1,""),ROWS(DQ$88:DQ91))),"")</f>
        <v>agent 24</v>
      </c>
      <c r="DR91" s="186" t="str">
        <f t="array" ref="DR91">IFERROR(INDEX($A$4:$A$56,SMALL(IF($A$88=DR$4:DR$56,ROW(DR$4:DR$56)-MIN(ROW(DR$4))+1,""),ROWS(DR$88:DR91))),"")</f>
        <v>agent 43</v>
      </c>
      <c r="DS91" s="138" t="str">
        <f t="array" ref="DS91">IFERROR(INDEX($A$4:$A$56,SMALL(IF($A$88=DS$4:DS$56,ROW(DS$4:DS$56)-MIN(ROW(DS$4))+1,""),ROWS(DS$88:DS91))),"")</f>
        <v>agent 44</v>
      </c>
      <c r="DT91" s="138" t="str">
        <f t="array" ref="DT91">IFERROR(INDEX($A$4:$A$56,SMALL(IF($A$88=DT$4:DT$56,ROW(DT$4:DT$56)-MIN(ROW(DT$4))+1,""),ROWS(DT$88:DT91))),"")</f>
        <v>agent 22</v>
      </c>
      <c r="DU91" s="138" t="str">
        <f t="array" ref="DU91">IFERROR(INDEX($A$4:$A$56,SMALL(IF($A$88=DU$4:DU$56,ROW(DU$4:DU$56)-MIN(ROW(DU$4))+1,""),ROWS(DU$88:DU91))),"")</f>
        <v>agent 22</v>
      </c>
      <c r="DV91" s="138" t="str">
        <f t="array" ref="DV91">IFERROR(INDEX($A$4:$A$56,SMALL(IF($A$88=DV$4:DV$56,ROW(DV$4:DV$56)-MIN(ROW(DV$4))+1,""),ROWS(DV$88:DV91))),"")</f>
        <v>agent 22</v>
      </c>
      <c r="DW91" s="186" t="str">
        <f t="array" ref="DW91">IFERROR(INDEX($A$4:$A$56,SMALL(IF($A$88=DW$4:DW$56,ROW(DW$4:DW$56)-MIN(ROW(DW$4))+1,""),ROWS(DW$88:DW91))),"")</f>
        <v>agent 23</v>
      </c>
      <c r="DX91" s="138" t="str">
        <f t="array" ref="DX91">IFERROR(INDEX($A$4:$A$56,SMALL(IF($A$88=DX$4:DX$56,ROW(DX$4:DX$56)-MIN(ROW(DX$4))+1,""),ROWS(DX$88:DX91))),"")</f>
        <v>agent 43</v>
      </c>
      <c r="DY91" s="138" t="str">
        <f t="array" ref="DY91">IFERROR(INDEX($A$4:$A$56,SMALL(IF($A$88=DY$4:DY$56,ROW(DY$4:DY$56)-MIN(ROW(DY$4))+1,""),ROWS(DY$88:DY91))),"")</f>
        <v>agent 35</v>
      </c>
      <c r="DZ91" s="138" t="str">
        <f t="array" ref="DZ91">IFERROR(INDEX($A$4:$A$56,SMALL(IF($A$88=DZ$4:DZ$56,ROW(DZ$4:DZ$56)-MIN(ROW(DZ$4))+1,""),ROWS(DZ$88:DZ91))),"")</f>
        <v>agent 22</v>
      </c>
      <c r="EA91" s="138" t="str">
        <f t="array" ref="EA91">IFERROR(INDEX($A$4:$A$56,SMALL(IF($A$88=EA$4:EA$56,ROW(EA$4:EA$56)-MIN(ROW(EA$4))+1,""),ROWS(EA$88:EA91))),"")</f>
        <v>agent 42</v>
      </c>
      <c r="EB91" s="186" t="str">
        <f t="array" ref="EB91">IFERROR(INDEX($A$4:$A$56,SMALL(IF($A$88=EB$4:EB$56,ROW(EB$4:EB$56)-MIN(ROW(EB$4))+1,""),ROWS(EB$88:EB91))),"")</f>
        <v>agent 41</v>
      </c>
      <c r="EC91" s="138" t="str">
        <f t="array" ref="EC91">IFERROR(INDEX($A$4:$A$56,SMALL(IF($A$88=EC$4:EC$56,ROW(EC$4:EC$56)-MIN(ROW(EC$4))+1,""),ROWS(EC$88:EC91))),"")</f>
        <v>agent 42</v>
      </c>
      <c r="ED91" s="138" t="str">
        <f t="array" ref="ED91">IFERROR(INDEX($A$4:$A$56,SMALL(IF($A$88=ED$4:ED$56,ROW(ED$4:ED$56)-MIN(ROW(ED$4))+1,""),ROWS(ED$88:ED91))),"")</f>
        <v>agent 34</v>
      </c>
      <c r="EE91" s="138" t="str">
        <f t="array" ref="EE91">IFERROR(INDEX($A$4:$A$56,SMALL(IF($A$88=EE$4:EE$56,ROW(EE$4:EE$56)-MIN(ROW(EE$4))+1,""),ROWS(EE$88:EE91))),"")</f>
        <v>agent 48</v>
      </c>
      <c r="EF91" s="138" t="str">
        <f t="array" ref="EF91">IFERROR(INDEX($A$4:$A$56,SMALL(IF($A$88=EF$4:EF$56,ROW(EF$4:EF$56)-MIN(ROW(EF$4))+1,""),ROWS(EF$88:EF91))),"")</f>
        <v>agent 41</v>
      </c>
      <c r="EG91" s="186" t="str">
        <f t="array" ref="EG91">IFERROR(INDEX($A$4:$A$56,SMALL(IF($A$88=EG$4:EG$56,ROW(EG$4:EG$56)-MIN(ROW(EG$4))+1,""),ROWS(EG$88:EG91))),"")</f>
        <v>agent 25</v>
      </c>
      <c r="EH91" s="138" t="str">
        <f t="array" ref="EH91">IFERROR(INDEX($A$4:$A$56,SMALL(IF($A$88=EH$4:EH$56,ROW(EH$4:EH$56)-MIN(ROW(EH$4))+1,""),ROWS(EH$88:EH91))),"")</f>
        <v>agent 41</v>
      </c>
      <c r="EI91" s="138" t="str">
        <f t="array" ref="EI91">IFERROR(INDEX($A$4:$A$56,SMALL(IF($A$88=EI$4:EI$56,ROW(EI$4:EI$56)-MIN(ROW(EI$4))+1,""),ROWS(EI$88:EI91))),"")</f>
        <v>agent 33</v>
      </c>
      <c r="EJ91" s="138" t="str">
        <f t="array" ref="EJ91">IFERROR(INDEX($A$4:$A$56,SMALL(IF($A$88=EJ$4:EJ$56,ROW(EJ$4:EJ$56)-MIN(ROW(EJ$4))+1,""),ROWS(EJ$88:EJ91))),"")</f>
        <v>agent 47</v>
      </c>
      <c r="EK91" s="138" t="str">
        <f t="array" ref="EK91">IFERROR(INDEX($A$4:$A$56,SMALL(IF($A$88=EK$4:EK$56,ROW(EK$4:EK$56)-MIN(ROW(EK$4))+1,""),ROWS(EK$88:EK91))),"")</f>
        <v>agent 40</v>
      </c>
      <c r="EL91" s="138" t="str">
        <f t="array" ref="EL91">IFERROR(INDEX($A$4:$A$56,SMALL(IF($A$88=EL$4:EL$56,ROW(EL$4:EL$56)-MIN(ROW(EL$4))+1,""),ROWS(EL$88:EL91))),"")</f>
        <v>agent 39</v>
      </c>
      <c r="EM91" s="138" t="str">
        <f t="array" ref="EM91">IFERROR(INDEX($A$4:$A$56,SMALL(IF($A$88=EM$4:EM$56,ROW(EM$4:EM$56)-MIN(ROW(EM$4))+1,""),ROWS(EM$88:EM91))),"")</f>
        <v>agent 39</v>
      </c>
      <c r="EN91" s="138" t="str">
        <f t="array" ref="EN91">IFERROR(INDEX($A$4:$A$56,SMALL(IF($A$88=EN$4:EN$56,ROW(EN$4:EN$56)-MIN(ROW(EN$4))+1,""),ROWS(EN$88:EN91))),"")</f>
        <v>agent 25</v>
      </c>
      <c r="EO91" s="138" t="str">
        <f t="array" ref="EO91">IFERROR(INDEX($A$4:$A$56,SMALL(IF($A$88=EO$4:EO$56,ROW(EO$4:EO$56)-MIN(ROW(EO$4))+1,""),ROWS(EO$88:EO91))),"")</f>
        <v>agent 25</v>
      </c>
      <c r="EP91" s="138" t="str">
        <f t="array" ref="EP91">IFERROR(INDEX($A$4:$A$56,SMALL(IF($A$88=EP$4:EP$56,ROW(EP$4:EP$56)-MIN(ROW(EP$4))+1,""),ROWS(EP$88:EP91))),"")</f>
        <v>agent 25</v>
      </c>
      <c r="EQ91" s="138" t="str">
        <f t="array" ref="EQ91">IFERROR(INDEX($A$4:$A$56,SMALL(IF($A$88=EQ$4:EQ$56,ROW(EQ$4:EQ$56)-MIN(ROW(EQ$4))+1,""),ROWS(EQ$88:EQ91))),"")</f>
        <v>agent 22</v>
      </c>
      <c r="ER91" s="138" t="str">
        <f t="array" ref="ER91">IFERROR(INDEX($A$4:$A$56,SMALL(IF($A$88=ER$4:ER$56,ROW(ER$4:ER$56)-MIN(ROW(ER$4))+1,""),ROWS(ER$88:ER91))),"")</f>
        <v>agent 39</v>
      </c>
      <c r="ES91" s="138" t="str">
        <f t="array" ref="ES91">IFERROR(INDEX($A$4:$A$56,SMALL(IF($A$88=ES$4:ES$56,ROW(ES$4:ES$56)-MIN(ROW(ES$4))+1,""),ROWS(ES$88:ES91))),"")</f>
        <v>agent 23</v>
      </c>
      <c r="ET91" s="138" t="str">
        <f t="array" ref="ET91">IFERROR(INDEX($A$4:$A$56,SMALL(IF($A$88=ET$4:ET$56,ROW(ET$4:ET$56)-MIN(ROW(ET$4))+1,""),ROWS(ET$88:ET91))),"")</f>
        <v>agent 25</v>
      </c>
      <c r="EU91" s="138" t="str">
        <f t="array" ref="EU91">IFERROR(INDEX($A$4:$A$56,SMALL(IF($A$88=EU$4:EU$56,ROW(EU$4:EU$56)-MIN(ROW(EU$4))+1,""),ROWS(EU$88:EU91))),"")</f>
        <v>agent 38</v>
      </c>
      <c r="EV91" s="138" t="str">
        <f t="array" ref="EV91">IFERROR(INDEX($A$4:$A$56,SMALL(IF($A$88=EV$4:EV$56,ROW(EV$4:EV$56)-MIN(ROW(EV$4))+1,""),ROWS(EV$88:EV91))),"")</f>
        <v>agent 37</v>
      </c>
      <c r="EW91" s="138" t="str">
        <f t="array" ref="EW91">IFERROR(INDEX($A$4:$A$56,SMALL(IF($A$88=EW$4:EW$56,ROW(EW$4:EW$56)-MIN(ROW(EW$4))+1,""),ROWS(EW$88:EW91))),"")</f>
        <v>agent 38</v>
      </c>
      <c r="EX91" s="138" t="str">
        <f t="array" ref="EX91">IFERROR(INDEX($A$4:$A$56,SMALL(IF($A$88=EX$4:EX$56,ROW(EX$4:EX$56)-MIN(ROW(EX$4))+1,""),ROWS(EX$88:EX91))),"")</f>
        <v>agent 23</v>
      </c>
      <c r="EY91" s="138" t="str">
        <f t="array" ref="EY91">IFERROR(INDEX($A$4:$A$56,SMALL(IF($A$88=EY$4:EY$56,ROW(EY$4:EY$56)-MIN(ROW(EY$4))+1,""),ROWS(EY$88:EY91))),"")</f>
        <v>agent 24</v>
      </c>
      <c r="EZ91" s="138" t="str">
        <f t="array" ref="EZ91">IFERROR(INDEX($A$4:$A$56,SMALL(IF($A$88=EZ$4:EZ$56,ROW(EZ$4:EZ$56)-MIN(ROW(EZ$4))+1,""),ROWS(EZ$88:EZ91))),"")</f>
        <v>agent 23</v>
      </c>
      <c r="FA91" s="138" t="str">
        <f t="array" ref="FA91">IFERROR(INDEX($A$4:$A$56,SMALL(IF($A$88=FA$4:FA$56,ROW(FA$4:FA$56)-MIN(ROW(FA$4))+1,""),ROWS(FA$88:FA91))),"")</f>
        <v>agent 36</v>
      </c>
      <c r="FB91" s="138" t="str">
        <f t="array" ref="FB91">IFERROR(INDEX($A$4:$A$56,SMALL(IF($A$88=FB$4:FB$56,ROW(FB$4:FB$56)-MIN(ROW(FB$4))+1,""),ROWS(FB$88:FB91))),"")</f>
        <v>agent 37</v>
      </c>
      <c r="FC91" s="138" t="str">
        <f t="array" ref="FC91">IFERROR(INDEX($A$4:$A$56,SMALL(IF($A$88=FC$4:FC$56,ROW(FC$4:FC$56)-MIN(ROW(FC$4))+1,""),ROWS(FC$88:FC91))),"")</f>
        <v>agent 29</v>
      </c>
      <c r="FD91" s="138" t="str">
        <f t="array" ref="FD91">IFERROR(INDEX($A$4:$A$56,SMALL(IF($A$88=FD$4:FD$56,ROW(FD$4:FD$56)-MIN(ROW(FD$4))+1,""),ROWS(FD$88:FD91))),"")</f>
        <v>agent 23</v>
      </c>
      <c r="FE91" s="138" t="str">
        <f t="array" ref="FE91">IFERROR(INDEX($A$4:$A$56,SMALL(IF($A$88=FE$4:FE$56,ROW(FE$4:FE$56)-MIN(ROW(FE$4))+1,""),ROWS(FE$88:FE91))),"")</f>
        <v>agent 23</v>
      </c>
      <c r="FF91" s="138" t="str">
        <f t="array" ref="FF91">IFERROR(INDEX($A$4:$A$56,SMALL(IF($A$88=FF$4:FF$56,ROW(FF$4:FF$56)-MIN(ROW(FF$4))+1,""),ROWS(FF$88:FF91))),"")</f>
        <v>agent 22</v>
      </c>
      <c r="FG91" s="138" t="str">
        <f t="array" ref="FG91">IFERROR(INDEX($A$4:$A$56,SMALL(IF($A$88=FG$4:FG$56,ROW(FG$4:FG$56)-MIN(ROW(FG$4))+1,""),ROWS(FG$88:FG91))),"")</f>
        <v>agent 36</v>
      </c>
      <c r="FH91" s="138" t="str">
        <f t="array" ref="FH91">IFERROR(INDEX($A$4:$A$56,SMALL(IF($A$88=FH$4:FH$56,ROW(FH$4:FH$56)-MIN(ROW(FH$4))+1,""),ROWS(FH$88:FH91))),"")</f>
        <v>agent 28</v>
      </c>
      <c r="FI91" s="138" t="str">
        <f t="array" ref="FI91">IFERROR(INDEX($A$4:$A$56,SMALL(IF($A$88=FI$4:FI$56,ROW(FI$4:FI$56)-MIN(ROW(FI$4))+1,""),ROWS(FI$88:FI91))),"")</f>
        <v>agent 42</v>
      </c>
      <c r="FJ91" s="138" t="str">
        <f t="array" ref="FJ91">IFERROR(INDEX($A$4:$A$56,SMALL(IF($A$88=FJ$4:FJ$56,ROW(FJ$4:FJ$56)-MIN(ROW(FJ$4))+1,""),ROWS(FJ$88:FJ91))),"")</f>
        <v>agent 35</v>
      </c>
      <c r="FK91" s="138" t="str">
        <f t="array" ref="FK91">IFERROR(INDEX($A$4:$A$56,SMALL(IF($A$88=FK$4:FK$56,ROW(FK$4:FK$56)-MIN(ROW(FK$4))+1,""),ROWS(FK$88:FK91))),"")</f>
        <v>agent 25</v>
      </c>
      <c r="FL91" s="138" t="str">
        <f t="array" ref="FL91">IFERROR(INDEX($A$4:$A$56,SMALL(IF($A$88=FL$4:FL$56,ROW(FL$4:FL$56)-MIN(ROW(FL$4))+1,""),ROWS(FL$88:FL91))),"")</f>
        <v>agent 35</v>
      </c>
      <c r="FM91" s="138" t="str">
        <f t="array" ref="FM91">IFERROR(INDEX($A$4:$A$56,SMALL(IF($A$88=FM$4:FM$56,ROW(FM$4:FM$56)-MIN(ROW(FM$4))+1,""),ROWS(FM$88:FM91))),"")</f>
        <v>agent 27</v>
      </c>
      <c r="FN91" s="138" t="str">
        <f t="array" ref="FN91">IFERROR(INDEX($A$4:$A$56,SMALL(IF($A$88=FN$4:FN$56,ROW(FN$4:FN$56)-MIN(ROW(FN$4))+1,""),ROWS(FN$88:FN91))),"")</f>
        <v>agent 41</v>
      </c>
      <c r="FO91" s="138" t="str">
        <f t="array" ref="FO91">IFERROR(INDEX($A$4:$A$56,SMALL(IF($A$88=FO$4:FO$56,ROW(FO$4:FO$56)-MIN(ROW(FO$4))+1,""),ROWS(FO$88:FO91))),"")</f>
        <v>agent 34</v>
      </c>
      <c r="FP91" s="138" t="str">
        <f t="array" ref="FP91">IFERROR(INDEX($A$4:$A$56,SMALL(IF($A$88=FP$4:FP$56,ROW(FP$4:FP$56)-MIN(ROW(FP$4))+1,""),ROWS(FP$88:FP91))),"")</f>
        <v>agent 33</v>
      </c>
      <c r="FQ91" s="138" t="str">
        <f t="array" ref="FQ91">IFERROR(INDEX($A$4:$A$56,SMALL(IF($A$88=FQ$4:FQ$56,ROW(FQ$4:FQ$56)-MIN(ROW(FQ$4))+1,""),ROWS(FQ$88:FQ91))),"")</f>
        <v>agent 53</v>
      </c>
      <c r="FR91" s="138" t="str">
        <f t="array" ref="FR91">IFERROR(INDEX($A$4:$A$56,SMALL(IF($A$88=FR$4:FR$56,ROW(FR$4:FR$56)-MIN(ROW(FR$4))+1,""),ROWS(FR$88:FR91))),"")</f>
        <v>agent 33</v>
      </c>
      <c r="FS91" s="138" t="str">
        <f t="array" ref="FS91">IFERROR(INDEX($A$4:$A$56,SMALL(IF($A$88=FS$4:FS$56,ROW(FS$4:FS$56)-MIN(ROW(FS$4))+1,""),ROWS(FS$88:FS91))),"")</f>
        <v>agent 40</v>
      </c>
      <c r="FT91" s="138" t="str">
        <f t="array" ref="FT91">IFERROR(INDEX($A$4:$A$56,SMALL(IF($A$88=FT$4:FT$56,ROW(FT$4:FT$56)-MIN(ROW(FT$4))+1,""),ROWS(FT$88:FT91))),"")</f>
        <v>agent 33</v>
      </c>
      <c r="FU91" s="138" t="str">
        <f t="array" ref="FU91">IFERROR(INDEX($A$4:$A$56,SMALL(IF($A$88=FU$4:FU$56,ROW(FU$4:FU$56)-MIN(ROW(FU$4))+1,""),ROWS(FU$88:FU91))),"")</f>
        <v>agent 24</v>
      </c>
      <c r="FV91" s="138" t="str">
        <f t="array" ref="FV91">IFERROR(INDEX($A$4:$A$56,SMALL(IF($A$88=FV$4:FV$56,ROW(FV$4:FV$56)-MIN(ROW(FV$4))+1,""),ROWS(FV$88:FV91))),"")</f>
        <v>agent 33</v>
      </c>
      <c r="FW91" s="138" t="str">
        <f t="array" ref="FW91">IFERROR(INDEX($A$4:$A$56,SMALL(IF($A$88=FW$4:FW$56,ROW(FW$4:FW$56)-MIN(ROW(FW$4))+1,""),ROWS(FW$88:FW91))),"")</f>
        <v>agent 32</v>
      </c>
      <c r="FX91" s="138" t="str">
        <f t="array" ref="FX91">IFERROR(INDEX($A$4:$A$56,SMALL(IF($A$88=FX$4:FX$56,ROW(FX$4:FX$56)-MIN(ROW(FX$4))+1,""),ROWS(FX$88:FX91))),"")</f>
        <v>agent 39</v>
      </c>
      <c r="FY91" s="138" t="str">
        <f t="array" ref="FY91">IFERROR(INDEX($A$4:$A$56,SMALL(IF($A$88=FY$4:FY$56,ROW(FY$4:FY$56)-MIN(ROW(FY$4))+1,""),ROWS(FY$88:FY91))),"")</f>
        <v>agent 32</v>
      </c>
      <c r="FZ91" s="138" t="str">
        <f t="array" ref="FZ91">IFERROR(INDEX($A$4:$A$56,SMALL(IF($A$88=FZ$4:FZ$56,ROW(FZ$4:FZ$56)-MIN(ROW(FZ$4))+1,""),ROWS(FZ$88:FZ91))),"")</f>
        <v>agent 23</v>
      </c>
      <c r="GA91" s="138" t="str">
        <f t="array" ref="GA91">IFERROR(INDEX($A$4:$A$56,SMALL(IF($A$88=GA$4:GA$56,ROW(GA$4:GA$56)-MIN(ROW(GA$4))+1,""),ROWS(GA$88:GA91))),"")</f>
        <v>agent 51</v>
      </c>
      <c r="GB91" s="138" t="str">
        <f t="array" ref="GB91">IFERROR(INDEX($A$4:$A$56,SMALL(IF($A$88=GB$4:GB$56,ROW(GB$4:GB$56)-MIN(ROW(GB$4))+1,""),ROWS(GB$88:GB91))),"")</f>
        <v>agent 22</v>
      </c>
      <c r="GC91" s="138" t="str">
        <f t="array" ref="GC91">IFERROR(INDEX($A$4:$A$56,SMALL(IF($A$88=GC$4:GC$56,ROW(GC$4:GC$56)-MIN(ROW(GC$4))+1,""),ROWS(GC$88:GC91))),"")</f>
        <v>agent 38</v>
      </c>
      <c r="GD91" s="138" t="str">
        <f t="array" ref="GD91">IFERROR(INDEX($A$4:$A$56,SMALL(IF($A$88=GD$4:GD$56,ROW(GD$4:GD$56)-MIN(ROW(GD$4))+1,""),ROWS(GD$88:GD91))),"")</f>
        <v>agent 31</v>
      </c>
      <c r="GE91" s="138" t="str">
        <f t="array" ref="GE91">IFERROR(INDEX($A$4:$A$56,SMALL(IF($A$88=GE$4:GE$56,ROW(GE$4:GE$56)-MIN(ROW(GE$4))+1,""),ROWS(GE$88:GE91))),"")</f>
        <v>agent 30</v>
      </c>
      <c r="GF91" s="138" t="str">
        <f t="array" ref="GF91">IFERROR(INDEX($A$4:$A$56,SMALL(IF($A$88=GF$4:GF$56,ROW(GF$4:GF$56)-MIN(ROW(GF$4))+1,""),ROWS(GF$88:GF91))),"")</f>
        <v>agent 50</v>
      </c>
      <c r="GG91" s="138" t="str">
        <f t="array" ref="GG91">IFERROR(INDEX($A$4:$A$56,SMALL(IF($A$88=GG$4:GG$56,ROW(GG$4:GG$56)-MIN(ROW(GG$4))+1,""),ROWS(GG$88:GG91))),"")</f>
        <v>agent 22</v>
      </c>
      <c r="GH91" s="138" t="str">
        <f t="array" ref="GH91">IFERROR(INDEX($A$4:$A$56,SMALL(IF($A$88=GH$4:GH$56,ROW(GH$4:GH$56)-MIN(ROW(GH$4))+1,""),ROWS(GH$88:GH91))),"")</f>
        <v>agent 23</v>
      </c>
      <c r="GI91" s="138" t="str">
        <f t="array" ref="GI91">IFERROR(INDEX($A$4:$A$56,SMALL(IF($A$88=GI$4:GI$56,ROW(GI$4:GI$56)-MIN(ROW(GI$4))+1,""),ROWS(GI$88:GI91))),"")</f>
        <v>agent 22</v>
      </c>
      <c r="GJ91" s="138" t="str">
        <f t="array" ref="GJ91">IFERROR(INDEX($A$4:$A$56,SMALL(IF($A$88=GJ$4:GJ$56,ROW(GJ$4:GJ$56)-MIN(ROW(GJ$4))+1,""),ROWS(GJ$88:GJ91))),"")</f>
        <v>agent 24</v>
      </c>
      <c r="GK91" s="138" t="str">
        <f t="array" ref="GK91">IFERROR(INDEX($A$4:$A$56,SMALL(IF($A$88=GK$4:GK$56,ROW(GK$4:GK$56)-MIN(ROW(GK$4))+1,""),ROWS(GK$88:GK91))),"")</f>
        <v>agent 49</v>
      </c>
      <c r="GL91" s="138" t="str">
        <f t="array" ref="GL91">IFERROR(INDEX($A$4:$A$56,SMALL(IF($A$88=GL$4:GL$56,ROW(GL$4:GL$56)-MIN(ROW(GL$4))+1,""),ROWS(GL$88:GL91))),"")</f>
        <v>agent 29</v>
      </c>
      <c r="GM91" s="138" t="str">
        <f t="array" ref="GM91">IFERROR(INDEX($A$4:$A$56,SMALL(IF($A$88=GM$4:GM$56,ROW(GM$4:GM$56)-MIN(ROW(GM$4))+1,""),ROWS(GM$88:GM91))),"")</f>
        <v>agent 22</v>
      </c>
      <c r="GN91" s="138" t="str">
        <f t="array" ref="GN91">IFERROR(INDEX($A$4:$A$56,SMALL(IF($A$88=GN$4:GN$56,ROW(GN$4:GN$56)-MIN(ROW(GN$4))+1,""),ROWS(GN$88:GN91))),"")</f>
        <v>agent 22</v>
      </c>
      <c r="GO91" s="138" t="str">
        <f t="array" ref="GO91">IFERROR(INDEX($A$4:$A$56,SMALL(IF($A$88=GO$4:GO$56,ROW(GO$4:GO$56)-MIN(ROW(GO$4))+1,""),ROWS(GO$88:GO91))),"")</f>
        <v>agent 28</v>
      </c>
      <c r="GP91" s="138" t="str">
        <f t="array" ref="GP91">IFERROR(INDEX($A$4:$A$56,SMALL(IF($A$88=GP$4:GP$56,ROW(GP$4:GP$56)-MIN(ROW(GP$4))+1,""),ROWS(GP$88:GP91))),"")</f>
        <v>agent 29</v>
      </c>
      <c r="GQ91" s="138" t="str">
        <f t="array" ref="GQ91">IFERROR(INDEX($A$4:$A$56,SMALL(IF($A$88=GQ$4:GQ$56,ROW(GQ$4:GQ$56)-MIN(ROW(GQ$4))+1,""),ROWS(GQ$88:GQ91))),"")</f>
        <v>agent 28</v>
      </c>
      <c r="GR91" s="138" t="str">
        <f t="array" ref="GR91">IFERROR(INDEX($A$4:$A$56,SMALL(IF($A$88=GR$4:GR$56,ROW(GR$4:GR$56)-MIN(ROW(GR$4))+1,""),ROWS(GR$88:GR91))),"")</f>
        <v>agent 35</v>
      </c>
      <c r="GS91" s="138" t="str">
        <f t="array" ref="GS91">IFERROR(INDEX($A$4:$A$56,SMALL(IF($A$88=GS$4:GS$56,ROW(GS$4:GS$56)-MIN(ROW(GS$4))+1,""),ROWS(GS$88:GS91))),"")</f>
        <v>agent 28</v>
      </c>
      <c r="GT91" s="138" t="str">
        <f t="array" ref="GT91">IFERROR(INDEX($A$4:$A$56,SMALL(IF($A$88=GT$4:GT$56,ROW(GT$4:GT$56)-MIN(ROW(GT$4))+1,""),ROWS(GT$88:GT91))),"")</f>
        <v>agent 27</v>
      </c>
      <c r="GU91" s="138" t="str">
        <f t="array" ref="GU91">IFERROR(INDEX($A$4:$A$56,SMALL(IF($A$88=GU$4:GU$56,ROW(GU$4:GU$56)-MIN(ROW(GU$4))+1,""),ROWS(GU$88:GU91))),"")</f>
        <v>agent 47</v>
      </c>
      <c r="GV91" s="138" t="str">
        <f t="array" ref="GV91">IFERROR(INDEX($A$4:$A$56,SMALL(IF($A$88=GV$4:GV$56,ROW(GV$4:GV$56)-MIN(ROW(GV$4))+1,""),ROWS(GV$88:GV91))),"")</f>
        <v>agent 25</v>
      </c>
      <c r="GW91" s="138" t="str">
        <f t="array" ref="GW91">IFERROR(INDEX($A$4:$A$56,SMALL(IF($A$88=GW$4:GW$56,ROW(GW$4:GW$56)-MIN(ROW(GW$4))+1,""),ROWS(GW$88:GW91))),"")</f>
        <v>agent 34</v>
      </c>
      <c r="GX91" s="138" t="str">
        <f t="array" ref="GX91">IFERROR(INDEX($A$4:$A$56,SMALL(IF($A$88=GX$4:GX$56,ROW(GX$4:GX$56)-MIN(ROW(GX$4))+1,""),ROWS(GX$88:GX91))),"")</f>
        <v>agent 27</v>
      </c>
      <c r="GY91" s="138" t="str">
        <f t="array" ref="GY91">IFERROR(INDEX($A$4:$A$56,SMALL(IF($A$88=GY$4:GY$56,ROW(GY$4:GY$56)-MIN(ROW(GY$4))+1,""),ROWS(GY$88:GY91))),"")</f>
        <v>agent 33</v>
      </c>
      <c r="GZ91" s="138" t="str">
        <f t="array" ref="GZ91">IFERROR(INDEX($A$4:$A$56,SMALL(IF($A$88=GZ$4:GZ$56,ROW(GZ$4:GZ$56)-MIN(ROW(GZ$4))+1,""),ROWS(GZ$88:GZ91))),"")</f>
        <v>agent 46</v>
      </c>
      <c r="HA91" s="138" t="str">
        <f t="array" ref="HA91">IFERROR(INDEX($A$4:$A$56,SMALL(IF($A$88=HA$4:HA$56,ROW(HA$4:HA$56)-MIN(ROW(HA$4))+1,""),ROWS(HA$88:HA91))),"")</f>
        <v>agent 25</v>
      </c>
      <c r="HB91" s="138" t="str">
        <f t="array" ref="HB91">IFERROR(INDEX($A$4:$A$56,SMALL(IF($A$88=HB$4:HB$56,ROW(HB$4:HB$56)-MIN(ROW(HB$4))+1,""),ROWS(HB$88:HB91))),"")</f>
        <v>agent 33</v>
      </c>
      <c r="HC91" s="138" t="str">
        <f t="array" ref="HC91">IFERROR(INDEX($A$4:$A$56,SMALL(IF($A$88=HC$4:HC$56,ROW(HC$4:HC$56)-MIN(ROW(HC$4))+1,""),ROWS(HC$88:HC91))),"")</f>
        <v>agent 25</v>
      </c>
      <c r="HD91" s="138" t="str">
        <f t="array" ref="HD91">IFERROR(INDEX($A$4:$A$56,SMALL(IF($A$88=HD$4:HD$56,ROW(HD$4:HD$56)-MIN(ROW(HD$4))+1,""),ROWS(HD$88:HD91))),"")</f>
        <v>agent 23</v>
      </c>
      <c r="HE91" s="138" t="str">
        <f t="array" ref="HE91">IFERROR(INDEX($A$4:$A$56,SMALL(IF($A$88=HE$4:HE$56,ROW(HE$4:HE$56)-MIN(ROW(HE$4))+1,""),ROWS(HE$88:HE91))),"")</f>
        <v>agent 53</v>
      </c>
      <c r="HF91" s="138" t="str">
        <f t="array" ref="HF91">IFERROR(INDEX($A$4:$A$56,SMALL(IF($A$88=HF$4:HF$56,ROW(HF$4:HF$56)-MIN(ROW(HF$4))+1,""),ROWS(HF$88:HF91))),"")</f>
        <v>agent 24</v>
      </c>
      <c r="HG91" s="138" t="str">
        <f t="array" ref="HG91">IFERROR(INDEX($A$4:$A$56,SMALL(IF($A$88=HG$4:HG$56,ROW(HG$4:HG$56)-MIN(ROW(HG$4))+1,""),ROWS(HG$88:HG91))),"")</f>
        <v>agent 25</v>
      </c>
      <c r="HH91" s="138" t="str">
        <f t="array" ref="HH91">IFERROR(INDEX($A$4:$A$56,SMALL(IF($A$88=HH$4:HH$56,ROW(HH$4:HH$56)-MIN(ROW(HH$4))+1,""),ROWS(HH$88:HH91))),"")</f>
        <v>agent 25</v>
      </c>
      <c r="HI91" s="138" t="str">
        <f t="array" ref="HI91">IFERROR(INDEX($A$4:$A$56,SMALL(IF($A$88=HI$4:HI$56,ROW(HI$4:HI$56)-MIN(ROW(HI$4))+1,""),ROWS(HI$88:HI91))),"")</f>
        <v>agent 22</v>
      </c>
      <c r="HJ91" s="138" t="str">
        <f t="array" ref="HJ91">IFERROR(INDEX($A$4:$A$56,SMALL(IF($A$88=HJ$4:HJ$56,ROW(HJ$4:HJ$56)-MIN(ROW(HJ$4))+1,""),ROWS(HJ$88:HJ91))),"")</f>
        <v>agent 52</v>
      </c>
      <c r="HK91" s="138" t="str">
        <f t="array" ref="HK91">IFERROR(INDEX($A$4:$A$56,SMALL(IF($A$88=HK$4:HK$56,ROW(HK$4:HK$56)-MIN(ROW(HK$4))+1,""),ROWS(HK$88:HK91))),"")</f>
        <v>agent 24</v>
      </c>
      <c r="HL91" s="138" t="str">
        <f t="array" ref="HL91">IFERROR(INDEX($A$4:$A$56,SMALL(IF($A$88=HL$4:HL$56,ROW(HL$4:HL$56)-MIN(ROW(HL$4))+1,""),ROWS(HL$88:HL91))),"")</f>
        <v>agent 31</v>
      </c>
      <c r="HM91" s="138" t="str">
        <f t="array" ref="HM91">IFERROR(INDEX($A$4:$A$56,SMALL(IF($A$88=HM$4:HM$56,ROW(HM$4:HM$56)-MIN(ROW(HM$4))+1,""),ROWS(HM$88:HM91))),"")</f>
        <v>agent 24</v>
      </c>
      <c r="HN91" s="138" t="str">
        <f t="array" ref="HN91">IFERROR(INDEX($A$4:$A$56,SMALL(IF($A$88=HN$4:HN$56,ROW(HN$4:HN$56)-MIN(ROW(HN$4))+1,""),ROWS(HN$88:HN91))),"")</f>
        <v>agent 30</v>
      </c>
      <c r="HO91" s="138" t="str">
        <f t="array" ref="HO91">IFERROR(INDEX($A$4:$A$56,SMALL(IF($A$88=HO$4:HO$56,ROW(HO$4:HO$56)-MIN(ROW(HO$4))+1,""),ROWS(HO$88:HO91))),"")</f>
        <v>agent 51</v>
      </c>
      <c r="HP91" s="138" t="str">
        <f t="array" ref="HP91">IFERROR(INDEX($A$4:$A$56,SMALL(IF($A$88=HP$4:HP$56,ROW(HP$4:HP$56)-MIN(ROW(HP$4))+1,""),ROWS(HP$88:HP91))),"")</f>
        <v>agent 22</v>
      </c>
      <c r="HQ91" s="138" t="str">
        <f t="array" ref="HQ91">IFERROR(INDEX($A$4:$A$56,SMALL(IF($A$88=HQ$4:HQ$56,ROW(HQ$4:HQ$56)-MIN(ROW(HQ$4))+1,""),ROWS(HQ$88:HQ91))),"")</f>
        <v>agent 22</v>
      </c>
      <c r="HR91" s="138" t="str">
        <f t="array" ref="HR91">IFERROR(INDEX($A$4:$A$56,SMALL(IF($A$88=HR$4:HR$56,ROW(HR$4:HR$56)-MIN(ROW(HR$4))+1,""),ROWS(HR$88:HR91))),"")</f>
        <v>agent 22</v>
      </c>
      <c r="HS91" s="138" t="str">
        <f t="array" ref="HS91">IFERROR(INDEX($A$4:$A$56,SMALL(IF($A$88=HS$4:HS$56,ROW(HS$4:HS$56)-MIN(ROW(HS$4))+1,""),ROWS(HS$88:HS91))),"")</f>
        <v>agent 23</v>
      </c>
      <c r="HT91" s="138" t="str">
        <f t="array" ref="HT91">IFERROR(INDEX($A$4:$A$56,SMALL(IF($A$88=HT$4:HT$56,ROW(HT$4:HT$56)-MIN(ROW(HT$4))+1,""),ROWS(HT$88:HT91))),"")</f>
        <v>agent 50</v>
      </c>
      <c r="HU91" s="138" t="str">
        <f t="array" ref="HU91">IFERROR(INDEX($A$4:$A$56,SMALL(IF($A$88=HU$4:HU$56,ROW(HU$4:HU$56)-MIN(ROW(HU$4))+1,""),ROWS(HU$88:HU91))),"")</f>
        <v>agent 42</v>
      </c>
      <c r="HV91" s="138" t="str">
        <f t="array" ref="HV91">IFERROR(INDEX($A$4:$A$56,SMALL(IF($A$88=HV$4:HV$56,ROW(HV$4:HV$56)-MIN(ROW(HV$4))+1,""),ROWS(HV$88:HV91))),"")</f>
        <v>agent 22</v>
      </c>
      <c r="HW91" s="138" t="str">
        <f t="array" ref="HW91">IFERROR(INDEX($A$4:$A$56,SMALL(IF($A$88=HW$4:HW$56,ROW(HW$4:HW$56)-MIN(ROW(HW$4))+1,""),ROWS(HW$88:HW91))),"")</f>
        <v>agent 49</v>
      </c>
      <c r="HX91" s="138" t="str">
        <f t="array" ref="HX91">IFERROR(INDEX($A$4:$A$56,SMALL(IF($A$88=HX$4:HX$56,ROW(HX$4:HX$56)-MIN(ROW(HX$4))+1,""),ROWS(HX$88:HX91))),"")</f>
        <v>agent 28</v>
      </c>
      <c r="HY91" s="138" t="str">
        <f t="array" ref="HY91">IFERROR(INDEX($A$4:$A$56,SMALL(IF($A$88=HY$4:HY$56,ROW(HY$4:HY$56)-MIN(ROW(HY$4))+1,""),ROWS(HY$88:HY91))),"")</f>
        <v>agent 49</v>
      </c>
      <c r="HZ91" s="138" t="str">
        <f t="array" ref="HZ91">IFERROR(INDEX($A$4:$A$56,SMALL(IF($A$88=HZ$4:HZ$56,ROW(HZ$4:HZ$56)-MIN(ROW(HZ$4))+1,""),ROWS(HZ$88:HZ91))),"")</f>
        <v>agent 41</v>
      </c>
      <c r="IA91" s="138" t="str">
        <f t="array" ref="IA91">IFERROR(INDEX($A$4:$A$56,SMALL(IF($A$88=IA$4:IA$56,ROW(IA$4:IA$56)-MIN(ROW(IA$4))+1,""),ROWS(IA$88:IA91))),"")</f>
        <v>agent 28</v>
      </c>
      <c r="IB91" s="138" t="str">
        <f t="array" ref="IB91">IFERROR(INDEX($A$4:$A$56,SMALL(IF($A$88=IB$4:IB$56,ROW(IB$4:IB$56)-MIN(ROW(IB$4))+1,""),ROWS(IB$88:IB91))),"")</f>
        <v>agent 48</v>
      </c>
      <c r="IC91" s="138" t="str">
        <f t="array" ref="IC91">IFERROR(INDEX($A$4:$A$56,SMALL(IF($A$88=IC$4:IC$56,ROW(IC$4:IC$56)-MIN(ROW(IC$4))+1,""),ROWS(IC$88:IC91))),"")</f>
        <v>agent 25</v>
      </c>
      <c r="ID91" s="138" t="str">
        <f t="array" ref="ID91">IFERROR(INDEX($A$4:$A$56,SMALL(IF($A$88=ID$4:ID$56,ROW(ID$4:ID$56)-MIN(ROW(ID$4))+1,""),ROWS(ID$88:ID91))),"")</f>
        <v>agent 48</v>
      </c>
      <c r="IE91" s="138" t="str">
        <f t="array" ref="IE91">IFERROR(INDEX($A$4:$A$56,SMALL(IF($A$88=IE$4:IE$56,ROW(IE$4:IE$56)-MIN(ROW(IE$4))+1,""),ROWS(IE$88:IE91))),"")</f>
        <v>agent 40</v>
      </c>
      <c r="IF91" s="138" t="str">
        <f t="array" ref="IF91">IFERROR(INDEX($A$4:$A$56,SMALL(IF($A$88=IF$4:IF$56,ROW(IF$4:IF$56)-MIN(ROW(IF$4))+1,""),ROWS(IF$88:IF91))),"")</f>
        <v>agent 27</v>
      </c>
      <c r="IG91" s="138" t="str">
        <f t="array" ref="IG91">IFERROR(INDEX($A$4:$A$56,SMALL(IF($A$88=IG$4:IG$56,ROW(IG$4:IG$56)-MIN(ROW(IG$4))+1,""),ROWS(IG$88:IG91))),"")</f>
        <v>agent 47</v>
      </c>
      <c r="IH91" s="138" t="str">
        <f t="array" ref="IH91">IFERROR(INDEX($A$4:$A$56,SMALL(IF($A$88=IH$4:IH$56,ROW(IH$4:IH$56)-MIN(ROW(IH$4))+1,""),ROWS(IH$88:IH91))),"")</f>
        <v>agent 46</v>
      </c>
      <c r="II91" s="138" t="str">
        <f t="array" ref="II91">IFERROR(INDEX($A$4:$A$56,SMALL(IF($A$88=II$4:II$56,ROW(II$4:II$56)-MIN(ROW(II$4))+1,""),ROWS(II$88:II91))),"")</f>
        <v>agent 46</v>
      </c>
      <c r="IJ91" s="138" t="str">
        <f t="array" ref="IJ91">IFERROR(INDEX($A$4:$A$56,SMALL(IF($A$88=IJ$4:IJ$56,ROW(IJ$4:IJ$56)-MIN(ROW(IJ$4))+1,""),ROWS(IJ$88:IJ91))),"")</f>
        <v>agent 25</v>
      </c>
      <c r="IK91" s="138" t="str">
        <f t="array" ref="IK91">IFERROR(INDEX($A$4:$A$56,SMALL(IF($A$88=IK$4:IK$56,ROW(IK$4:IK$56)-MIN(ROW(IK$4))+1,""),ROWS(IK$88:IK91))),"")</f>
        <v>agent 25</v>
      </c>
      <c r="IL91" s="138" t="str">
        <f t="array" ref="IL91">IFERROR(INDEX($A$4:$A$56,SMALL(IF($A$88=IL$4:IL$56,ROW(IL$4:IL$56)-MIN(ROW(IL$4))+1,""),ROWS(IL$88:IL91))),"")</f>
        <v>agent 25</v>
      </c>
      <c r="IM91" s="138" t="str">
        <f t="array" ref="IM91">IFERROR(INDEX($A$4:$A$56,SMALL(IF($A$88=IM$4:IM$56,ROW(IM$4:IM$56)-MIN(ROW(IM$4))+1,""),ROWS(IM$88:IM91))),"")</f>
        <v>agent 22</v>
      </c>
      <c r="IN91" s="138" t="str">
        <f t="array" ref="IN91">IFERROR(INDEX($A$4:$A$56,SMALL(IF($A$88=IN$4:IN$56,ROW(IN$4:IN$56)-MIN(ROW(IN$4))+1,""),ROWS(IN$88:IN91))),"")</f>
        <v>agent 46</v>
      </c>
      <c r="IO91" s="138" t="str">
        <f t="array" ref="IO91">IFERROR(INDEX($A$4:$A$56,SMALL(IF($A$88=IO$4:IO$56,ROW(IO$4:IO$56)-MIN(ROW(IO$4))+1,""),ROWS(IO$88:IO91))),"")</f>
        <v>agent 23</v>
      </c>
      <c r="IP91" s="138" t="str">
        <f t="array" ref="IP91">IFERROR(INDEX($A$4:$A$56,SMALL(IF($A$88=IP$4:IP$56,ROW(IP$4:IP$56)-MIN(ROW(IP$4))+1,""),ROWS(IP$88:IP91))),"")</f>
        <v>agent 25</v>
      </c>
      <c r="IQ91" s="138" t="str">
        <f t="array" ref="IQ91">IFERROR(INDEX($A$4:$A$56,SMALL(IF($A$88=IQ$4:IQ$56,ROW(IQ$4:IQ$56)-MIN(ROW(IQ$4))+1,""),ROWS(IQ$88:IQ91))),"")</f>
        <v>agent 45</v>
      </c>
      <c r="IR91" s="138" t="str">
        <f t="array" ref="IR91">IFERROR(INDEX($A$4:$A$56,SMALL(IF($A$88=IR$4:IR$56,ROW(IR$4:IR$56)-MIN(ROW(IR$4))+1,""),ROWS(IR$88:IR91))),"")</f>
        <v>agent 44</v>
      </c>
      <c r="IS91" s="138" t="str">
        <f t="array" ref="IS91">IFERROR(INDEX($A$4:$A$56,SMALL(IF($A$88=IS$4:IS$56,ROW(IS$4:IS$56)-MIN(ROW(IS$4))+1,""),ROWS(IS$88:IS91))),"")</f>
        <v>agent 45</v>
      </c>
      <c r="IT91" s="138" t="str">
        <f t="array" ref="IT91">IFERROR(INDEX($A$4:$A$56,SMALL(IF($A$88=IT$4:IT$56,ROW(IT$4:IT$56)-MIN(ROW(IT$4))+1,""),ROWS(IT$88:IT91))),"")</f>
        <v>agent 23</v>
      </c>
      <c r="IU91" s="138" t="str">
        <f t="array" ref="IU91">IFERROR(INDEX($A$4:$A$56,SMALL(IF($A$88=IU$4:IU$56,ROW(IU$4:IU$56)-MIN(ROW(IU$4))+1,""),ROWS(IU$88:IU91))),"")</f>
        <v>agent 24</v>
      </c>
      <c r="IV91" s="138" t="str">
        <f t="array" ref="IV91">IFERROR(INDEX($A$4:$A$56,SMALL(IF($A$88=IV$4:IV$56,ROW(IV$4:IV$56)-MIN(ROW(IV$4))+1,""),ROWS(IV$88:IV91))),"")</f>
        <v>agent 23</v>
      </c>
      <c r="IW91" s="138" t="str">
        <f t="array" ref="IW91">IFERROR(INDEX($A$4:$A$56,SMALL(IF($A$88=IW$4:IW$56,ROW(IW$4:IW$56)-MIN(ROW(IW$4))+1,""),ROWS(IW$88:IW91))),"")</f>
        <v>agent 43</v>
      </c>
      <c r="IX91" s="138" t="str">
        <f t="array" ref="IX91">IFERROR(INDEX($A$4:$A$56,SMALL(IF($A$88=IX$4:IX$56,ROW(IX$4:IX$56)-MIN(ROW(IX$4))+1,""),ROWS(IX$88:IX91))),"")</f>
        <v>agent 44</v>
      </c>
      <c r="IY91" s="138" t="str">
        <f t="array" ref="IY91">IFERROR(INDEX($A$4:$A$56,SMALL(IF($A$88=IY$4:IY$56,ROW(IY$4:IY$56)-MIN(ROW(IY$4))+1,""),ROWS(IY$88:IY91))),"")</f>
        <v>agent 36</v>
      </c>
      <c r="IZ91" s="138" t="str">
        <f t="array" ref="IZ91">IFERROR(INDEX($A$4:$A$56,SMALL(IF($A$88=IZ$4:IZ$56,ROW(IZ$4:IZ$56)-MIN(ROW(IZ$4))+1,""),ROWS(IZ$88:IZ91))),"")</f>
        <v>agent 23</v>
      </c>
      <c r="JA91" s="138" t="str">
        <f t="array" ref="JA91">IFERROR(INDEX($A$4:$A$56,SMALL(IF($A$88=JA$4:JA$56,ROW(JA$4:JA$56)-MIN(ROW(JA$4))+1,""),ROWS(JA$88:JA91))),"")</f>
        <v>agent 23</v>
      </c>
      <c r="JB91" s="138" t="str">
        <f t="array" ref="JB91">IFERROR(INDEX($A$4:$A$56,SMALL(IF($A$88=JB$4:JB$56,ROW(JB$4:JB$56)-MIN(ROW(JB$4))+1,""),ROWS(JB$88:JB91))),"")</f>
        <v>agent 22</v>
      </c>
      <c r="JC91" s="138" t="str">
        <f t="array" ref="JC91">IFERROR(INDEX($A$4:$A$56,SMALL(IF($A$88=JC$4:JC$56,ROW(JC$4:JC$56)-MIN(ROW(JC$4))+1,""),ROWS(JC$88:JC91))),"")</f>
        <v>agent 43</v>
      </c>
      <c r="JD91" s="138" t="str">
        <f t="array" ref="JD91">IFERROR(INDEX($A$4:$A$56,SMALL(IF($A$88=JD$4:JD$56,ROW(JD$4:JD$56)-MIN(ROW(JD$4))+1,""),ROWS(JD$88:JD91))),"")</f>
        <v>agent 35</v>
      </c>
      <c r="JE91" s="138" t="str">
        <f t="array" ref="JE91">IFERROR(INDEX($A$4:$A$56,SMALL(IF($A$88=JE$4:JE$56,ROW(JE$4:JE$56)-MIN(ROW(JE$4))+1,""),ROWS(JE$88:JE91))),"")</f>
        <v>agent 49</v>
      </c>
      <c r="JF91" s="138" t="str">
        <f t="array" ref="JF91">IFERROR(INDEX($A$4:$A$56,SMALL(IF($A$88=JF$4:JF$56,ROW(JF$4:JF$56)-MIN(ROW(JF$4))+1,""),ROWS(JF$88:JF91))),"")</f>
        <v>agent 42</v>
      </c>
      <c r="JG91" s="138" t="str">
        <f t="array" ref="JG91">IFERROR(INDEX($A$4:$A$56,SMALL(IF($A$88=JG$4:JG$56,ROW(JG$4:JG$56)-MIN(ROW(JG$4))+1,""),ROWS(JG$88:JG91))),"")</f>
        <v>agent 25</v>
      </c>
      <c r="JH91" s="138" t="str">
        <f t="array" ref="JH91">IFERROR(INDEX($A$4:$A$56,SMALL(IF($A$88=JH$4:JH$56,ROW(JH$4:JH$56)-MIN(ROW(JH$4))+1,""),ROWS(JH$88:JH91))),"")</f>
        <v>agent 42</v>
      </c>
      <c r="JI91" s="138" t="str">
        <f t="array" ref="JI91">IFERROR(INDEX($A$4:$A$56,SMALL(IF($A$88=JI$4:JI$56,ROW(JI$4:JI$56)-MIN(ROW(JI$4))+1,""),ROWS(JI$88:JI91))),"")</f>
        <v>agent 34</v>
      </c>
      <c r="JJ91" s="138" t="str">
        <f t="array" ref="JJ91">IFERROR(INDEX($A$4:$A$56,SMALL(IF($A$88=JJ$4:JJ$56,ROW(JJ$4:JJ$56)-MIN(ROW(JJ$4))+1,""),ROWS(JJ$88:JJ91))),"")</f>
        <v>agent 48</v>
      </c>
      <c r="JK91" s="138" t="str">
        <f t="array" ref="JK91">IFERROR(INDEX($A$4:$A$56,SMALL(IF($A$88=JK$4:JK$56,ROW(JK$4:JK$56)-MIN(ROW(JK$4))+1,""),ROWS(JK$88:JK91))),"")</f>
        <v>agent 41</v>
      </c>
    </row>
    <row r="92" spans="1:272">
      <c r="B92" s="186" t="str">
        <f t="array" ref="B92">IFERROR(INDEX($A$4:$A$56,SMALL(IF($A$88=B$4:B$56,ROW(B$4:B$56)-MIN(ROW(B$4))+1,""),ROWS(B$88:B92))),"")</f>
        <v>agent 47</v>
      </c>
      <c r="C92" s="138" t="str">
        <f t="array" ref="C92">IFERROR(INDEX($A$4:$A$56,SMALL(IF($A$88=C$4:C$56,ROW(C$4:C$56)-MIN(ROW(C$4))+1,""),ROWS(C$88:C92))),"")</f>
        <v/>
      </c>
      <c r="D92" s="138" t="str">
        <f t="array" ref="D92">IFERROR(INDEX($A$4:$A$56,SMALL(IF($A$88=D$4:D$56,ROW(D$4:D$56)-MIN(ROW(D$4))+1,""),ROWS(D$88:D92))),"")</f>
        <v>agent 33</v>
      </c>
      <c r="E92" s="138" t="str">
        <f t="array" ref="E92">IFERROR(INDEX($A$4:$A$56,SMALL(IF($A$88=E$4:E$56,ROW(E$4:E$56)-MIN(ROW(E$4))+1,""),ROWS(E$88:E92))),"")</f>
        <v>agent 48</v>
      </c>
      <c r="F92" s="138" t="str">
        <f t="array" ref="F92">IFERROR(INDEX($A$4:$A$56,SMALL(IF($A$88=F$4:F$56,ROW(F$4:F$56)-MIN(ROW(F$4))+1,""),ROWS(F$88:F92))),"")</f>
        <v/>
      </c>
      <c r="G92" s="186" t="str">
        <f t="array" ref="G92">IFERROR(INDEX($A$4:$A$56,SMALL(IF($A$88=G$4:G$56,ROW(G$4:G$56)-MIN(ROW(G$4))+1,""),ROWS(G$88:G92))),"")</f>
        <v>agent 46</v>
      </c>
      <c r="H92" s="138" t="str">
        <f t="array" ref="H92">IFERROR(INDEX($A$4:$A$56,SMALL(IF($A$88=H$4:H$56,ROW(H$4:H$56)-MIN(ROW(H$4))+1,""),ROWS(H$88:H92))),"")</f>
        <v>agent 40</v>
      </c>
      <c r="I92" s="138" t="str">
        <f t="array" ref="I92">IFERROR(INDEX($A$4:$A$56,SMALL(IF($A$88=I$4:I$56,ROW(I$4:I$56)-MIN(ROW(I$4))+1,""),ROWS(I$88:I92))),"")</f>
        <v>agent 39</v>
      </c>
      <c r="J92" s="138" t="str">
        <f t="array" ref="J92">IFERROR(INDEX($A$4:$A$56,SMALL(IF($A$88=J$4:J$56,ROW(J$4:J$56)-MIN(ROW(J$4))+1,""),ROWS(J$88:J92))),"")</f>
        <v>agent 47</v>
      </c>
      <c r="K92" s="138" t="str">
        <f t="array" ref="K92">IFERROR(INDEX($A$4:$A$56,SMALL(IF($A$88=K$4:K$56,ROW(K$4:K$56)-MIN(ROW(K$4))+1,""),ROWS(K$88:K92))),"")</f>
        <v>agent 39</v>
      </c>
      <c r="L92" s="186" t="str">
        <f t="array" ref="L92">IFERROR(INDEX($A$4:$A$56,SMALL(IF($A$88=L$4:L$56,ROW(L$4:L$56)-MIN(ROW(L$4))+1,""),ROWS(L$88:L92))),"")</f>
        <v>agent 38</v>
      </c>
      <c r="M92" s="138" t="str">
        <f t="array" ref="M92">IFERROR(INDEX($A$4:$A$56,SMALL(IF($A$88=M$4:M$56,ROW(M$4:M$56)-MIN(ROW(M$4))+1,""),ROWS(M$88:M92))),"")</f>
        <v/>
      </c>
      <c r="N92" s="138" t="str">
        <f t="array" ref="N92">IFERROR(INDEX($A$4:$A$56,SMALL(IF($A$88=N$4:N$56,ROW(N$4:N$56)-MIN(ROW(N$4))+1,""),ROWS(N$88:N92))),"")</f>
        <v>agent 31</v>
      </c>
      <c r="O92" s="138" t="str">
        <f t="array" ref="O92">IFERROR(INDEX($A$4:$A$56,SMALL(IF($A$88=O$4:O$56,ROW(O$4:O$56)-MIN(ROW(O$4))+1,""),ROWS(O$88:O92))),"")</f>
        <v>agent 45</v>
      </c>
      <c r="P92" s="138" t="str">
        <f t="array" ref="P92">IFERROR(INDEX($A$4:$A$56,SMALL(IF($A$88=P$4:P$56,ROW(P$4:P$56)-MIN(ROW(P$4))+1,""),ROWS(P$88:P92))),"")</f>
        <v>agent 38</v>
      </c>
      <c r="Q92" s="186" t="str">
        <f t="array" ref="Q92">IFERROR(INDEX($A$4:$A$56,SMALL(IF($A$88=Q$4:Q$56,ROW(Q$4:Q$56)-MIN(ROW(Q$4))+1,""),ROWS(Q$88:Q92))),"")</f>
        <v>agent 37</v>
      </c>
      <c r="R92" s="138" t="str">
        <f t="array" ref="R92">IFERROR(INDEX($A$4:$A$56,SMALL(IF($A$88=R$4:R$56,ROW(R$4:R$56)-MIN(ROW(R$4))+1,""),ROWS(R$88:R92))),"")</f>
        <v/>
      </c>
      <c r="S92" s="138" t="str">
        <f t="array" ref="S92">IFERROR(INDEX($A$4:$A$56,SMALL(IF($A$88=S$4:S$56,ROW(S$4:S$56)-MIN(ROW(S$4))+1,""),ROWS(S$88:S92))),"")</f>
        <v>agent 30</v>
      </c>
      <c r="T92" s="138" t="str">
        <f t="array" ref="T92">IFERROR(INDEX($A$4:$A$56,SMALL(IF($A$88=T$4:T$56,ROW(T$4:T$56)-MIN(ROW(T$4))+1,""),ROWS(T$88:T92))),"")</f>
        <v>agent 45</v>
      </c>
      <c r="U92" s="138" t="str">
        <f t="array" ref="U92">IFERROR(INDEX($A$4:$A$56,SMALL(IF($A$88=U$4:U$56,ROW(U$4:U$56)-MIN(ROW(U$4))+1,""),ROWS(U$88:U92))),"")</f>
        <v>agent 37</v>
      </c>
      <c r="V92" s="186" t="str">
        <f t="array" ref="V92">IFERROR(INDEX($A$4:$A$56,SMALL(IF($A$88=V$4:V$56,ROW(V$4:V$56)-MIN(ROW(V$4))+1,""),ROWS(V$88:V92))),"")</f>
        <v>agent 43</v>
      </c>
      <c r="W92" s="138" t="str">
        <f t="array" ref="W92">IFERROR(INDEX($A$4:$A$56,SMALL(IF($A$88=W$4:W$56,ROW(W$4:W$56)-MIN(ROW(W$4))+1,""),ROWS(W$88:W92))),"")</f>
        <v/>
      </c>
      <c r="X92" s="138" t="str">
        <f t="array" ref="X92">IFERROR(INDEX($A$4:$A$56,SMALL(IF($A$88=X$4:X$56,ROW(X$4:X$56)-MIN(ROW(X$4))+1,""),ROWS(X$88:X92))),"")</f>
        <v>agent 29</v>
      </c>
      <c r="Y92" s="138" t="str">
        <f t="array" ref="Y92">IFERROR(INDEX($A$4:$A$56,SMALL(IF($A$88=Y$4:Y$56,ROW(Y$4:Y$56)-MIN(ROW(Y$4))+1,""),ROWS(Y$88:Y92))),"")</f>
        <v>agent 24</v>
      </c>
      <c r="Z92" s="138" t="str">
        <f t="array" ref="Z92">IFERROR(INDEX($A$4:$A$56,SMALL(IF($A$88=Z$4:Z$56,ROW(Z$4:Z$56)-MIN(ROW(Z$4))+1,""),ROWS(Z$88:Z92))),"")</f>
        <v>agent 36</v>
      </c>
      <c r="AA92" s="186" t="str">
        <f t="array" ref="AA92">IFERROR(INDEX($A$4:$A$56,SMALL(IF($A$88=AA$4:AA$56,ROW(AA$4:AA$56)-MIN(ROW(AA$4))+1,""),ROWS(AA$88:AA92))),"")</f>
        <v>agent 35</v>
      </c>
      <c r="AB92" s="138" t="str">
        <f t="array" ref="AB92">IFERROR(INDEX($A$4:$A$56,SMALL(IF($A$88=AB$4:AB$56,ROW(AB$4:AB$56)-MIN(ROW(AB$4))+1,""),ROWS(AB$88:AB92))),"")</f>
        <v/>
      </c>
      <c r="AC92" s="138" t="str">
        <f t="array" ref="AC92">IFERROR(INDEX($A$4:$A$56,SMALL(IF($A$88=AC$4:AC$56,ROW(AC$4:AC$56)-MIN(ROW(AC$4))+1,""),ROWS(AC$88:AC92))),"")</f>
        <v>agent 35</v>
      </c>
      <c r="AD92" s="138" t="str">
        <f t="array" ref="AD92">IFERROR(INDEX($A$4:$A$56,SMALL(IF($A$88=AD$4:AD$56,ROW(AD$4:AD$56)-MIN(ROW(AD$4))+1,""),ROWS(AD$88:AD92))),"")</f>
        <v>agent 42</v>
      </c>
      <c r="AE92" s="138" t="str">
        <f t="array" ref="AE92">IFERROR(INDEX($A$4:$A$56,SMALL(IF($A$88=AE$4:AE$56,ROW(AE$4:AE$56)-MIN(ROW(AE$4))+1,""),ROWS(AE$88:AE92))),"")</f>
        <v/>
      </c>
      <c r="AF92" s="186" t="str">
        <f t="array" ref="AF92">IFERROR(INDEX($A$4:$A$56,SMALL(IF($A$88=AF$4:AF$56,ROW(AF$4:AF$56)-MIN(ROW(AF$4))+1,""),ROWS(AF$88:AF92))),"")</f>
        <v>agent 41</v>
      </c>
      <c r="AG92" s="138" t="str">
        <f t="array" ref="AG92">IFERROR(INDEX($A$4:$A$56,SMALL(IF($A$88=AG$4:AG$56,ROW(AG$4:AG$56)-MIN(ROW(AG$4))+1,""),ROWS(AG$88:AG92))),"")</f>
        <v/>
      </c>
      <c r="AH92" s="138" t="str">
        <f t="array" ref="AH92">IFERROR(INDEX($A$4:$A$56,SMALL(IF($A$88=AH$4:AH$56,ROW(AH$4:AH$56)-MIN(ROW(AH$4))+1,""),ROWS(AH$88:AH92))),"")</f>
        <v>agent 34</v>
      </c>
      <c r="AI92" s="138" t="str">
        <f t="array" ref="AI92">IFERROR(INDEX($A$4:$A$56,SMALL(IF($A$88=AI$4:AI$56,ROW(AI$4:AI$56)-MIN(ROW(AI$4))+1,""),ROWS(AI$88:AI92))),"")</f>
        <v>agent 42</v>
      </c>
      <c r="AJ92" s="138" t="str">
        <f t="array" ref="AJ92">IFERROR(INDEX($A$4:$A$56,SMALL(IF($A$88=AJ$4:AJ$56,ROW(AJ$4:AJ$56)-MIN(ROW(AJ$4))+1,""),ROWS(AJ$88:AJ92))),"")</f>
        <v/>
      </c>
      <c r="AK92" s="186" t="str">
        <f t="array" ref="AK92">IFERROR(INDEX($A$4:$A$56,SMALL(IF($A$88=AK$4:AK$56,ROW(AK$4:AK$56)-MIN(ROW(AK$4))+1,""),ROWS(AK$88:AK92))),"")</f>
        <v>agent 33</v>
      </c>
      <c r="AL92" s="138" t="str">
        <f t="array" ref="AL92">IFERROR(INDEX($A$4:$A$56,SMALL(IF($A$88=AL$4:AL$56,ROW(AL$4:AL$56)-MIN(ROW(AL$4))+1,""),ROWS(AL$88:AL92))),"")</f>
        <v>agent 53</v>
      </c>
      <c r="AM92" s="138" t="str">
        <f t="array" ref="AM92">IFERROR(INDEX($A$4:$A$56,SMALL(IF($A$88=AM$4:AM$56,ROW(AM$4:AM$56)-MIN(ROW(AM$4))+1,""),ROWS(AM$88:AM92))),"")</f>
        <v>agent 53</v>
      </c>
      <c r="AN92" s="138" t="str">
        <f t="array" ref="AN92">IFERROR(INDEX($A$4:$A$56,SMALL(IF($A$88=AN$4:AN$56,ROW(AN$4:AN$56)-MIN(ROW(AN$4))+1,""),ROWS(AN$88:AN92))),"")</f>
        <v>agent 41</v>
      </c>
      <c r="AO92" s="138" t="str">
        <f t="array" ref="AO92">IFERROR(INDEX($A$4:$A$56,SMALL(IF($A$88=AO$4:AO$56,ROW(AO$4:AO$56)-MIN(ROW(AO$4))+1,""),ROWS(AO$88:AO92))),"")</f>
        <v/>
      </c>
      <c r="AP92" s="186" t="str">
        <f t="array" ref="AP92">IFERROR(INDEX($A$4:$A$56,SMALL(IF($A$88=AP$4:AP$56,ROW(AP$4:AP$56)-MIN(ROW(AP$4))+1,""),ROWS(AP$88:AP92))),"")</f>
        <v>agent 39</v>
      </c>
      <c r="AQ92" s="138" t="str">
        <f t="array" ref="AQ92">IFERROR(INDEX($A$4:$A$56,SMALL(IF($A$88=AQ$4:AQ$56,ROW(AQ$4:AQ$56)-MIN(ROW(AQ$4))+1,""),ROWS(AQ$88:AQ92))),"")</f>
        <v/>
      </c>
      <c r="AR92" s="138" t="str">
        <f t="array" ref="AR92">IFERROR(INDEX($A$4:$A$56,SMALL(IF($A$88=AR$4:AR$56,ROW(AR$4:AR$56)-MIN(ROW(AR$4))+1,""),ROWS(AR$88:AR92))),"")</f>
        <v>agent 32</v>
      </c>
      <c r="AS92" s="138" t="str">
        <f t="array" ref="AS92">IFERROR(INDEX($A$4:$A$56,SMALL(IF($A$88=AS$4:AS$56,ROW(AS$4:AS$56)-MIN(ROW(AS$4))+1,""),ROWS(AS$88:AS92))),"")</f>
        <v>agent 39</v>
      </c>
      <c r="AT92" s="138" t="str">
        <f t="array" ref="AT92">IFERROR(INDEX($A$4:$A$56,SMALL(IF($A$88=AT$4:AT$56,ROW(AT$4:AT$56)-MIN(ROW(AT$4))+1,""),ROWS(AT$88:AT92))),"")</f>
        <v>agent 32</v>
      </c>
      <c r="AU92" s="186" t="str">
        <f t="array" ref="AU92">IFERROR(INDEX($A$4:$A$56,SMALL(IF($A$88=AU$4:AU$56,ROW(AU$4:AU$56)-MIN(ROW(AU$4))+1,""),ROWS(AU$88:AU92))),"")</f>
        <v>agent 24</v>
      </c>
      <c r="AV92" s="138" t="str">
        <f t="array" ref="AV92">IFERROR(INDEX($A$4:$A$56,SMALL(IF($A$88=AV$4:AV$56,ROW(AV$4:AV$56)-MIN(ROW(AV$4))+1,""),ROWS(AV$88:AV92))),"")</f>
        <v/>
      </c>
      <c r="AW92" s="138" t="str">
        <f t="array" ref="AW92">IFERROR(INDEX($A$4:$A$56,SMALL(IF($A$88=AW$4:AW$56,ROW(AW$4:AW$56)-MIN(ROW(AW$4))+1,""),ROWS(AW$88:AW92))),"")</f>
        <v>agent 31</v>
      </c>
      <c r="AX92" s="138" t="str">
        <f t="array" ref="AX92">IFERROR(INDEX($A$4:$A$56,SMALL(IF($A$88=AX$4:AX$56,ROW(AX$4:AX$56)-MIN(ROW(AX$4))+1,""),ROWS(AX$88:AX92))),"")</f>
        <v>agent 38</v>
      </c>
      <c r="AY92" s="138" t="str">
        <f t="array" ref="AY92">IFERROR(INDEX($A$4:$A$56,SMALL(IF($A$88=AY$4:AY$56,ROW(AY$4:AY$56)-MIN(ROW(AY$4))+1,""),ROWS(AY$88:AY92))),"")</f>
        <v/>
      </c>
      <c r="AZ92" s="186" t="str">
        <f t="array" ref="AZ92">IFERROR(INDEX($A$4:$A$56,SMALL(IF($A$88=AZ$4:AZ$56,ROW(AZ$4:AZ$56)-MIN(ROW(AZ$4))+1,""),ROWS(AZ$88:AZ92))),"")</f>
        <v>agent 37</v>
      </c>
      <c r="BA92" s="138" t="str">
        <f t="array" ref="BA92">IFERROR(INDEX($A$4:$A$56,SMALL(IF($A$88=BA$4:BA$56,ROW(BA$4:BA$56)-MIN(ROW(BA$4))+1,""),ROWS(BA$88:BA92))),"")</f>
        <v/>
      </c>
      <c r="BB92" s="138" t="str">
        <f t="array" ref="BB92">IFERROR(INDEX($A$4:$A$56,SMALL(IF($A$88=BB$4:BB$56,ROW(BB$4:BB$56)-MIN(ROW(BB$4))+1,""),ROWS(BB$88:BB92))),"")</f>
        <v>agent 24</v>
      </c>
      <c r="BC92" s="138" t="str">
        <f t="array" ref="BC92">IFERROR(INDEX($A$4:$A$56,SMALL(IF($A$88=BC$4:BC$56,ROW(BC$4:BC$56)-MIN(ROW(BC$4))+1,""),ROWS(BC$88:BC92))),"")</f>
        <v>agent 37</v>
      </c>
      <c r="BD92" s="138" t="str">
        <f t="array" ref="BD92">IFERROR(INDEX($A$4:$A$56,SMALL(IF($A$88=BD$4:BD$56,ROW(BD$4:BD$56)-MIN(ROW(BD$4))+1,""),ROWS(BD$88:BD92))),"")</f>
        <v>agent 24</v>
      </c>
      <c r="BE92" s="186" t="str">
        <f t="array" ref="BE92">IFERROR(INDEX($A$4:$A$56,SMALL(IF($A$88=BE$4:BE$56,ROW(BE$4:BE$56)-MIN(ROW(BE$4))+1,""),ROWS(BE$88:BE92))),"")</f>
        <v>agent 36</v>
      </c>
      <c r="BF92" s="138" t="str">
        <f t="array" ref="BF92">IFERROR(INDEX($A$4:$A$56,SMALL(IF($A$88=BF$4:BF$56,ROW(BF$4:BF$56)-MIN(ROW(BF$4))+1,""),ROWS(BF$88:BF92))),"")</f>
        <v>agent 49</v>
      </c>
      <c r="BG92" s="138" t="str">
        <f t="array" ref="BG92">IFERROR(INDEX($A$4:$A$56,SMALL(IF($A$88=BG$4:BG$56,ROW(BG$4:BG$56)-MIN(ROW(BG$4))+1,""),ROWS(BG$88:BG92))),"")</f>
        <v>agent 49</v>
      </c>
      <c r="BH92" s="138" t="str">
        <f t="array" ref="BH92">IFERROR(INDEX($A$4:$A$56,SMALL(IF($A$88=BH$4:BH$56,ROW(BH$4:BH$56)-MIN(ROW(BH$4))+1,""),ROWS(BH$88:BH92))),"")</f>
        <v>agent 24</v>
      </c>
      <c r="BI92" s="138" t="str">
        <f t="array" ref="BI92">IFERROR(INDEX($A$4:$A$56,SMALL(IF($A$88=BI$4:BI$56,ROW(BI$4:BI$56)-MIN(ROW(BI$4))+1,""),ROWS(BI$88:BI92))),"")</f>
        <v>agent 29</v>
      </c>
      <c r="BJ92" s="186" t="str">
        <f t="array" ref="BJ92">IFERROR(INDEX($A$4:$A$56,SMALL(IF($A$88=BJ$4:BJ$56,ROW(BJ$4:BJ$56)-MIN(ROW(BJ$4))+1,""),ROWS(BJ$88:BJ92))),"")</f>
        <v>agent 28</v>
      </c>
      <c r="BK92" s="138" t="str">
        <f t="array" ref="BK92">IFERROR(INDEX($A$4:$A$56,SMALL(IF($A$88=BK$4:BK$56,ROW(BK$4:BK$56)-MIN(ROW(BK$4))+1,""),ROWS(BK$88:BK92))),"")</f>
        <v/>
      </c>
      <c r="BL92" s="138" t="str">
        <f t="array" ref="BL92">IFERROR(INDEX($A$4:$A$56,SMALL(IF($A$88=BL$4:BL$56,ROW(BL$4:BL$56)-MIN(ROW(BL$4))+1,""),ROWS(BL$88:BL92))),"")</f>
        <v>agent 48</v>
      </c>
      <c r="BM92" s="138" t="str">
        <f t="array" ref="BM92">IFERROR(INDEX($A$4:$A$56,SMALL(IF($A$88=BM$4:BM$56,ROW(BM$4:BM$56)-MIN(ROW(BM$4))+1,""),ROWS(BM$88:BM92))),"")</f>
        <v>agent 36</v>
      </c>
      <c r="BN92" s="138" t="str">
        <f t="array" ref="BN92">IFERROR(INDEX($A$4:$A$56,SMALL(IF($A$88=BN$4:BN$56,ROW(BN$4:BN$56)-MIN(ROW(BN$4))+1,""),ROWS(BN$88:BN92))),"")</f>
        <v/>
      </c>
      <c r="BO92" s="186" t="str">
        <f t="array" ref="BO92">IFERROR(INDEX($A$4:$A$56,SMALL(IF($A$88=BO$4:BO$56,ROW(BO$4:BO$56)-MIN(ROW(BO$4))+1,""),ROWS(BO$88:BO92))),"")</f>
        <v>agent 27</v>
      </c>
      <c r="BP92" s="138" t="str">
        <f t="array" ref="BP92">IFERROR(INDEX($A$4:$A$56,SMALL(IF($A$88=BP$4:BP$56,ROW(BP$4:BP$56)-MIN(ROW(BP$4))+1,""),ROWS(BP$88:BP92))),"")</f>
        <v>agent 47</v>
      </c>
      <c r="BQ92" s="138" t="str">
        <f t="array" ref="BQ92">IFERROR(INDEX($A$4:$A$56,SMALL(IF($A$88=BQ$4:BQ$56,ROW(BQ$4:BQ$56)-MIN(ROW(BQ$4))+1,""),ROWS(BQ$88:BQ92))),"")</f>
        <v>agent 47</v>
      </c>
      <c r="BR92" s="138" t="str">
        <f t="array" ref="BR92">IFERROR(INDEX($A$4:$A$56,SMALL(IF($A$88=BR$4:BR$56,ROW(BR$4:BR$56)-MIN(ROW(BR$4))+1,""),ROWS(BR$88:BR92))),"")</f>
        <v>agent 35</v>
      </c>
      <c r="BS92" s="138" t="str">
        <f t="array" ref="BS92">IFERROR(INDEX($A$4:$A$56,SMALL(IF($A$88=BS$4:BS$56,ROW(BS$4:BS$56)-MIN(ROW(BS$4))+1,""),ROWS(BS$88:BS92))),"")</f>
        <v/>
      </c>
      <c r="BT92" s="186" t="str">
        <f t="array" ref="BT92">IFERROR(INDEX($A$4:$A$56,SMALL(IF($A$88=BT$4:BT$56,ROW(BT$4:BT$56)-MIN(ROW(BT$4))+1,""),ROWS(BT$88:BT92))),"")</f>
        <v>agent 53</v>
      </c>
      <c r="BU92" s="138" t="str">
        <f t="array" ref="BU92">IFERROR(INDEX($A$4:$A$56,SMALL(IF($A$88=BU$4:BU$56,ROW(BU$4:BU$56)-MIN(ROW(BU$4))+1,""),ROWS(BU$88:BU92))),"")</f>
        <v/>
      </c>
      <c r="BV92" s="138" t="str">
        <f t="array" ref="BV92">IFERROR(INDEX($A$4:$A$56,SMALL(IF($A$88=BV$4:BV$56,ROW(BV$4:BV$56)-MIN(ROW(BV$4))+1,""),ROWS(BV$88:BV92))),"")</f>
        <v>agent 53</v>
      </c>
      <c r="BW92" s="138" t="str">
        <f t="array" ref="BW92">IFERROR(INDEX($A$4:$A$56,SMALL(IF($A$88=BW$4:BW$56,ROW(BW$4:BW$56)-MIN(ROW(BW$4))+1,""),ROWS(BW$88:BW92))),"")</f>
        <v>agent 34</v>
      </c>
      <c r="BX92" s="138" t="str">
        <f t="array" ref="BX92">IFERROR(INDEX($A$4:$A$56,SMALL(IF($A$88=BX$4:BX$56,ROW(BX$4:BX$56)-MIN(ROW(BX$4))+1,""),ROWS(BX$88:BX92))),"")</f>
        <v/>
      </c>
      <c r="BY92" s="186" t="str">
        <f t="array" ref="BY92">IFERROR(INDEX($A$4:$A$56,SMALL(IF($A$88=BY$4:BY$56,ROW(BY$4:BY$56)-MIN(ROW(BY$4))+1,""),ROWS(BY$88:BY92))),"")</f>
        <v>agent 32</v>
      </c>
      <c r="BZ92" s="138" t="str">
        <f t="array" ref="BZ92">IFERROR(INDEX($A$4:$A$56,SMALL(IF($A$88=BZ$4:BZ$56,ROW(BZ$4:BZ$56)-MIN(ROW(BZ$4))+1,""),ROWS(BZ$88:BZ92))),"")</f>
        <v/>
      </c>
      <c r="CA92" s="138" t="str">
        <f t="array" ref="CA92">IFERROR(INDEX($A$4:$A$56,SMALL(IF($A$88=CA$4:CA$56,ROW(CA$4:CA$56)-MIN(ROW(CA$4))+1,""),ROWS(CA$88:CA92))),"")</f>
        <v>agent 52</v>
      </c>
      <c r="CB92" s="138" t="str">
        <f t="array" ref="CB92">IFERROR(INDEX($A$4:$A$56,SMALL(IF($A$88=CB$4:CB$56,ROW(CB$4:CB$56)-MIN(ROW(CB$4))+1,""),ROWS(CB$88:CB92))),"")</f>
        <v>agent 33</v>
      </c>
      <c r="CC92" s="138" t="str">
        <f t="array" ref="CC92">IFERROR(INDEX($A$4:$A$56,SMALL(IF($A$88=CC$4:CC$56,ROW(CC$4:CC$56)-MIN(ROW(CC$4))+1,""),ROWS(CC$88:CC92))),"")</f>
        <v/>
      </c>
      <c r="CD92" s="186" t="str">
        <f t="array" ref="CD92">IFERROR(INDEX($A$4:$A$56,SMALL(IF($A$88=CD$4:CD$56,ROW(CD$4:CD$56)-MIN(ROW(CD$4))+1,""),ROWS(CD$88:CD92))),"")</f>
        <v>agent 25</v>
      </c>
      <c r="CE92" s="138" t="str">
        <f t="array" ref="CE92">IFERROR(INDEX($A$4:$A$56,SMALL(IF($A$88=CE$4:CE$56,ROW(CE$4:CE$56)-MIN(ROW(CE$4))+1,""),ROWS(CE$88:CE92))),"")</f>
        <v/>
      </c>
      <c r="CF92" s="138" t="str">
        <f t="array" ref="CF92">IFERROR(INDEX($A$4:$A$56,SMALL(IF($A$88=CF$4:CF$56,ROW(CF$4:CF$56)-MIN(ROW(CF$4))+1,""),ROWS(CF$88:CF92))),"")</f>
        <v>agent 44</v>
      </c>
      <c r="CG92" s="138" t="str">
        <f t="array" ref="CG92">IFERROR(INDEX($A$4:$A$56,SMALL(IF($A$88=CG$4:CG$56,ROW(CG$4:CG$56)-MIN(ROW(CG$4))+1,""),ROWS(CG$88:CG92))),"")</f>
        <v>agent 32</v>
      </c>
      <c r="CH92" s="138" t="str">
        <f t="array" ref="CH92">IFERROR(INDEX($A$4:$A$56,SMALL(IF($A$88=CH$4:CH$56,ROW(CH$4:CH$56)-MIN(ROW(CH$4))+1,""),ROWS(CH$88:CH92))),"")</f>
        <v/>
      </c>
      <c r="CI92" s="186" t="str">
        <f t="array" ref="CI92">IFERROR(INDEX($A$4:$A$56,SMALL(IF($A$88=CI$4:CI$56,ROW(CI$4:CI$56)-MIN(ROW(CI$4))+1,""),ROWS(CI$88:CI92))),"")</f>
        <v>agent 50</v>
      </c>
      <c r="CJ92" s="138" t="str">
        <f t="array" ref="CJ92">IFERROR(INDEX($A$4:$A$56,SMALL(IF($A$88=CJ$4:CJ$56,ROW(CJ$4:CJ$56)-MIN(ROW(CJ$4))+1,""),ROWS(CJ$88:CJ92))),"")</f>
        <v/>
      </c>
      <c r="CK92" s="138" t="str">
        <f t="array" ref="CK92">IFERROR(INDEX($A$4:$A$56,SMALL(IF($A$88=CK$4:CK$56,ROW(CK$4:CK$56)-MIN(ROW(CK$4))+1,""),ROWS(CK$88:CK92))),"")</f>
        <v>agent 23</v>
      </c>
      <c r="CL92" s="138" t="str">
        <f t="array" ref="CL92">IFERROR(INDEX($A$4:$A$56,SMALL(IF($A$88=CL$4:CL$56,ROW(CL$4:CL$56)-MIN(ROW(CL$4))+1,""),ROWS(CL$88:CL92))),"")</f>
        <v>agent 30</v>
      </c>
      <c r="CM92" s="138" t="str">
        <f t="array" ref="CM92">IFERROR(INDEX($A$4:$A$56,SMALL(IF($A$88=CM$4:CM$56,ROW(CM$4:CM$56)-MIN(ROW(CM$4))+1,""),ROWS(CM$88:CM92))),"")</f>
        <v>agent 23</v>
      </c>
      <c r="CN92" s="186" t="str">
        <f t="array" ref="CN92">IFERROR(INDEX($A$4:$A$56,SMALL(IF($A$88=CN$4:CN$56,ROW(CN$4:CN$56)-MIN(ROW(CN$4))+1,""),ROWS(CN$88:CN92))),"")</f>
        <v>agent 29</v>
      </c>
      <c r="CO92" s="138" t="str">
        <f t="array" ref="CO92">IFERROR(INDEX($A$4:$A$56,SMALL(IF($A$88=CO$4:CO$56,ROW(CO$4:CO$56)-MIN(ROW(CO$4))+1,""),ROWS(CO$88:CO92))),"")</f>
        <v/>
      </c>
      <c r="CP92" s="138" t="str">
        <f t="array" ref="CP92">IFERROR(INDEX($A$4:$A$56,SMALL(IF($A$88=CP$4:CP$56,ROW(CP$4:CP$56)-MIN(ROW(CP$4))+1,""),ROWS(CP$88:CP92))),"")</f>
        <v>agent 49</v>
      </c>
      <c r="CQ92" s="138" t="str">
        <f t="array" ref="CQ92">IFERROR(INDEX($A$4:$A$56,SMALL(IF($A$88=CQ$4:CQ$56,ROW(CQ$4:CQ$56)-MIN(ROW(CQ$4))+1,""),ROWS(CQ$88:CQ92))),"")</f>
        <v>agent 23</v>
      </c>
      <c r="CR92" s="138" t="str">
        <f t="array" ref="CR92">IFERROR(INDEX($A$4:$A$56,SMALL(IF($A$88=CR$4:CR$56,ROW(CR$4:CR$56)-MIN(ROW(CR$4))+1,""),ROWS(CR$88:CR92))),"")</f>
        <v>agent 49</v>
      </c>
      <c r="CS92" s="186" t="str">
        <f t="array" ref="CS92">IFERROR(INDEX($A$4:$A$56,SMALL(IF($A$88=CS$4:CS$56,ROW(CS$4:CS$56)-MIN(ROW(CS$4))+1,""),ROWS(CS$88:CS92))),"")</f>
        <v>agent 48</v>
      </c>
      <c r="CT92" s="138" t="str">
        <f t="array" ref="CT92">IFERROR(INDEX($A$4:$A$56,SMALL(IF($A$88=CT$4:CT$56,ROW(CT$4:CT$56)-MIN(ROW(CT$4))+1,""),ROWS(CT$88:CT92))),"")</f>
        <v/>
      </c>
      <c r="CU92" s="138" t="str">
        <f t="array" ref="CU92">IFERROR(INDEX($A$4:$A$56,SMALL(IF($A$88=CU$4:CU$56,ROW(CU$4:CU$56)-MIN(ROW(CU$4))+1,""),ROWS(CU$88:CU92))),"")</f>
        <v>agent 48</v>
      </c>
      <c r="CV92" s="138" t="str">
        <f t="array" ref="CV92">IFERROR(INDEX($A$4:$A$56,SMALL(IF($A$88=CV$4:CV$56,ROW(CV$4:CV$56)-MIN(ROW(CV$4))+1,""),ROWS(CV$88:CV92))),"")</f>
        <v>agent 29</v>
      </c>
      <c r="CW92" s="138" t="str">
        <f t="array" ref="CW92">IFERROR(INDEX($A$4:$A$56,SMALL(IF($A$88=CW$4:CW$56,ROW(CW$4:CW$56)-MIN(ROW(CW$4))+1,""),ROWS(CW$88:CW92))),"")</f>
        <v/>
      </c>
      <c r="CX92" s="186" t="str">
        <f t="array" ref="CX92">IFERROR(INDEX($A$4:$A$56,SMALL(IF($A$88=CX$4:CX$56,ROW(CX$4:CX$56)-MIN(ROW(CX$4))+1,""),ROWS(CX$88:CX92))),"")</f>
        <v>agent 47</v>
      </c>
      <c r="CY92" s="138" t="str">
        <f t="array" ref="CY92">IFERROR(INDEX($A$4:$A$56,SMALL(IF($A$88=CY$4:CY$56,ROW(CY$4:CY$56)-MIN(ROW(CY$4))+1,""),ROWS(CY$88:CY92))),"")</f>
        <v/>
      </c>
      <c r="CZ92" s="138" t="str">
        <f t="array" ref="CZ92">IFERROR(INDEX($A$4:$A$56,SMALL(IF($A$88=CZ$4:CZ$56,ROW(CZ$4:CZ$56)-MIN(ROW(CZ$4))+1,""),ROWS(CZ$88:CZ92))),"")</f>
        <v>agent 40</v>
      </c>
      <c r="DA92" s="138" t="str">
        <f t="array" ref="DA92">IFERROR(INDEX($A$4:$A$56,SMALL(IF($A$88=DA$4:DA$56,ROW(DA$4:DA$56)-MIN(ROW(DA$4))+1,""),ROWS(DA$88:DA92))),"")</f>
        <v>agent 28</v>
      </c>
      <c r="DB92" s="138" t="str">
        <f t="array" ref="DB92">IFERROR(INDEX($A$4:$A$56,SMALL(IF($A$88=DB$4:DB$56,ROW(DB$4:DB$56)-MIN(ROW(DB$4))+1,""),ROWS(DB$88:DB92))),"")</f>
        <v/>
      </c>
      <c r="DC92" s="186" t="str">
        <f t="array" ref="DC92">IFERROR(INDEX($A$4:$A$56,SMALL(IF($A$88=DC$4:DC$56,ROW(DC$4:DC$56)-MIN(ROW(DC$4))+1,""),ROWS(DC$88:DC92))),"")</f>
        <v>agent 53</v>
      </c>
      <c r="DD92" s="138" t="str">
        <f t="array" ref="DD92">IFERROR(INDEX($A$4:$A$56,SMALL(IF($A$88=DD$4:DD$56,ROW(DD$4:DD$56)-MIN(ROW(DD$4))+1,""),ROWS(DD$88:DD92))),"")</f>
        <v>agent 47</v>
      </c>
      <c r="DE92" s="138" t="str">
        <f t="array" ref="DE92">IFERROR(INDEX($A$4:$A$56,SMALL(IF($A$88=DE$4:DE$56,ROW(DE$4:DE$56)-MIN(ROW(DE$4))+1,""),ROWS(DE$88:DE92))),"")</f>
        <v>agent 39</v>
      </c>
      <c r="DF92" s="138" t="str">
        <f t="array" ref="DF92">IFERROR(INDEX($A$4:$A$56,SMALL(IF($A$88=DF$4:DF$56,ROW(DF$4:DF$56)-MIN(ROW(DF$4))+1,""),ROWS(DF$88:DF92))),"")</f>
        <v>agent 53</v>
      </c>
      <c r="DG92" s="138" t="str">
        <f t="array" ref="DG92">IFERROR(INDEX($A$4:$A$56,SMALL(IF($A$88=DG$4:DG$56,ROW(DG$4:DG$56)-MIN(ROW(DG$4))+1,""),ROWS(DG$88:DG92))),"")</f>
        <v>agent 46</v>
      </c>
      <c r="DH92" s="186" t="str">
        <f t="array" ref="DH92">IFERROR(INDEX($A$4:$A$56,SMALL(IF($A$88=DH$4:DH$56,ROW(DH$4:DH$56)-MIN(ROW(DH$4))+1,""),ROWS(DH$88:DH92))),"")</f>
        <v>agent 45</v>
      </c>
      <c r="DI92" s="138" t="str">
        <f t="array" ref="DI92">IFERROR(INDEX($A$4:$A$56,SMALL(IF($A$88=DI$4:DI$56,ROW(DI$4:DI$56)-MIN(ROW(DI$4))+1,""),ROWS(DI$88:DI92))),"")</f>
        <v/>
      </c>
      <c r="DJ92" s="138" t="str">
        <f t="array" ref="DJ92">IFERROR(INDEX($A$4:$A$56,SMALL(IF($A$88=DJ$4:DJ$56,ROW(DJ$4:DJ$56)-MIN(ROW(DJ$4))+1,""),ROWS(DJ$88:DJ92))),"")</f>
        <v>agent 38</v>
      </c>
      <c r="DK92" s="138" t="str">
        <f t="array" ref="DK92">IFERROR(INDEX($A$4:$A$56,SMALL(IF($A$88=DK$4:DK$56,ROW(DK$4:DK$56)-MIN(ROW(DK$4))+1,""),ROWS(DK$88:DK92))),"")</f>
        <v>agent 52</v>
      </c>
      <c r="DL92" s="138" t="str">
        <f t="array" ref="DL92">IFERROR(INDEX($A$4:$A$56,SMALL(IF($A$88=DL$4:DL$56,ROW(DL$4:DL$56)-MIN(ROW(DL$4))+1,""),ROWS(DL$88:DL92))),"")</f>
        <v>agent 45</v>
      </c>
      <c r="DM92" s="186" t="str">
        <f t="array" ref="DM92">IFERROR(INDEX($A$4:$A$56,SMALL(IF($A$88=DM$4:DM$56,ROW(DM$4:DM$56)-MIN(ROW(DM$4))+1,""),ROWS(DM$88:DM92))),"")</f>
        <v>agent 44</v>
      </c>
      <c r="DN92" s="138" t="str">
        <f t="array" ref="DN92">IFERROR(INDEX($A$4:$A$56,SMALL(IF($A$88=DN$4:DN$56,ROW(DN$4:DN$56)-MIN(ROW(DN$4))+1,""),ROWS(DN$88:DN92))),"")</f>
        <v/>
      </c>
      <c r="DO92" s="138" t="str">
        <f t="array" ref="DO92">IFERROR(INDEX($A$4:$A$56,SMALL(IF($A$88=DO$4:DO$56,ROW(DO$4:DO$56)-MIN(ROW(DO$4))+1,""),ROWS(DO$88:DO92))),"")</f>
        <v>agent 37</v>
      </c>
      <c r="DP92" s="138" t="str">
        <f t="array" ref="DP92">IFERROR(INDEX($A$4:$A$56,SMALL(IF($A$88=DP$4:DP$56,ROW(DP$4:DP$56)-MIN(ROW(DP$4))+1,""),ROWS(DP$88:DP92))),"")</f>
        <v>agent 52</v>
      </c>
      <c r="DQ92" s="138" t="str">
        <f t="array" ref="DQ92">IFERROR(INDEX($A$4:$A$56,SMALL(IF($A$88=DQ$4:DQ$56,ROW(DQ$4:DQ$56)-MIN(ROW(DQ$4))+1,""),ROWS(DQ$88:DQ92))),"")</f>
        <v>agent 44</v>
      </c>
      <c r="DR92" s="186" t="str">
        <f t="array" ref="DR92">IFERROR(INDEX($A$4:$A$56,SMALL(IF($A$88=DR$4:DR$56,ROW(DR$4:DR$56)-MIN(ROW(DR$4))+1,""),ROWS(DR$88:DR92))),"")</f>
        <v>agent 50</v>
      </c>
      <c r="DS92" s="138" t="str">
        <f t="array" ref="DS92">IFERROR(INDEX($A$4:$A$56,SMALL(IF($A$88=DS$4:DS$56,ROW(DS$4:DS$56)-MIN(ROW(DS$4))+1,""),ROWS(DS$88:DS92))),"")</f>
        <v/>
      </c>
      <c r="DT92" s="138" t="str">
        <f t="array" ref="DT92">IFERROR(INDEX($A$4:$A$56,SMALL(IF($A$88=DT$4:DT$56,ROW(DT$4:DT$56)-MIN(ROW(DT$4))+1,""),ROWS(DT$88:DT92))),"")</f>
        <v>agent 36</v>
      </c>
      <c r="DU92" s="138" t="str">
        <f t="array" ref="DU92">IFERROR(INDEX($A$4:$A$56,SMALL(IF($A$88=DU$4:DU$56,ROW(DU$4:DU$56)-MIN(ROW(DU$4))+1,""),ROWS(DU$88:DU92))),"")</f>
        <v>agent 24</v>
      </c>
      <c r="DV92" s="138" t="str">
        <f t="array" ref="DV92">IFERROR(INDEX($A$4:$A$56,SMALL(IF($A$88=DV$4:DV$56,ROW(DV$4:DV$56)-MIN(ROW(DV$4))+1,""),ROWS(DV$88:DV92))),"")</f>
        <v>agent 24</v>
      </c>
      <c r="DW92" s="186" t="str">
        <f t="array" ref="DW92">IFERROR(INDEX($A$4:$A$56,SMALL(IF($A$88=DW$4:DW$56,ROW(DW$4:DW$56)-MIN(ROW(DW$4))+1,""),ROWS(DW$88:DW92))),"")</f>
        <v>agent 42</v>
      </c>
      <c r="DX92" s="138" t="str">
        <f t="array" ref="DX92">IFERROR(INDEX($A$4:$A$56,SMALL(IF($A$88=DX$4:DX$56,ROW(DX$4:DX$56)-MIN(ROW(DX$4))+1,""),ROWS(DX$88:DX92))),"")</f>
        <v/>
      </c>
      <c r="DY92" s="138" t="str">
        <f t="array" ref="DY92">IFERROR(INDEX($A$4:$A$56,SMALL(IF($A$88=DY$4:DY$56,ROW(DY$4:DY$56)-MIN(ROW(DY$4))+1,""),ROWS(DY$88:DY92))),"")</f>
        <v>agent 42</v>
      </c>
      <c r="DZ92" s="138" t="str">
        <f t="array" ref="DZ92">IFERROR(INDEX($A$4:$A$56,SMALL(IF($A$88=DZ$4:DZ$56,ROW(DZ$4:DZ$56)-MIN(ROW(DZ$4))+1,""),ROWS(DZ$88:DZ92))),"")</f>
        <v>agent 49</v>
      </c>
      <c r="EA92" s="138" t="str">
        <f t="array" ref="EA92">IFERROR(INDEX($A$4:$A$56,SMALL(IF($A$88=EA$4:EA$56,ROW(EA$4:EA$56)-MIN(ROW(EA$4))+1,""),ROWS(EA$88:EA92))),"")</f>
        <v/>
      </c>
      <c r="EB92" s="186" t="str">
        <f t="array" ref="EB92">IFERROR(INDEX($A$4:$A$56,SMALL(IF($A$88=EB$4:EB$56,ROW(EB$4:EB$56)-MIN(ROW(EB$4))+1,""),ROWS(EB$88:EB92))),"")</f>
        <v>agent 48</v>
      </c>
      <c r="EC92" s="138" t="str">
        <f t="array" ref="EC92">IFERROR(INDEX($A$4:$A$56,SMALL(IF($A$88=EC$4:EC$56,ROW(EC$4:EC$56)-MIN(ROW(EC$4))+1,""),ROWS(EC$88:EC92))),"")</f>
        <v/>
      </c>
      <c r="ED92" s="138" t="str">
        <f t="array" ref="ED92">IFERROR(INDEX($A$4:$A$56,SMALL(IF($A$88=ED$4:ED$56,ROW(ED$4:ED$56)-MIN(ROW(ED$4))+1,""),ROWS(ED$88:ED92))),"")</f>
        <v>agent 41</v>
      </c>
      <c r="EE92" s="138" t="str">
        <f t="array" ref="EE92">IFERROR(INDEX($A$4:$A$56,SMALL(IF($A$88=EE$4:EE$56,ROW(EE$4:EE$56)-MIN(ROW(EE$4))+1,""),ROWS(EE$88:EE92))),"")</f>
        <v>agent 49</v>
      </c>
      <c r="EF92" s="138" t="str">
        <f t="array" ref="EF92">IFERROR(INDEX($A$4:$A$56,SMALL(IF($A$88=EF$4:EF$56,ROW(EF$4:EF$56)-MIN(ROW(EF$4))+1,""),ROWS(EF$88:EF92))),"")</f>
        <v/>
      </c>
      <c r="EG92" s="186" t="str">
        <f t="array" ref="EG92">IFERROR(INDEX($A$4:$A$56,SMALL(IF($A$88=EG$4:EG$56,ROW(EG$4:EG$56)-MIN(ROW(EG$4))+1,""),ROWS(EG$88:EG92))),"")</f>
        <v>agent 40</v>
      </c>
      <c r="EH92" s="138" t="str">
        <f t="array" ref="EH92">IFERROR(INDEX($A$4:$A$56,SMALL(IF($A$88=EH$4:EH$56,ROW(EH$4:EH$56)-MIN(ROW(EH$4))+1,""),ROWS(EH$88:EH92))),"")</f>
        <v/>
      </c>
      <c r="EI92" s="138" t="str">
        <f t="array" ref="EI92">IFERROR(INDEX($A$4:$A$56,SMALL(IF($A$88=EI$4:EI$56,ROW(EI$4:EI$56)-MIN(ROW(EI$4))+1,""),ROWS(EI$88:EI92))),"")</f>
        <v>agent 40</v>
      </c>
      <c r="EJ92" s="138" t="str">
        <f t="array" ref="EJ92">IFERROR(INDEX($A$4:$A$56,SMALL(IF($A$88=EJ$4:EJ$56,ROW(EJ$4:EJ$56)-MIN(ROW(EJ$4))+1,""),ROWS(EJ$88:EJ92))),"")</f>
        <v>agent 48</v>
      </c>
      <c r="EK92" s="138" t="str">
        <f t="array" ref="EK92">IFERROR(INDEX($A$4:$A$56,SMALL(IF($A$88=EK$4:EK$56,ROW(EK$4:EK$56)-MIN(ROW(EK$4))+1,""),ROWS(EK$88:EK92))),"")</f>
        <v/>
      </c>
      <c r="EL92" s="138" t="str">
        <f t="array" ref="EL92">IFERROR(INDEX($A$4:$A$56,SMALL(IF($A$88=EL$4:EL$56,ROW(EL$4:EL$56)-MIN(ROW(EL$4))+1,""),ROWS(EL$88:EL92))),"")</f>
        <v>agent 46</v>
      </c>
      <c r="EM92" s="138" t="str">
        <f t="array" ref="EM92">IFERROR(INDEX($A$4:$A$56,SMALL(IF($A$88=EM$4:EM$56,ROW(EM$4:EM$56)-MIN(ROW(EM$4))+1,""),ROWS(EM$88:EM92))),"")</f>
        <v>agent 40</v>
      </c>
      <c r="EN92" s="138" t="str">
        <f t="array" ref="EN92">IFERROR(INDEX($A$4:$A$56,SMALL(IF($A$88=EN$4:EN$56,ROW(EN$4:EN$56)-MIN(ROW(EN$4))+1,""),ROWS(EN$88:EN92))),"")</f>
        <v>agent 32</v>
      </c>
      <c r="EO92" s="138" t="str">
        <f t="array" ref="EO92">IFERROR(INDEX($A$4:$A$56,SMALL(IF($A$88=EO$4:EO$56,ROW(EO$4:EO$56)-MIN(ROW(EO$4))+1,""),ROWS(EO$88:EO92))),"")</f>
        <v>agent 46</v>
      </c>
      <c r="EP92" s="138" t="str">
        <f t="array" ref="EP92">IFERROR(INDEX($A$4:$A$56,SMALL(IF($A$88=EP$4:EP$56,ROW(EP$4:EP$56)-MIN(ROW(EP$4))+1,""),ROWS(EP$88:EP92))),"")</f>
        <v>agent 39</v>
      </c>
      <c r="EQ92" s="138" t="str">
        <f t="array" ref="EQ92">IFERROR(INDEX($A$4:$A$56,SMALL(IF($A$88=EQ$4:EQ$56,ROW(EQ$4:EQ$56)-MIN(ROW(EQ$4))+1,""),ROWS(EQ$88:EQ92))),"")</f>
        <v>agent 24</v>
      </c>
      <c r="ER92" s="138" t="str">
        <f t="array" ref="ER92">IFERROR(INDEX($A$4:$A$56,SMALL(IF($A$88=ER$4:ER$56,ROW(ER$4:ER$56)-MIN(ROW(ER$4))+1,""),ROWS(ER$88:ER92))),"")</f>
        <v/>
      </c>
      <c r="ES92" s="138" t="str">
        <f t="array" ref="ES92">IFERROR(INDEX($A$4:$A$56,SMALL(IF($A$88=ES$4:ES$56,ROW(ES$4:ES$56)-MIN(ROW(ES$4))+1,""),ROWS(ES$88:ES92))),"")</f>
        <v>agent 31</v>
      </c>
      <c r="ET92" s="138" t="str">
        <f t="array" ref="ET92">IFERROR(INDEX($A$4:$A$56,SMALL(IF($A$88=ET$4:ET$56,ROW(ET$4:ET$56)-MIN(ROW(ET$4))+1,""),ROWS(ET$88:ET92))),"")</f>
        <v>agent 45</v>
      </c>
      <c r="EU92" s="138" t="str">
        <f t="array" ref="EU92">IFERROR(INDEX($A$4:$A$56,SMALL(IF($A$88=EU$4:EU$56,ROW(EU$4:EU$56)-MIN(ROW(EU$4))+1,""),ROWS(EU$88:EU92))),"")</f>
        <v/>
      </c>
      <c r="EV92" s="138" t="str">
        <f t="array" ref="EV92">IFERROR(INDEX($A$4:$A$56,SMALL(IF($A$88=EV$4:EV$56,ROW(EV$4:EV$56)-MIN(ROW(EV$4))+1,""),ROWS(EV$88:EV92))),"")</f>
        <v>agent 44</v>
      </c>
      <c r="EW92" s="138" t="str">
        <f t="array" ref="EW92">IFERROR(INDEX($A$4:$A$56,SMALL(IF($A$88=EW$4:EW$56,ROW(EW$4:EW$56)-MIN(ROW(EW$4))+1,""),ROWS(EW$88:EW92))),"")</f>
        <v/>
      </c>
      <c r="EX92" s="138" t="str">
        <f t="array" ref="EX92">IFERROR(INDEX($A$4:$A$56,SMALL(IF($A$88=EX$4:EX$56,ROW(EX$4:EX$56)-MIN(ROW(EX$4))+1,""),ROWS(EX$88:EX92))),"")</f>
        <v>agent 24</v>
      </c>
      <c r="EY92" s="138" t="str">
        <f t="array" ref="EY92">IFERROR(INDEX($A$4:$A$56,SMALL(IF($A$88=EY$4:EY$56,ROW(EY$4:EY$56)-MIN(ROW(EY$4))+1,""),ROWS(EY$88:EY92))),"")</f>
        <v>agent 44</v>
      </c>
      <c r="EZ92" s="138" t="str">
        <f t="array" ref="EZ92">IFERROR(INDEX($A$4:$A$56,SMALL(IF($A$88=EZ$4:EZ$56,ROW(EZ$4:EZ$56)-MIN(ROW(EZ$4))+1,""),ROWS(EZ$88:EZ92))),"")</f>
        <v>agent 24</v>
      </c>
      <c r="FA92" s="138" t="str">
        <f t="array" ref="FA92">IFERROR(INDEX($A$4:$A$56,SMALL(IF($A$88=FA$4:FA$56,ROW(FA$4:FA$56)-MIN(ROW(FA$4))+1,""),ROWS(FA$88:FA92))),"")</f>
        <v>agent 43</v>
      </c>
      <c r="FB92" s="138" t="str">
        <f t="array" ref="FB92">IFERROR(INDEX($A$4:$A$56,SMALL(IF($A$88=FB$4:FB$56,ROW(FB$4:FB$56)-MIN(ROW(FB$4))+1,""),ROWS(FB$88:FB92))),"")</f>
        <v/>
      </c>
      <c r="FC92" s="138" t="str">
        <f t="array" ref="FC92">IFERROR(INDEX($A$4:$A$56,SMALL(IF($A$88=FC$4:FC$56,ROW(FC$4:FC$56)-MIN(ROW(FC$4))+1,""),ROWS(FC$88:FC92))),"")</f>
        <v>agent 36</v>
      </c>
      <c r="FD92" s="138" t="str">
        <f t="array" ref="FD92">IFERROR(INDEX($A$4:$A$56,SMALL(IF($A$88=FD$4:FD$56,ROW(FD$4:FD$56)-MIN(ROW(FD$4))+1,""),ROWS(FD$88:FD92))),"")</f>
        <v>agent 24</v>
      </c>
      <c r="FE92" s="138" t="str">
        <f t="array" ref="FE92">IFERROR(INDEX($A$4:$A$56,SMALL(IF($A$88=FE$4:FE$56,ROW(FE$4:FE$56)-MIN(ROW(FE$4))+1,""),ROWS(FE$88:FE92))),"")</f>
        <v>agent 36</v>
      </c>
      <c r="FF92" s="138" t="str">
        <f t="array" ref="FF92">IFERROR(INDEX($A$4:$A$56,SMALL(IF($A$88=FF$4:FF$56,ROW(FF$4:FF$56)-MIN(ROW(FF$4))+1,""),ROWS(FF$88:FF92))),"")</f>
        <v>agent 35</v>
      </c>
      <c r="FG92" s="138" t="str">
        <f t="array" ref="FG92">IFERROR(INDEX($A$4:$A$56,SMALL(IF($A$88=FG$4:FG$56,ROW(FG$4:FG$56)-MIN(ROW(FG$4))+1,""),ROWS(FG$88:FG92))),"")</f>
        <v/>
      </c>
      <c r="FH92" s="138" t="str">
        <f t="array" ref="FH92">IFERROR(INDEX($A$4:$A$56,SMALL(IF($A$88=FH$4:FH$56,ROW(FH$4:FH$56)-MIN(ROW(FH$4))+1,""),ROWS(FH$88:FH92))),"")</f>
        <v>agent 35</v>
      </c>
      <c r="FI92" s="138" t="str">
        <f t="array" ref="FI92">IFERROR(INDEX($A$4:$A$56,SMALL(IF($A$88=FI$4:FI$56,ROW(FI$4:FI$56)-MIN(ROW(FI$4))+1,""),ROWS(FI$88:FI92))),"")</f>
        <v>agent 43</v>
      </c>
      <c r="FJ92" s="138" t="str">
        <f t="array" ref="FJ92">IFERROR(INDEX($A$4:$A$56,SMALL(IF($A$88=FJ$4:FJ$56,ROW(FJ$4:FJ$56)-MIN(ROW(FJ$4))+1,""),ROWS(FJ$88:FJ92))),"")</f>
        <v/>
      </c>
      <c r="FK92" s="138" t="str">
        <f t="array" ref="FK92">IFERROR(INDEX($A$4:$A$56,SMALL(IF($A$88=FK$4:FK$56,ROW(FK$4:FK$56)-MIN(ROW(FK$4))+1,""),ROWS(FK$88:FK92))),"")</f>
        <v>agent 34</v>
      </c>
      <c r="FL92" s="138" t="str">
        <f t="array" ref="FL92">IFERROR(INDEX($A$4:$A$56,SMALL(IF($A$88=FL$4:FL$56,ROW(FL$4:FL$56)-MIN(ROW(FL$4))+1,""),ROWS(FL$88:FL92))),"")</f>
        <v/>
      </c>
      <c r="FM92" s="138" t="str">
        <f t="array" ref="FM92">IFERROR(INDEX($A$4:$A$56,SMALL(IF($A$88=FM$4:FM$56,ROW(FM$4:FM$56)-MIN(ROW(FM$4))+1,""),ROWS(FM$88:FM92))),"")</f>
        <v>agent 34</v>
      </c>
      <c r="FN92" s="138" t="str">
        <f t="array" ref="FN92">IFERROR(INDEX($A$4:$A$56,SMALL(IF($A$88=FN$4:FN$56,ROW(FN$4:FN$56)-MIN(ROW(FN$4))+1,""),ROWS(FN$88:FN92))),"")</f>
        <v>agent 42</v>
      </c>
      <c r="FO92" s="138" t="str">
        <f t="array" ref="FO92">IFERROR(INDEX($A$4:$A$56,SMALL(IF($A$88=FO$4:FO$56,ROW(FO$4:FO$56)-MIN(ROW(FO$4))+1,""),ROWS(FO$88:FO92))),"")</f>
        <v/>
      </c>
      <c r="FP92" s="138" t="str">
        <f t="array" ref="FP92">IFERROR(INDEX($A$4:$A$56,SMALL(IF($A$88=FP$4:FP$56,ROW(FP$4:FP$56)-MIN(ROW(FP$4))+1,""),ROWS(FP$88:FP92))),"")</f>
        <v>agent 40</v>
      </c>
      <c r="FQ92" s="138" t="str">
        <f t="array" ref="FQ92">IFERROR(INDEX($A$4:$A$56,SMALL(IF($A$88=FQ$4:FQ$56,ROW(FQ$4:FQ$56)-MIN(ROW(FQ$4))+1,""),ROWS(FQ$88:FQ92))),"")</f>
        <v/>
      </c>
      <c r="FR92" s="138" t="str">
        <f t="array" ref="FR92">IFERROR(INDEX($A$4:$A$56,SMALL(IF($A$88=FR$4:FR$56,ROW(FR$4:FR$56)-MIN(ROW(FR$4))+1,""),ROWS(FR$88:FR92))),"")</f>
        <v>agent 53</v>
      </c>
      <c r="FS92" s="138" t="str">
        <f t="array" ref="FS92">IFERROR(INDEX($A$4:$A$56,SMALL(IF($A$88=FS$4:FS$56,ROW(FS$4:FS$56)-MIN(ROW(FS$4))+1,""),ROWS(FS$88:FS92))),"")</f>
        <v>agent 41</v>
      </c>
      <c r="FT92" s="138" t="str">
        <f t="array" ref="FT92">IFERROR(INDEX($A$4:$A$56,SMALL(IF($A$88=FT$4:FT$56,ROW(FT$4:FT$56)-MIN(ROW(FT$4))+1,""),ROWS(FT$88:FT92))),"")</f>
        <v/>
      </c>
      <c r="FU92" s="138" t="str">
        <f t="array" ref="FU92">IFERROR(INDEX($A$4:$A$56,SMALL(IF($A$88=FU$4:FU$56,ROW(FU$4:FU$56)-MIN(ROW(FU$4))+1,""),ROWS(FU$88:FU92))),"")</f>
        <v>agent 32</v>
      </c>
      <c r="FV92" s="138" t="str">
        <f t="array" ref="FV92">IFERROR(INDEX($A$4:$A$56,SMALL(IF($A$88=FV$4:FV$56,ROW(FV$4:FV$56)-MIN(ROW(FV$4))+1,""),ROWS(FV$88:FV92))),"")</f>
        <v>agent 52</v>
      </c>
      <c r="FW92" s="138" t="str">
        <f t="array" ref="FW92">IFERROR(INDEX($A$4:$A$56,SMALL(IF($A$88=FW$4:FW$56,ROW(FW$4:FW$56)-MIN(ROW(FW$4))+1,""),ROWS(FW$88:FW92))),"")</f>
        <v>agent 52</v>
      </c>
      <c r="FX92" s="138" t="str">
        <f t="array" ref="FX92">IFERROR(INDEX($A$4:$A$56,SMALL(IF($A$88=FX$4:FX$56,ROW(FX$4:FX$56)-MIN(ROW(FX$4))+1,""),ROWS(FX$88:FX92))),"")</f>
        <v>agent 40</v>
      </c>
      <c r="FY92" s="138" t="str">
        <f t="array" ref="FY92">IFERROR(INDEX($A$4:$A$56,SMALL(IF($A$88=FY$4:FY$56,ROW(FY$4:FY$56)-MIN(ROW(FY$4))+1,""),ROWS(FY$88:FY92))),"")</f>
        <v/>
      </c>
      <c r="FZ92" s="138" t="str">
        <f t="array" ref="FZ92">IFERROR(INDEX($A$4:$A$56,SMALL(IF($A$88=FZ$4:FZ$56,ROW(FZ$4:FZ$56)-MIN(ROW(FZ$4))+1,""),ROWS(FZ$88:FZ92))),"")</f>
        <v>agent 25</v>
      </c>
      <c r="GA92" s="138" t="str">
        <f t="array" ref="GA92">IFERROR(INDEX($A$4:$A$56,SMALL(IF($A$88=GA$4:GA$56,ROW(GA$4:GA$56)-MIN(ROW(GA$4))+1,""),ROWS(GA$88:GA92))),"")</f>
        <v/>
      </c>
      <c r="GB92" s="138" t="str">
        <f t="array" ref="GB92">IFERROR(INDEX($A$4:$A$56,SMALL(IF($A$88=GB$4:GB$56,ROW(GB$4:GB$56)-MIN(ROW(GB$4))+1,""),ROWS(GB$88:GB92))),"")</f>
        <v>agent 31</v>
      </c>
      <c r="GC92" s="138" t="str">
        <f t="array" ref="GC92">IFERROR(INDEX($A$4:$A$56,SMALL(IF($A$88=GC$4:GC$56,ROW(GC$4:GC$56)-MIN(ROW(GC$4))+1,""),ROWS(GC$88:GC92))),"")</f>
        <v>agent 39</v>
      </c>
      <c r="GD92" s="138" t="str">
        <f t="array" ref="GD92">IFERROR(INDEX($A$4:$A$56,SMALL(IF($A$88=GD$4:GD$56,ROW(GD$4:GD$56)-MIN(ROW(GD$4))+1,""),ROWS(GD$88:GD92))),"")</f>
        <v/>
      </c>
      <c r="GE92" s="138" t="str">
        <f t="array" ref="GE92">IFERROR(INDEX($A$4:$A$56,SMALL(IF($A$88=GE$4:GE$56,ROW(GE$4:GE$56)-MIN(ROW(GE$4))+1,""),ROWS(GE$88:GE92))),"")</f>
        <v>agent 37</v>
      </c>
      <c r="GF92" s="138" t="str">
        <f t="array" ref="GF92">IFERROR(INDEX($A$4:$A$56,SMALL(IF($A$88=GF$4:GF$56,ROW(GF$4:GF$56)-MIN(ROW(GF$4))+1,""),ROWS(GF$88:GF92))),"")</f>
        <v/>
      </c>
      <c r="GG92" s="138" t="str">
        <f t="array" ref="GG92">IFERROR(INDEX($A$4:$A$56,SMALL(IF($A$88=GG$4:GG$56,ROW(GG$4:GG$56)-MIN(ROW(GG$4))+1,""),ROWS(GG$88:GG92))),"")</f>
        <v>agent 23</v>
      </c>
      <c r="GH92" s="138" t="str">
        <f t="array" ref="GH92">IFERROR(INDEX($A$4:$A$56,SMALL(IF($A$88=GH$4:GH$56,ROW(GH$4:GH$56)-MIN(ROW(GH$4))+1,""),ROWS(GH$88:GH92))),"")</f>
        <v>agent 37</v>
      </c>
      <c r="GI92" s="138" t="str">
        <f t="array" ref="GI92">IFERROR(INDEX($A$4:$A$56,SMALL(IF($A$88=GI$4:GI$56,ROW(GI$4:GI$56)-MIN(ROW(GI$4))+1,""),ROWS(GI$88:GI92))),"")</f>
        <v>agent 23</v>
      </c>
      <c r="GJ92" s="138" t="str">
        <f t="array" ref="GJ92">IFERROR(INDEX($A$4:$A$56,SMALL(IF($A$88=GJ$4:GJ$56,ROW(GJ$4:GJ$56)-MIN(ROW(GJ$4))+1,""),ROWS(GJ$88:GJ92))),"")</f>
        <v>agent 29</v>
      </c>
      <c r="GK92" s="138" t="str">
        <f t="array" ref="GK92">IFERROR(INDEX($A$4:$A$56,SMALL(IF($A$88=GK$4:GK$56,ROW(GK$4:GK$56)-MIN(ROW(GK$4))+1,""),ROWS(GK$88:GK92))),"")</f>
        <v/>
      </c>
      <c r="GL92" s="138" t="str">
        <f t="array" ref="GL92">IFERROR(INDEX($A$4:$A$56,SMALL(IF($A$88=GL$4:GL$56,ROW(GL$4:GL$56)-MIN(ROW(GL$4))+1,""),ROWS(GL$88:GL92))),"")</f>
        <v>agent 49</v>
      </c>
      <c r="GM92" s="138" t="str">
        <f t="array" ref="GM92">IFERROR(INDEX($A$4:$A$56,SMALL(IF($A$88=GM$4:GM$56,ROW(GM$4:GM$56)-MIN(ROW(GM$4))+1,""),ROWS(GM$88:GM92))),"")</f>
        <v>agent 23</v>
      </c>
      <c r="GN92" s="138" t="str">
        <f t="array" ref="GN92">IFERROR(INDEX($A$4:$A$56,SMALL(IF($A$88=GN$4:GN$56,ROW(GN$4:GN$56)-MIN(ROW(GN$4))+1,""),ROWS(GN$88:GN92))),"")</f>
        <v>agent 29</v>
      </c>
      <c r="GO92" s="138" t="str">
        <f t="array" ref="GO92">IFERROR(INDEX($A$4:$A$56,SMALL(IF($A$88=GO$4:GO$56,ROW(GO$4:GO$56)-MIN(ROW(GO$4))+1,""),ROWS(GO$88:GO92))),"")</f>
        <v>agent 35</v>
      </c>
      <c r="GP92" s="138" t="str">
        <f t="array" ref="GP92">IFERROR(INDEX($A$4:$A$56,SMALL(IF($A$88=GP$4:GP$56,ROW(GP$4:GP$56)-MIN(ROW(GP$4))+1,""),ROWS(GP$88:GP92))),"")</f>
        <v>agent 48</v>
      </c>
      <c r="GQ92" s="138" t="str">
        <f t="array" ref="GQ92">IFERROR(INDEX($A$4:$A$56,SMALL(IF($A$88=GQ$4:GQ$56,ROW(GQ$4:GQ$56)-MIN(ROW(GQ$4))+1,""),ROWS(GQ$88:GQ92))),"")</f>
        <v>agent 48</v>
      </c>
      <c r="GR92" s="138" t="str">
        <f t="array" ref="GR92">IFERROR(INDEX($A$4:$A$56,SMALL(IF($A$88=GR$4:GR$56,ROW(GR$4:GR$56)-MIN(ROW(GR$4))+1,""),ROWS(GR$88:GR92))),"")</f>
        <v>agent 36</v>
      </c>
      <c r="GS92" s="138" t="str">
        <f t="array" ref="GS92">IFERROR(INDEX($A$4:$A$56,SMALL(IF($A$88=GS$4:GS$56,ROW(GS$4:GS$56)-MIN(ROW(GS$4))+1,""),ROWS(GS$88:GS92))),"")</f>
        <v/>
      </c>
      <c r="GT92" s="138" t="str">
        <f t="array" ref="GT92">IFERROR(INDEX($A$4:$A$56,SMALL(IF($A$88=GT$4:GT$56,ROW(GT$4:GT$56)-MIN(ROW(GT$4))+1,""),ROWS(GT$88:GT92))),"")</f>
        <v>agent 34</v>
      </c>
      <c r="GU92" s="138" t="str">
        <f t="array" ref="GU92">IFERROR(INDEX($A$4:$A$56,SMALL(IF($A$88=GU$4:GU$56,ROW(GU$4:GU$56)-MIN(ROW(GU$4))+1,""),ROWS(GU$88:GU92))),"")</f>
        <v/>
      </c>
      <c r="GV92" s="138" t="str">
        <f t="array" ref="GV92">IFERROR(INDEX($A$4:$A$56,SMALL(IF($A$88=GV$4:GV$56,ROW(GV$4:GV$56)-MIN(ROW(GV$4))+1,""),ROWS(GV$88:GV92))),"")</f>
        <v>agent 27</v>
      </c>
      <c r="GW92" s="138" t="str">
        <f t="array" ref="GW92">IFERROR(INDEX($A$4:$A$56,SMALL(IF($A$88=GW$4:GW$56,ROW(GW$4:GW$56)-MIN(ROW(GW$4))+1,""),ROWS(GW$88:GW92))),"")</f>
        <v>agent 35</v>
      </c>
      <c r="GX92" s="138" t="str">
        <f t="array" ref="GX92">IFERROR(INDEX($A$4:$A$56,SMALL(IF($A$88=GX$4:GX$56,ROW(GX$4:GX$56)-MIN(ROW(GX$4))+1,""),ROWS(GX$88:GX92))),"")</f>
        <v/>
      </c>
      <c r="GY92" s="138" t="str">
        <f t="array" ref="GY92">IFERROR(INDEX($A$4:$A$56,SMALL(IF($A$88=GY$4:GY$56,ROW(GY$4:GY$56)-MIN(ROW(GY$4))+1,""),ROWS(GY$88:GY92))),"")</f>
        <v>agent 53</v>
      </c>
      <c r="GZ92" s="138" t="str">
        <f t="array" ref="GZ92">IFERROR(INDEX($A$4:$A$56,SMALL(IF($A$88=GZ$4:GZ$56,ROW(GZ$4:GZ$56)-MIN(ROW(GZ$4))+1,""),ROWS(GZ$88:GZ92))),"")</f>
        <v>agent 53</v>
      </c>
      <c r="HA92" s="138" t="str">
        <f t="array" ref="HA92">IFERROR(INDEX($A$4:$A$56,SMALL(IF($A$88=HA$4:HA$56,ROW(HA$4:HA$56)-MIN(ROW(HA$4))+1,""),ROWS(HA$88:HA92))),"")</f>
        <v>agent 46</v>
      </c>
      <c r="HB92" s="138" t="str">
        <f t="array" ref="HB92">IFERROR(INDEX($A$4:$A$56,SMALL(IF($A$88=HB$4:HB$56,ROW(HB$4:HB$56)-MIN(ROW(HB$4))+1,""),ROWS(HB$88:HB92))),"")</f>
        <v>agent 34</v>
      </c>
      <c r="HC92" s="138" t="str">
        <f t="array" ref="HC92">IFERROR(INDEX($A$4:$A$56,SMALL(IF($A$88=HC$4:HC$56,ROW(HC$4:HC$56)-MIN(ROW(HC$4))+1,""),ROWS(HC$88:HC92))),"")</f>
        <v>agent 53</v>
      </c>
      <c r="HD92" s="138" t="str">
        <f t="array" ref="HD92">IFERROR(INDEX($A$4:$A$56,SMALL(IF($A$88=HD$4:HD$56,ROW(HD$4:HD$56)-MIN(ROW(HD$4))+1,""),ROWS(HD$88:HD92))),"")</f>
        <v>agent 32</v>
      </c>
      <c r="HE92" s="138" t="str">
        <f t="array" ref="HE92">IFERROR(INDEX($A$4:$A$56,SMALL(IF($A$88=HE$4:HE$56,ROW(HE$4:HE$56)-MIN(ROW(HE$4))+1,""),ROWS(HE$88:HE92))),"")</f>
        <v/>
      </c>
      <c r="HF92" s="138" t="str">
        <f t="array" ref="HF92">IFERROR(INDEX($A$4:$A$56,SMALL(IF($A$88=HF$4:HF$56,ROW(HF$4:HF$56)-MIN(ROW(HF$4))+1,""),ROWS(HF$88:HF92))),"")</f>
        <v>agent 45</v>
      </c>
      <c r="HG92" s="138" t="str">
        <f t="array" ref="HG92">IFERROR(INDEX($A$4:$A$56,SMALL(IF($A$88=HG$4:HG$56,ROW(HG$4:HG$56)-MIN(ROW(HG$4))+1,""),ROWS(HG$88:HG92))),"")</f>
        <v>agent 32</v>
      </c>
      <c r="HH92" s="138" t="str">
        <f t="array" ref="HH92">IFERROR(INDEX($A$4:$A$56,SMALL(IF($A$88=HH$4:HH$56,ROW(HH$4:HH$56)-MIN(ROW(HH$4))+1,""),ROWS(HH$88:HH92))),"")</f>
        <v>agent 52</v>
      </c>
      <c r="HI92" s="138" t="str">
        <f t="array" ref="HI92">IFERROR(INDEX($A$4:$A$56,SMALL(IF($A$88=HI$4:HI$56,ROW(HI$4:HI$56)-MIN(ROW(HI$4))+1,""),ROWS(HI$88:HI92))),"")</f>
        <v>agent 31</v>
      </c>
      <c r="HJ92" s="138" t="str">
        <f t="array" ref="HJ92">IFERROR(INDEX($A$4:$A$56,SMALL(IF($A$88=HJ$4:HJ$56,ROW(HJ$4:HJ$56)-MIN(ROW(HJ$4))+1,""),ROWS(HJ$88:HJ92))),"")</f>
        <v/>
      </c>
      <c r="HK92" s="138" t="str">
        <f t="array" ref="HK92">IFERROR(INDEX($A$4:$A$56,SMALL(IF($A$88=HK$4:HK$56,ROW(HK$4:HK$56)-MIN(ROW(HK$4))+1,""),ROWS(HK$88:HK92))),"")</f>
        <v>agent 44</v>
      </c>
      <c r="HL92" s="138" t="str">
        <f t="array" ref="HL92">IFERROR(INDEX($A$4:$A$56,SMALL(IF($A$88=HL$4:HL$56,ROW(HL$4:HL$56)-MIN(ROW(HL$4))+1,""),ROWS(HL$88:HL92))),"")</f>
        <v>agent 32</v>
      </c>
      <c r="HM92" s="138" t="str">
        <f t="array" ref="HM92">IFERROR(INDEX($A$4:$A$56,SMALL(IF($A$88=HM$4:HM$56,ROW(HM$4:HM$56)-MIN(ROW(HM$4))+1,""),ROWS(HM$88:HM92))),"")</f>
        <v>agent 51</v>
      </c>
      <c r="HN92" s="138" t="str">
        <f t="array" ref="HN92">IFERROR(INDEX($A$4:$A$56,SMALL(IF($A$88=HN$4:HN$56,ROW(HN$4:HN$56)-MIN(ROW(HN$4))+1,""),ROWS(HN$88:HN92))),"")</f>
        <v>agent 50</v>
      </c>
      <c r="HO92" s="138" t="str">
        <f t="array" ref="HO92">IFERROR(INDEX($A$4:$A$56,SMALL(IF($A$88=HO$4:HO$56,ROW(HO$4:HO$56)-MIN(ROW(HO$4))+1,""),ROWS(HO$88:HO92))),"")</f>
        <v/>
      </c>
      <c r="HP92" s="138" t="str">
        <f t="array" ref="HP92">IFERROR(INDEX($A$4:$A$56,SMALL(IF($A$88=HP$4:HP$56,ROW(HP$4:HP$56)-MIN(ROW(HP$4))+1,""),ROWS(HP$88:HP92))),"")</f>
        <v>agent 43</v>
      </c>
      <c r="HQ92" s="138" t="str">
        <f t="array" ref="HQ92">IFERROR(INDEX($A$4:$A$56,SMALL(IF($A$88=HQ$4:HQ$56,ROW(HQ$4:HQ$56)-MIN(ROW(HQ$4))+1,""),ROWS(HQ$88:HQ92))),"")</f>
        <v>agent 24</v>
      </c>
      <c r="HR92" s="138" t="str">
        <f t="array" ref="HR92">IFERROR(INDEX($A$4:$A$56,SMALL(IF($A$88=HR$4:HR$56,ROW(HR$4:HR$56)-MIN(ROW(HR$4))+1,""),ROWS(HR$88:HR92))),"")</f>
        <v>agent 24</v>
      </c>
      <c r="HS92" s="138" t="str">
        <f t="array" ref="HS92">IFERROR(INDEX($A$4:$A$56,SMALL(IF($A$88=HS$4:HS$56,ROW(HS$4:HS$56)-MIN(ROW(HS$4))+1,""),ROWS(HS$88:HS92))),"")</f>
        <v>agent 29</v>
      </c>
      <c r="HT92" s="138" t="str">
        <f t="array" ref="HT92">IFERROR(INDEX($A$4:$A$56,SMALL(IF($A$88=HT$4:HT$56,ROW(HT$4:HT$56)-MIN(ROW(HT$4))+1,""),ROWS(HT$88:HT92))),"")</f>
        <v/>
      </c>
      <c r="HU92" s="138" t="str">
        <f t="array" ref="HU92">IFERROR(INDEX($A$4:$A$56,SMALL(IF($A$88=HU$4:HU$56,ROW(HU$4:HU$56)-MIN(ROW(HU$4))+1,""),ROWS(HU$88:HU92))),"")</f>
        <v>agent 49</v>
      </c>
      <c r="HV92" s="138" t="str">
        <f t="array" ref="HV92">IFERROR(INDEX($A$4:$A$56,SMALL(IF($A$88=HV$4:HV$56,ROW(HV$4:HV$56)-MIN(ROW(HV$4))+1,""),ROWS(HV$88:HV92))),"")</f>
        <v>agent 29</v>
      </c>
      <c r="HW92" s="138" t="str">
        <f t="array" ref="HW92">IFERROR(INDEX($A$4:$A$56,SMALL(IF($A$88=HW$4:HW$56,ROW(HW$4:HW$56)-MIN(ROW(HW$4))+1,""),ROWS(HW$88:HW92))),"")</f>
        <v/>
      </c>
      <c r="HX92" s="138" t="str">
        <f t="array" ref="HX92">IFERROR(INDEX($A$4:$A$56,SMALL(IF($A$88=HX$4:HX$56,ROW(HX$4:HX$56)-MIN(ROW(HX$4))+1,""),ROWS(HX$88:HX92))),"")</f>
        <v>agent 48</v>
      </c>
      <c r="HY92" s="138" t="str">
        <f t="array" ref="HY92">IFERROR(INDEX($A$4:$A$56,SMALL(IF($A$88=HY$4:HY$56,ROW(HY$4:HY$56)-MIN(ROW(HY$4))+1,""),ROWS(HY$88:HY92))),"")</f>
        <v/>
      </c>
      <c r="HZ92" s="138" t="str">
        <f t="array" ref="HZ92">IFERROR(INDEX($A$4:$A$56,SMALL(IF($A$88=HZ$4:HZ$56,ROW(HZ$4:HZ$56)-MIN(ROW(HZ$4))+1,""),ROWS(HZ$88:HZ92))),"")</f>
        <v>agent 48</v>
      </c>
      <c r="IA92" s="138" t="str">
        <f t="array" ref="IA92">IFERROR(INDEX($A$4:$A$56,SMALL(IF($A$88=IA$4:IA$56,ROW(IA$4:IA$56)-MIN(ROW(IA$4))+1,""),ROWS(IA$88:IA92))),"")</f>
        <v>agent 29</v>
      </c>
      <c r="IB92" s="138" t="str">
        <f t="array" ref="IB92">IFERROR(INDEX($A$4:$A$56,SMALL(IF($A$88=IB$4:IB$56,ROW(IB$4:IB$56)-MIN(ROW(IB$4))+1,""),ROWS(IB$88:IB92))),"")</f>
        <v/>
      </c>
      <c r="IC92" s="138" t="str">
        <f t="array" ref="IC92">IFERROR(INDEX($A$4:$A$56,SMALL(IF($A$88=IC$4:IC$56,ROW(IC$4:IC$56)-MIN(ROW(IC$4))+1,""),ROWS(IC$88:IC92))),"")</f>
        <v>agent 27</v>
      </c>
      <c r="ID92" s="138" t="str">
        <f t="array" ref="ID92">IFERROR(INDEX($A$4:$A$56,SMALL(IF($A$88=ID$4:ID$56,ROW(ID$4:ID$56)-MIN(ROW(ID$4))+1,""),ROWS(ID$88:ID92))),"")</f>
        <v/>
      </c>
      <c r="IE92" s="138" t="str">
        <f t="array" ref="IE92">IFERROR(INDEX($A$4:$A$56,SMALL(IF($A$88=IE$4:IE$56,ROW(IE$4:IE$56)-MIN(ROW(IE$4))+1,""),ROWS(IE$88:IE92))),"")</f>
        <v>agent 47</v>
      </c>
      <c r="IF92" s="138" t="str">
        <f t="array" ref="IF92">IFERROR(INDEX($A$4:$A$56,SMALL(IF($A$88=IF$4:IF$56,ROW(IF$4:IF$56)-MIN(ROW(IF$4))+1,""),ROWS(IF$88:IF92))),"")</f>
        <v>agent 28</v>
      </c>
      <c r="IG92" s="138" t="str">
        <f t="array" ref="IG92">IFERROR(INDEX($A$4:$A$56,SMALL(IF($A$88=IG$4:IG$56,ROW(IG$4:IG$56)-MIN(ROW(IG$4))+1,""),ROWS(IG$88:IG92))),"")</f>
        <v/>
      </c>
      <c r="IH92" s="138" t="str">
        <f t="array" ref="IH92">IFERROR(INDEX($A$4:$A$56,SMALL(IF($A$88=IH$4:IH$56,ROW(IH$4:IH$56)-MIN(ROW(IH$4))+1,""),ROWS(IH$88:IH92))),"")</f>
        <v>agent 53</v>
      </c>
      <c r="II92" s="138" t="str">
        <f t="array" ref="II92">IFERROR(INDEX($A$4:$A$56,SMALL(IF($A$88=II$4:II$56,ROW(II$4:II$56)-MIN(ROW(II$4))+1,""),ROWS(II$88:II92))),"")</f>
        <v>agent 47</v>
      </c>
      <c r="IJ92" s="138" t="str">
        <f t="array" ref="IJ92">IFERROR(INDEX($A$4:$A$56,SMALL(IF($A$88=IJ$4:IJ$56,ROW(IJ$4:IJ$56)-MIN(ROW(IJ$4))+1,""),ROWS(IJ$88:IJ92))),"")</f>
        <v>agent 39</v>
      </c>
      <c r="IK92" s="138" t="str">
        <f t="array" ref="IK92">IFERROR(INDEX($A$4:$A$56,SMALL(IF($A$88=IK$4:IK$56,ROW(IK$4:IK$56)-MIN(ROW(IK$4))+1,""),ROWS(IK$88:IK92))),"")</f>
        <v>agent 27</v>
      </c>
      <c r="IL92" s="138" t="str">
        <f t="array" ref="IL92">IFERROR(INDEX($A$4:$A$56,SMALL(IF($A$88=IL$4:IL$56,ROW(IL$4:IL$56)-MIN(ROW(IL$4))+1,""),ROWS(IL$88:IL92))),"")</f>
        <v>agent 46</v>
      </c>
      <c r="IM92" s="138" t="str">
        <f t="array" ref="IM92">IFERROR(INDEX($A$4:$A$56,SMALL(IF($A$88=IM$4:IM$56,ROW(IM$4:IM$56)-MIN(ROW(IM$4))+1,""),ROWS(IM$88:IM92))),"")</f>
        <v>agent 24</v>
      </c>
      <c r="IN92" s="138" t="str">
        <f t="array" ref="IN92">IFERROR(INDEX($A$4:$A$56,SMALL(IF($A$88=IN$4:IN$56,ROW(IN$4:IN$56)-MIN(ROW(IN$4))+1,""),ROWS(IN$88:IN92))),"")</f>
        <v/>
      </c>
      <c r="IO92" s="138" t="str">
        <f t="array" ref="IO92">IFERROR(INDEX($A$4:$A$56,SMALL(IF($A$88=IO$4:IO$56,ROW(IO$4:IO$56)-MIN(ROW(IO$4))+1,""),ROWS(IO$88:IO92))),"")</f>
        <v>agent 38</v>
      </c>
      <c r="IP92" s="138" t="str">
        <f t="array" ref="IP92">IFERROR(INDEX($A$4:$A$56,SMALL(IF($A$88=IP$4:IP$56,ROW(IP$4:IP$56)-MIN(ROW(IP$4))+1,""),ROWS(IP$88:IP92))),"")</f>
        <v>agent 52</v>
      </c>
      <c r="IQ92" s="138" t="str">
        <f t="array" ref="IQ92">IFERROR(INDEX($A$4:$A$56,SMALL(IF($A$88=IQ$4:IQ$56,ROW(IQ$4:IQ$56)-MIN(ROW(IQ$4))+1,""),ROWS(IQ$88:IQ92))),"")</f>
        <v/>
      </c>
      <c r="IR92" s="138" t="str">
        <f t="array" ref="IR92">IFERROR(INDEX($A$4:$A$56,SMALL(IF($A$88=IR$4:IR$56,ROW(IR$4:IR$56)-MIN(ROW(IR$4))+1,""),ROWS(IR$88:IR92))),"")</f>
        <v>agent 51</v>
      </c>
      <c r="IS92" s="138" t="str">
        <f t="array" ref="IS92">IFERROR(INDEX($A$4:$A$56,SMALL(IF($A$88=IS$4:IS$56,ROW(IS$4:IS$56)-MIN(ROW(IS$4))+1,""),ROWS(IS$88:IS92))),"")</f>
        <v/>
      </c>
      <c r="IT92" s="138" t="str">
        <f t="array" ref="IT92">IFERROR(INDEX($A$4:$A$56,SMALL(IF($A$88=IT$4:IT$56,ROW(IT$4:IT$56)-MIN(ROW(IT$4))+1,""),ROWS(IT$88:IT92))),"")</f>
        <v>agent 24</v>
      </c>
      <c r="IU92" s="138" t="str">
        <f t="array" ref="IU92">IFERROR(INDEX($A$4:$A$56,SMALL(IF($A$88=IU$4:IU$56,ROW(IU$4:IU$56)-MIN(ROW(IU$4))+1,""),ROWS(IU$88:IU92))),"")</f>
        <v>agent 51</v>
      </c>
      <c r="IV92" s="138" t="str">
        <f t="array" ref="IV92">IFERROR(INDEX($A$4:$A$56,SMALL(IF($A$88=IV$4:IV$56,ROW(IV$4:IV$56)-MIN(ROW(IV$4))+1,""),ROWS(IV$88:IV92))),"")</f>
        <v>agent 24</v>
      </c>
      <c r="IW92" s="138" t="str">
        <f t="array" ref="IW92">IFERROR(INDEX($A$4:$A$56,SMALL(IF($A$88=IW$4:IW$56,ROW(IW$4:IW$56)-MIN(ROW(IW$4))+1,""),ROWS(IW$88:IW92))),"")</f>
        <v>agent 50</v>
      </c>
      <c r="IX92" s="138" t="str">
        <f t="array" ref="IX92">IFERROR(INDEX($A$4:$A$56,SMALL(IF($A$88=IX$4:IX$56,ROW(IX$4:IX$56)-MIN(ROW(IX$4))+1,""),ROWS(IX$88:IX92))),"")</f>
        <v/>
      </c>
      <c r="IY92" s="138" t="str">
        <f t="array" ref="IY92">IFERROR(INDEX($A$4:$A$56,SMALL(IF($A$88=IY$4:IY$56,ROW(IY$4:IY$56)-MIN(ROW(IY$4))+1,""),ROWS(IY$88:IY92))),"")</f>
        <v>agent 43</v>
      </c>
      <c r="IZ92" s="138" t="str">
        <f t="array" ref="IZ92">IFERROR(INDEX($A$4:$A$56,SMALL(IF($A$88=IZ$4:IZ$56,ROW(IZ$4:IZ$56)-MIN(ROW(IZ$4))+1,""),ROWS(IZ$88:IZ92))),"")</f>
        <v>agent 24</v>
      </c>
      <c r="JA92" s="138" t="str">
        <f t="array" ref="JA92">IFERROR(INDEX($A$4:$A$56,SMALL(IF($A$88=JA$4:JA$56,ROW(JA$4:JA$56)-MIN(ROW(JA$4))+1,""),ROWS(JA$88:JA92))),"")</f>
        <v>agent 43</v>
      </c>
      <c r="JB92" s="138" t="str">
        <f t="array" ref="JB92">IFERROR(INDEX($A$4:$A$56,SMALL(IF($A$88=JB$4:JB$56,ROW(JB$4:JB$56)-MIN(ROW(JB$4))+1,""),ROWS(JB$88:JB92))),"")</f>
        <v>agent 42</v>
      </c>
      <c r="JC92" s="138" t="str">
        <f t="array" ref="JC92">IFERROR(INDEX($A$4:$A$56,SMALL(IF($A$88=JC$4:JC$56,ROW(JC$4:JC$56)-MIN(ROW(JC$4))+1,""),ROWS(JC$88:JC92))),"")</f>
        <v/>
      </c>
      <c r="JD92" s="138" t="str">
        <f t="array" ref="JD92">IFERROR(INDEX($A$4:$A$56,SMALL(IF($A$88=JD$4:JD$56,ROW(JD$4:JD$56)-MIN(ROW(JD$4))+1,""),ROWS(JD$88:JD92))),"")</f>
        <v>agent 42</v>
      </c>
      <c r="JE92" s="138" t="str">
        <f t="array" ref="JE92">IFERROR(INDEX($A$4:$A$56,SMALL(IF($A$88=JE$4:JE$56,ROW(JE$4:JE$56)-MIN(ROW(JE$4))+1,""),ROWS(JE$88:JE92))),"")</f>
        <v>agent 50</v>
      </c>
      <c r="JF92" s="138" t="str">
        <f t="array" ref="JF92">IFERROR(INDEX($A$4:$A$56,SMALL(IF($A$88=JF$4:JF$56,ROW(JF$4:JF$56)-MIN(ROW(JF$4))+1,""),ROWS(JF$88:JF92))),"")</f>
        <v/>
      </c>
      <c r="JG92" s="138" t="str">
        <f t="array" ref="JG92">IFERROR(INDEX($A$4:$A$56,SMALL(IF($A$88=JG$4:JG$56,ROW(JG$4:JG$56)-MIN(ROW(JG$4))+1,""),ROWS(JG$88:JG92))),"")</f>
        <v>agent 41</v>
      </c>
      <c r="JH92" s="138" t="str">
        <f t="array" ref="JH92">IFERROR(INDEX($A$4:$A$56,SMALL(IF($A$88=JH$4:JH$56,ROW(JH$4:JH$56)-MIN(ROW(JH$4))+1,""),ROWS(JH$88:JH92))),"")</f>
        <v/>
      </c>
      <c r="JI92" s="138" t="str">
        <f t="array" ref="JI92">IFERROR(INDEX($A$4:$A$56,SMALL(IF($A$88=JI$4:JI$56,ROW(JI$4:JI$56)-MIN(ROW(JI$4))+1,""),ROWS(JI$88:JI92))),"")</f>
        <v>agent 41</v>
      </c>
      <c r="JJ92" s="138" t="str">
        <f t="array" ref="JJ92">IFERROR(INDEX($A$4:$A$56,SMALL(IF($A$88=JJ$4:JJ$56,ROW(JJ$4:JJ$56)-MIN(ROW(JJ$4))+1,""),ROWS(JJ$88:JJ92))),"")</f>
        <v>agent 49</v>
      </c>
      <c r="JK92" s="138" t="str">
        <f t="array" ref="JK92">IFERROR(INDEX($A$4:$A$56,SMALL(IF($A$88=JK$4:JK$56,ROW(JK$4:JK$56)-MIN(ROW(JK$4))+1,""),ROWS(JK$88:JK92))),"")</f>
        <v/>
      </c>
    </row>
    <row r="93" spans="1:272">
      <c r="B93" s="186" t="str">
        <f t="array" ref="B93">IFERROR(INDEX($A$4:$A$56,SMALL(IF($A$88=B$4:B$56,ROW(B$4:B$56)-MIN(ROW(B$4))+1,""),ROWS(B$88:B93))),"")</f>
        <v/>
      </c>
      <c r="C93" s="138" t="str">
        <f t="array" ref="C93">IFERROR(INDEX($A$4:$A$56,SMALL(IF($A$88=C$4:C$56,ROW(C$4:C$56)-MIN(ROW(C$4))+1,""),ROWS(C$88:C93))),"")</f>
        <v/>
      </c>
      <c r="D93" s="138" t="str">
        <f t="array" ref="D93">IFERROR(INDEX($A$4:$A$56,SMALL(IF($A$88=D$4:D$56,ROW(D$4:D$56)-MIN(ROW(D$4))+1,""),ROWS(D$88:D93))),"")</f>
        <v>agent 40</v>
      </c>
      <c r="E93" s="138" t="str">
        <f t="array" ref="E93">IFERROR(INDEX($A$4:$A$56,SMALL(IF($A$88=E$4:E$56,ROW(E$4:E$56)-MIN(ROW(E$4))+1,""),ROWS(E$88:E93))),"")</f>
        <v/>
      </c>
      <c r="F93" s="138" t="str">
        <f t="array" ref="F93">IFERROR(INDEX($A$4:$A$56,SMALL(IF($A$88=F$4:F$56,ROW(F$4:F$56)-MIN(ROW(F$4))+1,""),ROWS(F$88:F93))),"")</f>
        <v/>
      </c>
      <c r="G93" s="186" t="str">
        <f t="array" ref="G93">IFERROR(INDEX($A$4:$A$56,SMALL(IF($A$88=G$4:G$56,ROW(G$4:G$56)-MIN(ROW(G$4))+1,""),ROWS(G$88:G93))),"")</f>
        <v/>
      </c>
      <c r="H93" s="138" t="str">
        <f t="array" ref="H93">IFERROR(INDEX($A$4:$A$56,SMALL(IF($A$88=H$4:H$56,ROW(H$4:H$56)-MIN(ROW(H$4))+1,""),ROWS(H$88:H93))),"")</f>
        <v/>
      </c>
      <c r="I93" s="138" t="str">
        <f t="array" ref="I93">IFERROR(INDEX($A$4:$A$56,SMALL(IF($A$88=I$4:I$56,ROW(I$4:I$56)-MIN(ROW(I$4))+1,""),ROWS(I$88:I93))),"")</f>
        <v/>
      </c>
      <c r="J93" s="138" t="str">
        <f t="array" ref="J93">IFERROR(INDEX($A$4:$A$56,SMALL(IF($A$88=J$4:J$56,ROW(J$4:J$56)-MIN(ROW(J$4))+1,""),ROWS(J$88:J93))),"")</f>
        <v/>
      </c>
      <c r="K93" s="138" t="str">
        <f t="array" ref="K93">IFERROR(INDEX($A$4:$A$56,SMALL(IF($A$88=K$4:K$56,ROW(K$4:K$56)-MIN(ROW(K$4))+1,""),ROWS(K$88:K93))),"")</f>
        <v/>
      </c>
      <c r="L93" s="186" t="str">
        <f t="array" ref="L93">IFERROR(INDEX($A$4:$A$56,SMALL(IF($A$88=L$4:L$56,ROW(L$4:L$56)-MIN(ROW(L$4))+1,""),ROWS(L$88:L93))),"")</f>
        <v>agent 45</v>
      </c>
      <c r="M93" s="138" t="str">
        <f t="array" ref="M93">IFERROR(INDEX($A$4:$A$56,SMALL(IF($A$88=M$4:M$56,ROW(M$4:M$56)-MIN(ROW(M$4))+1,""),ROWS(M$88:M93))),"")</f>
        <v/>
      </c>
      <c r="N93" s="138" t="str">
        <f t="array" ref="N93">IFERROR(INDEX($A$4:$A$56,SMALL(IF($A$88=N$4:N$56,ROW(N$4:N$56)-MIN(ROW(N$4))+1,""),ROWS(N$88:N93))),"")</f>
        <v>agent 38</v>
      </c>
      <c r="O93" s="138" t="str">
        <f t="array" ref="O93">IFERROR(INDEX($A$4:$A$56,SMALL(IF($A$88=O$4:O$56,ROW(O$4:O$56)-MIN(ROW(O$4))+1,""),ROWS(O$88:O93))),"")</f>
        <v>agent 46</v>
      </c>
      <c r="P93" s="138" t="str">
        <f t="array" ref="P93">IFERROR(INDEX($A$4:$A$56,SMALL(IF($A$88=P$4:P$56,ROW(P$4:P$56)-MIN(ROW(P$4))+1,""),ROWS(P$88:P93))),"")</f>
        <v/>
      </c>
      <c r="Q93" s="186" t="str">
        <f t="array" ref="Q93">IFERROR(INDEX($A$4:$A$56,SMALL(IF($A$88=Q$4:Q$56,ROW(Q$4:Q$56)-MIN(ROW(Q$4))+1,""),ROWS(Q$88:Q93))),"")</f>
        <v>agent 44</v>
      </c>
      <c r="R93" s="138" t="str">
        <f t="array" ref="R93">IFERROR(INDEX($A$4:$A$56,SMALL(IF($A$88=R$4:R$56,ROW(R$4:R$56)-MIN(ROW(R$4))+1,""),ROWS(R$88:R93))),"")</f>
        <v/>
      </c>
      <c r="S93" s="138" t="str">
        <f t="array" ref="S93">IFERROR(INDEX($A$4:$A$56,SMALL(IF($A$88=S$4:S$56,ROW(S$4:S$56)-MIN(ROW(S$4))+1,""),ROWS(S$88:S93))),"")</f>
        <v>agent 37</v>
      </c>
      <c r="T93" s="138" t="str">
        <f t="array" ref="T93">IFERROR(INDEX($A$4:$A$56,SMALL(IF($A$88=T$4:T$56,ROW(T$4:T$56)-MIN(ROW(T$4))+1,""),ROWS(T$88:T93))),"")</f>
        <v/>
      </c>
      <c r="U93" s="138" t="str">
        <f t="array" ref="U93">IFERROR(INDEX($A$4:$A$56,SMALL(IF($A$88=U$4:U$56,ROW(U$4:U$56)-MIN(ROW(U$4))+1,""),ROWS(U$88:U93))),"")</f>
        <v/>
      </c>
      <c r="V93" s="186" t="str">
        <f t="array" ref="V93">IFERROR(INDEX($A$4:$A$56,SMALL(IF($A$88=V$4:V$56,ROW(V$4:V$56)-MIN(ROW(V$4))+1,""),ROWS(V$88:V93))),"")</f>
        <v/>
      </c>
      <c r="W93" s="138" t="str">
        <f t="array" ref="W93">IFERROR(INDEX($A$4:$A$56,SMALL(IF($A$88=W$4:W$56,ROW(W$4:W$56)-MIN(ROW(W$4))+1,""),ROWS(W$88:W93))),"")</f>
        <v/>
      </c>
      <c r="X93" s="138" t="str">
        <f t="array" ref="X93">IFERROR(INDEX($A$4:$A$56,SMALL(IF($A$88=X$4:X$56,ROW(X$4:X$56)-MIN(ROW(X$4))+1,""),ROWS(X$88:X93))),"")</f>
        <v>agent 36</v>
      </c>
      <c r="Y93" s="138" t="str">
        <f t="array" ref="Y93">IFERROR(INDEX($A$4:$A$56,SMALL(IF($A$88=Y$4:Y$56,ROW(Y$4:Y$56)-MIN(ROW(Y$4))+1,""),ROWS(Y$88:Y93))),"")</f>
        <v>agent 43</v>
      </c>
      <c r="Z93" s="138" t="str">
        <f t="array" ref="Z93">IFERROR(INDEX($A$4:$A$56,SMALL(IF($A$88=Z$4:Z$56,ROW(Z$4:Z$56)-MIN(ROW(Z$4))+1,""),ROWS(Z$88:Z93))),"")</f>
        <v/>
      </c>
      <c r="AA93" s="186" t="str">
        <f t="array" ref="AA93">IFERROR(INDEX($A$4:$A$56,SMALL(IF($A$88=AA$4:AA$56,ROW(AA$4:AA$56)-MIN(ROW(AA$4))+1,""),ROWS(AA$88:AA93))),"")</f>
        <v>agent 42</v>
      </c>
      <c r="AB93" s="138" t="str">
        <f t="array" ref="AB93">IFERROR(INDEX($A$4:$A$56,SMALL(IF($A$88=AB$4:AB$56,ROW(AB$4:AB$56)-MIN(ROW(AB$4))+1,""),ROWS(AB$88:AB93))),"")</f>
        <v/>
      </c>
      <c r="AC93" s="138" t="str">
        <f t="array" ref="AC93">IFERROR(INDEX($A$4:$A$56,SMALL(IF($A$88=AC$4:AC$56,ROW(AC$4:AC$56)-MIN(ROW(AC$4))+1,""),ROWS(AC$88:AC93))),"")</f>
        <v/>
      </c>
      <c r="AD93" s="138" t="str">
        <f t="array" ref="AD93">IFERROR(INDEX($A$4:$A$56,SMALL(IF($A$88=AD$4:AD$56,ROW(AD$4:AD$56)-MIN(ROW(AD$4))+1,""),ROWS(AD$88:AD93))),"")</f>
        <v>agent 43</v>
      </c>
      <c r="AE93" s="138" t="str">
        <f t="array" ref="AE93">IFERROR(INDEX($A$4:$A$56,SMALL(IF($A$88=AE$4:AE$56,ROW(AE$4:AE$56)-MIN(ROW(AE$4))+1,""),ROWS(AE$88:AE93))),"")</f>
        <v/>
      </c>
      <c r="AF93" s="186" t="str">
        <f t="array" ref="AF93">IFERROR(INDEX($A$4:$A$56,SMALL(IF($A$88=AF$4:AF$56,ROW(AF$4:AF$56)-MIN(ROW(AF$4))+1,""),ROWS(AF$88:AF93))),"")</f>
        <v/>
      </c>
      <c r="AG93" s="138" t="str">
        <f t="array" ref="AG93">IFERROR(INDEX($A$4:$A$56,SMALL(IF($A$88=AG$4:AG$56,ROW(AG$4:AG$56)-MIN(ROW(AG$4))+1,""),ROWS(AG$88:AG93))),"")</f>
        <v/>
      </c>
      <c r="AH93" s="138" t="str">
        <f t="array" ref="AH93">IFERROR(INDEX($A$4:$A$56,SMALL(IF($A$88=AH$4:AH$56,ROW(AH$4:AH$56)-MIN(ROW(AH$4))+1,""),ROWS(AH$88:AH93))),"")</f>
        <v/>
      </c>
      <c r="AI93" s="138" t="str">
        <f t="array" ref="AI93">IFERROR(INDEX($A$4:$A$56,SMALL(IF($A$88=AI$4:AI$56,ROW(AI$4:AI$56)-MIN(ROW(AI$4))+1,""),ROWS(AI$88:AI93))),"")</f>
        <v/>
      </c>
      <c r="AJ93" s="138" t="str">
        <f t="array" ref="AJ93">IFERROR(INDEX($A$4:$A$56,SMALL(IF($A$88=AJ$4:AJ$56,ROW(AJ$4:AJ$56)-MIN(ROW(AJ$4))+1,""),ROWS(AJ$88:AJ93))),"")</f>
        <v/>
      </c>
      <c r="AK93" s="186" t="str">
        <f t="array" ref="AK93">IFERROR(INDEX($A$4:$A$56,SMALL(IF($A$88=AK$4:AK$56,ROW(AK$4:AK$56)-MIN(ROW(AK$4))+1,""),ROWS(AK$88:AK93))),"")</f>
        <v>agent 40</v>
      </c>
      <c r="AL93" s="138" t="str">
        <f t="array" ref="AL93">IFERROR(INDEX($A$4:$A$56,SMALL(IF($A$88=AL$4:AL$56,ROW(AL$4:AL$56)-MIN(ROW(AL$4))+1,""),ROWS(AL$88:AL93))),"")</f>
        <v/>
      </c>
      <c r="AM93" s="138" t="str">
        <f t="array" ref="AM93">IFERROR(INDEX($A$4:$A$56,SMALL(IF($A$88=AM$4:AM$56,ROW(AM$4:AM$56)-MIN(ROW(AM$4))+1,""),ROWS(AM$88:AM93))),"")</f>
        <v/>
      </c>
      <c r="AN93" s="138" t="str">
        <f t="array" ref="AN93">IFERROR(INDEX($A$4:$A$56,SMALL(IF($A$88=AN$4:AN$56,ROW(AN$4:AN$56)-MIN(ROW(AN$4))+1,""),ROWS(AN$88:AN93))),"")</f>
        <v/>
      </c>
      <c r="AO93" s="138" t="str">
        <f t="array" ref="AO93">IFERROR(INDEX($A$4:$A$56,SMALL(IF($A$88=AO$4:AO$56,ROW(AO$4:AO$56)-MIN(ROW(AO$4))+1,""),ROWS(AO$88:AO93))),"")</f>
        <v/>
      </c>
      <c r="AP93" s="186" t="str">
        <f t="array" ref="AP93">IFERROR(INDEX($A$4:$A$56,SMALL(IF($A$88=AP$4:AP$56,ROW(AP$4:AP$56)-MIN(ROW(AP$4))+1,""),ROWS(AP$88:AP93))),"")</f>
        <v/>
      </c>
      <c r="AQ93" s="138" t="str">
        <f t="array" ref="AQ93">IFERROR(INDEX($A$4:$A$56,SMALL(IF($A$88=AQ$4:AQ$56,ROW(AQ$4:AQ$56)-MIN(ROW(AQ$4))+1,""),ROWS(AQ$88:AQ93))),"")</f>
        <v/>
      </c>
      <c r="AR93" s="138" t="str">
        <f t="array" ref="AR93">IFERROR(INDEX($A$4:$A$56,SMALL(IF($A$88=AR$4:AR$56,ROW(AR$4:AR$56)-MIN(ROW(AR$4))+1,""),ROWS(AR$88:AR93))),"")</f>
        <v>agent 52</v>
      </c>
      <c r="AS93" s="138" t="str">
        <f t="array" ref="AS93">IFERROR(INDEX($A$4:$A$56,SMALL(IF($A$88=AS$4:AS$56,ROW(AS$4:AS$56)-MIN(ROW(AS$4))+1,""),ROWS(AS$88:AS93))),"")</f>
        <v>agent 40</v>
      </c>
      <c r="AT93" s="138" t="str">
        <f t="array" ref="AT93">IFERROR(INDEX($A$4:$A$56,SMALL(IF($A$88=AT$4:AT$56,ROW(AT$4:AT$56)-MIN(ROW(AT$4))+1,""),ROWS(AT$88:AT93))),"")</f>
        <v/>
      </c>
      <c r="AU93" s="186" t="str">
        <f t="array" ref="AU93">IFERROR(INDEX($A$4:$A$56,SMALL(IF($A$88=AU$4:AU$56,ROW(AU$4:AU$56)-MIN(ROW(AU$4))+1,""),ROWS(AU$88:AU93))),"")</f>
        <v>agent 31</v>
      </c>
      <c r="AV93" s="138" t="str">
        <f t="array" ref="AV93">IFERROR(INDEX($A$4:$A$56,SMALL(IF($A$88=AV$4:AV$56,ROW(AV$4:AV$56)-MIN(ROW(AV$4))+1,""),ROWS(AV$88:AV93))),"")</f>
        <v/>
      </c>
      <c r="AW93" s="138" t="str">
        <f t="array" ref="AW93">IFERROR(INDEX($A$4:$A$56,SMALL(IF($A$88=AW$4:AW$56,ROW(AW$4:AW$56)-MIN(ROW(AW$4))+1,""),ROWS(AW$88:AW93))),"")</f>
        <v>agent 51</v>
      </c>
      <c r="AX93" s="138" t="str">
        <f t="array" ref="AX93">IFERROR(INDEX($A$4:$A$56,SMALL(IF($A$88=AX$4:AX$56,ROW(AX$4:AX$56)-MIN(ROW(AX$4))+1,""),ROWS(AX$88:AX93))),"")</f>
        <v>agent 39</v>
      </c>
      <c r="AY93" s="138" t="str">
        <f t="array" ref="AY93">IFERROR(INDEX($A$4:$A$56,SMALL(IF($A$88=AY$4:AY$56,ROW(AY$4:AY$56)-MIN(ROW(AY$4))+1,""),ROWS(AY$88:AY93))),"")</f>
        <v/>
      </c>
      <c r="AZ93" s="186" t="str">
        <f t="array" ref="AZ93">IFERROR(INDEX($A$4:$A$56,SMALL(IF($A$88=AZ$4:AZ$56,ROW(AZ$4:AZ$56)-MIN(ROW(AZ$4))+1,""),ROWS(AZ$88:AZ93))),"")</f>
        <v/>
      </c>
      <c r="BA93" s="138" t="str">
        <f t="array" ref="BA93">IFERROR(INDEX($A$4:$A$56,SMALL(IF($A$88=BA$4:BA$56,ROW(BA$4:BA$56)-MIN(ROW(BA$4))+1,""),ROWS(BA$88:BA93))),"")</f>
        <v/>
      </c>
      <c r="BB93" s="138" t="str">
        <f t="array" ref="BB93">IFERROR(INDEX($A$4:$A$56,SMALL(IF($A$88=BB$4:BB$56,ROW(BB$4:BB$56)-MIN(ROW(BB$4))+1,""),ROWS(BB$88:BB93))),"")</f>
        <v>agent 30</v>
      </c>
      <c r="BC93" s="138" t="str">
        <f t="array" ref="BC93">IFERROR(INDEX($A$4:$A$56,SMALL(IF($A$88=BC$4:BC$56,ROW(BC$4:BC$56)-MIN(ROW(BC$4))+1,""),ROWS(BC$88:BC93))),"")</f>
        <v>agent 38</v>
      </c>
      <c r="BD93" s="138" t="str">
        <f t="array" ref="BD93">IFERROR(INDEX($A$4:$A$56,SMALL(IF($A$88=BD$4:BD$56,ROW(BD$4:BD$56)-MIN(ROW(BD$4))+1,""),ROWS(BD$88:BD93))),"")</f>
        <v>agent 30</v>
      </c>
      <c r="BE93" s="186" t="str">
        <f t="array" ref="BE93">IFERROR(INDEX($A$4:$A$56,SMALL(IF($A$88=BE$4:BE$56,ROW(BE$4:BE$56)-MIN(ROW(BE$4))+1,""),ROWS(BE$88:BE93))),"")</f>
        <v/>
      </c>
      <c r="BF93" s="138" t="str">
        <f t="array" ref="BF93">IFERROR(INDEX($A$4:$A$56,SMALL(IF($A$88=BF$4:BF$56,ROW(BF$4:BF$56)-MIN(ROW(BF$4))+1,""),ROWS(BF$88:BF93))),"")</f>
        <v/>
      </c>
      <c r="BG93" s="138" t="str">
        <f t="array" ref="BG93">IFERROR(INDEX($A$4:$A$56,SMALL(IF($A$88=BG$4:BG$56,ROW(BG$4:BG$56)-MIN(ROW(BG$4))+1,""),ROWS(BG$88:BG93))),"")</f>
        <v/>
      </c>
      <c r="BH93" s="138" t="str">
        <f t="array" ref="BH93">IFERROR(INDEX($A$4:$A$56,SMALL(IF($A$88=BH$4:BH$56,ROW(BH$4:BH$56)-MIN(ROW(BH$4))+1,""),ROWS(BH$88:BH93))),"")</f>
        <v>agent 36</v>
      </c>
      <c r="BI93" s="138" t="str">
        <f t="array" ref="BI93">IFERROR(INDEX($A$4:$A$56,SMALL(IF($A$88=BI$4:BI$56,ROW(BI$4:BI$56)-MIN(ROW(BI$4))+1,""),ROWS(BI$88:BI93))),"")</f>
        <v/>
      </c>
      <c r="BJ93" s="186" t="str">
        <f t="array" ref="BJ93">IFERROR(INDEX($A$4:$A$56,SMALL(IF($A$88=BJ$4:BJ$56,ROW(BJ$4:BJ$56)-MIN(ROW(BJ$4))+1,""),ROWS(BJ$88:BJ93))),"")</f>
        <v>agent 35</v>
      </c>
      <c r="BK93" s="138" t="str">
        <f t="array" ref="BK93">IFERROR(INDEX($A$4:$A$56,SMALL(IF($A$88=BK$4:BK$56,ROW(BK$4:BK$56)-MIN(ROW(BK$4))+1,""),ROWS(BK$88:BK93))),"")</f>
        <v/>
      </c>
      <c r="BL93" s="138" t="str">
        <f t="array" ref="BL93">IFERROR(INDEX($A$4:$A$56,SMALL(IF($A$88=BL$4:BL$56,ROW(BL$4:BL$56)-MIN(ROW(BL$4))+1,""),ROWS(BL$88:BL93))),"")</f>
        <v/>
      </c>
      <c r="BM93" s="138" t="str">
        <f t="array" ref="BM93">IFERROR(INDEX($A$4:$A$56,SMALL(IF($A$88=BM$4:BM$56,ROW(BM$4:BM$56)-MIN(ROW(BM$4))+1,""),ROWS(BM$88:BM93))),"")</f>
        <v/>
      </c>
      <c r="BN93" s="138" t="str">
        <f t="array" ref="BN93">IFERROR(INDEX($A$4:$A$56,SMALL(IF($A$88=BN$4:BN$56,ROW(BN$4:BN$56)-MIN(ROW(BN$4))+1,""),ROWS(BN$88:BN93))),"")</f>
        <v/>
      </c>
      <c r="BO93" s="186" t="str">
        <f t="array" ref="BO93">IFERROR(INDEX($A$4:$A$56,SMALL(IF($A$88=BO$4:BO$56,ROW(BO$4:BO$56)-MIN(ROW(BO$4))+1,""),ROWS(BO$88:BO93))),"")</f>
        <v>agent 34</v>
      </c>
      <c r="BP93" s="138" t="str">
        <f t="array" ref="BP93">IFERROR(INDEX($A$4:$A$56,SMALL(IF($A$88=BP$4:BP$56,ROW(BP$4:BP$56)-MIN(ROW(BP$4))+1,""),ROWS(BP$88:BP93))),"")</f>
        <v/>
      </c>
      <c r="BQ93" s="138" t="str">
        <f t="array" ref="BQ93">IFERROR(INDEX($A$4:$A$56,SMALL(IF($A$88=BQ$4:BQ$56,ROW(BQ$4:BQ$56)-MIN(ROW(BQ$4))+1,""),ROWS(BQ$88:BQ93))),"")</f>
        <v/>
      </c>
      <c r="BR93" s="138" t="str">
        <f t="array" ref="BR93">IFERROR(INDEX($A$4:$A$56,SMALL(IF($A$88=BR$4:BR$56,ROW(BR$4:BR$56)-MIN(ROW(BR$4))+1,""),ROWS(BR$88:BR93))),"")</f>
        <v/>
      </c>
      <c r="BS93" s="138" t="str">
        <f t="array" ref="BS93">IFERROR(INDEX($A$4:$A$56,SMALL(IF($A$88=BS$4:BS$56,ROW(BS$4:BS$56)-MIN(ROW(BS$4))+1,""),ROWS(BS$88:BS93))),"")</f>
        <v/>
      </c>
      <c r="BT93" s="186" t="str">
        <f t="array" ref="BT93">IFERROR(INDEX($A$4:$A$56,SMALL(IF($A$88=BT$4:BT$56,ROW(BT$4:BT$56)-MIN(ROW(BT$4))+1,""),ROWS(BT$88:BT93))),"")</f>
        <v/>
      </c>
      <c r="BU93" s="138" t="str">
        <f t="array" ref="BU93">IFERROR(INDEX($A$4:$A$56,SMALL(IF($A$88=BU$4:BU$56,ROW(BU$4:BU$56)-MIN(ROW(BU$4))+1,""),ROWS(BU$88:BU93))),"")</f>
        <v/>
      </c>
      <c r="BV93" s="138" t="str">
        <f t="array" ref="BV93">IFERROR(INDEX($A$4:$A$56,SMALL(IF($A$88=BV$4:BV$56,ROW(BV$4:BV$56)-MIN(ROW(BV$4))+1,""),ROWS(BV$88:BV93))),"")</f>
        <v/>
      </c>
      <c r="BW93" s="138" t="str">
        <f t="array" ref="BW93">IFERROR(INDEX($A$4:$A$56,SMALL(IF($A$88=BW$4:BW$56,ROW(BW$4:BW$56)-MIN(ROW(BW$4))+1,""),ROWS(BW$88:BW93))),"")</f>
        <v/>
      </c>
      <c r="BX93" s="138" t="str">
        <f t="array" ref="BX93">IFERROR(INDEX($A$4:$A$56,SMALL(IF($A$88=BX$4:BX$56,ROW(BX$4:BX$56)-MIN(ROW(BX$4))+1,""),ROWS(BX$88:BX93))),"")</f>
        <v/>
      </c>
      <c r="BY93" s="186" t="str">
        <f t="array" ref="BY93">IFERROR(INDEX($A$4:$A$56,SMALL(IF($A$88=BY$4:BY$56,ROW(BY$4:BY$56)-MIN(ROW(BY$4))+1,""),ROWS(BY$88:BY93))),"")</f>
        <v>agent 52</v>
      </c>
      <c r="BZ93" s="138" t="str">
        <f t="array" ref="BZ93">IFERROR(INDEX($A$4:$A$56,SMALL(IF($A$88=BZ$4:BZ$56,ROW(BZ$4:BZ$56)-MIN(ROW(BZ$4))+1,""),ROWS(BZ$88:BZ93))),"")</f>
        <v/>
      </c>
      <c r="CA93" s="138" t="str">
        <f t="array" ref="CA93">IFERROR(INDEX($A$4:$A$56,SMALL(IF($A$88=CA$4:CA$56,ROW(CA$4:CA$56)-MIN(ROW(CA$4))+1,""),ROWS(CA$88:CA93))),"")</f>
        <v/>
      </c>
      <c r="CB93" s="138" t="str">
        <f t="array" ref="CB93">IFERROR(INDEX($A$4:$A$56,SMALL(IF($A$88=CB$4:CB$56,ROW(CB$4:CB$56)-MIN(ROW(CB$4))+1,""),ROWS(CB$88:CB93))),"")</f>
        <v/>
      </c>
      <c r="CC93" s="138" t="str">
        <f t="array" ref="CC93">IFERROR(INDEX($A$4:$A$56,SMALL(IF($A$88=CC$4:CC$56,ROW(CC$4:CC$56)-MIN(ROW(CC$4))+1,""),ROWS(CC$88:CC93))),"")</f>
        <v/>
      </c>
      <c r="CD93" s="186" t="str">
        <f t="array" ref="CD93">IFERROR(INDEX($A$4:$A$56,SMALL(IF($A$88=CD$4:CD$56,ROW(CD$4:CD$56)-MIN(ROW(CD$4))+1,""),ROWS(CD$88:CD93))),"")</f>
        <v>agent 31</v>
      </c>
      <c r="CE93" s="138" t="str">
        <f t="array" ref="CE93">IFERROR(INDEX($A$4:$A$56,SMALL(IF($A$88=CE$4:CE$56,ROW(CE$4:CE$56)-MIN(ROW(CE$4))+1,""),ROWS(CE$88:CE93))),"")</f>
        <v/>
      </c>
      <c r="CF93" s="138" t="str">
        <f t="array" ref="CF93">IFERROR(INDEX($A$4:$A$56,SMALL(IF($A$88=CF$4:CF$56,ROW(CF$4:CF$56)-MIN(ROW(CF$4))+1,""),ROWS(CF$88:CF93))),"")</f>
        <v>agent 51</v>
      </c>
      <c r="CG93" s="138" t="str">
        <f t="array" ref="CG93">IFERROR(INDEX($A$4:$A$56,SMALL(IF($A$88=CG$4:CG$56,ROW(CG$4:CG$56)-MIN(ROW(CG$4))+1,""),ROWS(CG$88:CG93))),"")</f>
        <v/>
      </c>
      <c r="CH93" s="138" t="str">
        <f t="array" ref="CH93">IFERROR(INDEX($A$4:$A$56,SMALL(IF($A$88=CH$4:CH$56,ROW(CH$4:CH$56)-MIN(ROW(CH$4))+1,""),ROWS(CH$88:CH93))),"")</f>
        <v/>
      </c>
      <c r="CI93" s="186" t="str">
        <f t="array" ref="CI93">IFERROR(INDEX($A$4:$A$56,SMALL(IF($A$88=CI$4:CI$56,ROW(CI$4:CI$56)-MIN(ROW(CI$4))+1,""),ROWS(CI$88:CI93))),"")</f>
        <v/>
      </c>
      <c r="CJ93" s="138" t="str">
        <f t="array" ref="CJ93">IFERROR(INDEX($A$4:$A$56,SMALL(IF($A$88=CJ$4:CJ$56,ROW(CJ$4:CJ$56)-MIN(ROW(CJ$4))+1,""),ROWS(CJ$88:CJ93))),"")</f>
        <v/>
      </c>
      <c r="CK93" s="138" t="str">
        <f t="array" ref="CK93">IFERROR(INDEX($A$4:$A$56,SMALL(IF($A$88=CK$4:CK$56,ROW(CK$4:CK$56)-MIN(ROW(CK$4))+1,""),ROWS(CK$88:CK93))),"")</f>
        <v>agent 43</v>
      </c>
      <c r="CL93" s="138" t="str">
        <f t="array" ref="CL93">IFERROR(INDEX($A$4:$A$56,SMALL(IF($A$88=CL$4:CL$56,ROW(CL$4:CL$56)-MIN(ROW(CL$4))+1,""),ROWS(CL$88:CL93))),"")</f>
        <v>agent 31</v>
      </c>
      <c r="CM93" s="138" t="str">
        <f t="array" ref="CM93">IFERROR(INDEX($A$4:$A$56,SMALL(IF($A$88=CM$4:CM$56,ROW(CM$4:CM$56)-MIN(ROW(CM$4))+1,""),ROWS(CM$88:CM93))),"")</f>
        <v>agent 50</v>
      </c>
      <c r="CN93" s="186" t="str">
        <f t="array" ref="CN93">IFERROR(INDEX($A$4:$A$56,SMALL(IF($A$88=CN$4:CN$56,ROW(CN$4:CN$56)-MIN(ROW(CN$4))+1,""),ROWS(CN$88:CN93))),"")</f>
        <v>agent 49</v>
      </c>
      <c r="CO93" s="138" t="str">
        <f t="array" ref="CO93">IFERROR(INDEX($A$4:$A$56,SMALL(IF($A$88=CO$4:CO$56,ROW(CO$4:CO$56)-MIN(ROW(CO$4))+1,""),ROWS(CO$88:CO93))),"")</f>
        <v/>
      </c>
      <c r="CP93" s="138" t="str">
        <f t="array" ref="CP93">IFERROR(INDEX($A$4:$A$56,SMALL(IF($A$88=CP$4:CP$56,ROW(CP$4:CP$56)-MIN(ROW(CP$4))+1,""),ROWS(CP$88:CP93))),"")</f>
        <v/>
      </c>
      <c r="CQ93" s="138" t="str">
        <f t="array" ref="CQ93">IFERROR(INDEX($A$4:$A$56,SMALL(IF($A$88=CQ$4:CQ$56,ROW(CQ$4:CQ$56)-MIN(ROW(CQ$4))+1,""),ROWS(CQ$88:CQ93))),"")</f>
        <v>agent 29</v>
      </c>
      <c r="CR93" s="138" t="str">
        <f t="array" ref="CR93">IFERROR(INDEX($A$4:$A$56,SMALL(IF($A$88=CR$4:CR$56,ROW(CR$4:CR$56)-MIN(ROW(CR$4))+1,""),ROWS(CR$88:CR93))),"")</f>
        <v/>
      </c>
      <c r="CS93" s="186" t="str">
        <f t="array" ref="CS93">IFERROR(INDEX($A$4:$A$56,SMALL(IF($A$88=CS$4:CS$56,ROW(CS$4:CS$56)-MIN(ROW(CS$4))+1,""),ROWS(CS$88:CS93))),"")</f>
        <v/>
      </c>
      <c r="CT93" s="138" t="str">
        <f t="array" ref="CT93">IFERROR(INDEX($A$4:$A$56,SMALL(IF($A$88=CT$4:CT$56,ROW(CT$4:CT$56)-MIN(ROW(CT$4))+1,""),ROWS(CT$88:CT93))),"")</f>
        <v/>
      </c>
      <c r="CU93" s="138" t="str">
        <f t="array" ref="CU93">IFERROR(INDEX($A$4:$A$56,SMALL(IF($A$88=CU$4:CU$56,ROW(CU$4:CU$56)-MIN(ROW(CU$4))+1,""),ROWS(CU$88:CU93))),"")</f>
        <v/>
      </c>
      <c r="CV93" s="138" t="str">
        <f t="array" ref="CV93">IFERROR(INDEX($A$4:$A$56,SMALL(IF($A$88=CV$4:CV$56,ROW(CV$4:CV$56)-MIN(ROW(CV$4))+1,""),ROWS(CV$88:CV93))),"")</f>
        <v/>
      </c>
      <c r="CW93" s="138" t="str">
        <f t="array" ref="CW93">IFERROR(INDEX($A$4:$A$56,SMALL(IF($A$88=CW$4:CW$56,ROW(CW$4:CW$56)-MIN(ROW(CW$4))+1,""),ROWS(CW$88:CW93))),"")</f>
        <v/>
      </c>
      <c r="CX93" s="186" t="str">
        <f t="array" ref="CX93">IFERROR(INDEX($A$4:$A$56,SMALL(IF($A$88=CX$4:CX$56,ROW(CX$4:CX$56)-MIN(ROW(CX$4))+1,""),ROWS(CX$88:CX93))),"")</f>
        <v/>
      </c>
      <c r="CY93" s="138" t="str">
        <f t="array" ref="CY93">IFERROR(INDEX($A$4:$A$56,SMALL(IF($A$88=CY$4:CY$56,ROW(CY$4:CY$56)-MIN(ROW(CY$4))+1,""),ROWS(CY$88:CY93))),"")</f>
        <v/>
      </c>
      <c r="CZ93" s="138" t="str">
        <f t="array" ref="CZ93">IFERROR(INDEX($A$4:$A$56,SMALL(IF($A$88=CZ$4:CZ$56,ROW(CZ$4:CZ$56)-MIN(ROW(CZ$4))+1,""),ROWS(CZ$88:CZ93))),"")</f>
        <v>agent 47</v>
      </c>
      <c r="DA93" s="138" t="str">
        <f t="array" ref="DA93">IFERROR(INDEX($A$4:$A$56,SMALL(IF($A$88=DA$4:DA$56,ROW(DA$4:DA$56)-MIN(ROW(DA$4))+1,""),ROWS(DA$88:DA93))),"")</f>
        <v/>
      </c>
      <c r="DB93" s="138" t="str">
        <f t="array" ref="DB93">IFERROR(INDEX($A$4:$A$56,SMALL(IF($A$88=DB$4:DB$56,ROW(DB$4:DB$56)-MIN(ROW(DB$4))+1,""),ROWS(DB$88:DB93))),"")</f>
        <v/>
      </c>
      <c r="DC93" s="186" t="str">
        <f t="array" ref="DC93">IFERROR(INDEX($A$4:$A$56,SMALL(IF($A$88=DC$4:DC$56,ROW(DC$4:DC$56)-MIN(ROW(DC$4))+1,""),ROWS(DC$88:DC93))),"")</f>
        <v/>
      </c>
      <c r="DD93" s="138" t="str">
        <f t="array" ref="DD93">IFERROR(INDEX($A$4:$A$56,SMALL(IF($A$88=DD$4:DD$56,ROW(DD$4:DD$56)-MIN(ROW(DD$4))+1,""),ROWS(DD$88:DD93))),"")</f>
        <v/>
      </c>
      <c r="DE93" s="138" t="str">
        <f t="array" ref="DE93">IFERROR(INDEX($A$4:$A$56,SMALL(IF($A$88=DE$4:DE$56,ROW(DE$4:DE$56)-MIN(ROW(DE$4))+1,""),ROWS(DE$88:DE93))),"")</f>
        <v>agent 46</v>
      </c>
      <c r="DF93" s="138" t="str">
        <f t="array" ref="DF93">IFERROR(INDEX($A$4:$A$56,SMALL(IF($A$88=DF$4:DF$56,ROW(DF$4:DF$56)-MIN(ROW(DF$4))+1,""),ROWS(DF$88:DF93))),"")</f>
        <v/>
      </c>
      <c r="DG93" s="138" t="str">
        <f t="array" ref="DG93">IFERROR(INDEX($A$4:$A$56,SMALL(IF($A$88=DG$4:DG$56,ROW(DG$4:DG$56)-MIN(ROW(DG$4))+1,""),ROWS(DG$88:DG93))),"")</f>
        <v/>
      </c>
      <c r="DH93" s="186" t="str">
        <f t="array" ref="DH93">IFERROR(INDEX($A$4:$A$56,SMALL(IF($A$88=DH$4:DH$56,ROW(DH$4:DH$56)-MIN(ROW(DH$4))+1,""),ROWS(DH$88:DH93))),"")</f>
        <v>agent 52</v>
      </c>
      <c r="DI93" s="138" t="str">
        <f t="array" ref="DI93">IFERROR(INDEX($A$4:$A$56,SMALL(IF($A$88=DI$4:DI$56,ROW(DI$4:DI$56)-MIN(ROW(DI$4))+1,""),ROWS(DI$88:DI93))),"")</f>
        <v/>
      </c>
      <c r="DJ93" s="138" t="str">
        <f t="array" ref="DJ93">IFERROR(INDEX($A$4:$A$56,SMALL(IF($A$88=DJ$4:DJ$56,ROW(DJ$4:DJ$56)-MIN(ROW(DJ$4))+1,""),ROWS(DJ$88:DJ93))),"")</f>
        <v>agent 45</v>
      </c>
      <c r="DK93" s="138" t="str">
        <f t="array" ref="DK93">IFERROR(INDEX($A$4:$A$56,SMALL(IF($A$88=DK$4:DK$56,ROW(DK$4:DK$56)-MIN(ROW(DK$4))+1,""),ROWS(DK$88:DK93))),"")</f>
        <v>agent 53</v>
      </c>
      <c r="DL93" s="138" t="str">
        <f t="array" ref="DL93">IFERROR(INDEX($A$4:$A$56,SMALL(IF($A$88=DL$4:DL$56,ROW(DL$4:DL$56)-MIN(ROW(DL$4))+1,""),ROWS(DL$88:DL93))),"")</f>
        <v/>
      </c>
      <c r="DM93" s="186" t="str">
        <f t="array" ref="DM93">IFERROR(INDEX($A$4:$A$56,SMALL(IF($A$88=DM$4:DM$56,ROW(DM$4:DM$56)-MIN(ROW(DM$4))+1,""),ROWS(DM$88:DM93))),"")</f>
        <v>agent 51</v>
      </c>
      <c r="DN93" s="138" t="str">
        <f t="array" ref="DN93">IFERROR(INDEX($A$4:$A$56,SMALL(IF($A$88=DN$4:DN$56,ROW(DN$4:DN$56)-MIN(ROW(DN$4))+1,""),ROWS(DN$88:DN93))),"")</f>
        <v/>
      </c>
      <c r="DO93" s="138" t="str">
        <f t="array" ref="DO93">IFERROR(INDEX($A$4:$A$56,SMALL(IF($A$88=DO$4:DO$56,ROW(DO$4:DO$56)-MIN(ROW(DO$4))+1,""),ROWS(DO$88:DO93))),"")</f>
        <v>agent 44</v>
      </c>
      <c r="DP93" s="138" t="str">
        <f t="array" ref="DP93">IFERROR(INDEX($A$4:$A$56,SMALL(IF($A$88=DP$4:DP$56,ROW(DP$4:DP$56)-MIN(ROW(DP$4))+1,""),ROWS(DP$88:DP93))),"")</f>
        <v/>
      </c>
      <c r="DQ93" s="138" t="str">
        <f t="array" ref="DQ93">IFERROR(INDEX($A$4:$A$56,SMALL(IF($A$88=DQ$4:DQ$56,ROW(DQ$4:DQ$56)-MIN(ROW(DQ$4))+1,""),ROWS(DQ$88:DQ93))),"")</f>
        <v/>
      </c>
      <c r="DR93" s="186" t="str">
        <f t="array" ref="DR93">IFERROR(INDEX($A$4:$A$56,SMALL(IF($A$88=DR$4:DR$56,ROW(DR$4:DR$56)-MIN(ROW(DR$4))+1,""),ROWS(DR$88:DR93))),"")</f>
        <v/>
      </c>
      <c r="DS93" s="138" t="str">
        <f t="array" ref="DS93">IFERROR(INDEX($A$4:$A$56,SMALL(IF($A$88=DS$4:DS$56,ROW(DS$4:DS$56)-MIN(ROW(DS$4))+1,""),ROWS(DS$88:DS93))),"")</f>
        <v/>
      </c>
      <c r="DT93" s="138" t="str">
        <f t="array" ref="DT93">IFERROR(INDEX($A$4:$A$56,SMALL(IF($A$88=DT$4:DT$56,ROW(DT$4:DT$56)-MIN(ROW(DT$4))+1,""),ROWS(DT$88:DT93))),"")</f>
        <v>agent 43</v>
      </c>
      <c r="DU93" s="138" t="str">
        <f t="array" ref="DU93">IFERROR(INDEX($A$4:$A$56,SMALL(IF($A$88=DU$4:DU$56,ROW(DU$4:DU$56)-MIN(ROW(DU$4))+1,""),ROWS(DU$88:DU93))),"")</f>
        <v>agent 50</v>
      </c>
      <c r="DV93" s="138" t="str">
        <f t="array" ref="DV93">IFERROR(INDEX($A$4:$A$56,SMALL(IF($A$88=DV$4:DV$56,ROW(DV$4:DV$56)-MIN(ROW(DV$4))+1,""),ROWS(DV$88:DV93))),"")</f>
        <v>agent 43</v>
      </c>
      <c r="DW93" s="186" t="str">
        <f t="array" ref="DW93">IFERROR(INDEX($A$4:$A$56,SMALL(IF($A$88=DW$4:DW$56,ROW(DW$4:DW$56)-MIN(ROW(DW$4))+1,""),ROWS(DW$88:DW93))),"")</f>
        <v>agent 49</v>
      </c>
      <c r="DX93" s="138" t="str">
        <f t="array" ref="DX93">IFERROR(INDEX($A$4:$A$56,SMALL(IF($A$88=DX$4:DX$56,ROW(DX$4:DX$56)-MIN(ROW(DX$4))+1,""),ROWS(DX$88:DX93))),"")</f>
        <v/>
      </c>
      <c r="DY93" s="138" t="str">
        <f t="array" ref="DY93">IFERROR(INDEX($A$4:$A$56,SMALL(IF($A$88=DY$4:DY$56,ROW(DY$4:DY$56)-MIN(ROW(DY$4))+1,""),ROWS(DY$88:DY93))),"")</f>
        <v/>
      </c>
      <c r="DZ93" s="138" t="str">
        <f t="array" ref="DZ93">IFERROR(INDEX($A$4:$A$56,SMALL(IF($A$88=DZ$4:DZ$56,ROW(DZ$4:DZ$56)-MIN(ROW(DZ$4))+1,""),ROWS(DZ$88:DZ93))),"")</f>
        <v>agent 50</v>
      </c>
      <c r="EA93" s="138" t="str">
        <f t="array" ref="EA93">IFERROR(INDEX($A$4:$A$56,SMALL(IF($A$88=EA$4:EA$56,ROW(EA$4:EA$56)-MIN(ROW(EA$4))+1,""),ROWS(EA$88:EA93))),"")</f>
        <v/>
      </c>
      <c r="EB93" s="186" t="str">
        <f t="array" ref="EB93">IFERROR(INDEX($A$4:$A$56,SMALL(IF($A$88=EB$4:EB$56,ROW(EB$4:EB$56)-MIN(ROW(EB$4))+1,""),ROWS(EB$88:EB93))),"")</f>
        <v/>
      </c>
      <c r="EC93" s="138" t="str">
        <f t="array" ref="EC93">IFERROR(INDEX($A$4:$A$56,SMALL(IF($A$88=EC$4:EC$56,ROW(EC$4:EC$56)-MIN(ROW(EC$4))+1,""),ROWS(EC$88:EC93))),"")</f>
        <v/>
      </c>
      <c r="ED93" s="138" t="str">
        <f t="array" ref="ED93">IFERROR(INDEX($A$4:$A$56,SMALL(IF($A$88=ED$4:ED$56,ROW(ED$4:ED$56)-MIN(ROW(ED$4))+1,""),ROWS(ED$88:ED93))),"")</f>
        <v/>
      </c>
      <c r="EE93" s="138" t="str">
        <f t="array" ref="EE93">IFERROR(INDEX($A$4:$A$56,SMALL(IF($A$88=EE$4:EE$56,ROW(EE$4:EE$56)-MIN(ROW(EE$4))+1,""),ROWS(EE$88:EE93))),"")</f>
        <v/>
      </c>
      <c r="EF93" s="138" t="str">
        <f t="array" ref="EF93">IFERROR(INDEX($A$4:$A$56,SMALL(IF($A$88=EF$4:EF$56,ROW(EF$4:EF$56)-MIN(ROW(EF$4))+1,""),ROWS(EF$88:EF93))),"")</f>
        <v/>
      </c>
      <c r="EG93" s="186" t="str">
        <f t="array" ref="EG93">IFERROR(INDEX($A$4:$A$56,SMALL(IF($A$88=EG$4:EG$56,ROW(EG$4:EG$56)-MIN(ROW(EG$4))+1,""),ROWS(EG$88:EG93))),"")</f>
        <v>agent 47</v>
      </c>
      <c r="EH93" s="138" t="str">
        <f t="array" ref="EH93">IFERROR(INDEX($A$4:$A$56,SMALL(IF($A$88=EH$4:EH$56,ROW(EH$4:EH$56)-MIN(ROW(EH$4))+1,""),ROWS(EH$88:EH93))),"")</f>
        <v/>
      </c>
      <c r="EI93" s="138" t="str">
        <f t="array" ref="EI93">IFERROR(INDEX($A$4:$A$56,SMALL(IF($A$88=EI$4:EI$56,ROW(EI$4:EI$56)-MIN(ROW(EI$4))+1,""),ROWS(EI$88:EI93))),"")</f>
        <v/>
      </c>
      <c r="EJ93" s="138" t="str">
        <f t="array" ref="EJ93">IFERROR(INDEX($A$4:$A$56,SMALL(IF($A$88=EJ$4:EJ$56,ROW(EJ$4:EJ$56)-MIN(ROW(EJ$4))+1,""),ROWS(EJ$88:EJ93))),"")</f>
        <v/>
      </c>
      <c r="EK93" s="138" t="str">
        <f t="array" ref="EK93">IFERROR(INDEX($A$4:$A$56,SMALL(IF($A$88=EK$4:EK$56,ROW(EK$4:EK$56)-MIN(ROW(EK$4))+1,""),ROWS(EK$88:EK93))),"")</f>
        <v/>
      </c>
      <c r="EL93" s="138" t="str">
        <f t="array" ref="EL93">IFERROR(INDEX($A$4:$A$56,SMALL(IF($A$88=EL$4:EL$56,ROW(EL$4:EL$56)-MIN(ROW(EL$4))+1,""),ROWS(EL$88:EL93))),"")</f>
        <v/>
      </c>
      <c r="EM93" s="138" t="str">
        <f t="array" ref="EM93">IFERROR(INDEX($A$4:$A$56,SMALL(IF($A$88=EM$4:EM$56,ROW(EM$4:EM$56)-MIN(ROW(EM$4))+1,""),ROWS(EM$88:EM93))),"")</f>
        <v/>
      </c>
      <c r="EN93" s="138" t="str">
        <f t="array" ref="EN93">IFERROR(INDEX($A$4:$A$56,SMALL(IF($A$88=EN$4:EN$56,ROW(EN$4:EN$56)-MIN(ROW(EN$4))+1,""),ROWS(EN$88:EN93))),"")</f>
        <v>agent 39</v>
      </c>
      <c r="EO93" s="138" t="str">
        <f t="array" ref="EO93">IFERROR(INDEX($A$4:$A$56,SMALL(IF($A$88=EO$4:EO$56,ROW(EO$4:EO$56)-MIN(ROW(EO$4))+1,""),ROWS(EO$88:EO93))),"")</f>
        <v>agent 47</v>
      </c>
      <c r="EP93" s="138" t="str">
        <f t="array" ref="EP93">IFERROR(INDEX($A$4:$A$56,SMALL(IF($A$88=EP$4:EP$56,ROW(EP$4:EP$56)-MIN(ROW(EP$4))+1,""),ROWS(EP$88:EP93))),"")</f>
        <v/>
      </c>
      <c r="EQ93" s="138" t="str">
        <f t="array" ref="EQ93">IFERROR(INDEX($A$4:$A$56,SMALL(IF($A$88=EQ$4:EQ$56,ROW(EQ$4:EQ$56)-MIN(ROW(EQ$4))+1,""),ROWS(EQ$88:EQ93))),"")</f>
        <v>agent 38</v>
      </c>
      <c r="ER93" s="138" t="str">
        <f t="array" ref="ER93">IFERROR(INDEX($A$4:$A$56,SMALL(IF($A$88=ER$4:ER$56,ROW(ER$4:ER$56)-MIN(ROW(ER$4))+1,""),ROWS(ER$88:ER93))),"")</f>
        <v/>
      </c>
      <c r="ES93" s="138" t="str">
        <f t="array" ref="ES93">IFERROR(INDEX($A$4:$A$56,SMALL(IF($A$88=ES$4:ES$56,ROW(ES$4:ES$56)-MIN(ROW(ES$4))+1,""),ROWS(ES$88:ES93))),"")</f>
        <v>agent 38</v>
      </c>
      <c r="ET93" s="138" t="str">
        <f t="array" ref="ET93">IFERROR(INDEX($A$4:$A$56,SMALL(IF($A$88=ET$4:ET$56,ROW(ET$4:ET$56)-MIN(ROW(ET$4))+1,""),ROWS(ET$88:ET93))),"")</f>
        <v>agent 46</v>
      </c>
      <c r="EU93" s="138" t="str">
        <f t="array" ref="EU93">IFERROR(INDEX($A$4:$A$56,SMALL(IF($A$88=EU$4:EU$56,ROW(EU$4:EU$56)-MIN(ROW(EU$4))+1,""),ROWS(EU$88:EU93))),"")</f>
        <v/>
      </c>
      <c r="EV93" s="138" t="str">
        <f t="array" ref="EV93">IFERROR(INDEX($A$4:$A$56,SMALL(IF($A$88=EV$4:EV$56,ROW(EV$4:EV$56)-MIN(ROW(EV$4))+1,""),ROWS(EV$88:EV93))),"")</f>
        <v/>
      </c>
      <c r="EW93" s="138" t="str">
        <f t="array" ref="EW93">IFERROR(INDEX($A$4:$A$56,SMALL(IF($A$88=EW$4:EW$56,ROW(EW$4:EW$56)-MIN(ROW(EW$4))+1,""),ROWS(EW$88:EW93))),"")</f>
        <v/>
      </c>
      <c r="EX93" s="138" t="str">
        <f t="array" ref="EX93">IFERROR(INDEX($A$4:$A$56,SMALL(IF($A$88=EX$4:EX$56,ROW(EX$4:EX$56)-MIN(ROW(EX$4))+1,""),ROWS(EX$88:EX93))),"")</f>
        <v>agent 30</v>
      </c>
      <c r="EY93" s="138" t="str">
        <f t="array" ref="EY93">IFERROR(INDEX($A$4:$A$56,SMALL(IF($A$88=EY$4:EY$56,ROW(EY$4:EY$56)-MIN(ROW(EY$4))+1,""),ROWS(EY$88:EY93))),"")</f>
        <v>agent 45</v>
      </c>
      <c r="EZ93" s="138" t="str">
        <f t="array" ref="EZ93">IFERROR(INDEX($A$4:$A$56,SMALL(IF($A$88=EZ$4:EZ$56,ROW(EZ$4:EZ$56)-MIN(ROW(EZ$4))+1,""),ROWS(EZ$88:EZ93))),"")</f>
        <v>agent 37</v>
      </c>
      <c r="FA93" s="138" t="str">
        <f t="array" ref="FA93">IFERROR(INDEX($A$4:$A$56,SMALL(IF($A$88=FA$4:FA$56,ROW(FA$4:FA$56)-MIN(ROW(FA$4))+1,""),ROWS(FA$88:FA93))),"")</f>
        <v/>
      </c>
      <c r="FB93" s="138" t="str">
        <f t="array" ref="FB93">IFERROR(INDEX($A$4:$A$56,SMALL(IF($A$88=FB$4:FB$56,ROW(FB$4:FB$56)-MIN(ROW(FB$4))+1,""),ROWS(FB$88:FB93))),"")</f>
        <v/>
      </c>
      <c r="FC93" s="138" t="str">
        <f t="array" ref="FC93">IFERROR(INDEX($A$4:$A$56,SMALL(IF($A$88=FC$4:FC$56,ROW(FC$4:FC$56)-MIN(ROW(FC$4))+1,""),ROWS(FC$88:FC93))),"")</f>
        <v/>
      </c>
      <c r="FD93" s="138" t="str">
        <f t="array" ref="FD93">IFERROR(INDEX($A$4:$A$56,SMALL(IF($A$88=FD$4:FD$56,ROW(FD$4:FD$56)-MIN(ROW(FD$4))+1,""),ROWS(FD$88:FD93))),"")</f>
        <v>agent 43</v>
      </c>
      <c r="FE93" s="138" t="str">
        <f t="array" ref="FE93">IFERROR(INDEX($A$4:$A$56,SMALL(IF($A$88=FE$4:FE$56,ROW(FE$4:FE$56)-MIN(ROW(FE$4))+1,""),ROWS(FE$88:FE93))),"")</f>
        <v/>
      </c>
      <c r="FF93" s="138" t="str">
        <f t="array" ref="FF93">IFERROR(INDEX($A$4:$A$56,SMALL(IF($A$88=FF$4:FF$56,ROW(FF$4:FF$56)-MIN(ROW(FF$4))+1,""),ROWS(FF$88:FF93))),"")</f>
        <v>agent 42</v>
      </c>
      <c r="FG93" s="138" t="str">
        <f t="array" ref="FG93">IFERROR(INDEX($A$4:$A$56,SMALL(IF($A$88=FG$4:FG$56,ROW(FG$4:FG$56)-MIN(ROW(FG$4))+1,""),ROWS(FG$88:FG93))),"")</f>
        <v/>
      </c>
      <c r="FH93" s="138" t="str">
        <f t="array" ref="FH93">IFERROR(INDEX($A$4:$A$56,SMALL(IF($A$88=FH$4:FH$56,ROW(FH$4:FH$56)-MIN(ROW(FH$4))+1,""),ROWS(FH$88:FH93))),"")</f>
        <v/>
      </c>
      <c r="FI93" s="138" t="str">
        <f t="array" ref="FI93">IFERROR(INDEX($A$4:$A$56,SMALL(IF($A$88=FI$4:FI$56,ROW(FI$4:FI$56)-MIN(ROW(FI$4))+1,""),ROWS(FI$88:FI93))),"")</f>
        <v/>
      </c>
      <c r="FJ93" s="138" t="str">
        <f t="array" ref="FJ93">IFERROR(INDEX($A$4:$A$56,SMALL(IF($A$88=FJ$4:FJ$56,ROW(FJ$4:FJ$56)-MIN(ROW(FJ$4))+1,""),ROWS(FJ$88:FJ93))),"")</f>
        <v/>
      </c>
      <c r="FK93" s="138" t="str">
        <f t="array" ref="FK93">IFERROR(INDEX($A$4:$A$56,SMALL(IF($A$88=FK$4:FK$56,ROW(FK$4:FK$56)-MIN(ROW(FK$4))+1,""),ROWS(FK$88:FK93))),"")</f>
        <v>agent 41</v>
      </c>
      <c r="FL93" s="138" t="str">
        <f t="array" ref="FL93">IFERROR(INDEX($A$4:$A$56,SMALL(IF($A$88=FL$4:FL$56,ROW(FL$4:FL$56)-MIN(ROW(FL$4))+1,""),ROWS(FL$88:FL93))),"")</f>
        <v/>
      </c>
      <c r="FM93" s="138" t="str">
        <f t="array" ref="FM93">IFERROR(INDEX($A$4:$A$56,SMALL(IF($A$88=FM$4:FM$56,ROW(FM$4:FM$56)-MIN(ROW(FM$4))+1,""),ROWS(FM$88:FM93))),"")</f>
        <v/>
      </c>
      <c r="FN93" s="138" t="str">
        <f t="array" ref="FN93">IFERROR(INDEX($A$4:$A$56,SMALL(IF($A$88=FN$4:FN$56,ROW(FN$4:FN$56)-MIN(ROW(FN$4))+1,""),ROWS(FN$88:FN93))),"")</f>
        <v/>
      </c>
      <c r="FO93" s="138" t="str">
        <f t="array" ref="FO93">IFERROR(INDEX($A$4:$A$56,SMALL(IF($A$88=FO$4:FO$56,ROW(FO$4:FO$56)-MIN(ROW(FO$4))+1,""),ROWS(FO$88:FO93))),"")</f>
        <v/>
      </c>
      <c r="FP93" s="138" t="str">
        <f t="array" ref="FP93">IFERROR(INDEX($A$4:$A$56,SMALL(IF($A$88=FP$4:FP$56,ROW(FP$4:FP$56)-MIN(ROW(FP$4))+1,""),ROWS(FP$88:FP93))),"")</f>
        <v/>
      </c>
      <c r="FQ93" s="138" t="str">
        <f t="array" ref="FQ93">IFERROR(INDEX($A$4:$A$56,SMALL(IF($A$88=FQ$4:FQ$56,ROW(FQ$4:FQ$56)-MIN(ROW(FQ$4))+1,""),ROWS(FQ$88:FQ93))),"")</f>
        <v/>
      </c>
      <c r="FR93" s="138" t="str">
        <f t="array" ref="FR93">IFERROR(INDEX($A$4:$A$56,SMALL(IF($A$88=FR$4:FR$56,ROW(FR$4:FR$56)-MIN(ROW(FR$4))+1,""),ROWS(FR$88:FR93))),"")</f>
        <v/>
      </c>
      <c r="FS93" s="138" t="str">
        <f t="array" ref="FS93">IFERROR(INDEX($A$4:$A$56,SMALL(IF($A$88=FS$4:FS$56,ROW(FS$4:FS$56)-MIN(ROW(FS$4))+1,""),ROWS(FS$88:FS93))),"")</f>
        <v/>
      </c>
      <c r="FT93" s="138" t="str">
        <f t="array" ref="FT93">IFERROR(INDEX($A$4:$A$56,SMALL(IF($A$88=FT$4:FT$56,ROW(FT$4:FT$56)-MIN(ROW(FT$4))+1,""),ROWS(FT$88:FT93))),"")</f>
        <v/>
      </c>
      <c r="FU93" s="138" t="str">
        <f t="array" ref="FU93">IFERROR(INDEX($A$4:$A$56,SMALL(IF($A$88=FU$4:FU$56,ROW(FU$4:FU$56)-MIN(ROW(FU$4))+1,""),ROWS(FU$88:FU93))),"")</f>
        <v>agent 39</v>
      </c>
      <c r="FV93" s="138" t="str">
        <f t="array" ref="FV93">IFERROR(INDEX($A$4:$A$56,SMALL(IF($A$88=FV$4:FV$56,ROW(FV$4:FV$56)-MIN(ROW(FV$4))+1,""),ROWS(FV$88:FV93))),"")</f>
        <v/>
      </c>
      <c r="FW93" s="138" t="str">
        <f t="array" ref="FW93">IFERROR(INDEX($A$4:$A$56,SMALL(IF($A$88=FW$4:FW$56,ROW(FW$4:FW$56)-MIN(ROW(FW$4))+1,""),ROWS(FW$88:FW93))),"")</f>
        <v/>
      </c>
      <c r="FX93" s="138" t="str">
        <f t="array" ref="FX93">IFERROR(INDEX($A$4:$A$56,SMALL(IF($A$88=FX$4:FX$56,ROW(FX$4:FX$56)-MIN(ROW(FX$4))+1,""),ROWS(FX$88:FX93))),"")</f>
        <v/>
      </c>
      <c r="FY93" s="138" t="str">
        <f t="array" ref="FY93">IFERROR(INDEX($A$4:$A$56,SMALL(IF($A$88=FY$4:FY$56,ROW(FY$4:FY$56)-MIN(ROW(FY$4))+1,""),ROWS(FY$88:FY93))),"")</f>
        <v/>
      </c>
      <c r="FZ93" s="138" t="str">
        <f t="array" ref="FZ93">IFERROR(INDEX($A$4:$A$56,SMALL(IF($A$88=FZ$4:FZ$56,ROW(FZ$4:FZ$56)-MIN(ROW(FZ$4))+1,""),ROWS(FZ$88:FZ93))),"")</f>
        <v>agent 31</v>
      </c>
      <c r="GA93" s="138" t="str">
        <f t="array" ref="GA93">IFERROR(INDEX($A$4:$A$56,SMALL(IF($A$88=GA$4:GA$56,ROW(GA$4:GA$56)-MIN(ROW(GA$4))+1,""),ROWS(GA$88:GA93))),"")</f>
        <v/>
      </c>
      <c r="GB93" s="138" t="str">
        <f t="array" ref="GB93">IFERROR(INDEX($A$4:$A$56,SMALL(IF($A$88=GB$4:GB$56,ROW(GB$4:GB$56)-MIN(ROW(GB$4))+1,""),ROWS(GB$88:GB93))),"")</f>
        <v>agent 51</v>
      </c>
      <c r="GC93" s="138" t="str">
        <f t="array" ref="GC93">IFERROR(INDEX($A$4:$A$56,SMALL(IF($A$88=GC$4:GC$56,ROW(GC$4:GC$56)-MIN(ROW(GC$4))+1,""),ROWS(GC$88:GC93))),"")</f>
        <v/>
      </c>
      <c r="GD93" s="138" t="str">
        <f t="array" ref="GD93">IFERROR(INDEX($A$4:$A$56,SMALL(IF($A$88=GD$4:GD$56,ROW(GD$4:GD$56)-MIN(ROW(GD$4))+1,""),ROWS(GD$88:GD93))),"")</f>
        <v/>
      </c>
      <c r="GE93" s="138" t="str">
        <f t="array" ref="GE93">IFERROR(INDEX($A$4:$A$56,SMALL(IF($A$88=GE$4:GE$56,ROW(GE$4:GE$56)-MIN(ROW(GE$4))+1,""),ROWS(GE$88:GE93))),"")</f>
        <v/>
      </c>
      <c r="GF93" s="138" t="str">
        <f t="array" ref="GF93">IFERROR(INDEX($A$4:$A$56,SMALL(IF($A$88=GF$4:GF$56,ROW(GF$4:GF$56)-MIN(ROW(GF$4))+1,""),ROWS(GF$88:GF93))),"")</f>
        <v/>
      </c>
      <c r="GG93" s="138" t="str">
        <f t="array" ref="GG93">IFERROR(INDEX($A$4:$A$56,SMALL(IF($A$88=GG$4:GG$56,ROW(GG$4:GG$56)-MIN(ROW(GG$4))+1,""),ROWS(GG$88:GG93))),"")</f>
        <v>agent 30</v>
      </c>
      <c r="GH93" s="138" t="str">
        <f t="array" ref="GH93">IFERROR(INDEX($A$4:$A$56,SMALL(IF($A$88=GH$4:GH$56,ROW(GH$4:GH$56)-MIN(ROW(GH$4))+1,""),ROWS(GH$88:GH93))),"")</f>
        <v>agent 38</v>
      </c>
      <c r="GI93" s="138" t="str">
        <f t="array" ref="GI93">IFERROR(INDEX($A$4:$A$56,SMALL(IF($A$88=GI$4:GI$56,ROW(GI$4:GI$56)-MIN(ROW(GI$4))+1,""),ROWS(GI$88:GI93))),"")</f>
        <v>agent 30</v>
      </c>
      <c r="GJ93" s="138" t="str">
        <f t="array" ref="GJ93">IFERROR(INDEX($A$4:$A$56,SMALL(IF($A$88=GJ$4:GJ$56,ROW(GJ$4:GJ$56)-MIN(ROW(GJ$4))+1,""),ROWS(GJ$88:GJ93))),"")</f>
        <v>agent 36</v>
      </c>
      <c r="GK93" s="138" t="str">
        <f t="array" ref="GK93">IFERROR(INDEX($A$4:$A$56,SMALL(IF($A$88=GK$4:GK$56,ROW(GK$4:GK$56)-MIN(ROW(GK$4))+1,""),ROWS(GK$88:GK93))),"")</f>
        <v/>
      </c>
      <c r="GL93" s="138" t="str">
        <f t="array" ref="GL93">IFERROR(INDEX($A$4:$A$56,SMALL(IF($A$88=GL$4:GL$56,ROW(GL$4:GL$56)-MIN(ROW(GL$4))+1,""),ROWS(GL$88:GL93))),"")</f>
        <v/>
      </c>
      <c r="GM93" s="138" t="str">
        <f t="array" ref="GM93">IFERROR(INDEX($A$4:$A$56,SMALL(IF($A$88=GM$4:GM$56,ROW(GM$4:GM$56)-MIN(ROW(GM$4))+1,""),ROWS(GM$88:GM93))),"")</f>
        <v>agent 36</v>
      </c>
      <c r="GN93" s="138" t="str">
        <f t="array" ref="GN93">IFERROR(INDEX($A$4:$A$56,SMALL(IF($A$88=GN$4:GN$56,ROW(GN$4:GN$56)-MIN(ROW(GN$4))+1,""),ROWS(GN$88:GN93))),"")</f>
        <v/>
      </c>
      <c r="GO93" s="138" t="str">
        <f t="array" ref="GO93">IFERROR(INDEX($A$4:$A$56,SMALL(IF($A$88=GO$4:GO$56,ROW(GO$4:GO$56)-MIN(ROW(GO$4))+1,""),ROWS(GO$88:GO93))),"")</f>
        <v/>
      </c>
      <c r="GP93" s="138" t="str">
        <f t="array" ref="GP93">IFERROR(INDEX($A$4:$A$56,SMALL(IF($A$88=GP$4:GP$56,ROW(GP$4:GP$56)-MIN(ROW(GP$4))+1,""),ROWS(GP$88:GP93))),"")</f>
        <v/>
      </c>
      <c r="GQ93" s="138" t="str">
        <f t="array" ref="GQ93">IFERROR(INDEX($A$4:$A$56,SMALL(IF($A$88=GQ$4:GQ$56,ROW(GQ$4:GQ$56)-MIN(ROW(GQ$4))+1,""),ROWS(GQ$88:GQ93))),"")</f>
        <v/>
      </c>
      <c r="GR93" s="138" t="str">
        <f t="array" ref="GR93">IFERROR(INDEX($A$4:$A$56,SMALL(IF($A$88=GR$4:GR$56,ROW(GR$4:GR$56)-MIN(ROW(GR$4))+1,""),ROWS(GR$88:GR93))),"")</f>
        <v/>
      </c>
      <c r="GS93" s="138" t="str">
        <f t="array" ref="GS93">IFERROR(INDEX($A$4:$A$56,SMALL(IF($A$88=GS$4:GS$56,ROW(GS$4:GS$56)-MIN(ROW(GS$4))+1,""),ROWS(GS$88:GS93))),"")</f>
        <v/>
      </c>
      <c r="GT93" s="138" t="str">
        <f t="array" ref="GT93">IFERROR(INDEX($A$4:$A$56,SMALL(IF($A$88=GT$4:GT$56,ROW(GT$4:GT$56)-MIN(ROW(GT$4))+1,""),ROWS(GT$88:GT93))),"")</f>
        <v/>
      </c>
      <c r="GU93" s="138" t="str">
        <f t="array" ref="GU93">IFERROR(INDEX($A$4:$A$56,SMALL(IF($A$88=GU$4:GU$56,ROW(GU$4:GU$56)-MIN(ROW(GU$4))+1,""),ROWS(GU$88:GU93))),"")</f>
        <v/>
      </c>
      <c r="GV93" s="138" t="str">
        <f t="array" ref="GV93">IFERROR(INDEX($A$4:$A$56,SMALL(IF($A$88=GV$4:GV$56,ROW(GV$4:GV$56)-MIN(ROW(GV$4))+1,""),ROWS(GV$88:GV93))),"")</f>
        <v>agent 47</v>
      </c>
      <c r="GW93" s="138" t="str">
        <f t="array" ref="GW93">IFERROR(INDEX($A$4:$A$56,SMALL(IF($A$88=GW$4:GW$56,ROW(GW$4:GW$56)-MIN(ROW(GW$4))+1,""),ROWS(GW$88:GW93))),"")</f>
        <v/>
      </c>
      <c r="GX93" s="138" t="str">
        <f t="array" ref="GX93">IFERROR(INDEX($A$4:$A$56,SMALL(IF($A$88=GX$4:GX$56,ROW(GX$4:GX$56)-MIN(ROW(GX$4))+1,""),ROWS(GX$88:GX93))),"")</f>
        <v/>
      </c>
      <c r="GY93" s="138" t="str">
        <f t="array" ref="GY93">IFERROR(INDEX($A$4:$A$56,SMALL(IF($A$88=GY$4:GY$56,ROW(GY$4:GY$56)-MIN(ROW(GY$4))+1,""),ROWS(GY$88:GY93))),"")</f>
        <v/>
      </c>
      <c r="GZ93" s="138" t="str">
        <f t="array" ref="GZ93">IFERROR(INDEX($A$4:$A$56,SMALL(IF($A$88=GZ$4:GZ$56,ROW(GZ$4:GZ$56)-MIN(ROW(GZ$4))+1,""),ROWS(GZ$88:GZ93))),"")</f>
        <v/>
      </c>
      <c r="HA93" s="138" t="str">
        <f t="array" ref="HA93">IFERROR(INDEX($A$4:$A$56,SMALL(IF($A$88=HA$4:HA$56,ROW(HA$4:HA$56)-MIN(ROW(HA$4))+1,""),ROWS(HA$88:HA93))),"")</f>
        <v>agent 53</v>
      </c>
      <c r="HB93" s="138" t="str">
        <f t="array" ref="HB93">IFERROR(INDEX($A$4:$A$56,SMALL(IF($A$88=HB$4:HB$56,ROW(HB$4:HB$56)-MIN(ROW(HB$4))+1,""),ROWS(HB$88:HB93))),"")</f>
        <v/>
      </c>
      <c r="HC93" s="138" t="str">
        <f t="array" ref="HC93">IFERROR(INDEX($A$4:$A$56,SMALL(IF($A$88=HC$4:HC$56,ROW(HC$4:HC$56)-MIN(ROW(HC$4))+1,""),ROWS(HC$88:HC93))),"")</f>
        <v/>
      </c>
      <c r="HD93" s="138" t="str">
        <f t="array" ref="HD93">IFERROR(INDEX($A$4:$A$56,SMALL(IF($A$88=HD$4:HD$56,ROW(HD$4:HD$56)-MIN(ROW(HD$4))+1,""),ROWS(HD$88:HD93))),"")</f>
        <v>agent 52</v>
      </c>
      <c r="HE93" s="138" t="str">
        <f t="array" ref="HE93">IFERROR(INDEX($A$4:$A$56,SMALL(IF($A$88=HE$4:HE$56,ROW(HE$4:HE$56)-MIN(ROW(HE$4))+1,""),ROWS(HE$88:HE93))),"")</f>
        <v/>
      </c>
      <c r="HF93" s="138" t="str">
        <f t="array" ref="HF93">IFERROR(INDEX($A$4:$A$56,SMALL(IF($A$88=HF$4:HF$56,ROW(HF$4:HF$56)-MIN(ROW(HF$4))+1,""),ROWS(HF$88:HF93))),"")</f>
        <v>agent 52</v>
      </c>
      <c r="HG93" s="138" t="str">
        <f t="array" ref="HG93">IFERROR(INDEX($A$4:$A$56,SMALL(IF($A$88=HG$4:HG$56,ROW(HG$4:HG$56)-MIN(ROW(HG$4))+1,""),ROWS(HG$88:HG93))),"")</f>
        <v>agent 33</v>
      </c>
      <c r="HH93" s="138" t="str">
        <f t="array" ref="HH93">IFERROR(INDEX($A$4:$A$56,SMALL(IF($A$88=HH$4:HH$56,ROW(HH$4:HH$56)-MIN(ROW(HH$4))+1,""),ROWS(HH$88:HH93))),"")</f>
        <v/>
      </c>
      <c r="HI93" s="138" t="str">
        <f t="array" ref="HI93">IFERROR(INDEX($A$4:$A$56,SMALL(IF($A$88=HI$4:HI$56,ROW(HI$4:HI$56)-MIN(ROW(HI$4))+1,""),ROWS(HI$88:HI93))),"")</f>
        <v>agent 51</v>
      </c>
      <c r="HJ93" s="138" t="str">
        <f t="array" ref="HJ93">IFERROR(INDEX($A$4:$A$56,SMALL(IF($A$88=HJ$4:HJ$56,ROW(HJ$4:HJ$56)-MIN(ROW(HJ$4))+1,""),ROWS(HJ$88:HJ93))),"")</f>
        <v/>
      </c>
      <c r="HK93" s="138" t="str">
        <f t="array" ref="HK93">IFERROR(INDEX($A$4:$A$56,SMALL(IF($A$88=HK$4:HK$56,ROW(HK$4:HK$56)-MIN(ROW(HK$4))+1,""),ROWS(HK$88:HK93))),"")</f>
        <v>agent 51</v>
      </c>
      <c r="HL93" s="138" t="str">
        <f t="array" ref="HL93">IFERROR(INDEX($A$4:$A$56,SMALL(IF($A$88=HL$4:HL$56,ROW(HL$4:HL$56)-MIN(ROW(HL$4))+1,""),ROWS(HL$88:HL93))),"")</f>
        <v/>
      </c>
      <c r="HM93" s="138" t="str">
        <f t="array" ref="HM93">IFERROR(INDEX($A$4:$A$56,SMALL(IF($A$88=HM$4:HM$56,ROW(HM$4:HM$56)-MIN(ROW(HM$4))+1,""),ROWS(HM$88:HM93))),"")</f>
        <v/>
      </c>
      <c r="HN93" s="138" t="str">
        <f t="array" ref="HN93">IFERROR(INDEX($A$4:$A$56,SMALL(IF($A$88=HN$4:HN$56,ROW(HN$4:HN$56)-MIN(ROW(HN$4))+1,""),ROWS(HN$88:HN93))),"")</f>
        <v/>
      </c>
      <c r="HO93" s="138" t="str">
        <f t="array" ref="HO93">IFERROR(INDEX($A$4:$A$56,SMALL(IF($A$88=HO$4:HO$56,ROW(HO$4:HO$56)-MIN(ROW(HO$4))+1,""),ROWS(HO$88:HO93))),"")</f>
        <v/>
      </c>
      <c r="HP93" s="138" t="str">
        <f t="array" ref="HP93">IFERROR(INDEX($A$4:$A$56,SMALL(IF($A$88=HP$4:HP$56,ROW(HP$4:HP$56)-MIN(ROW(HP$4))+1,""),ROWS(HP$88:HP93))),"")</f>
        <v>agent 50</v>
      </c>
      <c r="HQ93" s="138" t="str">
        <f t="array" ref="HQ93">IFERROR(INDEX($A$4:$A$56,SMALL(IF($A$88=HQ$4:HQ$56,ROW(HQ$4:HQ$56)-MIN(ROW(HQ$4))+1,""),ROWS(HQ$88:HQ93))),"")</f>
        <v>agent 30</v>
      </c>
      <c r="HR93" s="138" t="str">
        <f t="array" ref="HR93">IFERROR(INDEX($A$4:$A$56,SMALL(IF($A$88=HR$4:HR$56,ROW(HR$4:HR$56)-MIN(ROW(HR$4))+1,""),ROWS(HR$88:HR93))),"")</f>
        <v>agent 50</v>
      </c>
      <c r="HS93" s="138" t="str">
        <f t="array" ref="HS93">IFERROR(INDEX($A$4:$A$56,SMALL(IF($A$88=HS$4:HS$56,ROW(HS$4:HS$56)-MIN(ROW(HS$4))+1,""),ROWS(HS$88:HS93))),"")</f>
        <v>agent 49</v>
      </c>
      <c r="HT93" s="138" t="str">
        <f t="array" ref="HT93">IFERROR(INDEX($A$4:$A$56,SMALL(IF($A$88=HT$4:HT$56,ROW(HT$4:HT$56)-MIN(ROW(HT$4))+1,""),ROWS(HT$88:HT93))),"")</f>
        <v/>
      </c>
      <c r="HU93" s="138" t="str">
        <f t="array" ref="HU93">IFERROR(INDEX($A$4:$A$56,SMALL(IF($A$88=HU$4:HU$56,ROW(HU$4:HU$56)-MIN(ROW(HU$4))+1,""),ROWS(HU$88:HU93))),"")</f>
        <v/>
      </c>
      <c r="HV93" s="138" t="str">
        <f t="array" ref="HV93">IFERROR(INDEX($A$4:$A$56,SMALL(IF($A$88=HV$4:HV$56,ROW(HV$4:HV$56)-MIN(ROW(HV$4))+1,""),ROWS(HV$88:HV93))),"")</f>
        <v>agent 30</v>
      </c>
      <c r="HW93" s="138" t="str">
        <f t="array" ref="HW93">IFERROR(INDEX($A$4:$A$56,SMALL(IF($A$88=HW$4:HW$56,ROW(HW$4:HW$56)-MIN(ROW(HW$4))+1,""),ROWS(HW$88:HW93))),"")</f>
        <v/>
      </c>
      <c r="HX93" s="138" t="str">
        <f t="array" ref="HX93">IFERROR(INDEX($A$4:$A$56,SMALL(IF($A$88=HX$4:HX$56,ROW(HX$4:HX$56)-MIN(ROW(HX$4))+1,""),ROWS(HX$88:HX93))),"")</f>
        <v/>
      </c>
      <c r="HY93" s="138" t="str">
        <f t="array" ref="HY93">IFERROR(INDEX($A$4:$A$56,SMALL(IF($A$88=HY$4:HY$56,ROW(HY$4:HY$56)-MIN(ROW(HY$4))+1,""),ROWS(HY$88:HY93))),"")</f>
        <v/>
      </c>
      <c r="HZ93" s="138" t="str">
        <f t="array" ref="HZ93">IFERROR(INDEX($A$4:$A$56,SMALL(IF($A$88=HZ$4:HZ$56,ROW(HZ$4:HZ$56)-MIN(ROW(HZ$4))+1,""),ROWS(HZ$88:HZ93))),"")</f>
        <v/>
      </c>
      <c r="IA93" s="138" t="str">
        <f t="array" ref="IA93">IFERROR(INDEX($A$4:$A$56,SMALL(IF($A$88=IA$4:IA$56,ROW(IA$4:IA$56)-MIN(ROW(IA$4))+1,""),ROWS(IA$88:IA93))),"")</f>
        <v/>
      </c>
      <c r="IB93" s="138" t="str">
        <f t="array" ref="IB93">IFERROR(INDEX($A$4:$A$56,SMALL(IF($A$88=IB$4:IB$56,ROW(IB$4:IB$56)-MIN(ROW(IB$4))+1,""),ROWS(IB$88:IB93))),"")</f>
        <v/>
      </c>
      <c r="IC93" s="138" t="str">
        <f t="array" ref="IC93">IFERROR(INDEX($A$4:$A$56,SMALL(IF($A$88=IC$4:IC$56,ROW(IC$4:IC$56)-MIN(ROW(IC$4))+1,""),ROWS(IC$88:IC93))),"")</f>
        <v>agent 47</v>
      </c>
      <c r="ID93" s="138" t="str">
        <f t="array" ref="ID93">IFERROR(INDEX($A$4:$A$56,SMALL(IF($A$88=ID$4:ID$56,ROW(ID$4:ID$56)-MIN(ROW(ID$4))+1,""),ROWS(ID$88:ID93))),"")</f>
        <v/>
      </c>
      <c r="IE93" s="138" t="str">
        <f t="array" ref="IE93">IFERROR(INDEX($A$4:$A$56,SMALL(IF($A$88=IE$4:IE$56,ROW(IE$4:IE$56)-MIN(ROW(IE$4))+1,""),ROWS(IE$88:IE93))),"")</f>
        <v/>
      </c>
      <c r="IF93" s="138" t="str">
        <f t="array" ref="IF93">IFERROR(INDEX($A$4:$A$56,SMALL(IF($A$88=IF$4:IF$56,ROW(IF$4:IF$56)-MIN(ROW(IF$4))+1,""),ROWS(IF$88:IF93))),"")</f>
        <v/>
      </c>
      <c r="IG93" s="138" t="str">
        <f t="array" ref="IG93">IFERROR(INDEX($A$4:$A$56,SMALL(IF($A$88=IG$4:IG$56,ROW(IG$4:IG$56)-MIN(ROW(IG$4))+1,""),ROWS(IG$88:IG93))),"")</f>
        <v/>
      </c>
      <c r="IH93" s="138" t="str">
        <f t="array" ref="IH93">IFERROR(INDEX($A$4:$A$56,SMALL(IF($A$88=IH$4:IH$56,ROW(IH$4:IH$56)-MIN(ROW(IH$4))+1,""),ROWS(IH$88:IH93))),"")</f>
        <v/>
      </c>
      <c r="II93" s="138" t="str">
        <f t="array" ref="II93">IFERROR(INDEX($A$4:$A$56,SMALL(IF($A$88=II$4:II$56,ROW(II$4:II$56)-MIN(ROW(II$4))+1,""),ROWS(II$88:II93))),"")</f>
        <v/>
      </c>
      <c r="IJ93" s="138" t="str">
        <f t="array" ref="IJ93">IFERROR(INDEX($A$4:$A$56,SMALL(IF($A$88=IJ$4:IJ$56,ROW(IJ$4:IJ$56)-MIN(ROW(IJ$4))+1,""),ROWS(IJ$88:IJ93))),"")</f>
        <v>agent 46</v>
      </c>
      <c r="IK93" s="138" t="str">
        <f t="array" ref="IK93">IFERROR(INDEX($A$4:$A$56,SMALL(IF($A$88=IK$4:IK$56,ROW(IK$4:IK$56)-MIN(ROW(IK$4))+1,""),ROWS(IK$88:IK93))),"")</f>
        <v>agent 53</v>
      </c>
      <c r="IL93" s="138" t="str">
        <f t="array" ref="IL93">IFERROR(INDEX($A$4:$A$56,SMALL(IF($A$88=IL$4:IL$56,ROW(IL$4:IL$56)-MIN(ROW(IL$4))+1,""),ROWS(IL$88:IL93))),"")</f>
        <v/>
      </c>
      <c r="IM93" s="138" t="str">
        <f t="array" ref="IM93">IFERROR(INDEX($A$4:$A$56,SMALL(IF($A$88=IM$4:IM$56,ROW(IM$4:IM$56)-MIN(ROW(IM$4))+1,""),ROWS(IM$88:IM93))),"")</f>
        <v>agent 45</v>
      </c>
      <c r="IN93" s="138" t="str">
        <f t="array" ref="IN93">IFERROR(INDEX($A$4:$A$56,SMALL(IF($A$88=IN$4:IN$56,ROW(IN$4:IN$56)-MIN(ROW(IN$4))+1,""),ROWS(IN$88:IN93))),"")</f>
        <v/>
      </c>
      <c r="IO93" s="138" t="str">
        <f t="array" ref="IO93">IFERROR(INDEX($A$4:$A$56,SMALL(IF($A$88=IO$4:IO$56,ROW(IO$4:IO$56)-MIN(ROW(IO$4))+1,""),ROWS(IO$88:IO93))),"")</f>
        <v>agent 45</v>
      </c>
      <c r="IP93" s="138" t="str">
        <f t="array" ref="IP93">IFERROR(INDEX($A$4:$A$56,SMALL(IF($A$88=IP$4:IP$56,ROW(IP$4:IP$56)-MIN(ROW(IP$4))+1,""),ROWS(IP$88:IP93))),"")</f>
        <v>agent 53</v>
      </c>
      <c r="IQ93" s="138" t="str">
        <f t="array" ref="IQ93">IFERROR(INDEX($A$4:$A$56,SMALL(IF($A$88=IQ$4:IQ$56,ROW(IQ$4:IQ$56)-MIN(ROW(IQ$4))+1,""),ROWS(IQ$88:IQ93))),"")</f>
        <v/>
      </c>
      <c r="IR93" s="138" t="str">
        <f t="array" ref="IR93">IFERROR(INDEX($A$4:$A$56,SMALL(IF($A$88=IR$4:IR$56,ROW(IR$4:IR$56)-MIN(ROW(IR$4))+1,""),ROWS(IR$88:IR93))),"")</f>
        <v/>
      </c>
      <c r="IS93" s="138" t="str">
        <f t="array" ref="IS93">IFERROR(INDEX($A$4:$A$56,SMALL(IF($A$88=IS$4:IS$56,ROW(IS$4:IS$56)-MIN(ROW(IS$4))+1,""),ROWS(IS$88:IS93))),"")</f>
        <v/>
      </c>
      <c r="IT93" s="138" t="str">
        <f t="array" ref="IT93">IFERROR(INDEX($A$4:$A$56,SMALL(IF($A$88=IT$4:IT$56,ROW(IT$4:IT$56)-MIN(ROW(IT$4))+1,""),ROWS(IT$88:IT93))),"")</f>
        <v>agent 37</v>
      </c>
      <c r="IU93" s="138" t="str">
        <f t="array" ref="IU93">IFERROR(INDEX($A$4:$A$56,SMALL(IF($A$88=IU$4:IU$56,ROW(IU$4:IU$56)-MIN(ROW(IU$4))+1,""),ROWS(IU$88:IU93))),"")</f>
        <v>agent 52</v>
      </c>
      <c r="IV93" s="138" t="str">
        <f t="array" ref="IV93">IFERROR(INDEX($A$4:$A$56,SMALL(IF($A$88=IV$4:IV$56,ROW(IV$4:IV$56)-MIN(ROW(IV$4))+1,""),ROWS(IV$88:IV93))),"")</f>
        <v>agent 44</v>
      </c>
      <c r="IW93" s="138" t="str">
        <f t="array" ref="IW93">IFERROR(INDEX($A$4:$A$56,SMALL(IF($A$88=IW$4:IW$56,ROW(IW$4:IW$56)-MIN(ROW(IW$4))+1,""),ROWS(IW$88:IW93))),"")</f>
        <v/>
      </c>
      <c r="IX93" s="138" t="str">
        <f t="array" ref="IX93">IFERROR(INDEX($A$4:$A$56,SMALL(IF($A$88=IX$4:IX$56,ROW(IX$4:IX$56)-MIN(ROW(IX$4))+1,""),ROWS(IX$88:IX93))),"")</f>
        <v/>
      </c>
      <c r="IY93" s="138" t="str">
        <f t="array" ref="IY93">IFERROR(INDEX($A$4:$A$56,SMALL(IF($A$88=IY$4:IY$56,ROW(IY$4:IY$56)-MIN(ROW(IY$4))+1,""),ROWS(IY$88:IY93))),"")</f>
        <v/>
      </c>
      <c r="IZ93" s="138" t="str">
        <f t="array" ref="IZ93">IFERROR(INDEX($A$4:$A$56,SMALL(IF($A$88=IZ$4:IZ$56,ROW(IZ$4:IZ$56)-MIN(ROW(IZ$4))+1,""),ROWS(IZ$88:IZ93))),"")</f>
        <v>agent 50</v>
      </c>
      <c r="JA93" s="138" t="str">
        <f t="array" ref="JA93">IFERROR(INDEX($A$4:$A$56,SMALL(IF($A$88=JA$4:JA$56,ROW(JA$4:JA$56)-MIN(ROW(JA$4))+1,""),ROWS(JA$88:JA93))),"")</f>
        <v/>
      </c>
      <c r="JB93" s="138" t="str">
        <f t="array" ref="JB93">IFERROR(INDEX($A$4:$A$56,SMALL(IF($A$88=JB$4:JB$56,ROW(JB$4:JB$56)-MIN(ROW(JB$4))+1,""),ROWS(JB$88:JB93))),"")</f>
        <v>agent 49</v>
      </c>
      <c r="JC93" s="138" t="str">
        <f t="array" ref="JC93">IFERROR(INDEX($A$4:$A$56,SMALL(IF($A$88=JC$4:JC$56,ROW(JC$4:JC$56)-MIN(ROW(JC$4))+1,""),ROWS(JC$88:JC93))),"")</f>
        <v/>
      </c>
      <c r="JD93" s="138" t="str">
        <f t="array" ref="JD93">IFERROR(INDEX($A$4:$A$56,SMALL(IF($A$88=JD$4:JD$56,ROW(JD$4:JD$56)-MIN(ROW(JD$4))+1,""),ROWS(JD$88:JD93))),"")</f>
        <v/>
      </c>
      <c r="JE93" s="138" t="str">
        <f t="array" ref="JE93">IFERROR(INDEX($A$4:$A$56,SMALL(IF($A$88=JE$4:JE$56,ROW(JE$4:JE$56)-MIN(ROW(JE$4))+1,""),ROWS(JE$88:JE93))),"")</f>
        <v/>
      </c>
      <c r="JF93" s="138" t="str">
        <f t="array" ref="JF93">IFERROR(INDEX($A$4:$A$56,SMALL(IF($A$88=JF$4:JF$56,ROW(JF$4:JF$56)-MIN(ROW(JF$4))+1,""),ROWS(JF$88:JF93))),"")</f>
        <v/>
      </c>
      <c r="JG93" s="138" t="str">
        <f t="array" ref="JG93">IFERROR(INDEX($A$4:$A$56,SMALL(IF($A$88=JG$4:JG$56,ROW(JG$4:JG$56)-MIN(ROW(JG$4))+1,""),ROWS(JG$88:JG93))),"")</f>
        <v>agent 48</v>
      </c>
      <c r="JH93" s="138" t="str">
        <f t="array" ref="JH93">IFERROR(INDEX($A$4:$A$56,SMALL(IF($A$88=JH$4:JH$56,ROW(JH$4:JH$56)-MIN(ROW(JH$4))+1,""),ROWS(JH$88:JH93))),"")</f>
        <v/>
      </c>
      <c r="JI93" s="138" t="str">
        <f t="array" ref="JI93">IFERROR(INDEX($A$4:$A$56,SMALL(IF($A$88=JI$4:JI$56,ROW(JI$4:JI$56)-MIN(ROW(JI$4))+1,""),ROWS(JI$88:JI93))),"")</f>
        <v/>
      </c>
      <c r="JJ93" s="138" t="str">
        <f t="array" ref="JJ93">IFERROR(INDEX($A$4:$A$56,SMALL(IF($A$88=JJ$4:JJ$56,ROW(JJ$4:JJ$56)-MIN(ROW(JJ$4))+1,""),ROWS(JJ$88:JJ93))),"")</f>
        <v/>
      </c>
      <c r="JK93" s="138" t="str">
        <f t="array" ref="JK93">IFERROR(INDEX($A$4:$A$56,SMALL(IF($A$88=JK$4:JK$56,ROW(JK$4:JK$56)-MIN(ROW(JK$4))+1,""),ROWS(JK$88:JK93))),"")</f>
        <v/>
      </c>
    </row>
    <row r="94" spans="1:272">
      <c r="B94" s="186" t="str">
        <f t="array" ref="B94">IFERROR(INDEX($A$4:$A$56,SMALL(IF($A$88=B$4:B$56,ROW(B$4:B$56)-MIN(ROW(B$4))+1,""),ROWS(B$88:B94))),"")</f>
        <v/>
      </c>
      <c r="C94" s="138" t="str">
        <f t="array" ref="C94">IFERROR(INDEX($A$4:$A$56,SMALL(IF($A$88=C$4:C$56,ROW(C$4:C$56)-MIN(ROW(C$4))+1,""),ROWS(C$88:C94))),"")</f>
        <v/>
      </c>
      <c r="D94" s="138" t="str">
        <f t="array" ref="D94">IFERROR(INDEX($A$4:$A$56,SMALL(IF($A$88=D$4:D$56,ROW(D$4:D$56)-MIN(ROW(D$4))+1,""),ROWS(D$88:D94))),"")</f>
        <v/>
      </c>
      <c r="E94" s="138" t="str">
        <f t="array" ref="E94">IFERROR(INDEX($A$4:$A$56,SMALL(IF($A$88=E$4:E$56,ROW(E$4:E$56)-MIN(ROW(E$4))+1,""),ROWS(E$88:E94))),"")</f>
        <v/>
      </c>
      <c r="F94" s="138" t="str">
        <f t="array" ref="F94">IFERROR(INDEX($A$4:$A$56,SMALL(IF($A$88=F$4:F$56,ROW(F$4:F$56)-MIN(ROW(F$4))+1,""),ROWS(F$88:F94))),"")</f>
        <v/>
      </c>
      <c r="G94" s="186" t="str">
        <f t="array" ref="G94">IFERROR(INDEX($A$4:$A$56,SMALL(IF($A$88=G$4:G$56,ROW(G$4:G$56)-MIN(ROW(G$4))+1,""),ROWS(G$88:G94))),"")</f>
        <v/>
      </c>
      <c r="H94" s="138" t="str">
        <f t="array" ref="H94">IFERROR(INDEX($A$4:$A$56,SMALL(IF($A$88=H$4:H$56,ROW(H$4:H$56)-MIN(ROW(H$4))+1,""),ROWS(H$88:H94))),"")</f>
        <v/>
      </c>
      <c r="I94" s="138" t="str">
        <f t="array" ref="I94">IFERROR(INDEX($A$4:$A$56,SMALL(IF($A$88=I$4:I$56,ROW(I$4:I$56)-MIN(ROW(I$4))+1,""),ROWS(I$88:I94))),"")</f>
        <v/>
      </c>
      <c r="J94" s="138" t="str">
        <f t="array" ref="J94">IFERROR(INDEX($A$4:$A$56,SMALL(IF($A$88=J$4:J$56,ROW(J$4:J$56)-MIN(ROW(J$4))+1,""),ROWS(J$88:J94))),"")</f>
        <v/>
      </c>
      <c r="K94" s="138" t="str">
        <f t="array" ref="K94">IFERROR(INDEX($A$4:$A$56,SMALL(IF($A$88=K$4:K$56,ROW(K$4:K$56)-MIN(ROW(K$4))+1,""),ROWS(K$88:K94))),"")</f>
        <v/>
      </c>
      <c r="L94" s="186" t="str">
        <f t="array" ref="L94">IFERROR(INDEX($A$4:$A$56,SMALL(IF($A$88=L$4:L$56,ROW(L$4:L$56)-MIN(ROW(L$4))+1,""),ROWS(L$88:L94))),"")</f>
        <v/>
      </c>
      <c r="M94" s="138" t="str">
        <f t="array" ref="M94">IFERROR(INDEX($A$4:$A$56,SMALL(IF($A$88=M$4:M$56,ROW(M$4:M$56)-MIN(ROW(M$4))+1,""),ROWS(M$88:M94))),"")</f>
        <v/>
      </c>
      <c r="N94" s="138" t="str">
        <f t="array" ref="N94">IFERROR(INDEX($A$4:$A$56,SMALL(IF($A$88=N$4:N$56,ROW(N$4:N$56)-MIN(ROW(N$4))+1,""),ROWS(N$88:N94))),"")</f>
        <v/>
      </c>
      <c r="O94" s="138" t="str">
        <f t="array" ref="O94">IFERROR(INDEX($A$4:$A$56,SMALL(IF($A$88=O$4:O$56,ROW(O$4:O$56)-MIN(ROW(O$4))+1,""),ROWS(O$88:O94))),"")</f>
        <v/>
      </c>
      <c r="P94" s="138" t="str">
        <f t="array" ref="P94">IFERROR(INDEX($A$4:$A$56,SMALL(IF($A$88=P$4:P$56,ROW(P$4:P$56)-MIN(ROW(P$4))+1,""),ROWS(P$88:P94))),"")</f>
        <v/>
      </c>
      <c r="Q94" s="186" t="str">
        <f t="array" ref="Q94">IFERROR(INDEX($A$4:$A$56,SMALL(IF($A$88=Q$4:Q$56,ROW(Q$4:Q$56)-MIN(ROW(Q$4))+1,""),ROWS(Q$88:Q94))),"")</f>
        <v/>
      </c>
      <c r="R94" s="138" t="str">
        <f t="array" ref="R94">IFERROR(INDEX($A$4:$A$56,SMALL(IF($A$88=R$4:R$56,ROW(R$4:R$56)-MIN(ROW(R$4))+1,""),ROWS(R$88:R94))),"")</f>
        <v/>
      </c>
      <c r="S94" s="138" t="str">
        <f t="array" ref="S94">IFERROR(INDEX($A$4:$A$56,SMALL(IF($A$88=S$4:S$56,ROW(S$4:S$56)-MIN(ROW(S$4))+1,""),ROWS(S$88:S94))),"")</f>
        <v/>
      </c>
      <c r="T94" s="138" t="str">
        <f t="array" ref="T94">IFERROR(INDEX($A$4:$A$56,SMALL(IF($A$88=T$4:T$56,ROW(T$4:T$56)-MIN(ROW(T$4))+1,""),ROWS(T$88:T94))),"")</f>
        <v/>
      </c>
      <c r="U94" s="138" t="str">
        <f t="array" ref="U94">IFERROR(INDEX($A$4:$A$56,SMALL(IF($A$88=U$4:U$56,ROW(U$4:U$56)-MIN(ROW(U$4))+1,""),ROWS(U$88:U94))),"")</f>
        <v/>
      </c>
      <c r="V94" s="186" t="str">
        <f t="array" ref="V94">IFERROR(INDEX($A$4:$A$56,SMALL(IF($A$88=V$4:V$56,ROW(V$4:V$56)-MIN(ROW(V$4))+1,""),ROWS(V$88:V94))),"")</f>
        <v/>
      </c>
      <c r="W94" s="138" t="str">
        <f t="array" ref="W94">IFERROR(INDEX($A$4:$A$56,SMALL(IF($A$88=W$4:W$56,ROW(W$4:W$56)-MIN(ROW(W$4))+1,""),ROWS(W$88:W94))),"")</f>
        <v/>
      </c>
      <c r="X94" s="138" t="str">
        <f t="array" ref="X94">IFERROR(INDEX($A$4:$A$56,SMALL(IF($A$88=X$4:X$56,ROW(X$4:X$56)-MIN(ROW(X$4))+1,""),ROWS(X$88:X94))),"")</f>
        <v/>
      </c>
      <c r="Y94" s="138" t="str">
        <f t="array" ref="Y94">IFERROR(INDEX($A$4:$A$56,SMALL(IF($A$88=Y$4:Y$56,ROW(Y$4:Y$56)-MIN(ROW(Y$4))+1,""),ROWS(Y$88:Y94))),"")</f>
        <v>agent 44</v>
      </c>
      <c r="Z94" s="138" t="str">
        <f t="array" ref="Z94">IFERROR(INDEX($A$4:$A$56,SMALL(IF($A$88=Z$4:Z$56,ROW(Z$4:Z$56)-MIN(ROW(Z$4))+1,""),ROWS(Z$88:Z94))),"")</f>
        <v/>
      </c>
      <c r="AA94" s="186" t="str">
        <f t="array" ref="AA94">IFERROR(INDEX($A$4:$A$56,SMALL(IF($A$88=AA$4:AA$56,ROW(AA$4:AA$56)-MIN(ROW(AA$4))+1,""),ROWS(AA$88:AA94))),"")</f>
        <v/>
      </c>
      <c r="AB94" s="138" t="str">
        <f t="array" ref="AB94">IFERROR(INDEX($A$4:$A$56,SMALL(IF($A$88=AB$4:AB$56,ROW(AB$4:AB$56)-MIN(ROW(AB$4))+1,""),ROWS(AB$88:AB94))),"")</f>
        <v/>
      </c>
      <c r="AC94" s="138" t="str">
        <f t="array" ref="AC94">IFERROR(INDEX($A$4:$A$56,SMALL(IF($A$88=AC$4:AC$56,ROW(AC$4:AC$56)-MIN(ROW(AC$4))+1,""),ROWS(AC$88:AC94))),"")</f>
        <v/>
      </c>
      <c r="AD94" s="138" t="str">
        <f t="array" ref="AD94">IFERROR(INDEX($A$4:$A$56,SMALL(IF($A$88=AD$4:AD$56,ROW(AD$4:AD$56)-MIN(ROW(AD$4))+1,""),ROWS(AD$88:AD94))),"")</f>
        <v/>
      </c>
      <c r="AE94" s="138" t="str">
        <f t="array" ref="AE94">IFERROR(INDEX($A$4:$A$56,SMALL(IF($A$88=AE$4:AE$56,ROW(AE$4:AE$56)-MIN(ROW(AE$4))+1,""),ROWS(AE$88:AE94))),"")</f>
        <v/>
      </c>
      <c r="AF94" s="186" t="str">
        <f t="array" ref="AF94">IFERROR(INDEX($A$4:$A$56,SMALL(IF($A$88=AF$4:AF$56,ROW(AF$4:AF$56)-MIN(ROW(AF$4))+1,""),ROWS(AF$88:AF94))),"")</f>
        <v/>
      </c>
      <c r="AG94" s="138" t="str">
        <f t="array" ref="AG94">IFERROR(INDEX($A$4:$A$56,SMALL(IF($A$88=AG$4:AG$56,ROW(AG$4:AG$56)-MIN(ROW(AG$4))+1,""),ROWS(AG$88:AG94))),"")</f>
        <v/>
      </c>
      <c r="AH94" s="138" t="str">
        <f t="array" ref="AH94">IFERROR(INDEX($A$4:$A$56,SMALL(IF($A$88=AH$4:AH$56,ROW(AH$4:AH$56)-MIN(ROW(AH$4))+1,""),ROWS(AH$88:AH94))),"")</f>
        <v/>
      </c>
      <c r="AI94" s="138" t="str">
        <f t="array" ref="AI94">IFERROR(INDEX($A$4:$A$56,SMALL(IF($A$88=AI$4:AI$56,ROW(AI$4:AI$56)-MIN(ROW(AI$4))+1,""),ROWS(AI$88:AI94))),"")</f>
        <v/>
      </c>
      <c r="AJ94" s="138" t="str">
        <f t="array" ref="AJ94">IFERROR(INDEX($A$4:$A$56,SMALL(IF($A$88=AJ$4:AJ$56,ROW(AJ$4:AJ$56)-MIN(ROW(AJ$4))+1,""),ROWS(AJ$88:AJ94))),"")</f>
        <v/>
      </c>
      <c r="AK94" s="186" t="str">
        <f t="array" ref="AK94">IFERROR(INDEX($A$4:$A$56,SMALL(IF($A$88=AK$4:AK$56,ROW(AK$4:AK$56)-MIN(ROW(AK$4))+1,""),ROWS(AK$88:AK94))),"")</f>
        <v/>
      </c>
      <c r="AL94" s="138" t="str">
        <f t="array" ref="AL94">IFERROR(INDEX($A$4:$A$56,SMALL(IF($A$88=AL$4:AL$56,ROW(AL$4:AL$56)-MIN(ROW(AL$4))+1,""),ROWS(AL$88:AL94))),"")</f>
        <v/>
      </c>
      <c r="AM94" s="138" t="str">
        <f t="array" ref="AM94">IFERROR(INDEX($A$4:$A$56,SMALL(IF($A$88=AM$4:AM$56,ROW(AM$4:AM$56)-MIN(ROW(AM$4))+1,""),ROWS(AM$88:AM94))),"")</f>
        <v/>
      </c>
      <c r="AN94" s="138" t="str">
        <f t="array" ref="AN94">IFERROR(INDEX($A$4:$A$56,SMALL(IF($A$88=AN$4:AN$56,ROW(AN$4:AN$56)-MIN(ROW(AN$4))+1,""),ROWS(AN$88:AN94))),"")</f>
        <v/>
      </c>
      <c r="AO94" s="138" t="str">
        <f t="array" ref="AO94">IFERROR(INDEX($A$4:$A$56,SMALL(IF($A$88=AO$4:AO$56,ROW(AO$4:AO$56)-MIN(ROW(AO$4))+1,""),ROWS(AO$88:AO94))),"")</f>
        <v/>
      </c>
      <c r="AP94" s="186" t="str">
        <f t="array" ref="AP94">IFERROR(INDEX($A$4:$A$56,SMALL(IF($A$88=AP$4:AP$56,ROW(AP$4:AP$56)-MIN(ROW(AP$4))+1,""),ROWS(AP$88:AP94))),"")</f>
        <v/>
      </c>
      <c r="AQ94" s="138" t="str">
        <f t="array" ref="AQ94">IFERROR(INDEX($A$4:$A$56,SMALL(IF($A$88=AQ$4:AQ$56,ROW(AQ$4:AQ$56)-MIN(ROW(AQ$4))+1,""),ROWS(AQ$88:AQ94))),"")</f>
        <v/>
      </c>
      <c r="AR94" s="138" t="str">
        <f t="array" ref="AR94">IFERROR(INDEX($A$4:$A$56,SMALL(IF($A$88=AR$4:AR$56,ROW(AR$4:AR$56)-MIN(ROW(AR$4))+1,""),ROWS(AR$88:AR94))),"")</f>
        <v/>
      </c>
      <c r="AS94" s="138" t="str">
        <f t="array" ref="AS94">IFERROR(INDEX($A$4:$A$56,SMALL(IF($A$88=AS$4:AS$56,ROW(AS$4:AS$56)-MIN(ROW(AS$4))+1,""),ROWS(AS$88:AS94))),"")</f>
        <v/>
      </c>
      <c r="AT94" s="138" t="str">
        <f t="array" ref="AT94">IFERROR(INDEX($A$4:$A$56,SMALL(IF($A$88=AT$4:AT$56,ROW(AT$4:AT$56)-MIN(ROW(AT$4))+1,""),ROWS(AT$88:AT94))),"")</f>
        <v/>
      </c>
      <c r="AU94" s="186" t="str">
        <f t="array" ref="AU94">IFERROR(INDEX($A$4:$A$56,SMALL(IF($A$88=AU$4:AU$56,ROW(AU$4:AU$56)-MIN(ROW(AU$4))+1,""),ROWS(AU$88:AU94))),"")</f>
        <v>agent 38</v>
      </c>
      <c r="AV94" s="138" t="str">
        <f t="array" ref="AV94">IFERROR(INDEX($A$4:$A$56,SMALL(IF($A$88=AV$4:AV$56,ROW(AV$4:AV$56)-MIN(ROW(AV$4))+1,""),ROWS(AV$88:AV94))),"")</f>
        <v/>
      </c>
      <c r="AW94" s="138" t="str">
        <f t="array" ref="AW94">IFERROR(INDEX($A$4:$A$56,SMALL(IF($A$88=AW$4:AW$56,ROW(AW$4:AW$56)-MIN(ROW(AW$4))+1,""),ROWS(AW$88:AW94))),"")</f>
        <v/>
      </c>
      <c r="AX94" s="138" t="str">
        <f t="array" ref="AX94">IFERROR(INDEX($A$4:$A$56,SMALL(IF($A$88=AX$4:AX$56,ROW(AX$4:AX$56)-MIN(ROW(AX$4))+1,""),ROWS(AX$88:AX94))),"")</f>
        <v/>
      </c>
      <c r="AY94" s="138" t="str">
        <f t="array" ref="AY94">IFERROR(INDEX($A$4:$A$56,SMALL(IF($A$88=AY$4:AY$56,ROW(AY$4:AY$56)-MIN(ROW(AY$4))+1,""),ROWS(AY$88:AY94))),"")</f>
        <v/>
      </c>
      <c r="AZ94" s="186" t="str">
        <f t="array" ref="AZ94">IFERROR(INDEX($A$4:$A$56,SMALL(IF($A$88=AZ$4:AZ$56,ROW(AZ$4:AZ$56)-MIN(ROW(AZ$4))+1,""),ROWS(AZ$88:AZ94))),"")</f>
        <v/>
      </c>
      <c r="BA94" s="138" t="str">
        <f t="array" ref="BA94">IFERROR(INDEX($A$4:$A$56,SMALL(IF($A$88=BA$4:BA$56,ROW(BA$4:BA$56)-MIN(ROW(BA$4))+1,""),ROWS(BA$88:BA94))),"")</f>
        <v/>
      </c>
      <c r="BB94" s="138" t="str">
        <f t="array" ref="BB94">IFERROR(INDEX($A$4:$A$56,SMALL(IF($A$88=BB$4:BB$56,ROW(BB$4:BB$56)-MIN(ROW(BB$4))+1,""),ROWS(BB$88:BB94))),"")</f>
        <v>agent 50</v>
      </c>
      <c r="BC94" s="138" t="str">
        <f t="array" ref="BC94">IFERROR(INDEX($A$4:$A$56,SMALL(IF($A$88=BC$4:BC$56,ROW(BC$4:BC$56)-MIN(ROW(BC$4))+1,""),ROWS(BC$88:BC94))),"")</f>
        <v/>
      </c>
      <c r="BD94" s="138" t="str">
        <f t="array" ref="BD94">IFERROR(INDEX($A$4:$A$56,SMALL(IF($A$88=BD$4:BD$56,ROW(BD$4:BD$56)-MIN(ROW(BD$4))+1,""),ROWS(BD$88:BD94))),"")</f>
        <v/>
      </c>
      <c r="BE94" s="186" t="str">
        <f t="array" ref="BE94">IFERROR(INDEX($A$4:$A$56,SMALL(IF($A$88=BE$4:BE$56,ROW(BE$4:BE$56)-MIN(ROW(BE$4))+1,""),ROWS(BE$88:BE94))),"")</f>
        <v/>
      </c>
      <c r="BF94" s="138" t="str">
        <f t="array" ref="BF94">IFERROR(INDEX($A$4:$A$56,SMALL(IF($A$88=BF$4:BF$56,ROW(BF$4:BF$56)-MIN(ROW(BF$4))+1,""),ROWS(BF$88:BF94))),"")</f>
        <v/>
      </c>
      <c r="BG94" s="138" t="str">
        <f t="array" ref="BG94">IFERROR(INDEX($A$4:$A$56,SMALL(IF($A$88=BG$4:BG$56,ROW(BG$4:BG$56)-MIN(ROW(BG$4))+1,""),ROWS(BG$88:BG94))),"")</f>
        <v/>
      </c>
      <c r="BH94" s="138" t="str">
        <f t="array" ref="BH94">IFERROR(INDEX($A$4:$A$56,SMALL(IF($A$88=BH$4:BH$56,ROW(BH$4:BH$56)-MIN(ROW(BH$4))+1,""),ROWS(BH$88:BH94))),"")</f>
        <v>agent 37</v>
      </c>
      <c r="BI94" s="138" t="str">
        <f t="array" ref="BI94">IFERROR(INDEX($A$4:$A$56,SMALL(IF($A$88=BI$4:BI$56,ROW(BI$4:BI$56)-MIN(ROW(BI$4))+1,""),ROWS(BI$88:BI94))),"")</f>
        <v/>
      </c>
      <c r="BJ94" s="186" t="str">
        <f t="array" ref="BJ94">IFERROR(INDEX($A$4:$A$56,SMALL(IF($A$88=BJ$4:BJ$56,ROW(BJ$4:BJ$56)-MIN(ROW(BJ$4))+1,""),ROWS(BJ$88:BJ94))),"")</f>
        <v/>
      </c>
      <c r="BK94" s="138" t="str">
        <f t="array" ref="BK94">IFERROR(INDEX($A$4:$A$56,SMALL(IF($A$88=BK$4:BK$56,ROW(BK$4:BK$56)-MIN(ROW(BK$4))+1,""),ROWS(BK$88:BK94))),"")</f>
        <v/>
      </c>
      <c r="BL94" s="138" t="str">
        <f t="array" ref="BL94">IFERROR(INDEX($A$4:$A$56,SMALL(IF($A$88=BL$4:BL$56,ROW(BL$4:BL$56)-MIN(ROW(BL$4))+1,""),ROWS(BL$88:BL94))),"")</f>
        <v/>
      </c>
      <c r="BM94" s="138" t="str">
        <f t="array" ref="BM94">IFERROR(INDEX($A$4:$A$56,SMALL(IF($A$88=BM$4:BM$56,ROW(BM$4:BM$56)-MIN(ROW(BM$4))+1,""),ROWS(BM$88:BM94))),"")</f>
        <v/>
      </c>
      <c r="BN94" s="138" t="str">
        <f t="array" ref="BN94">IFERROR(INDEX($A$4:$A$56,SMALL(IF($A$88=BN$4:BN$56,ROW(BN$4:BN$56)-MIN(ROW(BN$4))+1,""),ROWS(BN$88:BN94))),"")</f>
        <v/>
      </c>
      <c r="BO94" s="186" t="str">
        <f t="array" ref="BO94">IFERROR(INDEX($A$4:$A$56,SMALL(IF($A$88=BO$4:BO$56,ROW(BO$4:BO$56)-MIN(ROW(BO$4))+1,""),ROWS(BO$88:BO94))),"")</f>
        <v/>
      </c>
      <c r="BP94" s="138" t="str">
        <f t="array" ref="BP94">IFERROR(INDEX($A$4:$A$56,SMALL(IF($A$88=BP$4:BP$56,ROW(BP$4:BP$56)-MIN(ROW(BP$4))+1,""),ROWS(BP$88:BP94))),"")</f>
        <v/>
      </c>
      <c r="BQ94" s="138" t="str">
        <f t="array" ref="BQ94">IFERROR(INDEX($A$4:$A$56,SMALL(IF($A$88=BQ$4:BQ$56,ROW(BQ$4:BQ$56)-MIN(ROW(BQ$4))+1,""),ROWS(BQ$88:BQ94))),"")</f>
        <v/>
      </c>
      <c r="BR94" s="138" t="str">
        <f t="array" ref="BR94">IFERROR(INDEX($A$4:$A$56,SMALL(IF($A$88=BR$4:BR$56,ROW(BR$4:BR$56)-MIN(ROW(BR$4))+1,""),ROWS(BR$88:BR94))),"")</f>
        <v/>
      </c>
      <c r="BS94" s="138" t="str">
        <f t="array" ref="BS94">IFERROR(INDEX($A$4:$A$56,SMALL(IF($A$88=BS$4:BS$56,ROW(BS$4:BS$56)-MIN(ROW(BS$4))+1,""),ROWS(BS$88:BS94))),"")</f>
        <v/>
      </c>
      <c r="BT94" s="186" t="str">
        <f t="array" ref="BT94">IFERROR(INDEX($A$4:$A$56,SMALL(IF($A$88=BT$4:BT$56,ROW(BT$4:BT$56)-MIN(ROW(BT$4))+1,""),ROWS(BT$88:BT94))),"")</f>
        <v/>
      </c>
      <c r="BU94" s="138" t="str">
        <f t="array" ref="BU94">IFERROR(INDEX($A$4:$A$56,SMALL(IF($A$88=BU$4:BU$56,ROW(BU$4:BU$56)-MIN(ROW(BU$4))+1,""),ROWS(BU$88:BU94))),"")</f>
        <v/>
      </c>
      <c r="BV94" s="138" t="str">
        <f t="array" ref="BV94">IFERROR(INDEX($A$4:$A$56,SMALL(IF($A$88=BV$4:BV$56,ROW(BV$4:BV$56)-MIN(ROW(BV$4))+1,""),ROWS(BV$88:BV94))),"")</f>
        <v/>
      </c>
      <c r="BW94" s="138" t="str">
        <f t="array" ref="BW94">IFERROR(INDEX($A$4:$A$56,SMALL(IF($A$88=BW$4:BW$56,ROW(BW$4:BW$56)-MIN(ROW(BW$4))+1,""),ROWS(BW$88:BW94))),"")</f>
        <v/>
      </c>
      <c r="BX94" s="138" t="str">
        <f t="array" ref="BX94">IFERROR(INDEX($A$4:$A$56,SMALL(IF($A$88=BX$4:BX$56,ROW(BX$4:BX$56)-MIN(ROW(BX$4))+1,""),ROWS(BX$88:BX94))),"")</f>
        <v/>
      </c>
      <c r="BY94" s="186" t="str">
        <f t="array" ref="BY94">IFERROR(INDEX($A$4:$A$56,SMALL(IF($A$88=BY$4:BY$56,ROW(BY$4:BY$56)-MIN(ROW(BY$4))+1,""),ROWS(BY$88:BY94))),"")</f>
        <v/>
      </c>
      <c r="BZ94" s="138" t="str">
        <f t="array" ref="BZ94">IFERROR(INDEX($A$4:$A$56,SMALL(IF($A$88=BZ$4:BZ$56,ROW(BZ$4:BZ$56)-MIN(ROW(BZ$4))+1,""),ROWS(BZ$88:BZ94))),"")</f>
        <v/>
      </c>
      <c r="CA94" s="138" t="str">
        <f t="array" ref="CA94">IFERROR(INDEX($A$4:$A$56,SMALL(IF($A$88=CA$4:CA$56,ROW(CA$4:CA$56)-MIN(ROW(CA$4))+1,""),ROWS(CA$88:CA94))),"")</f>
        <v/>
      </c>
      <c r="CB94" s="138" t="str">
        <f t="array" ref="CB94">IFERROR(INDEX($A$4:$A$56,SMALL(IF($A$88=CB$4:CB$56,ROW(CB$4:CB$56)-MIN(ROW(CB$4))+1,""),ROWS(CB$88:CB94))),"")</f>
        <v/>
      </c>
      <c r="CC94" s="138" t="str">
        <f t="array" ref="CC94">IFERROR(INDEX($A$4:$A$56,SMALL(IF($A$88=CC$4:CC$56,ROW(CC$4:CC$56)-MIN(ROW(CC$4))+1,""),ROWS(CC$88:CC94))),"")</f>
        <v/>
      </c>
      <c r="CD94" s="186" t="str">
        <f t="array" ref="CD94">IFERROR(INDEX($A$4:$A$56,SMALL(IF($A$88=CD$4:CD$56,ROW(CD$4:CD$56)-MIN(ROW(CD$4))+1,""),ROWS(CD$88:CD94))),"")</f>
        <v>agent 51</v>
      </c>
      <c r="CE94" s="138" t="str">
        <f t="array" ref="CE94">IFERROR(INDEX($A$4:$A$56,SMALL(IF($A$88=CE$4:CE$56,ROW(CE$4:CE$56)-MIN(ROW(CE$4))+1,""),ROWS(CE$88:CE94))),"")</f>
        <v/>
      </c>
      <c r="CF94" s="138" t="str">
        <f t="array" ref="CF94">IFERROR(INDEX($A$4:$A$56,SMALL(IF($A$88=CF$4:CF$56,ROW(CF$4:CF$56)-MIN(ROW(CF$4))+1,""),ROWS(CF$88:CF94))),"")</f>
        <v/>
      </c>
      <c r="CG94" s="138" t="str">
        <f t="array" ref="CG94">IFERROR(INDEX($A$4:$A$56,SMALL(IF($A$88=CG$4:CG$56,ROW(CG$4:CG$56)-MIN(ROW(CG$4))+1,""),ROWS(CG$88:CG94))),"")</f>
        <v/>
      </c>
      <c r="CH94" s="138" t="str">
        <f t="array" ref="CH94">IFERROR(INDEX($A$4:$A$56,SMALL(IF($A$88=CH$4:CH$56,ROW(CH$4:CH$56)-MIN(ROW(CH$4))+1,""),ROWS(CH$88:CH94))),"")</f>
        <v/>
      </c>
      <c r="CI94" s="186" t="str">
        <f t="array" ref="CI94">IFERROR(INDEX($A$4:$A$56,SMALL(IF($A$88=CI$4:CI$56,ROW(CI$4:CI$56)-MIN(ROW(CI$4))+1,""),ROWS(CI$88:CI94))),"")</f>
        <v/>
      </c>
      <c r="CJ94" s="138" t="str">
        <f t="array" ref="CJ94">IFERROR(INDEX($A$4:$A$56,SMALL(IF($A$88=CJ$4:CJ$56,ROW(CJ$4:CJ$56)-MIN(ROW(CJ$4))+1,""),ROWS(CJ$88:CJ94))),"")</f>
        <v/>
      </c>
      <c r="CK94" s="138" t="str">
        <f t="array" ref="CK94">IFERROR(INDEX($A$4:$A$56,SMALL(IF($A$88=CK$4:CK$56,ROW(CK$4:CK$56)-MIN(ROW(CK$4))+1,""),ROWS(CK$88:CK94))),"")</f>
        <v>agent 50</v>
      </c>
      <c r="CL94" s="138" t="str">
        <f t="array" ref="CL94">IFERROR(INDEX($A$4:$A$56,SMALL(IF($A$88=CL$4:CL$56,ROW(CL$4:CL$56)-MIN(ROW(CL$4))+1,""),ROWS(CL$88:CL94))),"")</f>
        <v/>
      </c>
      <c r="CM94" s="138" t="str">
        <f t="array" ref="CM94">IFERROR(INDEX($A$4:$A$56,SMALL(IF($A$88=CM$4:CM$56,ROW(CM$4:CM$56)-MIN(ROW(CM$4))+1,""),ROWS(CM$88:CM94))),"")</f>
        <v/>
      </c>
      <c r="CN94" s="186" t="str">
        <f t="array" ref="CN94">IFERROR(INDEX($A$4:$A$56,SMALL(IF($A$88=CN$4:CN$56,ROW(CN$4:CN$56)-MIN(ROW(CN$4))+1,""),ROWS(CN$88:CN94))),"")</f>
        <v/>
      </c>
      <c r="CO94" s="138" t="str">
        <f t="array" ref="CO94">IFERROR(INDEX($A$4:$A$56,SMALL(IF($A$88=CO$4:CO$56,ROW(CO$4:CO$56)-MIN(ROW(CO$4))+1,""),ROWS(CO$88:CO94))),"")</f>
        <v/>
      </c>
      <c r="CP94" s="138" t="str">
        <f t="array" ref="CP94">IFERROR(INDEX($A$4:$A$56,SMALL(IF($A$88=CP$4:CP$56,ROW(CP$4:CP$56)-MIN(ROW(CP$4))+1,""),ROWS(CP$88:CP94))),"")</f>
        <v/>
      </c>
      <c r="CQ94" s="138" t="str">
        <f t="array" ref="CQ94">IFERROR(INDEX($A$4:$A$56,SMALL(IF($A$88=CQ$4:CQ$56,ROW(CQ$4:CQ$56)-MIN(ROW(CQ$4))+1,""),ROWS(CQ$88:CQ94))),"")</f>
        <v>agent 30</v>
      </c>
      <c r="CR94" s="138" t="str">
        <f t="array" ref="CR94">IFERROR(INDEX($A$4:$A$56,SMALL(IF($A$88=CR$4:CR$56,ROW(CR$4:CR$56)-MIN(ROW(CR$4))+1,""),ROWS(CR$88:CR94))),"")</f>
        <v/>
      </c>
      <c r="CS94" s="186" t="str">
        <f t="array" ref="CS94">IFERROR(INDEX($A$4:$A$56,SMALL(IF($A$88=CS$4:CS$56,ROW(CS$4:CS$56)-MIN(ROW(CS$4))+1,""),ROWS(CS$88:CS94))),"")</f>
        <v/>
      </c>
      <c r="CT94" s="138" t="str">
        <f t="array" ref="CT94">IFERROR(INDEX($A$4:$A$56,SMALL(IF($A$88=CT$4:CT$56,ROW(CT$4:CT$56)-MIN(ROW(CT$4))+1,""),ROWS(CT$88:CT94))),"")</f>
        <v/>
      </c>
      <c r="CU94" s="138" t="str">
        <f t="array" ref="CU94">IFERROR(INDEX($A$4:$A$56,SMALL(IF($A$88=CU$4:CU$56,ROW(CU$4:CU$56)-MIN(ROW(CU$4))+1,""),ROWS(CU$88:CU94))),"")</f>
        <v/>
      </c>
      <c r="CV94" s="138" t="str">
        <f t="array" ref="CV94">IFERROR(INDEX($A$4:$A$56,SMALL(IF($A$88=CV$4:CV$56,ROW(CV$4:CV$56)-MIN(ROW(CV$4))+1,""),ROWS(CV$88:CV94))),"")</f>
        <v/>
      </c>
      <c r="CW94" s="138" t="str">
        <f t="array" ref="CW94">IFERROR(INDEX($A$4:$A$56,SMALL(IF($A$88=CW$4:CW$56,ROW(CW$4:CW$56)-MIN(ROW(CW$4))+1,""),ROWS(CW$88:CW94))),"")</f>
        <v/>
      </c>
      <c r="CX94" s="186" t="str">
        <f t="array" ref="CX94">IFERROR(INDEX($A$4:$A$56,SMALL(IF($A$88=CX$4:CX$56,ROW(CX$4:CX$56)-MIN(ROW(CX$4))+1,""),ROWS(CX$88:CX94))),"")</f>
        <v/>
      </c>
      <c r="CY94" s="138" t="str">
        <f t="array" ref="CY94">IFERROR(INDEX($A$4:$A$56,SMALL(IF($A$88=CY$4:CY$56,ROW(CY$4:CY$56)-MIN(ROW(CY$4))+1,""),ROWS(CY$88:CY94))),"")</f>
        <v/>
      </c>
      <c r="CZ94" s="138" t="str">
        <f t="array" ref="CZ94">IFERROR(INDEX($A$4:$A$56,SMALL(IF($A$88=CZ$4:CZ$56,ROW(CZ$4:CZ$56)-MIN(ROW(CZ$4))+1,""),ROWS(CZ$88:CZ94))),"")</f>
        <v/>
      </c>
      <c r="DA94" s="138" t="str">
        <f t="array" ref="DA94">IFERROR(INDEX($A$4:$A$56,SMALL(IF($A$88=DA$4:DA$56,ROW(DA$4:DA$56)-MIN(ROW(DA$4))+1,""),ROWS(DA$88:DA94))),"")</f>
        <v/>
      </c>
      <c r="DB94" s="138" t="str">
        <f t="array" ref="DB94">IFERROR(INDEX($A$4:$A$56,SMALL(IF($A$88=DB$4:DB$56,ROW(DB$4:DB$56)-MIN(ROW(DB$4))+1,""),ROWS(DB$88:DB94))),"")</f>
        <v/>
      </c>
      <c r="DC94" s="186" t="str">
        <f t="array" ref="DC94">IFERROR(INDEX($A$4:$A$56,SMALL(IF($A$88=DC$4:DC$56,ROW(DC$4:DC$56)-MIN(ROW(DC$4))+1,""),ROWS(DC$88:DC94))),"")</f>
        <v/>
      </c>
      <c r="DD94" s="138" t="str">
        <f t="array" ref="DD94">IFERROR(INDEX($A$4:$A$56,SMALL(IF($A$88=DD$4:DD$56,ROW(DD$4:DD$56)-MIN(ROW(DD$4))+1,""),ROWS(DD$88:DD94))),"")</f>
        <v/>
      </c>
      <c r="DE94" s="138" t="str">
        <f t="array" ref="DE94">IFERROR(INDEX($A$4:$A$56,SMALL(IF($A$88=DE$4:DE$56,ROW(DE$4:DE$56)-MIN(ROW(DE$4))+1,""),ROWS(DE$88:DE94))),"")</f>
        <v/>
      </c>
      <c r="DF94" s="138" t="str">
        <f t="array" ref="DF94">IFERROR(INDEX($A$4:$A$56,SMALL(IF($A$88=DF$4:DF$56,ROW(DF$4:DF$56)-MIN(ROW(DF$4))+1,""),ROWS(DF$88:DF94))),"")</f>
        <v/>
      </c>
      <c r="DG94" s="138" t="str">
        <f t="array" ref="DG94">IFERROR(INDEX($A$4:$A$56,SMALL(IF($A$88=DG$4:DG$56,ROW(DG$4:DG$56)-MIN(ROW(DG$4))+1,""),ROWS(DG$88:DG94))),"")</f>
        <v/>
      </c>
      <c r="DH94" s="186" t="str">
        <f t="array" ref="DH94">IFERROR(INDEX($A$4:$A$56,SMALL(IF($A$88=DH$4:DH$56,ROW(DH$4:DH$56)-MIN(ROW(DH$4))+1,""),ROWS(DH$88:DH94))),"")</f>
        <v/>
      </c>
      <c r="DI94" s="138" t="str">
        <f t="array" ref="DI94">IFERROR(INDEX($A$4:$A$56,SMALL(IF($A$88=DI$4:DI$56,ROW(DI$4:DI$56)-MIN(ROW(DI$4))+1,""),ROWS(DI$88:DI94))),"")</f>
        <v/>
      </c>
      <c r="DJ94" s="138" t="str">
        <f t="array" ref="DJ94">IFERROR(INDEX($A$4:$A$56,SMALL(IF($A$88=DJ$4:DJ$56,ROW(DJ$4:DJ$56)-MIN(ROW(DJ$4))+1,""),ROWS(DJ$88:DJ94))),"")</f>
        <v/>
      </c>
      <c r="DK94" s="138" t="str">
        <f t="array" ref="DK94">IFERROR(INDEX($A$4:$A$56,SMALL(IF($A$88=DK$4:DK$56,ROW(DK$4:DK$56)-MIN(ROW(DK$4))+1,""),ROWS(DK$88:DK94))),"")</f>
        <v/>
      </c>
      <c r="DL94" s="138" t="str">
        <f t="array" ref="DL94">IFERROR(INDEX($A$4:$A$56,SMALL(IF($A$88=DL$4:DL$56,ROW(DL$4:DL$56)-MIN(ROW(DL$4))+1,""),ROWS(DL$88:DL94))),"")</f>
        <v/>
      </c>
      <c r="DM94" s="186" t="str">
        <f t="array" ref="DM94">IFERROR(INDEX($A$4:$A$56,SMALL(IF($A$88=DM$4:DM$56,ROW(DM$4:DM$56)-MIN(ROW(DM$4))+1,""),ROWS(DM$88:DM94))),"")</f>
        <v/>
      </c>
      <c r="DN94" s="138" t="str">
        <f t="array" ref="DN94">IFERROR(INDEX($A$4:$A$56,SMALL(IF($A$88=DN$4:DN$56,ROW(DN$4:DN$56)-MIN(ROW(DN$4))+1,""),ROWS(DN$88:DN94))),"")</f>
        <v/>
      </c>
      <c r="DO94" s="138" t="str">
        <f t="array" ref="DO94">IFERROR(INDEX($A$4:$A$56,SMALL(IF($A$88=DO$4:DO$56,ROW(DO$4:DO$56)-MIN(ROW(DO$4))+1,""),ROWS(DO$88:DO94))),"")</f>
        <v/>
      </c>
      <c r="DP94" s="138" t="str">
        <f t="array" ref="DP94">IFERROR(INDEX($A$4:$A$56,SMALL(IF($A$88=DP$4:DP$56,ROW(DP$4:DP$56)-MIN(ROW(DP$4))+1,""),ROWS(DP$88:DP94))),"")</f>
        <v/>
      </c>
      <c r="DQ94" s="138" t="str">
        <f t="array" ref="DQ94">IFERROR(INDEX($A$4:$A$56,SMALL(IF($A$88=DQ$4:DQ$56,ROW(DQ$4:DQ$56)-MIN(ROW(DQ$4))+1,""),ROWS(DQ$88:DQ94))),"")</f>
        <v/>
      </c>
      <c r="DR94" s="186" t="str">
        <f t="array" ref="DR94">IFERROR(INDEX($A$4:$A$56,SMALL(IF($A$88=DR$4:DR$56,ROW(DR$4:DR$56)-MIN(ROW(DR$4))+1,""),ROWS(DR$88:DR94))),"")</f>
        <v/>
      </c>
      <c r="DS94" s="138" t="str">
        <f t="array" ref="DS94">IFERROR(INDEX($A$4:$A$56,SMALL(IF($A$88=DS$4:DS$56,ROW(DS$4:DS$56)-MIN(ROW(DS$4))+1,""),ROWS(DS$88:DS94))),"")</f>
        <v/>
      </c>
      <c r="DT94" s="138" t="str">
        <f t="array" ref="DT94">IFERROR(INDEX($A$4:$A$56,SMALL(IF($A$88=DT$4:DT$56,ROW(DT$4:DT$56)-MIN(ROW(DT$4))+1,""),ROWS(DT$88:DT94))),"")</f>
        <v/>
      </c>
      <c r="DU94" s="138" t="str">
        <f t="array" ref="DU94">IFERROR(INDEX($A$4:$A$56,SMALL(IF($A$88=DU$4:DU$56,ROW(DU$4:DU$56)-MIN(ROW(DU$4))+1,""),ROWS(DU$88:DU94))),"")</f>
        <v>agent 51</v>
      </c>
      <c r="DV94" s="138" t="str">
        <f t="array" ref="DV94">IFERROR(INDEX($A$4:$A$56,SMALL(IF($A$88=DV$4:DV$56,ROW(DV$4:DV$56)-MIN(ROW(DV$4))+1,""),ROWS(DV$88:DV94))),"")</f>
        <v/>
      </c>
      <c r="DW94" s="186" t="str">
        <f t="array" ref="DW94">IFERROR(INDEX($A$4:$A$56,SMALL(IF($A$88=DW$4:DW$56,ROW(DW$4:DW$56)-MIN(ROW(DW$4))+1,""),ROWS(DW$88:DW94))),"")</f>
        <v/>
      </c>
      <c r="DX94" s="138" t="str">
        <f t="array" ref="DX94">IFERROR(INDEX($A$4:$A$56,SMALL(IF($A$88=DX$4:DX$56,ROW(DX$4:DX$56)-MIN(ROW(DX$4))+1,""),ROWS(DX$88:DX94))),"")</f>
        <v/>
      </c>
      <c r="DY94" s="138" t="str">
        <f t="array" ref="DY94">IFERROR(INDEX($A$4:$A$56,SMALL(IF($A$88=DY$4:DY$56,ROW(DY$4:DY$56)-MIN(ROW(DY$4))+1,""),ROWS(DY$88:DY94))),"")</f>
        <v/>
      </c>
      <c r="DZ94" s="138" t="str">
        <f t="array" ref="DZ94">IFERROR(INDEX($A$4:$A$56,SMALL(IF($A$88=DZ$4:DZ$56,ROW(DZ$4:DZ$56)-MIN(ROW(DZ$4))+1,""),ROWS(DZ$88:DZ94))),"")</f>
        <v/>
      </c>
      <c r="EA94" s="138" t="str">
        <f t="array" ref="EA94">IFERROR(INDEX($A$4:$A$56,SMALL(IF($A$88=EA$4:EA$56,ROW(EA$4:EA$56)-MIN(ROW(EA$4))+1,""),ROWS(EA$88:EA94))),"")</f>
        <v/>
      </c>
      <c r="EB94" s="186" t="str">
        <f t="array" ref="EB94">IFERROR(INDEX($A$4:$A$56,SMALL(IF($A$88=EB$4:EB$56,ROW(EB$4:EB$56)-MIN(ROW(EB$4))+1,""),ROWS(EB$88:EB94))),"")</f>
        <v/>
      </c>
      <c r="EC94" s="138" t="str">
        <f t="array" ref="EC94">IFERROR(INDEX($A$4:$A$56,SMALL(IF($A$88=EC$4:EC$56,ROW(EC$4:EC$56)-MIN(ROW(EC$4))+1,""),ROWS(EC$88:EC94))),"")</f>
        <v/>
      </c>
      <c r="ED94" s="138" t="str">
        <f t="array" ref="ED94">IFERROR(INDEX($A$4:$A$56,SMALL(IF($A$88=ED$4:ED$56,ROW(ED$4:ED$56)-MIN(ROW(ED$4))+1,""),ROWS(ED$88:ED94))),"")</f>
        <v/>
      </c>
      <c r="EE94" s="138" t="str">
        <f t="array" ref="EE94">IFERROR(INDEX($A$4:$A$56,SMALL(IF($A$88=EE$4:EE$56,ROW(EE$4:EE$56)-MIN(ROW(EE$4))+1,""),ROWS(EE$88:EE94))),"")</f>
        <v/>
      </c>
      <c r="EF94" s="138" t="str">
        <f t="array" ref="EF94">IFERROR(INDEX($A$4:$A$56,SMALL(IF($A$88=EF$4:EF$56,ROW(EF$4:EF$56)-MIN(ROW(EF$4))+1,""),ROWS(EF$88:EF94))),"")</f>
        <v/>
      </c>
      <c r="EG94" s="186" t="str">
        <f t="array" ref="EG94">IFERROR(INDEX($A$4:$A$56,SMALL(IF($A$88=EG$4:EG$56,ROW(EG$4:EG$56)-MIN(ROW(EG$4))+1,""),ROWS(EG$88:EG94))),"")</f>
        <v/>
      </c>
      <c r="EH94" s="138" t="str">
        <f t="array" ref="EH94">IFERROR(INDEX($A$4:$A$56,SMALL(IF($A$88=EH$4:EH$56,ROW(EH$4:EH$56)-MIN(ROW(EH$4))+1,""),ROWS(EH$88:EH94))),"")</f>
        <v/>
      </c>
      <c r="EI94" s="138" t="str">
        <f t="array" ref="EI94">IFERROR(INDEX($A$4:$A$56,SMALL(IF($A$88=EI$4:EI$56,ROW(EI$4:EI$56)-MIN(ROW(EI$4))+1,""),ROWS(EI$88:EI94))),"")</f>
        <v/>
      </c>
      <c r="EJ94" s="138" t="str">
        <f t="array" ref="EJ94">IFERROR(INDEX($A$4:$A$56,SMALL(IF($A$88=EJ$4:EJ$56,ROW(EJ$4:EJ$56)-MIN(ROW(EJ$4))+1,""),ROWS(EJ$88:EJ94))),"")</f>
        <v/>
      </c>
      <c r="EK94" s="138" t="str">
        <f t="array" ref="EK94">IFERROR(INDEX($A$4:$A$56,SMALL(IF($A$88=EK$4:EK$56,ROW(EK$4:EK$56)-MIN(ROW(EK$4))+1,""),ROWS(EK$88:EK94))),"")</f>
        <v/>
      </c>
      <c r="EL94" s="138" t="str">
        <f t="array" ref="EL94">IFERROR(INDEX($A$4:$A$56,SMALL(IF($A$88=EL$4:EL$56,ROW(EL$4:EL$56)-MIN(ROW(EL$4))+1,""),ROWS(EL$88:EL94))),"")</f>
        <v/>
      </c>
      <c r="EM94" s="138" t="str">
        <f t="array" ref="EM94">IFERROR(INDEX($A$4:$A$56,SMALL(IF($A$88=EM$4:EM$56,ROW(EM$4:EM$56)-MIN(ROW(EM$4))+1,""),ROWS(EM$88:EM94))),"")</f>
        <v/>
      </c>
      <c r="EN94" s="138" t="str">
        <f t="array" ref="EN94">IFERROR(INDEX($A$4:$A$56,SMALL(IF($A$88=EN$4:EN$56,ROW(EN$4:EN$56)-MIN(ROW(EN$4))+1,""),ROWS(EN$88:EN94))),"")</f>
        <v/>
      </c>
      <c r="EO94" s="138" t="str">
        <f t="array" ref="EO94">IFERROR(INDEX($A$4:$A$56,SMALL(IF($A$88=EO$4:EO$56,ROW(EO$4:EO$56)-MIN(ROW(EO$4))+1,""),ROWS(EO$88:EO94))),"")</f>
        <v/>
      </c>
      <c r="EP94" s="138" t="str">
        <f t="array" ref="EP94">IFERROR(INDEX($A$4:$A$56,SMALL(IF($A$88=EP$4:EP$56,ROW(EP$4:EP$56)-MIN(ROW(EP$4))+1,""),ROWS(EP$88:EP94))),"")</f>
        <v/>
      </c>
      <c r="EQ94" s="138" t="str">
        <f t="array" ref="EQ94">IFERROR(INDEX($A$4:$A$56,SMALL(IF($A$88=EQ$4:EQ$56,ROW(EQ$4:EQ$56)-MIN(ROW(EQ$4))+1,""),ROWS(EQ$88:EQ94))),"")</f>
        <v>agent 45</v>
      </c>
      <c r="ER94" s="138" t="str">
        <f t="array" ref="ER94">IFERROR(INDEX($A$4:$A$56,SMALL(IF($A$88=ER$4:ER$56,ROW(ER$4:ER$56)-MIN(ROW(ER$4))+1,""),ROWS(ER$88:ER94))),"")</f>
        <v/>
      </c>
      <c r="ES94" s="138" t="str">
        <f t="array" ref="ES94">IFERROR(INDEX($A$4:$A$56,SMALL(IF($A$88=ES$4:ES$56,ROW(ES$4:ES$56)-MIN(ROW(ES$4))+1,""),ROWS(ES$88:ES94))),"")</f>
        <v/>
      </c>
      <c r="ET94" s="138" t="str">
        <f t="array" ref="ET94">IFERROR(INDEX($A$4:$A$56,SMALL(IF($A$88=ET$4:ET$56,ROW(ET$4:ET$56)-MIN(ROW(ET$4))+1,""),ROWS(ET$88:ET94))),"")</f>
        <v/>
      </c>
      <c r="EU94" s="138" t="str">
        <f t="array" ref="EU94">IFERROR(INDEX($A$4:$A$56,SMALL(IF($A$88=EU$4:EU$56,ROW(EU$4:EU$56)-MIN(ROW(EU$4))+1,""),ROWS(EU$88:EU94))),"")</f>
        <v/>
      </c>
      <c r="EV94" s="138" t="str">
        <f t="array" ref="EV94">IFERROR(INDEX($A$4:$A$56,SMALL(IF($A$88=EV$4:EV$56,ROW(EV$4:EV$56)-MIN(ROW(EV$4))+1,""),ROWS(EV$88:EV94))),"")</f>
        <v/>
      </c>
      <c r="EW94" s="138" t="str">
        <f t="array" ref="EW94">IFERROR(INDEX($A$4:$A$56,SMALL(IF($A$88=EW$4:EW$56,ROW(EW$4:EW$56)-MIN(ROW(EW$4))+1,""),ROWS(EW$88:EW94))),"")</f>
        <v/>
      </c>
      <c r="EX94" s="138" t="str">
        <f t="array" ref="EX94">IFERROR(INDEX($A$4:$A$56,SMALL(IF($A$88=EX$4:EX$56,ROW(EX$4:EX$56)-MIN(ROW(EX$4))+1,""),ROWS(EX$88:EX94))),"")</f>
        <v>agent 37</v>
      </c>
      <c r="EY94" s="138" t="str">
        <f t="array" ref="EY94">IFERROR(INDEX($A$4:$A$56,SMALL(IF($A$88=EY$4:EY$56,ROW(EY$4:EY$56)-MIN(ROW(EY$4))+1,""),ROWS(EY$88:EY94))),"")</f>
        <v/>
      </c>
      <c r="EZ94" s="138" t="str">
        <f t="array" ref="EZ94">IFERROR(INDEX($A$4:$A$56,SMALL(IF($A$88=EZ$4:EZ$56,ROW(EZ$4:EZ$56)-MIN(ROW(EZ$4))+1,""),ROWS(EZ$88:EZ94))),"")</f>
        <v/>
      </c>
      <c r="FA94" s="138" t="str">
        <f t="array" ref="FA94">IFERROR(INDEX($A$4:$A$56,SMALL(IF($A$88=FA$4:FA$56,ROW(FA$4:FA$56)-MIN(ROW(FA$4))+1,""),ROWS(FA$88:FA94))),"")</f>
        <v/>
      </c>
      <c r="FB94" s="138" t="str">
        <f t="array" ref="FB94">IFERROR(INDEX($A$4:$A$56,SMALL(IF($A$88=FB$4:FB$56,ROW(FB$4:FB$56)-MIN(ROW(FB$4))+1,""),ROWS(FB$88:FB94))),"")</f>
        <v/>
      </c>
      <c r="FC94" s="138" t="str">
        <f t="array" ref="FC94">IFERROR(INDEX($A$4:$A$56,SMALL(IF($A$88=FC$4:FC$56,ROW(FC$4:FC$56)-MIN(ROW(FC$4))+1,""),ROWS(FC$88:FC94))),"")</f>
        <v/>
      </c>
      <c r="FD94" s="138" t="str">
        <f t="array" ref="FD94">IFERROR(INDEX($A$4:$A$56,SMALL(IF($A$88=FD$4:FD$56,ROW(FD$4:FD$56)-MIN(ROW(FD$4))+1,""),ROWS(FD$88:FD94))),"")</f>
        <v>agent 44</v>
      </c>
      <c r="FE94" s="138" t="str">
        <f t="array" ref="FE94">IFERROR(INDEX($A$4:$A$56,SMALL(IF($A$88=FE$4:FE$56,ROW(FE$4:FE$56)-MIN(ROW(FE$4))+1,""),ROWS(FE$88:FE94))),"")</f>
        <v/>
      </c>
      <c r="FF94" s="138" t="str">
        <f t="array" ref="FF94">IFERROR(INDEX($A$4:$A$56,SMALL(IF($A$88=FF$4:FF$56,ROW(FF$4:FF$56)-MIN(ROW(FF$4))+1,""),ROWS(FF$88:FF94))),"")</f>
        <v/>
      </c>
      <c r="FG94" s="138" t="str">
        <f t="array" ref="FG94">IFERROR(INDEX($A$4:$A$56,SMALL(IF($A$88=FG$4:FG$56,ROW(FG$4:FG$56)-MIN(ROW(FG$4))+1,""),ROWS(FG$88:FG94))),"")</f>
        <v/>
      </c>
      <c r="FH94" s="138" t="str">
        <f t="array" ref="FH94">IFERROR(INDEX($A$4:$A$56,SMALL(IF($A$88=FH$4:FH$56,ROW(FH$4:FH$56)-MIN(ROW(FH$4))+1,""),ROWS(FH$88:FH94))),"")</f>
        <v/>
      </c>
      <c r="FI94" s="138" t="str">
        <f t="array" ref="FI94">IFERROR(INDEX($A$4:$A$56,SMALL(IF($A$88=FI$4:FI$56,ROW(FI$4:FI$56)-MIN(ROW(FI$4))+1,""),ROWS(FI$88:FI94))),"")</f>
        <v/>
      </c>
      <c r="FJ94" s="138" t="str">
        <f t="array" ref="FJ94">IFERROR(INDEX($A$4:$A$56,SMALL(IF($A$88=FJ$4:FJ$56,ROW(FJ$4:FJ$56)-MIN(ROW(FJ$4))+1,""),ROWS(FJ$88:FJ94))),"")</f>
        <v/>
      </c>
      <c r="FK94" s="138" t="str">
        <f t="array" ref="FK94">IFERROR(INDEX($A$4:$A$56,SMALL(IF($A$88=FK$4:FK$56,ROW(FK$4:FK$56)-MIN(ROW(FK$4))+1,""),ROWS(FK$88:FK94))),"")</f>
        <v/>
      </c>
      <c r="FL94" s="138" t="str">
        <f t="array" ref="FL94">IFERROR(INDEX($A$4:$A$56,SMALL(IF($A$88=FL$4:FL$56,ROW(FL$4:FL$56)-MIN(ROW(FL$4))+1,""),ROWS(FL$88:FL94))),"")</f>
        <v/>
      </c>
      <c r="FM94" s="138" t="str">
        <f t="array" ref="FM94">IFERROR(INDEX($A$4:$A$56,SMALL(IF($A$88=FM$4:FM$56,ROW(FM$4:FM$56)-MIN(ROW(FM$4))+1,""),ROWS(FM$88:FM94))),"")</f>
        <v/>
      </c>
      <c r="FN94" s="138" t="str">
        <f t="array" ref="FN94">IFERROR(INDEX($A$4:$A$56,SMALL(IF($A$88=FN$4:FN$56,ROW(FN$4:FN$56)-MIN(ROW(FN$4))+1,""),ROWS(FN$88:FN94))),"")</f>
        <v/>
      </c>
      <c r="FO94" s="138" t="str">
        <f t="array" ref="FO94">IFERROR(INDEX($A$4:$A$56,SMALL(IF($A$88=FO$4:FO$56,ROW(FO$4:FO$56)-MIN(ROW(FO$4))+1,""),ROWS(FO$88:FO94))),"")</f>
        <v/>
      </c>
      <c r="FP94" s="138" t="str">
        <f t="array" ref="FP94">IFERROR(INDEX($A$4:$A$56,SMALL(IF($A$88=FP$4:FP$56,ROW(FP$4:FP$56)-MIN(ROW(FP$4))+1,""),ROWS(FP$88:FP94))),"")</f>
        <v/>
      </c>
      <c r="FQ94" s="138" t="str">
        <f t="array" ref="FQ94">IFERROR(INDEX($A$4:$A$56,SMALL(IF($A$88=FQ$4:FQ$56,ROW(FQ$4:FQ$56)-MIN(ROW(FQ$4))+1,""),ROWS(FQ$88:FQ94))),"")</f>
        <v/>
      </c>
      <c r="FR94" s="138" t="str">
        <f t="array" ref="FR94">IFERROR(INDEX($A$4:$A$56,SMALL(IF($A$88=FR$4:FR$56,ROW(FR$4:FR$56)-MIN(ROW(FR$4))+1,""),ROWS(FR$88:FR94))),"")</f>
        <v/>
      </c>
      <c r="FS94" s="138" t="str">
        <f t="array" ref="FS94">IFERROR(INDEX($A$4:$A$56,SMALL(IF($A$88=FS$4:FS$56,ROW(FS$4:FS$56)-MIN(ROW(FS$4))+1,""),ROWS(FS$88:FS94))),"")</f>
        <v/>
      </c>
      <c r="FT94" s="138" t="str">
        <f t="array" ref="FT94">IFERROR(INDEX($A$4:$A$56,SMALL(IF($A$88=FT$4:FT$56,ROW(FT$4:FT$56)-MIN(ROW(FT$4))+1,""),ROWS(FT$88:FT94))),"")</f>
        <v/>
      </c>
      <c r="FU94" s="138" t="str">
        <f t="array" ref="FU94">IFERROR(INDEX($A$4:$A$56,SMALL(IF($A$88=FU$4:FU$56,ROW(FU$4:FU$56)-MIN(ROW(FU$4))+1,""),ROWS(FU$88:FU94))),"")</f>
        <v/>
      </c>
      <c r="FV94" s="138" t="str">
        <f t="array" ref="FV94">IFERROR(INDEX($A$4:$A$56,SMALL(IF($A$88=FV$4:FV$56,ROW(FV$4:FV$56)-MIN(ROW(FV$4))+1,""),ROWS(FV$88:FV94))),"")</f>
        <v/>
      </c>
      <c r="FW94" s="138" t="str">
        <f t="array" ref="FW94">IFERROR(INDEX($A$4:$A$56,SMALL(IF($A$88=FW$4:FW$56,ROW(FW$4:FW$56)-MIN(ROW(FW$4))+1,""),ROWS(FW$88:FW94))),"")</f>
        <v/>
      </c>
      <c r="FX94" s="138" t="str">
        <f t="array" ref="FX94">IFERROR(INDEX($A$4:$A$56,SMALL(IF($A$88=FX$4:FX$56,ROW(FX$4:FX$56)-MIN(ROW(FX$4))+1,""),ROWS(FX$88:FX94))),"")</f>
        <v/>
      </c>
      <c r="FY94" s="138" t="str">
        <f t="array" ref="FY94">IFERROR(INDEX($A$4:$A$56,SMALL(IF($A$88=FY$4:FY$56,ROW(FY$4:FY$56)-MIN(ROW(FY$4))+1,""),ROWS(FY$88:FY94))),"")</f>
        <v/>
      </c>
      <c r="FZ94" s="138" t="str">
        <f t="array" ref="FZ94">IFERROR(INDEX($A$4:$A$56,SMALL(IF($A$88=FZ$4:FZ$56,ROW(FZ$4:FZ$56)-MIN(ROW(FZ$4))+1,""),ROWS(FZ$88:FZ94))),"")</f>
        <v>agent 38</v>
      </c>
      <c r="GA94" s="138" t="str">
        <f t="array" ref="GA94">IFERROR(INDEX($A$4:$A$56,SMALL(IF($A$88=GA$4:GA$56,ROW(GA$4:GA$56)-MIN(ROW(GA$4))+1,""),ROWS(GA$88:GA94))),"")</f>
        <v/>
      </c>
      <c r="GB94" s="138" t="str">
        <f t="array" ref="GB94">IFERROR(INDEX($A$4:$A$56,SMALL(IF($A$88=GB$4:GB$56,ROW(GB$4:GB$56)-MIN(ROW(GB$4))+1,""),ROWS(GB$88:GB94))),"")</f>
        <v/>
      </c>
      <c r="GC94" s="138" t="str">
        <f t="array" ref="GC94">IFERROR(INDEX($A$4:$A$56,SMALL(IF($A$88=GC$4:GC$56,ROW(GC$4:GC$56)-MIN(ROW(GC$4))+1,""),ROWS(GC$88:GC94))),"")</f>
        <v/>
      </c>
      <c r="GD94" s="138" t="str">
        <f t="array" ref="GD94">IFERROR(INDEX($A$4:$A$56,SMALL(IF($A$88=GD$4:GD$56,ROW(GD$4:GD$56)-MIN(ROW(GD$4))+1,""),ROWS(GD$88:GD94))),"")</f>
        <v/>
      </c>
      <c r="GE94" s="138" t="str">
        <f t="array" ref="GE94">IFERROR(INDEX($A$4:$A$56,SMALL(IF($A$88=GE$4:GE$56,ROW(GE$4:GE$56)-MIN(ROW(GE$4))+1,""),ROWS(GE$88:GE94))),"")</f>
        <v/>
      </c>
      <c r="GF94" s="138" t="str">
        <f t="array" ref="GF94">IFERROR(INDEX($A$4:$A$56,SMALL(IF($A$88=GF$4:GF$56,ROW(GF$4:GF$56)-MIN(ROW(GF$4))+1,""),ROWS(GF$88:GF94))),"")</f>
        <v/>
      </c>
      <c r="GG94" s="138" t="str">
        <f t="array" ref="GG94">IFERROR(INDEX($A$4:$A$56,SMALL(IF($A$88=GG$4:GG$56,ROW(GG$4:GG$56)-MIN(ROW(GG$4))+1,""),ROWS(GG$88:GG94))),"")</f>
        <v>agent 50</v>
      </c>
      <c r="GH94" s="138" t="str">
        <f t="array" ref="GH94">IFERROR(INDEX($A$4:$A$56,SMALL(IF($A$88=GH$4:GH$56,ROW(GH$4:GH$56)-MIN(ROW(GH$4))+1,""),ROWS(GH$88:GH94))),"")</f>
        <v/>
      </c>
      <c r="GI94" s="138" t="str">
        <f t="array" ref="GI94">IFERROR(INDEX($A$4:$A$56,SMALL(IF($A$88=GI$4:GI$56,ROW(GI$4:GI$56)-MIN(ROW(GI$4))+1,""),ROWS(GI$88:GI94))),"")</f>
        <v/>
      </c>
      <c r="GJ94" s="138" t="str">
        <f t="array" ref="GJ94">IFERROR(INDEX($A$4:$A$56,SMALL(IF($A$88=GJ$4:GJ$56,ROW(GJ$4:GJ$56)-MIN(ROW(GJ$4))+1,""),ROWS(GJ$88:GJ94))),"")</f>
        <v/>
      </c>
      <c r="GK94" s="138" t="str">
        <f t="array" ref="GK94">IFERROR(INDEX($A$4:$A$56,SMALL(IF($A$88=GK$4:GK$56,ROW(GK$4:GK$56)-MIN(ROW(GK$4))+1,""),ROWS(GK$88:GK94))),"")</f>
        <v/>
      </c>
      <c r="GL94" s="138" t="str">
        <f t="array" ref="GL94">IFERROR(INDEX($A$4:$A$56,SMALL(IF($A$88=GL$4:GL$56,ROW(GL$4:GL$56)-MIN(ROW(GL$4))+1,""),ROWS(GL$88:GL94))),"")</f>
        <v/>
      </c>
      <c r="GM94" s="138" t="str">
        <f t="array" ref="GM94">IFERROR(INDEX($A$4:$A$56,SMALL(IF($A$88=GM$4:GM$56,ROW(GM$4:GM$56)-MIN(ROW(GM$4))+1,""),ROWS(GM$88:GM94))),"")</f>
        <v>agent 37</v>
      </c>
      <c r="GN94" s="138" t="str">
        <f t="array" ref="GN94">IFERROR(INDEX($A$4:$A$56,SMALL(IF($A$88=GN$4:GN$56,ROW(GN$4:GN$56)-MIN(ROW(GN$4))+1,""),ROWS(GN$88:GN94))),"")</f>
        <v/>
      </c>
      <c r="GO94" s="138" t="str">
        <f t="array" ref="GO94">IFERROR(INDEX($A$4:$A$56,SMALL(IF($A$88=GO$4:GO$56,ROW(GO$4:GO$56)-MIN(ROW(GO$4))+1,""),ROWS(GO$88:GO94))),"")</f>
        <v/>
      </c>
      <c r="GP94" s="138" t="str">
        <f t="array" ref="GP94">IFERROR(INDEX($A$4:$A$56,SMALL(IF($A$88=GP$4:GP$56,ROW(GP$4:GP$56)-MIN(ROW(GP$4))+1,""),ROWS(GP$88:GP94))),"")</f>
        <v/>
      </c>
      <c r="GQ94" s="138" t="str">
        <f t="array" ref="GQ94">IFERROR(INDEX($A$4:$A$56,SMALL(IF($A$88=GQ$4:GQ$56,ROW(GQ$4:GQ$56)-MIN(ROW(GQ$4))+1,""),ROWS(GQ$88:GQ94))),"")</f>
        <v/>
      </c>
      <c r="GR94" s="138" t="str">
        <f t="array" ref="GR94">IFERROR(INDEX($A$4:$A$56,SMALL(IF($A$88=GR$4:GR$56,ROW(GR$4:GR$56)-MIN(ROW(GR$4))+1,""),ROWS(GR$88:GR94))),"")</f>
        <v/>
      </c>
      <c r="GS94" s="138" t="str">
        <f t="array" ref="GS94">IFERROR(INDEX($A$4:$A$56,SMALL(IF($A$88=GS$4:GS$56,ROW(GS$4:GS$56)-MIN(ROW(GS$4))+1,""),ROWS(GS$88:GS94))),"")</f>
        <v/>
      </c>
      <c r="GT94" s="138" t="str">
        <f t="array" ref="GT94">IFERROR(INDEX($A$4:$A$56,SMALL(IF($A$88=GT$4:GT$56,ROW(GT$4:GT$56)-MIN(ROW(GT$4))+1,""),ROWS(GT$88:GT94))),"")</f>
        <v/>
      </c>
      <c r="GU94" s="138" t="str">
        <f t="array" ref="GU94">IFERROR(INDEX($A$4:$A$56,SMALL(IF($A$88=GU$4:GU$56,ROW(GU$4:GU$56)-MIN(ROW(GU$4))+1,""),ROWS(GU$88:GU94))),"")</f>
        <v/>
      </c>
      <c r="GV94" s="138" t="str">
        <f t="array" ref="GV94">IFERROR(INDEX($A$4:$A$56,SMALL(IF($A$88=GV$4:GV$56,ROW(GV$4:GV$56)-MIN(ROW(GV$4))+1,""),ROWS(GV$88:GV94))),"")</f>
        <v/>
      </c>
      <c r="GW94" s="138" t="str">
        <f t="array" ref="GW94">IFERROR(INDEX($A$4:$A$56,SMALL(IF($A$88=GW$4:GW$56,ROW(GW$4:GW$56)-MIN(ROW(GW$4))+1,""),ROWS(GW$88:GW94))),"")</f>
        <v/>
      </c>
      <c r="GX94" s="138" t="str">
        <f t="array" ref="GX94">IFERROR(INDEX($A$4:$A$56,SMALL(IF($A$88=GX$4:GX$56,ROW(GX$4:GX$56)-MIN(ROW(GX$4))+1,""),ROWS(GX$88:GX94))),"")</f>
        <v/>
      </c>
      <c r="GY94" s="138" t="str">
        <f t="array" ref="GY94">IFERROR(INDEX($A$4:$A$56,SMALL(IF($A$88=GY$4:GY$56,ROW(GY$4:GY$56)-MIN(ROW(GY$4))+1,""),ROWS(GY$88:GY94))),"")</f>
        <v/>
      </c>
      <c r="GZ94" s="138" t="str">
        <f t="array" ref="GZ94">IFERROR(INDEX($A$4:$A$56,SMALL(IF($A$88=GZ$4:GZ$56,ROW(GZ$4:GZ$56)-MIN(ROW(GZ$4))+1,""),ROWS(GZ$88:GZ94))),"")</f>
        <v/>
      </c>
      <c r="HA94" s="138" t="str">
        <f t="array" ref="HA94">IFERROR(INDEX($A$4:$A$56,SMALL(IF($A$88=HA$4:HA$56,ROW(HA$4:HA$56)-MIN(ROW(HA$4))+1,""),ROWS(HA$88:HA94))),"")</f>
        <v/>
      </c>
      <c r="HB94" s="138" t="str">
        <f t="array" ref="HB94">IFERROR(INDEX($A$4:$A$56,SMALL(IF($A$88=HB$4:HB$56,ROW(HB$4:HB$56)-MIN(ROW(HB$4))+1,""),ROWS(HB$88:HB94))),"")</f>
        <v/>
      </c>
      <c r="HC94" s="138" t="str">
        <f t="array" ref="HC94">IFERROR(INDEX($A$4:$A$56,SMALL(IF($A$88=HC$4:HC$56,ROW(HC$4:HC$56)-MIN(ROW(HC$4))+1,""),ROWS(HC$88:HC94))),"")</f>
        <v/>
      </c>
      <c r="HD94" s="138" t="str">
        <f t="array" ref="HD94">IFERROR(INDEX($A$4:$A$56,SMALL(IF($A$88=HD$4:HD$56,ROW(HD$4:HD$56)-MIN(ROW(HD$4))+1,""),ROWS(HD$88:HD94))),"")</f>
        <v/>
      </c>
      <c r="HE94" s="138" t="str">
        <f t="array" ref="HE94">IFERROR(INDEX($A$4:$A$56,SMALL(IF($A$88=HE$4:HE$56,ROW(HE$4:HE$56)-MIN(ROW(HE$4))+1,""),ROWS(HE$88:HE94))),"")</f>
        <v/>
      </c>
      <c r="HF94" s="138" t="str">
        <f t="array" ref="HF94">IFERROR(INDEX($A$4:$A$56,SMALL(IF($A$88=HF$4:HF$56,ROW(HF$4:HF$56)-MIN(ROW(HF$4))+1,""),ROWS(HF$88:HF94))),"")</f>
        <v/>
      </c>
      <c r="HG94" s="138" t="str">
        <f t="array" ref="HG94">IFERROR(INDEX($A$4:$A$56,SMALL(IF($A$88=HG$4:HG$56,ROW(HG$4:HG$56)-MIN(ROW(HG$4))+1,""),ROWS(HG$88:HG94))),"")</f>
        <v/>
      </c>
      <c r="HH94" s="138" t="str">
        <f t="array" ref="HH94">IFERROR(INDEX($A$4:$A$56,SMALL(IF($A$88=HH$4:HH$56,ROW(HH$4:HH$56)-MIN(ROW(HH$4))+1,""),ROWS(HH$88:HH94))),"")</f>
        <v/>
      </c>
      <c r="HI94" s="138" t="str">
        <f t="array" ref="HI94">IFERROR(INDEX($A$4:$A$56,SMALL(IF($A$88=HI$4:HI$56,ROW(HI$4:HI$56)-MIN(ROW(HI$4))+1,""),ROWS(HI$88:HI94))),"")</f>
        <v/>
      </c>
      <c r="HJ94" s="138" t="str">
        <f t="array" ref="HJ94">IFERROR(INDEX($A$4:$A$56,SMALL(IF($A$88=HJ$4:HJ$56,ROW(HJ$4:HJ$56)-MIN(ROW(HJ$4))+1,""),ROWS(HJ$88:HJ94))),"")</f>
        <v/>
      </c>
      <c r="HK94" s="138" t="str">
        <f t="array" ref="HK94">IFERROR(INDEX($A$4:$A$56,SMALL(IF($A$88=HK$4:HK$56,ROW(HK$4:HK$56)-MIN(ROW(HK$4))+1,""),ROWS(HK$88:HK94))),"")</f>
        <v/>
      </c>
      <c r="HL94" s="138" t="str">
        <f t="array" ref="HL94">IFERROR(INDEX($A$4:$A$56,SMALL(IF($A$88=HL$4:HL$56,ROW(HL$4:HL$56)-MIN(ROW(HL$4))+1,""),ROWS(HL$88:HL94))),"")</f>
        <v/>
      </c>
      <c r="HM94" s="138" t="str">
        <f t="array" ref="HM94">IFERROR(INDEX($A$4:$A$56,SMALL(IF($A$88=HM$4:HM$56,ROW(HM$4:HM$56)-MIN(ROW(HM$4))+1,""),ROWS(HM$88:HM94))),"")</f>
        <v/>
      </c>
      <c r="HN94" s="138" t="str">
        <f t="array" ref="HN94">IFERROR(INDEX($A$4:$A$56,SMALL(IF($A$88=HN$4:HN$56,ROW(HN$4:HN$56)-MIN(ROW(HN$4))+1,""),ROWS(HN$88:HN94))),"")</f>
        <v/>
      </c>
      <c r="HO94" s="138" t="str">
        <f t="array" ref="HO94">IFERROR(INDEX($A$4:$A$56,SMALL(IF($A$88=HO$4:HO$56,ROW(HO$4:HO$56)-MIN(ROW(HO$4))+1,""),ROWS(HO$88:HO94))),"")</f>
        <v/>
      </c>
      <c r="HP94" s="138" t="str">
        <f t="array" ref="HP94">IFERROR(INDEX($A$4:$A$56,SMALL(IF($A$88=HP$4:HP$56,ROW(HP$4:HP$56)-MIN(ROW(HP$4))+1,""),ROWS(HP$88:HP94))),"")</f>
        <v/>
      </c>
      <c r="HQ94" s="138" t="str">
        <f t="array" ref="HQ94">IFERROR(INDEX($A$4:$A$56,SMALL(IF($A$88=HQ$4:HQ$56,ROW(HQ$4:HQ$56)-MIN(ROW(HQ$4))+1,""),ROWS(HQ$88:HQ94))),"")</f>
        <v>agent 31</v>
      </c>
      <c r="HR94" s="138" t="str">
        <f t="array" ref="HR94">IFERROR(INDEX($A$4:$A$56,SMALL(IF($A$88=HR$4:HR$56,ROW(HR$4:HR$56)-MIN(ROW(HR$4))+1,""),ROWS(HR$88:HR94))),"")</f>
        <v/>
      </c>
      <c r="HS94" s="138" t="str">
        <f t="array" ref="HS94">IFERROR(INDEX($A$4:$A$56,SMALL(IF($A$88=HS$4:HS$56,ROW(HS$4:HS$56)-MIN(ROW(HS$4))+1,""),ROWS(HS$88:HS94))),"")</f>
        <v/>
      </c>
      <c r="HT94" s="138" t="str">
        <f t="array" ref="HT94">IFERROR(INDEX($A$4:$A$56,SMALL(IF($A$88=HT$4:HT$56,ROW(HT$4:HT$56)-MIN(ROW(HT$4))+1,""),ROWS(HT$88:HT94))),"")</f>
        <v/>
      </c>
      <c r="HU94" s="138" t="str">
        <f t="array" ref="HU94">IFERROR(INDEX($A$4:$A$56,SMALL(IF($A$88=HU$4:HU$56,ROW(HU$4:HU$56)-MIN(ROW(HU$4))+1,""),ROWS(HU$88:HU94))),"")</f>
        <v/>
      </c>
      <c r="HV94" s="138" t="str">
        <f t="array" ref="HV94">IFERROR(INDEX($A$4:$A$56,SMALL(IF($A$88=HV$4:HV$56,ROW(HV$4:HV$56)-MIN(ROW(HV$4))+1,""),ROWS(HV$88:HV94))),"")</f>
        <v/>
      </c>
      <c r="HW94" s="138" t="str">
        <f t="array" ref="HW94">IFERROR(INDEX($A$4:$A$56,SMALL(IF($A$88=HW$4:HW$56,ROW(HW$4:HW$56)-MIN(ROW(HW$4))+1,""),ROWS(HW$88:HW94))),"")</f>
        <v/>
      </c>
      <c r="HX94" s="138" t="str">
        <f t="array" ref="HX94">IFERROR(INDEX($A$4:$A$56,SMALL(IF($A$88=HX$4:HX$56,ROW(HX$4:HX$56)-MIN(ROW(HX$4))+1,""),ROWS(HX$88:HX94))),"")</f>
        <v/>
      </c>
      <c r="HY94" s="138" t="str">
        <f t="array" ref="HY94">IFERROR(INDEX($A$4:$A$56,SMALL(IF($A$88=HY$4:HY$56,ROW(HY$4:HY$56)-MIN(ROW(HY$4))+1,""),ROWS(HY$88:HY94))),"")</f>
        <v/>
      </c>
      <c r="HZ94" s="138" t="str">
        <f t="array" ref="HZ94">IFERROR(INDEX($A$4:$A$56,SMALL(IF($A$88=HZ$4:HZ$56,ROW(HZ$4:HZ$56)-MIN(ROW(HZ$4))+1,""),ROWS(HZ$88:HZ94))),"")</f>
        <v/>
      </c>
      <c r="IA94" s="138" t="str">
        <f t="array" ref="IA94">IFERROR(INDEX($A$4:$A$56,SMALL(IF($A$88=IA$4:IA$56,ROW(IA$4:IA$56)-MIN(ROW(IA$4))+1,""),ROWS(IA$88:IA94))),"")</f>
        <v/>
      </c>
      <c r="IB94" s="138" t="str">
        <f t="array" ref="IB94">IFERROR(INDEX($A$4:$A$56,SMALL(IF($A$88=IB$4:IB$56,ROW(IB$4:IB$56)-MIN(ROW(IB$4))+1,""),ROWS(IB$88:IB94))),"")</f>
        <v/>
      </c>
      <c r="IC94" s="138" t="str">
        <f t="array" ref="IC94">IFERROR(INDEX($A$4:$A$56,SMALL(IF($A$88=IC$4:IC$56,ROW(IC$4:IC$56)-MIN(ROW(IC$4))+1,""),ROWS(IC$88:IC94))),"")</f>
        <v/>
      </c>
      <c r="ID94" s="138" t="str">
        <f t="array" ref="ID94">IFERROR(INDEX($A$4:$A$56,SMALL(IF($A$88=ID$4:ID$56,ROW(ID$4:ID$56)-MIN(ROW(ID$4))+1,""),ROWS(ID$88:ID94))),"")</f>
        <v/>
      </c>
      <c r="IE94" s="138" t="str">
        <f t="array" ref="IE94">IFERROR(INDEX($A$4:$A$56,SMALL(IF($A$88=IE$4:IE$56,ROW(IE$4:IE$56)-MIN(ROW(IE$4))+1,""),ROWS(IE$88:IE94))),"")</f>
        <v/>
      </c>
      <c r="IF94" s="138" t="str">
        <f t="array" ref="IF94">IFERROR(INDEX($A$4:$A$56,SMALL(IF($A$88=IF$4:IF$56,ROW(IF$4:IF$56)-MIN(ROW(IF$4))+1,""),ROWS(IF$88:IF94))),"")</f>
        <v/>
      </c>
      <c r="IG94" s="138" t="str">
        <f t="array" ref="IG94">IFERROR(INDEX($A$4:$A$56,SMALL(IF($A$88=IG$4:IG$56,ROW(IG$4:IG$56)-MIN(ROW(IG$4))+1,""),ROWS(IG$88:IG94))),"")</f>
        <v/>
      </c>
      <c r="IH94" s="138" t="str">
        <f t="array" ref="IH94">IFERROR(INDEX($A$4:$A$56,SMALL(IF($A$88=IH$4:IH$56,ROW(IH$4:IH$56)-MIN(ROW(IH$4))+1,""),ROWS(IH$88:IH94))),"")</f>
        <v/>
      </c>
      <c r="II94" s="138" t="str">
        <f t="array" ref="II94">IFERROR(INDEX($A$4:$A$56,SMALL(IF($A$88=II$4:II$56,ROW(II$4:II$56)-MIN(ROW(II$4))+1,""),ROWS(II$88:II94))),"")</f>
        <v/>
      </c>
      <c r="IJ94" s="138" t="str">
        <f t="array" ref="IJ94">IFERROR(INDEX($A$4:$A$56,SMALL(IF($A$88=IJ$4:IJ$56,ROW(IJ$4:IJ$56)-MIN(ROW(IJ$4))+1,""),ROWS(IJ$88:IJ94))),"")</f>
        <v/>
      </c>
      <c r="IK94" s="138" t="str">
        <f t="array" ref="IK94">IFERROR(INDEX($A$4:$A$56,SMALL(IF($A$88=IK$4:IK$56,ROW(IK$4:IK$56)-MIN(ROW(IK$4))+1,""),ROWS(IK$88:IK94))),"")</f>
        <v/>
      </c>
      <c r="IL94" s="138" t="str">
        <f t="array" ref="IL94">IFERROR(INDEX($A$4:$A$56,SMALL(IF($A$88=IL$4:IL$56,ROW(IL$4:IL$56)-MIN(ROW(IL$4))+1,""),ROWS(IL$88:IL94))),"")</f>
        <v/>
      </c>
      <c r="IM94" s="138" t="str">
        <f t="array" ref="IM94">IFERROR(INDEX($A$4:$A$56,SMALL(IF($A$88=IM$4:IM$56,ROW(IM$4:IM$56)-MIN(ROW(IM$4))+1,""),ROWS(IM$88:IM94))),"")</f>
        <v>agent 52</v>
      </c>
      <c r="IN94" s="138" t="str">
        <f t="array" ref="IN94">IFERROR(INDEX($A$4:$A$56,SMALL(IF($A$88=IN$4:IN$56,ROW(IN$4:IN$56)-MIN(ROW(IN$4))+1,""),ROWS(IN$88:IN94))),"")</f>
        <v/>
      </c>
      <c r="IO94" s="138" t="str">
        <f t="array" ref="IO94">IFERROR(INDEX($A$4:$A$56,SMALL(IF($A$88=IO$4:IO$56,ROW(IO$4:IO$56)-MIN(ROW(IO$4))+1,""),ROWS(IO$88:IO94))),"")</f>
        <v/>
      </c>
      <c r="IP94" s="138" t="str">
        <f t="array" ref="IP94">IFERROR(INDEX($A$4:$A$56,SMALL(IF($A$88=IP$4:IP$56,ROW(IP$4:IP$56)-MIN(ROW(IP$4))+1,""),ROWS(IP$88:IP94))),"")</f>
        <v/>
      </c>
      <c r="IQ94" s="138" t="str">
        <f t="array" ref="IQ94">IFERROR(INDEX($A$4:$A$56,SMALL(IF($A$88=IQ$4:IQ$56,ROW(IQ$4:IQ$56)-MIN(ROW(IQ$4))+1,""),ROWS(IQ$88:IQ94))),"")</f>
        <v/>
      </c>
      <c r="IR94" s="138" t="str">
        <f t="array" ref="IR94">IFERROR(INDEX($A$4:$A$56,SMALL(IF($A$88=IR$4:IR$56,ROW(IR$4:IR$56)-MIN(ROW(IR$4))+1,""),ROWS(IR$88:IR94))),"")</f>
        <v/>
      </c>
      <c r="IS94" s="138" t="str">
        <f t="array" ref="IS94">IFERROR(INDEX($A$4:$A$56,SMALL(IF($A$88=IS$4:IS$56,ROW(IS$4:IS$56)-MIN(ROW(IS$4))+1,""),ROWS(IS$88:IS94))),"")</f>
        <v/>
      </c>
      <c r="IT94" s="138" t="str">
        <f t="array" ref="IT94">IFERROR(INDEX($A$4:$A$56,SMALL(IF($A$88=IT$4:IT$56,ROW(IT$4:IT$56)-MIN(ROW(IT$4))+1,""),ROWS(IT$88:IT94))),"")</f>
        <v>agent 44</v>
      </c>
      <c r="IU94" s="138" t="str">
        <f t="array" ref="IU94">IFERROR(INDEX($A$4:$A$56,SMALL(IF($A$88=IU$4:IU$56,ROW(IU$4:IU$56)-MIN(ROW(IU$4))+1,""),ROWS(IU$88:IU94))),"")</f>
        <v/>
      </c>
      <c r="IV94" s="138" t="str">
        <f t="array" ref="IV94">IFERROR(INDEX($A$4:$A$56,SMALL(IF($A$88=IV$4:IV$56,ROW(IV$4:IV$56)-MIN(ROW(IV$4))+1,""),ROWS(IV$88:IV94))),"")</f>
        <v/>
      </c>
      <c r="IW94" s="138" t="str">
        <f t="array" ref="IW94">IFERROR(INDEX($A$4:$A$56,SMALL(IF($A$88=IW$4:IW$56,ROW(IW$4:IW$56)-MIN(ROW(IW$4))+1,""),ROWS(IW$88:IW94))),"")</f>
        <v/>
      </c>
      <c r="IX94" s="138" t="str">
        <f t="array" ref="IX94">IFERROR(INDEX($A$4:$A$56,SMALL(IF($A$88=IX$4:IX$56,ROW(IX$4:IX$56)-MIN(ROW(IX$4))+1,""),ROWS(IX$88:IX94))),"")</f>
        <v/>
      </c>
      <c r="IY94" s="138" t="str">
        <f t="array" ref="IY94">IFERROR(INDEX($A$4:$A$56,SMALL(IF($A$88=IY$4:IY$56,ROW(IY$4:IY$56)-MIN(ROW(IY$4))+1,""),ROWS(IY$88:IY94))),"")</f>
        <v/>
      </c>
      <c r="IZ94" s="138" t="str">
        <f t="array" ref="IZ94">IFERROR(INDEX($A$4:$A$56,SMALL(IF($A$88=IZ$4:IZ$56,ROW(IZ$4:IZ$56)-MIN(ROW(IZ$4))+1,""),ROWS(IZ$88:IZ94))),"")</f>
        <v>agent 51</v>
      </c>
      <c r="JA94" s="138" t="str">
        <f t="array" ref="JA94">IFERROR(INDEX($A$4:$A$56,SMALL(IF($A$88=JA$4:JA$56,ROW(JA$4:JA$56)-MIN(ROW(JA$4))+1,""),ROWS(JA$88:JA94))),"")</f>
        <v/>
      </c>
      <c r="JB94" s="138" t="str">
        <f t="array" ref="JB94">IFERROR(INDEX($A$4:$A$56,SMALL(IF($A$88=JB$4:JB$56,ROW(JB$4:JB$56)-MIN(ROW(JB$4))+1,""),ROWS(JB$88:JB94))),"")</f>
        <v/>
      </c>
      <c r="JC94" s="138" t="str">
        <f t="array" ref="JC94">IFERROR(INDEX($A$4:$A$56,SMALL(IF($A$88=JC$4:JC$56,ROW(JC$4:JC$56)-MIN(ROW(JC$4))+1,""),ROWS(JC$88:JC94))),"")</f>
        <v/>
      </c>
      <c r="JD94" s="138" t="str">
        <f t="array" ref="JD94">IFERROR(INDEX($A$4:$A$56,SMALL(IF($A$88=JD$4:JD$56,ROW(JD$4:JD$56)-MIN(ROW(JD$4))+1,""),ROWS(JD$88:JD94))),"")</f>
        <v/>
      </c>
      <c r="JE94" s="138" t="str">
        <f t="array" ref="JE94">IFERROR(INDEX($A$4:$A$56,SMALL(IF($A$88=JE$4:JE$56,ROW(JE$4:JE$56)-MIN(ROW(JE$4))+1,""),ROWS(JE$88:JE94))),"")</f>
        <v/>
      </c>
      <c r="JF94" s="138" t="str">
        <f t="array" ref="JF94">IFERROR(INDEX($A$4:$A$56,SMALL(IF($A$88=JF$4:JF$56,ROW(JF$4:JF$56)-MIN(ROW(JF$4))+1,""),ROWS(JF$88:JF94))),"")</f>
        <v/>
      </c>
      <c r="JG94" s="138" t="str">
        <f t="array" ref="JG94">IFERROR(INDEX($A$4:$A$56,SMALL(IF($A$88=JG$4:JG$56,ROW(JG$4:JG$56)-MIN(ROW(JG$4))+1,""),ROWS(JG$88:JG94))),"")</f>
        <v/>
      </c>
      <c r="JH94" s="138" t="str">
        <f t="array" ref="JH94">IFERROR(INDEX($A$4:$A$56,SMALL(IF($A$88=JH$4:JH$56,ROW(JH$4:JH$56)-MIN(ROW(JH$4))+1,""),ROWS(JH$88:JH94))),"")</f>
        <v/>
      </c>
      <c r="JI94" s="138" t="str">
        <f t="array" ref="JI94">IFERROR(INDEX($A$4:$A$56,SMALL(IF($A$88=JI$4:JI$56,ROW(JI$4:JI$56)-MIN(ROW(JI$4))+1,""),ROWS(JI$88:JI94))),"")</f>
        <v/>
      </c>
      <c r="JJ94" s="138" t="str">
        <f t="array" ref="JJ94">IFERROR(INDEX($A$4:$A$56,SMALL(IF($A$88=JJ$4:JJ$56,ROW(JJ$4:JJ$56)-MIN(ROW(JJ$4))+1,""),ROWS(JJ$88:JJ94))),"")</f>
        <v/>
      </c>
      <c r="JK94" s="138" t="str">
        <f t="array" ref="JK94">IFERROR(INDEX($A$4:$A$56,SMALL(IF($A$88=JK$4:JK$56,ROW(JK$4:JK$56)-MIN(ROW(JK$4))+1,""),ROWS(JK$88:JK94))),"")</f>
        <v/>
      </c>
    </row>
    <row r="95" spans="1:272">
      <c r="B95" s="186" t="str">
        <f t="array" ref="B95">IFERROR(INDEX($A$4:$A$56,SMALL(IF($A$88=B$4:B$56,ROW(B$4:B$56)-MIN(ROW(B$4))+1,""),ROWS(B$88:B95))),"")</f>
        <v/>
      </c>
      <c r="C95" s="138" t="str">
        <f t="array" ref="C95">IFERROR(INDEX($A$4:$A$56,SMALL(IF($A$88=C$4:C$56,ROW(C$4:C$56)-MIN(ROW(C$4))+1,""),ROWS(C$88:C95))),"")</f>
        <v/>
      </c>
      <c r="D95" s="138" t="str">
        <f t="array" ref="D95">IFERROR(INDEX($A$4:$A$56,SMALL(IF($A$88=D$4:D$56,ROW(D$4:D$56)-MIN(ROW(D$4))+1,""),ROWS(D$88:D95))),"")</f>
        <v/>
      </c>
      <c r="E95" s="138" t="str">
        <f t="array" ref="E95">IFERROR(INDEX($A$4:$A$56,SMALL(IF($A$88=E$4:E$56,ROW(E$4:E$56)-MIN(ROW(E$4))+1,""),ROWS(E$88:E95))),"")</f>
        <v/>
      </c>
      <c r="F95" s="138" t="str">
        <f t="array" ref="F95">IFERROR(INDEX($A$4:$A$56,SMALL(IF($A$88=F$4:F$56,ROW(F$4:F$56)-MIN(ROW(F$4))+1,""),ROWS(F$88:F95))),"")</f>
        <v/>
      </c>
      <c r="G95" s="186" t="str">
        <f t="array" ref="G95">IFERROR(INDEX($A$4:$A$56,SMALL(IF($A$88=G$4:G$56,ROW(G$4:G$56)-MIN(ROW(G$4))+1,""),ROWS(G$88:G95))),"")</f>
        <v/>
      </c>
      <c r="H95" s="138" t="str">
        <f t="array" ref="H95">IFERROR(INDEX($A$4:$A$56,SMALL(IF($A$88=H$4:H$56,ROW(H$4:H$56)-MIN(ROW(H$4))+1,""),ROWS(H$88:H95))),"")</f>
        <v/>
      </c>
      <c r="I95" s="138" t="str">
        <f t="array" ref="I95">IFERROR(INDEX($A$4:$A$56,SMALL(IF($A$88=I$4:I$56,ROW(I$4:I$56)-MIN(ROW(I$4))+1,""),ROWS(I$88:I95))),"")</f>
        <v/>
      </c>
      <c r="J95" s="138" t="str">
        <f t="array" ref="J95">IFERROR(INDEX($A$4:$A$56,SMALL(IF($A$88=J$4:J$56,ROW(J$4:J$56)-MIN(ROW(J$4))+1,""),ROWS(J$88:J95))),"")</f>
        <v/>
      </c>
      <c r="K95" s="138" t="str">
        <f t="array" ref="K95">IFERROR(INDEX($A$4:$A$56,SMALL(IF($A$88=K$4:K$56,ROW(K$4:K$56)-MIN(ROW(K$4))+1,""),ROWS(K$88:K95))),"")</f>
        <v/>
      </c>
      <c r="L95" s="186" t="str">
        <f t="array" ref="L95">IFERROR(INDEX($A$4:$A$56,SMALL(IF($A$88=L$4:L$56,ROW(L$4:L$56)-MIN(ROW(L$4))+1,""),ROWS(L$88:L95))),"")</f>
        <v/>
      </c>
      <c r="M95" s="138" t="str">
        <f t="array" ref="M95">IFERROR(INDEX($A$4:$A$56,SMALL(IF($A$88=M$4:M$56,ROW(M$4:M$56)-MIN(ROW(M$4))+1,""),ROWS(M$88:M95))),"")</f>
        <v/>
      </c>
      <c r="N95" s="138" t="str">
        <f t="array" ref="N95">IFERROR(INDEX($A$4:$A$56,SMALL(IF($A$88=N$4:N$56,ROW(N$4:N$56)-MIN(ROW(N$4))+1,""),ROWS(N$88:N95))),"")</f>
        <v/>
      </c>
      <c r="O95" s="138" t="str">
        <f t="array" ref="O95">IFERROR(INDEX($A$4:$A$56,SMALL(IF($A$88=O$4:O$56,ROW(O$4:O$56)-MIN(ROW(O$4))+1,""),ROWS(O$88:O95))),"")</f>
        <v/>
      </c>
      <c r="P95" s="138" t="str">
        <f t="array" ref="P95">IFERROR(INDEX($A$4:$A$56,SMALL(IF($A$88=P$4:P$56,ROW(P$4:P$56)-MIN(ROW(P$4))+1,""),ROWS(P$88:P95))),"")</f>
        <v/>
      </c>
      <c r="Q95" s="186" t="str">
        <f t="array" ref="Q95">IFERROR(INDEX($A$4:$A$56,SMALL(IF($A$88=Q$4:Q$56,ROW(Q$4:Q$56)-MIN(ROW(Q$4))+1,""),ROWS(Q$88:Q95))),"")</f>
        <v/>
      </c>
      <c r="R95" s="138" t="str">
        <f t="array" ref="R95">IFERROR(INDEX($A$4:$A$56,SMALL(IF($A$88=R$4:R$56,ROW(R$4:R$56)-MIN(ROW(R$4))+1,""),ROWS(R$88:R95))),"")</f>
        <v/>
      </c>
      <c r="S95" s="138" t="str">
        <f t="array" ref="S95">IFERROR(INDEX($A$4:$A$56,SMALL(IF($A$88=S$4:S$56,ROW(S$4:S$56)-MIN(ROW(S$4))+1,""),ROWS(S$88:S95))),"")</f>
        <v/>
      </c>
      <c r="T95" s="138" t="str">
        <f t="array" ref="T95">IFERROR(INDEX($A$4:$A$56,SMALL(IF($A$88=T$4:T$56,ROW(T$4:T$56)-MIN(ROW(T$4))+1,""),ROWS(T$88:T95))),"")</f>
        <v/>
      </c>
      <c r="U95" s="138" t="str">
        <f t="array" ref="U95">IFERROR(INDEX($A$4:$A$56,SMALL(IF($A$88=U$4:U$56,ROW(U$4:U$56)-MIN(ROW(U$4))+1,""),ROWS(U$88:U95))),"")</f>
        <v/>
      </c>
      <c r="V95" s="186" t="str">
        <f t="array" ref="V95">IFERROR(INDEX($A$4:$A$56,SMALL(IF($A$88=V$4:V$56,ROW(V$4:V$56)-MIN(ROW(V$4))+1,""),ROWS(V$88:V95))),"")</f>
        <v/>
      </c>
      <c r="W95" s="138" t="str">
        <f t="array" ref="W95">IFERROR(INDEX($A$4:$A$56,SMALL(IF($A$88=W$4:W$56,ROW(W$4:W$56)-MIN(ROW(W$4))+1,""),ROWS(W$88:W95))),"")</f>
        <v/>
      </c>
      <c r="X95" s="138" t="str">
        <f t="array" ref="X95">IFERROR(INDEX($A$4:$A$56,SMALL(IF($A$88=X$4:X$56,ROW(X$4:X$56)-MIN(ROW(X$4))+1,""),ROWS(X$88:X95))),"")</f>
        <v/>
      </c>
      <c r="Y95" s="138" t="str">
        <f t="array" ref="Y95">IFERROR(INDEX($A$4:$A$56,SMALL(IF($A$88=Y$4:Y$56,ROW(Y$4:Y$56)-MIN(ROW(Y$4))+1,""),ROWS(Y$88:Y95))),"")</f>
        <v/>
      </c>
      <c r="Z95" s="138" t="str">
        <f t="array" ref="Z95">IFERROR(INDEX($A$4:$A$56,SMALL(IF($A$88=Z$4:Z$56,ROW(Z$4:Z$56)-MIN(ROW(Z$4))+1,""),ROWS(Z$88:Z95))),"")</f>
        <v/>
      </c>
      <c r="AA95" s="186" t="str">
        <f t="array" ref="AA95">IFERROR(INDEX($A$4:$A$56,SMALL(IF($A$88=AA$4:AA$56,ROW(AA$4:AA$56)-MIN(ROW(AA$4))+1,""),ROWS(AA$88:AA95))),"")</f>
        <v/>
      </c>
      <c r="AB95" s="138" t="str">
        <f t="array" ref="AB95">IFERROR(INDEX($A$4:$A$56,SMALL(IF($A$88=AB$4:AB$56,ROW(AB$4:AB$56)-MIN(ROW(AB$4))+1,""),ROWS(AB$88:AB95))),"")</f>
        <v/>
      </c>
      <c r="AC95" s="138" t="str">
        <f t="array" ref="AC95">IFERROR(INDEX($A$4:$A$56,SMALL(IF($A$88=AC$4:AC$56,ROW(AC$4:AC$56)-MIN(ROW(AC$4))+1,""),ROWS(AC$88:AC95))),"")</f>
        <v/>
      </c>
      <c r="AD95" s="138" t="str">
        <f t="array" ref="AD95">IFERROR(INDEX($A$4:$A$56,SMALL(IF($A$88=AD$4:AD$56,ROW(AD$4:AD$56)-MIN(ROW(AD$4))+1,""),ROWS(AD$88:AD95))),"")</f>
        <v/>
      </c>
      <c r="AE95" s="138" t="str">
        <f t="array" ref="AE95">IFERROR(INDEX($A$4:$A$56,SMALL(IF($A$88=AE$4:AE$56,ROW(AE$4:AE$56)-MIN(ROW(AE$4))+1,""),ROWS(AE$88:AE95))),"")</f>
        <v/>
      </c>
      <c r="AF95" s="186" t="str">
        <f t="array" ref="AF95">IFERROR(INDEX($A$4:$A$56,SMALL(IF($A$88=AF$4:AF$56,ROW(AF$4:AF$56)-MIN(ROW(AF$4))+1,""),ROWS(AF$88:AF95))),"")</f>
        <v/>
      </c>
      <c r="AG95" s="138" t="str">
        <f t="array" ref="AG95">IFERROR(INDEX($A$4:$A$56,SMALL(IF($A$88=AG$4:AG$56,ROW(AG$4:AG$56)-MIN(ROW(AG$4))+1,""),ROWS(AG$88:AG95))),"")</f>
        <v/>
      </c>
      <c r="AH95" s="138" t="str">
        <f t="array" ref="AH95">IFERROR(INDEX($A$4:$A$56,SMALL(IF($A$88=AH$4:AH$56,ROW(AH$4:AH$56)-MIN(ROW(AH$4))+1,""),ROWS(AH$88:AH95))),"")</f>
        <v/>
      </c>
      <c r="AI95" s="138" t="str">
        <f t="array" ref="AI95">IFERROR(INDEX($A$4:$A$56,SMALL(IF($A$88=AI$4:AI$56,ROW(AI$4:AI$56)-MIN(ROW(AI$4))+1,""),ROWS(AI$88:AI95))),"")</f>
        <v/>
      </c>
      <c r="AJ95" s="138" t="str">
        <f t="array" ref="AJ95">IFERROR(INDEX($A$4:$A$56,SMALL(IF($A$88=AJ$4:AJ$56,ROW(AJ$4:AJ$56)-MIN(ROW(AJ$4))+1,""),ROWS(AJ$88:AJ95))),"")</f>
        <v/>
      </c>
      <c r="AK95" s="186" t="str">
        <f t="array" ref="AK95">IFERROR(INDEX($A$4:$A$56,SMALL(IF($A$88=AK$4:AK$56,ROW(AK$4:AK$56)-MIN(ROW(AK$4))+1,""),ROWS(AK$88:AK95))),"")</f>
        <v/>
      </c>
      <c r="AL95" s="138" t="str">
        <f t="array" ref="AL95">IFERROR(INDEX($A$4:$A$56,SMALL(IF($A$88=AL$4:AL$56,ROW(AL$4:AL$56)-MIN(ROW(AL$4))+1,""),ROWS(AL$88:AL95))),"")</f>
        <v/>
      </c>
      <c r="AM95" s="138" t="str">
        <f t="array" ref="AM95">IFERROR(INDEX($A$4:$A$56,SMALL(IF($A$88=AM$4:AM$56,ROW(AM$4:AM$56)-MIN(ROW(AM$4))+1,""),ROWS(AM$88:AM95))),"")</f>
        <v/>
      </c>
      <c r="AN95" s="138" t="str">
        <f t="array" ref="AN95">IFERROR(INDEX($A$4:$A$56,SMALL(IF($A$88=AN$4:AN$56,ROW(AN$4:AN$56)-MIN(ROW(AN$4))+1,""),ROWS(AN$88:AN95))),"")</f>
        <v/>
      </c>
      <c r="AO95" s="138" t="str">
        <f t="array" ref="AO95">IFERROR(INDEX($A$4:$A$56,SMALL(IF($A$88=AO$4:AO$56,ROW(AO$4:AO$56)-MIN(ROW(AO$4))+1,""),ROWS(AO$88:AO95))),"")</f>
        <v/>
      </c>
      <c r="AP95" s="186" t="str">
        <f t="array" ref="AP95">IFERROR(INDEX($A$4:$A$56,SMALL(IF($A$88=AP$4:AP$56,ROW(AP$4:AP$56)-MIN(ROW(AP$4))+1,""),ROWS(AP$88:AP95))),"")</f>
        <v/>
      </c>
      <c r="AQ95" s="138" t="str">
        <f t="array" ref="AQ95">IFERROR(INDEX($A$4:$A$56,SMALL(IF($A$88=AQ$4:AQ$56,ROW(AQ$4:AQ$56)-MIN(ROW(AQ$4))+1,""),ROWS(AQ$88:AQ95))),"")</f>
        <v/>
      </c>
      <c r="AR95" s="138" t="str">
        <f t="array" ref="AR95">IFERROR(INDEX($A$4:$A$56,SMALL(IF($A$88=AR$4:AR$56,ROW(AR$4:AR$56)-MIN(ROW(AR$4))+1,""),ROWS(AR$88:AR95))),"")</f>
        <v/>
      </c>
      <c r="AS95" s="138" t="str">
        <f t="array" ref="AS95">IFERROR(INDEX($A$4:$A$56,SMALL(IF($A$88=AS$4:AS$56,ROW(AS$4:AS$56)-MIN(ROW(AS$4))+1,""),ROWS(AS$88:AS95))),"")</f>
        <v/>
      </c>
      <c r="AT95" s="138" t="str">
        <f t="array" ref="AT95">IFERROR(INDEX($A$4:$A$56,SMALL(IF($A$88=AT$4:AT$56,ROW(AT$4:AT$56)-MIN(ROW(AT$4))+1,""),ROWS(AT$88:AT95))),"")</f>
        <v/>
      </c>
      <c r="AU95" s="186" t="str">
        <f t="array" ref="AU95">IFERROR(INDEX($A$4:$A$56,SMALL(IF($A$88=AU$4:AU$56,ROW(AU$4:AU$56)-MIN(ROW(AU$4))+1,""),ROWS(AU$88:AU95))),"")</f>
        <v/>
      </c>
      <c r="AV95" s="138" t="str">
        <f t="array" ref="AV95">IFERROR(INDEX($A$4:$A$56,SMALL(IF($A$88=AV$4:AV$56,ROW(AV$4:AV$56)-MIN(ROW(AV$4))+1,""),ROWS(AV$88:AV95))),"")</f>
        <v/>
      </c>
      <c r="AW95" s="138" t="str">
        <f t="array" ref="AW95">IFERROR(INDEX($A$4:$A$56,SMALL(IF($A$88=AW$4:AW$56,ROW(AW$4:AW$56)-MIN(ROW(AW$4))+1,""),ROWS(AW$88:AW95))),"")</f>
        <v/>
      </c>
      <c r="AX95" s="138" t="str">
        <f t="array" ref="AX95">IFERROR(INDEX($A$4:$A$56,SMALL(IF($A$88=AX$4:AX$56,ROW(AX$4:AX$56)-MIN(ROW(AX$4))+1,""),ROWS(AX$88:AX95))),"")</f>
        <v/>
      </c>
      <c r="AY95" s="138" t="str">
        <f t="array" ref="AY95">IFERROR(INDEX($A$4:$A$56,SMALL(IF($A$88=AY$4:AY$56,ROW(AY$4:AY$56)-MIN(ROW(AY$4))+1,""),ROWS(AY$88:AY95))),"")</f>
        <v/>
      </c>
      <c r="AZ95" s="186" t="str">
        <f t="array" ref="AZ95">IFERROR(INDEX($A$4:$A$56,SMALL(IF($A$88=AZ$4:AZ$56,ROW(AZ$4:AZ$56)-MIN(ROW(AZ$4))+1,""),ROWS(AZ$88:AZ95))),"")</f>
        <v/>
      </c>
      <c r="BA95" s="138" t="str">
        <f t="array" ref="BA95">IFERROR(INDEX($A$4:$A$56,SMALL(IF($A$88=BA$4:BA$56,ROW(BA$4:BA$56)-MIN(ROW(BA$4))+1,""),ROWS(BA$88:BA95))),"")</f>
        <v/>
      </c>
      <c r="BB95" s="138" t="str">
        <f t="array" ref="BB95">IFERROR(INDEX($A$4:$A$56,SMALL(IF($A$88=BB$4:BB$56,ROW(BB$4:BB$56)-MIN(ROW(BB$4))+1,""),ROWS(BB$88:BB95))),"")</f>
        <v/>
      </c>
      <c r="BC95" s="138" t="str">
        <f t="array" ref="BC95">IFERROR(INDEX($A$4:$A$56,SMALL(IF($A$88=BC$4:BC$56,ROW(BC$4:BC$56)-MIN(ROW(BC$4))+1,""),ROWS(BC$88:BC95))),"")</f>
        <v/>
      </c>
      <c r="BD95" s="138" t="str">
        <f t="array" ref="BD95">IFERROR(INDEX($A$4:$A$56,SMALL(IF($A$88=BD$4:BD$56,ROW(BD$4:BD$56)-MIN(ROW(BD$4))+1,""),ROWS(BD$88:BD95))),"")</f>
        <v/>
      </c>
      <c r="BE95" s="186" t="str">
        <f t="array" ref="BE95">IFERROR(INDEX($A$4:$A$56,SMALL(IF($A$88=BE$4:BE$56,ROW(BE$4:BE$56)-MIN(ROW(BE$4))+1,""),ROWS(BE$88:BE95))),"")</f>
        <v/>
      </c>
      <c r="BF95" s="138" t="str">
        <f t="array" ref="BF95">IFERROR(INDEX($A$4:$A$56,SMALL(IF($A$88=BF$4:BF$56,ROW(BF$4:BF$56)-MIN(ROW(BF$4))+1,""),ROWS(BF$88:BF95))),"")</f>
        <v/>
      </c>
      <c r="BG95" s="138" t="str">
        <f t="array" ref="BG95">IFERROR(INDEX($A$4:$A$56,SMALL(IF($A$88=BG$4:BG$56,ROW(BG$4:BG$56)-MIN(ROW(BG$4))+1,""),ROWS(BG$88:BG95))),"")</f>
        <v/>
      </c>
      <c r="BH95" s="138" t="str">
        <f t="array" ref="BH95">IFERROR(INDEX($A$4:$A$56,SMALL(IF($A$88=BH$4:BH$56,ROW(BH$4:BH$56)-MIN(ROW(BH$4))+1,""),ROWS(BH$88:BH95))),"")</f>
        <v/>
      </c>
      <c r="BI95" s="138" t="str">
        <f t="array" ref="BI95">IFERROR(INDEX($A$4:$A$56,SMALL(IF($A$88=BI$4:BI$56,ROW(BI$4:BI$56)-MIN(ROW(BI$4))+1,""),ROWS(BI$88:BI95))),"")</f>
        <v/>
      </c>
      <c r="BJ95" s="186" t="str">
        <f t="array" ref="BJ95">IFERROR(INDEX($A$4:$A$56,SMALL(IF($A$88=BJ$4:BJ$56,ROW(BJ$4:BJ$56)-MIN(ROW(BJ$4))+1,""),ROWS(BJ$88:BJ95))),"")</f>
        <v/>
      </c>
      <c r="BK95" s="138" t="str">
        <f t="array" ref="BK95">IFERROR(INDEX($A$4:$A$56,SMALL(IF($A$88=BK$4:BK$56,ROW(BK$4:BK$56)-MIN(ROW(BK$4))+1,""),ROWS(BK$88:BK95))),"")</f>
        <v/>
      </c>
      <c r="BL95" s="138" t="str">
        <f t="array" ref="BL95">IFERROR(INDEX($A$4:$A$56,SMALL(IF($A$88=BL$4:BL$56,ROW(BL$4:BL$56)-MIN(ROW(BL$4))+1,""),ROWS(BL$88:BL95))),"")</f>
        <v/>
      </c>
      <c r="BM95" s="138" t="str">
        <f t="array" ref="BM95">IFERROR(INDEX($A$4:$A$56,SMALL(IF($A$88=BM$4:BM$56,ROW(BM$4:BM$56)-MIN(ROW(BM$4))+1,""),ROWS(BM$88:BM95))),"")</f>
        <v/>
      </c>
      <c r="BN95" s="138" t="str">
        <f t="array" ref="BN95">IFERROR(INDEX($A$4:$A$56,SMALL(IF($A$88=BN$4:BN$56,ROW(BN$4:BN$56)-MIN(ROW(BN$4))+1,""),ROWS(BN$88:BN95))),"")</f>
        <v/>
      </c>
      <c r="BO95" s="186" t="str">
        <f t="array" ref="BO95">IFERROR(INDEX($A$4:$A$56,SMALL(IF($A$88=BO$4:BO$56,ROW(BO$4:BO$56)-MIN(ROW(BO$4))+1,""),ROWS(BO$88:BO95))),"")</f>
        <v/>
      </c>
      <c r="BP95" s="138" t="str">
        <f t="array" ref="BP95">IFERROR(INDEX($A$4:$A$56,SMALL(IF($A$88=BP$4:BP$56,ROW(BP$4:BP$56)-MIN(ROW(BP$4))+1,""),ROWS(BP$88:BP95))),"")</f>
        <v/>
      </c>
      <c r="BQ95" s="138" t="str">
        <f t="array" ref="BQ95">IFERROR(INDEX($A$4:$A$56,SMALL(IF($A$88=BQ$4:BQ$56,ROW(BQ$4:BQ$56)-MIN(ROW(BQ$4))+1,""),ROWS(BQ$88:BQ95))),"")</f>
        <v/>
      </c>
      <c r="BR95" s="138" t="str">
        <f t="array" ref="BR95">IFERROR(INDEX($A$4:$A$56,SMALL(IF($A$88=BR$4:BR$56,ROW(BR$4:BR$56)-MIN(ROW(BR$4))+1,""),ROWS(BR$88:BR95))),"")</f>
        <v/>
      </c>
      <c r="BS95" s="138" t="str">
        <f t="array" ref="BS95">IFERROR(INDEX($A$4:$A$56,SMALL(IF($A$88=BS$4:BS$56,ROW(BS$4:BS$56)-MIN(ROW(BS$4))+1,""),ROWS(BS$88:BS95))),"")</f>
        <v/>
      </c>
      <c r="BT95" s="186" t="str">
        <f t="array" ref="BT95">IFERROR(INDEX($A$4:$A$56,SMALL(IF($A$88=BT$4:BT$56,ROW(BT$4:BT$56)-MIN(ROW(BT$4))+1,""),ROWS(BT$88:BT95))),"")</f>
        <v/>
      </c>
      <c r="BU95" s="138" t="str">
        <f t="array" ref="BU95">IFERROR(INDEX($A$4:$A$56,SMALL(IF($A$88=BU$4:BU$56,ROW(BU$4:BU$56)-MIN(ROW(BU$4))+1,""),ROWS(BU$88:BU95))),"")</f>
        <v/>
      </c>
      <c r="BV95" s="138" t="str">
        <f t="array" ref="BV95">IFERROR(INDEX($A$4:$A$56,SMALL(IF($A$88=BV$4:BV$56,ROW(BV$4:BV$56)-MIN(ROW(BV$4))+1,""),ROWS(BV$88:BV95))),"")</f>
        <v/>
      </c>
      <c r="BW95" s="138" t="str">
        <f t="array" ref="BW95">IFERROR(INDEX($A$4:$A$56,SMALL(IF($A$88=BW$4:BW$56,ROW(BW$4:BW$56)-MIN(ROW(BW$4))+1,""),ROWS(BW$88:BW95))),"")</f>
        <v/>
      </c>
      <c r="BX95" s="138" t="str">
        <f t="array" ref="BX95">IFERROR(INDEX($A$4:$A$56,SMALL(IF($A$88=BX$4:BX$56,ROW(BX$4:BX$56)-MIN(ROW(BX$4))+1,""),ROWS(BX$88:BX95))),"")</f>
        <v/>
      </c>
      <c r="BY95" s="186" t="str">
        <f t="array" ref="BY95">IFERROR(INDEX($A$4:$A$56,SMALL(IF($A$88=BY$4:BY$56,ROW(BY$4:BY$56)-MIN(ROW(BY$4))+1,""),ROWS(BY$88:BY95))),"")</f>
        <v/>
      </c>
      <c r="BZ95" s="138" t="str">
        <f t="array" ref="BZ95">IFERROR(INDEX($A$4:$A$56,SMALL(IF($A$88=BZ$4:BZ$56,ROW(BZ$4:BZ$56)-MIN(ROW(BZ$4))+1,""),ROWS(BZ$88:BZ95))),"")</f>
        <v/>
      </c>
      <c r="CA95" s="138" t="str">
        <f t="array" ref="CA95">IFERROR(INDEX($A$4:$A$56,SMALL(IF($A$88=CA$4:CA$56,ROW(CA$4:CA$56)-MIN(ROW(CA$4))+1,""),ROWS(CA$88:CA95))),"")</f>
        <v/>
      </c>
      <c r="CB95" s="138" t="str">
        <f t="array" ref="CB95">IFERROR(INDEX($A$4:$A$56,SMALL(IF($A$88=CB$4:CB$56,ROW(CB$4:CB$56)-MIN(ROW(CB$4))+1,""),ROWS(CB$88:CB95))),"")</f>
        <v/>
      </c>
      <c r="CC95" s="138" t="str">
        <f t="array" ref="CC95">IFERROR(INDEX($A$4:$A$56,SMALL(IF($A$88=CC$4:CC$56,ROW(CC$4:CC$56)-MIN(ROW(CC$4))+1,""),ROWS(CC$88:CC95))),"")</f>
        <v/>
      </c>
      <c r="CD95" s="186" t="str">
        <f t="array" ref="CD95">IFERROR(INDEX($A$4:$A$56,SMALL(IF($A$88=CD$4:CD$56,ROW(CD$4:CD$56)-MIN(ROW(CD$4))+1,""),ROWS(CD$88:CD95))),"")</f>
        <v/>
      </c>
      <c r="CE95" s="138" t="str">
        <f t="array" ref="CE95">IFERROR(INDEX($A$4:$A$56,SMALL(IF($A$88=CE$4:CE$56,ROW(CE$4:CE$56)-MIN(ROW(CE$4))+1,""),ROWS(CE$88:CE95))),"")</f>
        <v/>
      </c>
      <c r="CF95" s="138" t="str">
        <f t="array" ref="CF95">IFERROR(INDEX($A$4:$A$56,SMALL(IF($A$88=CF$4:CF$56,ROW(CF$4:CF$56)-MIN(ROW(CF$4))+1,""),ROWS(CF$88:CF95))),"")</f>
        <v/>
      </c>
      <c r="CG95" s="138" t="str">
        <f t="array" ref="CG95">IFERROR(INDEX($A$4:$A$56,SMALL(IF($A$88=CG$4:CG$56,ROW(CG$4:CG$56)-MIN(ROW(CG$4))+1,""),ROWS(CG$88:CG95))),"")</f>
        <v/>
      </c>
      <c r="CH95" s="138" t="str">
        <f t="array" ref="CH95">IFERROR(INDEX($A$4:$A$56,SMALL(IF($A$88=CH$4:CH$56,ROW(CH$4:CH$56)-MIN(ROW(CH$4))+1,""),ROWS(CH$88:CH95))),"")</f>
        <v/>
      </c>
      <c r="CI95" s="186" t="str">
        <f t="array" ref="CI95">IFERROR(INDEX($A$4:$A$56,SMALL(IF($A$88=CI$4:CI$56,ROW(CI$4:CI$56)-MIN(ROW(CI$4))+1,""),ROWS(CI$88:CI95))),"")</f>
        <v/>
      </c>
      <c r="CJ95" s="138" t="str">
        <f t="array" ref="CJ95">IFERROR(INDEX($A$4:$A$56,SMALL(IF($A$88=CJ$4:CJ$56,ROW(CJ$4:CJ$56)-MIN(ROW(CJ$4))+1,""),ROWS(CJ$88:CJ95))),"")</f>
        <v/>
      </c>
      <c r="CK95" s="138" t="str">
        <f t="array" ref="CK95">IFERROR(INDEX($A$4:$A$56,SMALL(IF($A$88=CK$4:CK$56,ROW(CK$4:CK$56)-MIN(ROW(CK$4))+1,""),ROWS(CK$88:CK95))),"")</f>
        <v/>
      </c>
      <c r="CL95" s="138" t="str">
        <f t="array" ref="CL95">IFERROR(INDEX($A$4:$A$56,SMALL(IF($A$88=CL$4:CL$56,ROW(CL$4:CL$56)-MIN(ROW(CL$4))+1,""),ROWS(CL$88:CL95))),"")</f>
        <v/>
      </c>
      <c r="CM95" s="138" t="str">
        <f t="array" ref="CM95">IFERROR(INDEX($A$4:$A$56,SMALL(IF($A$88=CM$4:CM$56,ROW(CM$4:CM$56)-MIN(ROW(CM$4))+1,""),ROWS(CM$88:CM95))),"")</f>
        <v/>
      </c>
      <c r="CN95" s="186" t="str">
        <f t="array" ref="CN95">IFERROR(INDEX($A$4:$A$56,SMALL(IF($A$88=CN$4:CN$56,ROW(CN$4:CN$56)-MIN(ROW(CN$4))+1,""),ROWS(CN$88:CN95))),"")</f>
        <v/>
      </c>
      <c r="CO95" s="138" t="str">
        <f t="array" ref="CO95">IFERROR(INDEX($A$4:$A$56,SMALL(IF($A$88=CO$4:CO$56,ROW(CO$4:CO$56)-MIN(ROW(CO$4))+1,""),ROWS(CO$88:CO95))),"")</f>
        <v/>
      </c>
      <c r="CP95" s="138" t="str">
        <f t="array" ref="CP95">IFERROR(INDEX($A$4:$A$56,SMALL(IF($A$88=CP$4:CP$56,ROW(CP$4:CP$56)-MIN(ROW(CP$4))+1,""),ROWS(CP$88:CP95))),"")</f>
        <v/>
      </c>
      <c r="CQ95" s="138" t="str">
        <f t="array" ref="CQ95">IFERROR(INDEX($A$4:$A$56,SMALL(IF($A$88=CQ$4:CQ$56,ROW(CQ$4:CQ$56)-MIN(ROW(CQ$4))+1,""),ROWS(CQ$88:CQ95))),"")</f>
        <v/>
      </c>
      <c r="CR95" s="138" t="str">
        <f t="array" ref="CR95">IFERROR(INDEX($A$4:$A$56,SMALL(IF($A$88=CR$4:CR$56,ROW(CR$4:CR$56)-MIN(ROW(CR$4))+1,""),ROWS(CR$88:CR95))),"")</f>
        <v/>
      </c>
      <c r="CS95" s="186" t="str">
        <f t="array" ref="CS95">IFERROR(INDEX($A$4:$A$56,SMALL(IF($A$88=CS$4:CS$56,ROW(CS$4:CS$56)-MIN(ROW(CS$4))+1,""),ROWS(CS$88:CS95))),"")</f>
        <v/>
      </c>
      <c r="CT95" s="138" t="str">
        <f t="array" ref="CT95">IFERROR(INDEX($A$4:$A$56,SMALL(IF($A$88=CT$4:CT$56,ROW(CT$4:CT$56)-MIN(ROW(CT$4))+1,""),ROWS(CT$88:CT95))),"")</f>
        <v/>
      </c>
      <c r="CU95" s="138" t="str">
        <f t="array" ref="CU95">IFERROR(INDEX($A$4:$A$56,SMALL(IF($A$88=CU$4:CU$56,ROW(CU$4:CU$56)-MIN(ROW(CU$4))+1,""),ROWS(CU$88:CU95))),"")</f>
        <v/>
      </c>
      <c r="CV95" s="138" t="str">
        <f t="array" ref="CV95">IFERROR(INDEX($A$4:$A$56,SMALL(IF($A$88=CV$4:CV$56,ROW(CV$4:CV$56)-MIN(ROW(CV$4))+1,""),ROWS(CV$88:CV95))),"")</f>
        <v/>
      </c>
      <c r="CW95" s="138" t="str">
        <f t="array" ref="CW95">IFERROR(INDEX($A$4:$A$56,SMALL(IF($A$88=CW$4:CW$56,ROW(CW$4:CW$56)-MIN(ROW(CW$4))+1,""),ROWS(CW$88:CW95))),"")</f>
        <v/>
      </c>
      <c r="CX95" s="186" t="str">
        <f t="array" ref="CX95">IFERROR(INDEX($A$4:$A$56,SMALL(IF($A$88=CX$4:CX$56,ROW(CX$4:CX$56)-MIN(ROW(CX$4))+1,""),ROWS(CX$88:CX95))),"")</f>
        <v/>
      </c>
      <c r="CY95" s="138" t="str">
        <f t="array" ref="CY95">IFERROR(INDEX($A$4:$A$56,SMALL(IF($A$88=CY$4:CY$56,ROW(CY$4:CY$56)-MIN(ROW(CY$4))+1,""),ROWS(CY$88:CY95))),"")</f>
        <v/>
      </c>
      <c r="CZ95" s="138" t="str">
        <f t="array" ref="CZ95">IFERROR(INDEX($A$4:$A$56,SMALL(IF($A$88=CZ$4:CZ$56,ROW(CZ$4:CZ$56)-MIN(ROW(CZ$4))+1,""),ROWS(CZ$88:CZ95))),"")</f>
        <v/>
      </c>
      <c r="DA95" s="138" t="str">
        <f t="array" ref="DA95">IFERROR(INDEX($A$4:$A$56,SMALL(IF($A$88=DA$4:DA$56,ROW(DA$4:DA$56)-MIN(ROW(DA$4))+1,""),ROWS(DA$88:DA95))),"")</f>
        <v/>
      </c>
      <c r="DB95" s="138" t="str">
        <f t="array" ref="DB95">IFERROR(INDEX($A$4:$A$56,SMALL(IF($A$88=DB$4:DB$56,ROW(DB$4:DB$56)-MIN(ROW(DB$4))+1,""),ROWS(DB$88:DB95))),"")</f>
        <v/>
      </c>
      <c r="DC95" s="186" t="str">
        <f t="array" ref="DC95">IFERROR(INDEX($A$4:$A$56,SMALL(IF($A$88=DC$4:DC$56,ROW(DC$4:DC$56)-MIN(ROW(DC$4))+1,""),ROWS(DC$88:DC95))),"")</f>
        <v/>
      </c>
      <c r="DD95" s="138" t="str">
        <f t="array" ref="DD95">IFERROR(INDEX($A$4:$A$56,SMALL(IF($A$88=DD$4:DD$56,ROW(DD$4:DD$56)-MIN(ROW(DD$4))+1,""),ROWS(DD$88:DD95))),"")</f>
        <v/>
      </c>
      <c r="DE95" s="138" t="str">
        <f t="array" ref="DE95">IFERROR(INDEX($A$4:$A$56,SMALL(IF($A$88=DE$4:DE$56,ROW(DE$4:DE$56)-MIN(ROW(DE$4))+1,""),ROWS(DE$88:DE95))),"")</f>
        <v/>
      </c>
      <c r="DF95" s="138" t="str">
        <f t="array" ref="DF95">IFERROR(INDEX($A$4:$A$56,SMALL(IF($A$88=DF$4:DF$56,ROW(DF$4:DF$56)-MIN(ROW(DF$4))+1,""),ROWS(DF$88:DF95))),"")</f>
        <v/>
      </c>
      <c r="DG95" s="138" t="str">
        <f t="array" ref="DG95">IFERROR(INDEX($A$4:$A$56,SMALL(IF($A$88=DG$4:DG$56,ROW(DG$4:DG$56)-MIN(ROW(DG$4))+1,""),ROWS(DG$88:DG95))),"")</f>
        <v/>
      </c>
      <c r="DH95" s="186" t="str">
        <f t="array" ref="DH95">IFERROR(INDEX($A$4:$A$56,SMALL(IF($A$88=DH$4:DH$56,ROW(DH$4:DH$56)-MIN(ROW(DH$4))+1,""),ROWS(DH$88:DH95))),"")</f>
        <v/>
      </c>
      <c r="DI95" s="138" t="str">
        <f t="array" ref="DI95">IFERROR(INDEX($A$4:$A$56,SMALL(IF($A$88=DI$4:DI$56,ROW(DI$4:DI$56)-MIN(ROW(DI$4))+1,""),ROWS(DI$88:DI95))),"")</f>
        <v/>
      </c>
      <c r="DJ95" s="138" t="str">
        <f t="array" ref="DJ95">IFERROR(INDEX($A$4:$A$56,SMALL(IF($A$88=DJ$4:DJ$56,ROW(DJ$4:DJ$56)-MIN(ROW(DJ$4))+1,""),ROWS(DJ$88:DJ95))),"")</f>
        <v/>
      </c>
      <c r="DK95" s="138" t="str">
        <f t="array" ref="DK95">IFERROR(INDEX($A$4:$A$56,SMALL(IF($A$88=DK$4:DK$56,ROW(DK$4:DK$56)-MIN(ROW(DK$4))+1,""),ROWS(DK$88:DK95))),"")</f>
        <v/>
      </c>
      <c r="DL95" s="138" t="str">
        <f t="array" ref="DL95">IFERROR(INDEX($A$4:$A$56,SMALL(IF($A$88=DL$4:DL$56,ROW(DL$4:DL$56)-MIN(ROW(DL$4))+1,""),ROWS(DL$88:DL95))),"")</f>
        <v/>
      </c>
      <c r="DM95" s="186" t="str">
        <f t="array" ref="DM95">IFERROR(INDEX($A$4:$A$56,SMALL(IF($A$88=DM$4:DM$56,ROW(DM$4:DM$56)-MIN(ROW(DM$4))+1,""),ROWS(DM$88:DM95))),"")</f>
        <v/>
      </c>
      <c r="DN95" s="138" t="str">
        <f t="array" ref="DN95">IFERROR(INDEX($A$4:$A$56,SMALL(IF($A$88=DN$4:DN$56,ROW(DN$4:DN$56)-MIN(ROW(DN$4))+1,""),ROWS(DN$88:DN95))),"")</f>
        <v/>
      </c>
      <c r="DO95" s="138" t="str">
        <f t="array" ref="DO95">IFERROR(INDEX($A$4:$A$56,SMALL(IF($A$88=DO$4:DO$56,ROW(DO$4:DO$56)-MIN(ROW(DO$4))+1,""),ROWS(DO$88:DO95))),"")</f>
        <v/>
      </c>
      <c r="DP95" s="138" t="str">
        <f t="array" ref="DP95">IFERROR(INDEX($A$4:$A$56,SMALL(IF($A$88=DP$4:DP$56,ROW(DP$4:DP$56)-MIN(ROW(DP$4))+1,""),ROWS(DP$88:DP95))),"")</f>
        <v/>
      </c>
      <c r="DQ95" s="138" t="str">
        <f t="array" ref="DQ95">IFERROR(INDEX($A$4:$A$56,SMALL(IF($A$88=DQ$4:DQ$56,ROW(DQ$4:DQ$56)-MIN(ROW(DQ$4))+1,""),ROWS(DQ$88:DQ95))),"")</f>
        <v/>
      </c>
      <c r="DR95" s="186" t="str">
        <f t="array" ref="DR95">IFERROR(INDEX($A$4:$A$56,SMALL(IF($A$88=DR$4:DR$56,ROW(DR$4:DR$56)-MIN(ROW(DR$4))+1,""),ROWS(DR$88:DR95))),"")</f>
        <v/>
      </c>
      <c r="DS95" s="138" t="str">
        <f t="array" ref="DS95">IFERROR(INDEX($A$4:$A$56,SMALL(IF($A$88=DS$4:DS$56,ROW(DS$4:DS$56)-MIN(ROW(DS$4))+1,""),ROWS(DS$88:DS95))),"")</f>
        <v/>
      </c>
      <c r="DT95" s="138" t="str">
        <f t="array" ref="DT95">IFERROR(INDEX($A$4:$A$56,SMALL(IF($A$88=DT$4:DT$56,ROW(DT$4:DT$56)-MIN(ROW(DT$4))+1,""),ROWS(DT$88:DT95))),"")</f>
        <v/>
      </c>
      <c r="DU95" s="138" t="str">
        <f t="array" ref="DU95">IFERROR(INDEX($A$4:$A$56,SMALL(IF($A$88=DU$4:DU$56,ROW(DU$4:DU$56)-MIN(ROW(DU$4))+1,""),ROWS(DU$88:DU95))),"")</f>
        <v/>
      </c>
      <c r="DV95" s="138" t="str">
        <f t="array" ref="DV95">IFERROR(INDEX($A$4:$A$56,SMALL(IF($A$88=DV$4:DV$56,ROW(DV$4:DV$56)-MIN(ROW(DV$4))+1,""),ROWS(DV$88:DV95))),"")</f>
        <v/>
      </c>
      <c r="DW95" s="186" t="str">
        <f t="array" ref="DW95">IFERROR(INDEX($A$4:$A$56,SMALL(IF($A$88=DW$4:DW$56,ROW(DW$4:DW$56)-MIN(ROW(DW$4))+1,""),ROWS(DW$88:DW95))),"")</f>
        <v/>
      </c>
      <c r="DX95" s="138" t="str">
        <f t="array" ref="DX95">IFERROR(INDEX($A$4:$A$56,SMALL(IF($A$88=DX$4:DX$56,ROW(DX$4:DX$56)-MIN(ROW(DX$4))+1,""),ROWS(DX$88:DX95))),"")</f>
        <v/>
      </c>
      <c r="DY95" s="138" t="str">
        <f t="array" ref="DY95">IFERROR(INDEX($A$4:$A$56,SMALL(IF($A$88=DY$4:DY$56,ROW(DY$4:DY$56)-MIN(ROW(DY$4))+1,""),ROWS(DY$88:DY95))),"")</f>
        <v/>
      </c>
      <c r="DZ95" s="138" t="str">
        <f t="array" ref="DZ95">IFERROR(INDEX($A$4:$A$56,SMALL(IF($A$88=DZ$4:DZ$56,ROW(DZ$4:DZ$56)-MIN(ROW(DZ$4))+1,""),ROWS(DZ$88:DZ95))),"")</f>
        <v/>
      </c>
      <c r="EA95" s="138" t="str">
        <f t="array" ref="EA95">IFERROR(INDEX($A$4:$A$56,SMALL(IF($A$88=EA$4:EA$56,ROW(EA$4:EA$56)-MIN(ROW(EA$4))+1,""),ROWS(EA$88:EA95))),"")</f>
        <v/>
      </c>
      <c r="EB95" s="186" t="str">
        <f t="array" ref="EB95">IFERROR(INDEX($A$4:$A$56,SMALL(IF($A$88=EB$4:EB$56,ROW(EB$4:EB$56)-MIN(ROW(EB$4))+1,""),ROWS(EB$88:EB95))),"")</f>
        <v/>
      </c>
      <c r="EC95" s="138" t="str">
        <f t="array" ref="EC95">IFERROR(INDEX($A$4:$A$56,SMALL(IF($A$88=EC$4:EC$56,ROW(EC$4:EC$56)-MIN(ROW(EC$4))+1,""),ROWS(EC$88:EC95))),"")</f>
        <v/>
      </c>
      <c r="ED95" s="138" t="str">
        <f t="array" ref="ED95">IFERROR(INDEX($A$4:$A$56,SMALL(IF($A$88=ED$4:ED$56,ROW(ED$4:ED$56)-MIN(ROW(ED$4))+1,""),ROWS(ED$88:ED95))),"")</f>
        <v/>
      </c>
      <c r="EE95" s="138" t="str">
        <f t="array" ref="EE95">IFERROR(INDEX($A$4:$A$56,SMALL(IF($A$88=EE$4:EE$56,ROW(EE$4:EE$56)-MIN(ROW(EE$4))+1,""),ROWS(EE$88:EE95))),"")</f>
        <v/>
      </c>
      <c r="EF95" s="138" t="str">
        <f t="array" ref="EF95">IFERROR(INDEX($A$4:$A$56,SMALL(IF($A$88=EF$4:EF$56,ROW(EF$4:EF$56)-MIN(ROW(EF$4))+1,""),ROWS(EF$88:EF95))),"")</f>
        <v/>
      </c>
      <c r="EG95" s="186" t="str">
        <f t="array" ref="EG95">IFERROR(INDEX($A$4:$A$56,SMALL(IF($A$88=EG$4:EG$56,ROW(EG$4:EG$56)-MIN(ROW(EG$4))+1,""),ROWS(EG$88:EG95))),"")</f>
        <v/>
      </c>
      <c r="EH95" s="138" t="str">
        <f t="array" ref="EH95">IFERROR(INDEX($A$4:$A$56,SMALL(IF($A$88=EH$4:EH$56,ROW(EH$4:EH$56)-MIN(ROW(EH$4))+1,""),ROWS(EH$88:EH95))),"")</f>
        <v/>
      </c>
      <c r="EI95" s="138" t="str">
        <f t="array" ref="EI95">IFERROR(INDEX($A$4:$A$56,SMALL(IF($A$88=EI$4:EI$56,ROW(EI$4:EI$56)-MIN(ROW(EI$4))+1,""),ROWS(EI$88:EI95))),"")</f>
        <v/>
      </c>
      <c r="EJ95" s="138" t="str">
        <f t="array" ref="EJ95">IFERROR(INDEX($A$4:$A$56,SMALL(IF($A$88=EJ$4:EJ$56,ROW(EJ$4:EJ$56)-MIN(ROW(EJ$4))+1,""),ROWS(EJ$88:EJ95))),"")</f>
        <v/>
      </c>
      <c r="EK95" s="138" t="str">
        <f t="array" ref="EK95">IFERROR(INDEX($A$4:$A$56,SMALL(IF($A$88=EK$4:EK$56,ROW(EK$4:EK$56)-MIN(ROW(EK$4))+1,""),ROWS(EK$88:EK95))),"")</f>
        <v/>
      </c>
      <c r="EL95" s="138" t="str">
        <f t="array" ref="EL95">IFERROR(INDEX($A$4:$A$56,SMALL(IF($A$88=EL$4:EL$56,ROW(EL$4:EL$56)-MIN(ROW(EL$4))+1,""),ROWS(EL$88:EL95))),"")</f>
        <v/>
      </c>
      <c r="EM95" s="138" t="str">
        <f t="array" ref="EM95">IFERROR(INDEX($A$4:$A$56,SMALL(IF($A$88=EM$4:EM$56,ROW(EM$4:EM$56)-MIN(ROW(EM$4))+1,""),ROWS(EM$88:EM95))),"")</f>
        <v/>
      </c>
      <c r="EN95" s="138" t="str">
        <f t="array" ref="EN95">IFERROR(INDEX($A$4:$A$56,SMALL(IF($A$88=EN$4:EN$56,ROW(EN$4:EN$56)-MIN(ROW(EN$4))+1,""),ROWS(EN$88:EN95))),"")</f>
        <v/>
      </c>
      <c r="EO95" s="138" t="str">
        <f t="array" ref="EO95">IFERROR(INDEX($A$4:$A$56,SMALL(IF($A$88=EO$4:EO$56,ROW(EO$4:EO$56)-MIN(ROW(EO$4))+1,""),ROWS(EO$88:EO95))),"")</f>
        <v/>
      </c>
      <c r="EP95" s="138" t="str">
        <f t="array" ref="EP95">IFERROR(INDEX($A$4:$A$56,SMALL(IF($A$88=EP$4:EP$56,ROW(EP$4:EP$56)-MIN(ROW(EP$4))+1,""),ROWS(EP$88:EP95))),"")</f>
        <v/>
      </c>
      <c r="EQ95" s="138" t="str">
        <f t="array" ref="EQ95">IFERROR(INDEX($A$4:$A$56,SMALL(IF($A$88=EQ$4:EQ$56,ROW(EQ$4:EQ$56)-MIN(ROW(EQ$4))+1,""),ROWS(EQ$88:EQ95))),"")</f>
        <v/>
      </c>
      <c r="ER95" s="138" t="str">
        <f t="array" ref="ER95">IFERROR(INDEX($A$4:$A$56,SMALL(IF($A$88=ER$4:ER$56,ROW(ER$4:ER$56)-MIN(ROW(ER$4))+1,""),ROWS(ER$88:ER95))),"")</f>
        <v/>
      </c>
      <c r="ES95" s="138" t="str">
        <f t="array" ref="ES95">IFERROR(INDEX($A$4:$A$56,SMALL(IF($A$88=ES$4:ES$56,ROW(ES$4:ES$56)-MIN(ROW(ES$4))+1,""),ROWS(ES$88:ES95))),"")</f>
        <v/>
      </c>
      <c r="ET95" s="138" t="str">
        <f t="array" ref="ET95">IFERROR(INDEX($A$4:$A$56,SMALL(IF($A$88=ET$4:ET$56,ROW(ET$4:ET$56)-MIN(ROW(ET$4))+1,""),ROWS(ET$88:ET95))),"")</f>
        <v/>
      </c>
      <c r="EU95" s="138" t="str">
        <f t="array" ref="EU95">IFERROR(INDEX($A$4:$A$56,SMALL(IF($A$88=EU$4:EU$56,ROW(EU$4:EU$56)-MIN(ROW(EU$4))+1,""),ROWS(EU$88:EU95))),"")</f>
        <v/>
      </c>
      <c r="EV95" s="138" t="str">
        <f t="array" ref="EV95">IFERROR(INDEX($A$4:$A$56,SMALL(IF($A$88=EV$4:EV$56,ROW(EV$4:EV$56)-MIN(ROW(EV$4))+1,""),ROWS(EV$88:EV95))),"")</f>
        <v/>
      </c>
      <c r="EW95" s="138" t="str">
        <f t="array" ref="EW95">IFERROR(INDEX($A$4:$A$56,SMALL(IF($A$88=EW$4:EW$56,ROW(EW$4:EW$56)-MIN(ROW(EW$4))+1,""),ROWS(EW$88:EW95))),"")</f>
        <v/>
      </c>
      <c r="EX95" s="138" t="str">
        <f t="array" ref="EX95">IFERROR(INDEX($A$4:$A$56,SMALL(IF($A$88=EX$4:EX$56,ROW(EX$4:EX$56)-MIN(ROW(EX$4))+1,""),ROWS(EX$88:EX95))),"")</f>
        <v/>
      </c>
      <c r="EY95" s="138" t="str">
        <f t="array" ref="EY95">IFERROR(INDEX($A$4:$A$56,SMALL(IF($A$88=EY$4:EY$56,ROW(EY$4:EY$56)-MIN(ROW(EY$4))+1,""),ROWS(EY$88:EY95))),"")</f>
        <v/>
      </c>
      <c r="EZ95" s="138" t="str">
        <f t="array" ref="EZ95">IFERROR(INDEX($A$4:$A$56,SMALL(IF($A$88=EZ$4:EZ$56,ROW(EZ$4:EZ$56)-MIN(ROW(EZ$4))+1,""),ROWS(EZ$88:EZ95))),"")</f>
        <v/>
      </c>
      <c r="FA95" s="138" t="str">
        <f t="array" ref="FA95">IFERROR(INDEX($A$4:$A$56,SMALL(IF($A$88=FA$4:FA$56,ROW(FA$4:FA$56)-MIN(ROW(FA$4))+1,""),ROWS(FA$88:FA95))),"")</f>
        <v/>
      </c>
      <c r="FB95" s="138" t="str">
        <f t="array" ref="FB95">IFERROR(INDEX($A$4:$A$56,SMALL(IF($A$88=FB$4:FB$56,ROW(FB$4:FB$56)-MIN(ROW(FB$4))+1,""),ROWS(FB$88:FB95))),"")</f>
        <v/>
      </c>
      <c r="FC95" s="138" t="str">
        <f t="array" ref="FC95">IFERROR(INDEX($A$4:$A$56,SMALL(IF($A$88=FC$4:FC$56,ROW(FC$4:FC$56)-MIN(ROW(FC$4))+1,""),ROWS(FC$88:FC95))),"")</f>
        <v/>
      </c>
      <c r="FD95" s="138" t="str">
        <f t="array" ref="FD95">IFERROR(INDEX($A$4:$A$56,SMALL(IF($A$88=FD$4:FD$56,ROW(FD$4:FD$56)-MIN(ROW(FD$4))+1,""),ROWS(FD$88:FD95))),"")</f>
        <v/>
      </c>
      <c r="FE95" s="138" t="str">
        <f t="array" ref="FE95">IFERROR(INDEX($A$4:$A$56,SMALL(IF($A$88=FE$4:FE$56,ROW(FE$4:FE$56)-MIN(ROW(FE$4))+1,""),ROWS(FE$88:FE95))),"")</f>
        <v/>
      </c>
      <c r="FF95" s="138" t="str">
        <f t="array" ref="FF95">IFERROR(INDEX($A$4:$A$56,SMALL(IF($A$88=FF$4:FF$56,ROW(FF$4:FF$56)-MIN(ROW(FF$4))+1,""),ROWS(FF$88:FF95))),"")</f>
        <v/>
      </c>
      <c r="FG95" s="138" t="str">
        <f t="array" ref="FG95">IFERROR(INDEX($A$4:$A$56,SMALL(IF($A$88=FG$4:FG$56,ROW(FG$4:FG$56)-MIN(ROW(FG$4))+1,""),ROWS(FG$88:FG95))),"")</f>
        <v/>
      </c>
      <c r="FH95" s="138" t="str">
        <f t="array" ref="FH95">IFERROR(INDEX($A$4:$A$56,SMALL(IF($A$88=FH$4:FH$56,ROW(FH$4:FH$56)-MIN(ROW(FH$4))+1,""),ROWS(FH$88:FH95))),"")</f>
        <v/>
      </c>
      <c r="FI95" s="138" t="str">
        <f t="array" ref="FI95">IFERROR(INDEX($A$4:$A$56,SMALL(IF($A$88=FI$4:FI$56,ROW(FI$4:FI$56)-MIN(ROW(FI$4))+1,""),ROWS(FI$88:FI95))),"")</f>
        <v/>
      </c>
      <c r="FJ95" s="138" t="str">
        <f t="array" ref="FJ95">IFERROR(INDEX($A$4:$A$56,SMALL(IF($A$88=FJ$4:FJ$56,ROW(FJ$4:FJ$56)-MIN(ROW(FJ$4))+1,""),ROWS(FJ$88:FJ95))),"")</f>
        <v/>
      </c>
      <c r="FK95" s="138" t="str">
        <f t="array" ref="FK95">IFERROR(INDEX($A$4:$A$56,SMALL(IF($A$88=FK$4:FK$56,ROW(FK$4:FK$56)-MIN(ROW(FK$4))+1,""),ROWS(FK$88:FK95))),"")</f>
        <v/>
      </c>
      <c r="FL95" s="138" t="str">
        <f t="array" ref="FL95">IFERROR(INDEX($A$4:$A$56,SMALL(IF($A$88=FL$4:FL$56,ROW(FL$4:FL$56)-MIN(ROW(FL$4))+1,""),ROWS(FL$88:FL95))),"")</f>
        <v/>
      </c>
      <c r="FM95" s="138" t="str">
        <f t="array" ref="FM95">IFERROR(INDEX($A$4:$A$56,SMALL(IF($A$88=FM$4:FM$56,ROW(FM$4:FM$56)-MIN(ROW(FM$4))+1,""),ROWS(FM$88:FM95))),"")</f>
        <v/>
      </c>
      <c r="FN95" s="138" t="str">
        <f t="array" ref="FN95">IFERROR(INDEX($A$4:$A$56,SMALL(IF($A$88=FN$4:FN$56,ROW(FN$4:FN$56)-MIN(ROW(FN$4))+1,""),ROWS(FN$88:FN95))),"")</f>
        <v/>
      </c>
      <c r="FO95" s="138" t="str">
        <f t="array" ref="FO95">IFERROR(INDEX($A$4:$A$56,SMALL(IF($A$88=FO$4:FO$56,ROW(FO$4:FO$56)-MIN(ROW(FO$4))+1,""),ROWS(FO$88:FO95))),"")</f>
        <v/>
      </c>
      <c r="FP95" s="138" t="str">
        <f t="array" ref="FP95">IFERROR(INDEX($A$4:$A$56,SMALL(IF($A$88=FP$4:FP$56,ROW(FP$4:FP$56)-MIN(ROW(FP$4))+1,""),ROWS(FP$88:FP95))),"")</f>
        <v/>
      </c>
      <c r="FQ95" s="138" t="str">
        <f t="array" ref="FQ95">IFERROR(INDEX($A$4:$A$56,SMALL(IF($A$88=FQ$4:FQ$56,ROW(FQ$4:FQ$56)-MIN(ROW(FQ$4))+1,""),ROWS(FQ$88:FQ95))),"")</f>
        <v/>
      </c>
      <c r="FR95" s="138" t="str">
        <f t="array" ref="FR95">IFERROR(INDEX($A$4:$A$56,SMALL(IF($A$88=FR$4:FR$56,ROW(FR$4:FR$56)-MIN(ROW(FR$4))+1,""),ROWS(FR$88:FR95))),"")</f>
        <v/>
      </c>
      <c r="FS95" s="138" t="str">
        <f t="array" ref="FS95">IFERROR(INDEX($A$4:$A$56,SMALL(IF($A$88=FS$4:FS$56,ROW(FS$4:FS$56)-MIN(ROW(FS$4))+1,""),ROWS(FS$88:FS95))),"")</f>
        <v/>
      </c>
      <c r="FT95" s="138" t="str">
        <f t="array" ref="FT95">IFERROR(INDEX($A$4:$A$56,SMALL(IF($A$88=FT$4:FT$56,ROW(FT$4:FT$56)-MIN(ROW(FT$4))+1,""),ROWS(FT$88:FT95))),"")</f>
        <v/>
      </c>
      <c r="FU95" s="138" t="str">
        <f t="array" ref="FU95">IFERROR(INDEX($A$4:$A$56,SMALL(IF($A$88=FU$4:FU$56,ROW(FU$4:FU$56)-MIN(ROW(FU$4))+1,""),ROWS(FU$88:FU95))),"")</f>
        <v/>
      </c>
      <c r="FV95" s="138" t="str">
        <f t="array" ref="FV95">IFERROR(INDEX($A$4:$A$56,SMALL(IF($A$88=FV$4:FV$56,ROW(FV$4:FV$56)-MIN(ROW(FV$4))+1,""),ROWS(FV$88:FV95))),"")</f>
        <v/>
      </c>
      <c r="FW95" s="138" t="str">
        <f t="array" ref="FW95">IFERROR(INDEX($A$4:$A$56,SMALL(IF($A$88=FW$4:FW$56,ROW(FW$4:FW$56)-MIN(ROW(FW$4))+1,""),ROWS(FW$88:FW95))),"")</f>
        <v/>
      </c>
      <c r="FX95" s="138" t="str">
        <f t="array" ref="FX95">IFERROR(INDEX($A$4:$A$56,SMALL(IF($A$88=FX$4:FX$56,ROW(FX$4:FX$56)-MIN(ROW(FX$4))+1,""),ROWS(FX$88:FX95))),"")</f>
        <v/>
      </c>
      <c r="FY95" s="138" t="str">
        <f t="array" ref="FY95">IFERROR(INDEX($A$4:$A$56,SMALL(IF($A$88=FY$4:FY$56,ROW(FY$4:FY$56)-MIN(ROW(FY$4))+1,""),ROWS(FY$88:FY95))),"")</f>
        <v/>
      </c>
      <c r="FZ95" s="138" t="str">
        <f t="array" ref="FZ95">IFERROR(INDEX($A$4:$A$56,SMALL(IF($A$88=FZ$4:FZ$56,ROW(FZ$4:FZ$56)-MIN(ROW(FZ$4))+1,""),ROWS(FZ$88:FZ95))),"")</f>
        <v/>
      </c>
      <c r="GA95" s="138" t="str">
        <f t="array" ref="GA95">IFERROR(INDEX($A$4:$A$56,SMALL(IF($A$88=GA$4:GA$56,ROW(GA$4:GA$56)-MIN(ROW(GA$4))+1,""),ROWS(GA$88:GA95))),"")</f>
        <v/>
      </c>
      <c r="GB95" s="138" t="str">
        <f t="array" ref="GB95">IFERROR(INDEX($A$4:$A$56,SMALL(IF($A$88=GB$4:GB$56,ROW(GB$4:GB$56)-MIN(ROW(GB$4))+1,""),ROWS(GB$88:GB95))),"")</f>
        <v/>
      </c>
      <c r="GC95" s="138" t="str">
        <f t="array" ref="GC95">IFERROR(INDEX($A$4:$A$56,SMALL(IF($A$88=GC$4:GC$56,ROW(GC$4:GC$56)-MIN(ROW(GC$4))+1,""),ROWS(GC$88:GC95))),"")</f>
        <v/>
      </c>
      <c r="GD95" s="138" t="str">
        <f t="array" ref="GD95">IFERROR(INDEX($A$4:$A$56,SMALL(IF($A$88=GD$4:GD$56,ROW(GD$4:GD$56)-MIN(ROW(GD$4))+1,""),ROWS(GD$88:GD95))),"")</f>
        <v/>
      </c>
      <c r="GE95" s="138" t="str">
        <f t="array" ref="GE95">IFERROR(INDEX($A$4:$A$56,SMALL(IF($A$88=GE$4:GE$56,ROW(GE$4:GE$56)-MIN(ROW(GE$4))+1,""),ROWS(GE$88:GE95))),"")</f>
        <v/>
      </c>
      <c r="GF95" s="138" t="str">
        <f t="array" ref="GF95">IFERROR(INDEX($A$4:$A$56,SMALL(IF($A$88=GF$4:GF$56,ROW(GF$4:GF$56)-MIN(ROW(GF$4))+1,""),ROWS(GF$88:GF95))),"")</f>
        <v/>
      </c>
      <c r="GG95" s="138" t="str">
        <f t="array" ref="GG95">IFERROR(INDEX($A$4:$A$56,SMALL(IF($A$88=GG$4:GG$56,ROW(GG$4:GG$56)-MIN(ROW(GG$4))+1,""),ROWS(GG$88:GG95))),"")</f>
        <v/>
      </c>
      <c r="GH95" s="138" t="str">
        <f t="array" ref="GH95">IFERROR(INDEX($A$4:$A$56,SMALL(IF($A$88=GH$4:GH$56,ROW(GH$4:GH$56)-MIN(ROW(GH$4))+1,""),ROWS(GH$88:GH95))),"")</f>
        <v/>
      </c>
      <c r="GI95" s="138" t="str">
        <f t="array" ref="GI95">IFERROR(INDEX($A$4:$A$56,SMALL(IF($A$88=GI$4:GI$56,ROW(GI$4:GI$56)-MIN(ROW(GI$4))+1,""),ROWS(GI$88:GI95))),"")</f>
        <v/>
      </c>
      <c r="GJ95" s="138" t="str">
        <f t="array" ref="GJ95">IFERROR(INDEX($A$4:$A$56,SMALL(IF($A$88=GJ$4:GJ$56,ROW(GJ$4:GJ$56)-MIN(ROW(GJ$4))+1,""),ROWS(GJ$88:GJ95))),"")</f>
        <v/>
      </c>
      <c r="GK95" s="138" t="str">
        <f t="array" ref="GK95">IFERROR(INDEX($A$4:$A$56,SMALL(IF($A$88=GK$4:GK$56,ROW(GK$4:GK$56)-MIN(ROW(GK$4))+1,""),ROWS(GK$88:GK95))),"")</f>
        <v/>
      </c>
      <c r="GL95" s="138" t="str">
        <f t="array" ref="GL95">IFERROR(INDEX($A$4:$A$56,SMALL(IF($A$88=GL$4:GL$56,ROW(GL$4:GL$56)-MIN(ROW(GL$4))+1,""),ROWS(GL$88:GL95))),"")</f>
        <v/>
      </c>
      <c r="GM95" s="138" t="str">
        <f t="array" ref="GM95">IFERROR(INDEX($A$4:$A$56,SMALL(IF($A$88=GM$4:GM$56,ROW(GM$4:GM$56)-MIN(ROW(GM$4))+1,""),ROWS(GM$88:GM95))),"")</f>
        <v/>
      </c>
      <c r="GN95" s="138" t="str">
        <f t="array" ref="GN95">IFERROR(INDEX($A$4:$A$56,SMALL(IF($A$88=GN$4:GN$56,ROW(GN$4:GN$56)-MIN(ROW(GN$4))+1,""),ROWS(GN$88:GN95))),"")</f>
        <v/>
      </c>
      <c r="GO95" s="138" t="str">
        <f t="array" ref="GO95">IFERROR(INDEX($A$4:$A$56,SMALL(IF($A$88=GO$4:GO$56,ROW(GO$4:GO$56)-MIN(ROW(GO$4))+1,""),ROWS(GO$88:GO95))),"")</f>
        <v/>
      </c>
      <c r="GP95" s="138" t="str">
        <f t="array" ref="GP95">IFERROR(INDEX($A$4:$A$56,SMALL(IF($A$88=GP$4:GP$56,ROW(GP$4:GP$56)-MIN(ROW(GP$4))+1,""),ROWS(GP$88:GP95))),"")</f>
        <v/>
      </c>
      <c r="GQ95" s="138" t="str">
        <f t="array" ref="GQ95">IFERROR(INDEX($A$4:$A$56,SMALL(IF($A$88=GQ$4:GQ$56,ROW(GQ$4:GQ$56)-MIN(ROW(GQ$4))+1,""),ROWS(GQ$88:GQ95))),"")</f>
        <v/>
      </c>
      <c r="GR95" s="138" t="str">
        <f t="array" ref="GR95">IFERROR(INDEX($A$4:$A$56,SMALL(IF($A$88=GR$4:GR$56,ROW(GR$4:GR$56)-MIN(ROW(GR$4))+1,""),ROWS(GR$88:GR95))),"")</f>
        <v/>
      </c>
      <c r="GS95" s="138" t="str">
        <f t="array" ref="GS95">IFERROR(INDEX($A$4:$A$56,SMALL(IF($A$88=GS$4:GS$56,ROW(GS$4:GS$56)-MIN(ROW(GS$4))+1,""),ROWS(GS$88:GS95))),"")</f>
        <v/>
      </c>
      <c r="GT95" s="138" t="str">
        <f t="array" ref="GT95">IFERROR(INDEX($A$4:$A$56,SMALL(IF($A$88=GT$4:GT$56,ROW(GT$4:GT$56)-MIN(ROW(GT$4))+1,""),ROWS(GT$88:GT95))),"")</f>
        <v/>
      </c>
      <c r="GU95" s="138" t="str">
        <f t="array" ref="GU95">IFERROR(INDEX($A$4:$A$56,SMALL(IF($A$88=GU$4:GU$56,ROW(GU$4:GU$56)-MIN(ROW(GU$4))+1,""),ROWS(GU$88:GU95))),"")</f>
        <v/>
      </c>
      <c r="GV95" s="138" t="str">
        <f t="array" ref="GV95">IFERROR(INDEX($A$4:$A$56,SMALL(IF($A$88=GV$4:GV$56,ROW(GV$4:GV$56)-MIN(ROW(GV$4))+1,""),ROWS(GV$88:GV95))),"")</f>
        <v/>
      </c>
      <c r="GW95" s="138" t="str">
        <f t="array" ref="GW95">IFERROR(INDEX($A$4:$A$56,SMALL(IF($A$88=GW$4:GW$56,ROW(GW$4:GW$56)-MIN(ROW(GW$4))+1,""),ROWS(GW$88:GW95))),"")</f>
        <v/>
      </c>
      <c r="GX95" s="138" t="str">
        <f t="array" ref="GX95">IFERROR(INDEX($A$4:$A$56,SMALL(IF($A$88=GX$4:GX$56,ROW(GX$4:GX$56)-MIN(ROW(GX$4))+1,""),ROWS(GX$88:GX95))),"")</f>
        <v/>
      </c>
      <c r="GY95" s="138" t="str">
        <f t="array" ref="GY95">IFERROR(INDEX($A$4:$A$56,SMALL(IF($A$88=GY$4:GY$56,ROW(GY$4:GY$56)-MIN(ROW(GY$4))+1,""),ROWS(GY$88:GY95))),"")</f>
        <v/>
      </c>
      <c r="GZ95" s="138" t="str">
        <f t="array" ref="GZ95">IFERROR(INDEX($A$4:$A$56,SMALL(IF($A$88=GZ$4:GZ$56,ROW(GZ$4:GZ$56)-MIN(ROW(GZ$4))+1,""),ROWS(GZ$88:GZ95))),"")</f>
        <v/>
      </c>
      <c r="HA95" s="138" t="str">
        <f t="array" ref="HA95">IFERROR(INDEX($A$4:$A$56,SMALL(IF($A$88=HA$4:HA$56,ROW(HA$4:HA$56)-MIN(ROW(HA$4))+1,""),ROWS(HA$88:HA95))),"")</f>
        <v/>
      </c>
      <c r="HB95" s="138" t="str">
        <f t="array" ref="HB95">IFERROR(INDEX($A$4:$A$56,SMALL(IF($A$88=HB$4:HB$56,ROW(HB$4:HB$56)-MIN(ROW(HB$4))+1,""),ROWS(HB$88:HB95))),"")</f>
        <v/>
      </c>
      <c r="HC95" s="138" t="str">
        <f t="array" ref="HC95">IFERROR(INDEX($A$4:$A$56,SMALL(IF($A$88=HC$4:HC$56,ROW(HC$4:HC$56)-MIN(ROW(HC$4))+1,""),ROWS(HC$88:HC95))),"")</f>
        <v/>
      </c>
      <c r="HD95" s="138" t="str">
        <f t="array" ref="HD95">IFERROR(INDEX($A$4:$A$56,SMALL(IF($A$88=HD$4:HD$56,ROW(HD$4:HD$56)-MIN(ROW(HD$4))+1,""),ROWS(HD$88:HD95))),"")</f>
        <v/>
      </c>
      <c r="HE95" s="138" t="str">
        <f t="array" ref="HE95">IFERROR(INDEX($A$4:$A$56,SMALL(IF($A$88=HE$4:HE$56,ROW(HE$4:HE$56)-MIN(ROW(HE$4))+1,""),ROWS(HE$88:HE95))),"")</f>
        <v/>
      </c>
      <c r="HF95" s="138" t="str">
        <f t="array" ref="HF95">IFERROR(INDEX($A$4:$A$56,SMALL(IF($A$88=HF$4:HF$56,ROW(HF$4:HF$56)-MIN(ROW(HF$4))+1,""),ROWS(HF$88:HF95))),"")</f>
        <v/>
      </c>
      <c r="HG95" s="138" t="str">
        <f t="array" ref="HG95">IFERROR(INDEX($A$4:$A$56,SMALL(IF($A$88=HG$4:HG$56,ROW(HG$4:HG$56)-MIN(ROW(HG$4))+1,""),ROWS(HG$88:HG95))),"")</f>
        <v/>
      </c>
      <c r="HH95" s="138" t="str">
        <f t="array" ref="HH95">IFERROR(INDEX($A$4:$A$56,SMALL(IF($A$88=HH$4:HH$56,ROW(HH$4:HH$56)-MIN(ROW(HH$4))+1,""),ROWS(HH$88:HH95))),"")</f>
        <v/>
      </c>
      <c r="HI95" s="138" t="str">
        <f t="array" ref="HI95">IFERROR(INDEX($A$4:$A$56,SMALL(IF($A$88=HI$4:HI$56,ROW(HI$4:HI$56)-MIN(ROW(HI$4))+1,""),ROWS(HI$88:HI95))),"")</f>
        <v/>
      </c>
      <c r="HJ95" s="138" t="str">
        <f t="array" ref="HJ95">IFERROR(INDEX($A$4:$A$56,SMALL(IF($A$88=HJ$4:HJ$56,ROW(HJ$4:HJ$56)-MIN(ROW(HJ$4))+1,""),ROWS(HJ$88:HJ95))),"")</f>
        <v/>
      </c>
      <c r="HK95" s="138" t="str">
        <f t="array" ref="HK95">IFERROR(INDEX($A$4:$A$56,SMALL(IF($A$88=HK$4:HK$56,ROW(HK$4:HK$56)-MIN(ROW(HK$4))+1,""),ROWS(HK$88:HK95))),"")</f>
        <v/>
      </c>
      <c r="HL95" s="138" t="str">
        <f t="array" ref="HL95">IFERROR(INDEX($A$4:$A$56,SMALL(IF($A$88=HL$4:HL$56,ROW(HL$4:HL$56)-MIN(ROW(HL$4))+1,""),ROWS(HL$88:HL95))),"")</f>
        <v/>
      </c>
      <c r="HM95" s="138" t="str">
        <f t="array" ref="HM95">IFERROR(INDEX($A$4:$A$56,SMALL(IF($A$88=HM$4:HM$56,ROW(HM$4:HM$56)-MIN(ROW(HM$4))+1,""),ROWS(HM$88:HM95))),"")</f>
        <v/>
      </c>
      <c r="HN95" s="138" t="str">
        <f t="array" ref="HN95">IFERROR(INDEX($A$4:$A$56,SMALL(IF($A$88=HN$4:HN$56,ROW(HN$4:HN$56)-MIN(ROW(HN$4))+1,""),ROWS(HN$88:HN95))),"")</f>
        <v/>
      </c>
      <c r="HO95" s="138" t="str">
        <f t="array" ref="HO95">IFERROR(INDEX($A$4:$A$56,SMALL(IF($A$88=HO$4:HO$56,ROW(HO$4:HO$56)-MIN(ROW(HO$4))+1,""),ROWS(HO$88:HO95))),"")</f>
        <v/>
      </c>
      <c r="HP95" s="138" t="str">
        <f t="array" ref="HP95">IFERROR(INDEX($A$4:$A$56,SMALL(IF($A$88=HP$4:HP$56,ROW(HP$4:HP$56)-MIN(ROW(HP$4))+1,""),ROWS(HP$88:HP95))),"")</f>
        <v/>
      </c>
      <c r="HQ95" s="138" t="str">
        <f t="array" ref="HQ95">IFERROR(INDEX($A$4:$A$56,SMALL(IF($A$88=HQ$4:HQ$56,ROW(HQ$4:HQ$56)-MIN(ROW(HQ$4))+1,""),ROWS(HQ$88:HQ95))),"")</f>
        <v/>
      </c>
      <c r="HR95" s="138" t="str">
        <f t="array" ref="HR95">IFERROR(INDEX($A$4:$A$56,SMALL(IF($A$88=HR$4:HR$56,ROW(HR$4:HR$56)-MIN(ROW(HR$4))+1,""),ROWS(HR$88:HR95))),"")</f>
        <v/>
      </c>
      <c r="HS95" s="138" t="str">
        <f t="array" ref="HS95">IFERROR(INDEX($A$4:$A$56,SMALL(IF($A$88=HS$4:HS$56,ROW(HS$4:HS$56)-MIN(ROW(HS$4))+1,""),ROWS(HS$88:HS95))),"")</f>
        <v/>
      </c>
      <c r="HT95" s="138" t="str">
        <f t="array" ref="HT95">IFERROR(INDEX($A$4:$A$56,SMALL(IF($A$88=HT$4:HT$56,ROW(HT$4:HT$56)-MIN(ROW(HT$4))+1,""),ROWS(HT$88:HT95))),"")</f>
        <v/>
      </c>
      <c r="HU95" s="138" t="str">
        <f t="array" ref="HU95">IFERROR(INDEX($A$4:$A$56,SMALL(IF($A$88=HU$4:HU$56,ROW(HU$4:HU$56)-MIN(ROW(HU$4))+1,""),ROWS(HU$88:HU95))),"")</f>
        <v/>
      </c>
      <c r="HV95" s="138" t="str">
        <f t="array" ref="HV95">IFERROR(INDEX($A$4:$A$56,SMALL(IF($A$88=HV$4:HV$56,ROW(HV$4:HV$56)-MIN(ROW(HV$4))+1,""),ROWS(HV$88:HV95))),"")</f>
        <v/>
      </c>
      <c r="HW95" s="138" t="str">
        <f t="array" ref="HW95">IFERROR(INDEX($A$4:$A$56,SMALL(IF($A$88=HW$4:HW$56,ROW(HW$4:HW$56)-MIN(ROW(HW$4))+1,""),ROWS(HW$88:HW95))),"")</f>
        <v/>
      </c>
      <c r="HX95" s="138" t="str">
        <f t="array" ref="HX95">IFERROR(INDEX($A$4:$A$56,SMALL(IF($A$88=HX$4:HX$56,ROW(HX$4:HX$56)-MIN(ROW(HX$4))+1,""),ROWS(HX$88:HX95))),"")</f>
        <v/>
      </c>
      <c r="HY95" s="138" t="str">
        <f t="array" ref="HY95">IFERROR(INDEX($A$4:$A$56,SMALL(IF($A$88=HY$4:HY$56,ROW(HY$4:HY$56)-MIN(ROW(HY$4))+1,""),ROWS(HY$88:HY95))),"")</f>
        <v/>
      </c>
      <c r="HZ95" s="138" t="str">
        <f t="array" ref="HZ95">IFERROR(INDEX($A$4:$A$56,SMALL(IF($A$88=HZ$4:HZ$56,ROW(HZ$4:HZ$56)-MIN(ROW(HZ$4))+1,""),ROWS(HZ$88:HZ95))),"")</f>
        <v/>
      </c>
      <c r="IA95" s="138" t="str">
        <f t="array" ref="IA95">IFERROR(INDEX($A$4:$A$56,SMALL(IF($A$88=IA$4:IA$56,ROW(IA$4:IA$56)-MIN(ROW(IA$4))+1,""),ROWS(IA$88:IA95))),"")</f>
        <v/>
      </c>
      <c r="IB95" s="138" t="str">
        <f t="array" ref="IB95">IFERROR(INDEX($A$4:$A$56,SMALL(IF($A$88=IB$4:IB$56,ROW(IB$4:IB$56)-MIN(ROW(IB$4))+1,""),ROWS(IB$88:IB95))),"")</f>
        <v/>
      </c>
      <c r="IC95" s="138" t="str">
        <f t="array" ref="IC95">IFERROR(INDEX($A$4:$A$56,SMALL(IF($A$88=IC$4:IC$56,ROW(IC$4:IC$56)-MIN(ROW(IC$4))+1,""),ROWS(IC$88:IC95))),"")</f>
        <v/>
      </c>
      <c r="ID95" s="138" t="str">
        <f t="array" ref="ID95">IFERROR(INDEX($A$4:$A$56,SMALL(IF($A$88=ID$4:ID$56,ROW(ID$4:ID$56)-MIN(ROW(ID$4))+1,""),ROWS(ID$88:ID95))),"")</f>
        <v/>
      </c>
      <c r="IE95" s="138" t="str">
        <f t="array" ref="IE95">IFERROR(INDEX($A$4:$A$56,SMALL(IF($A$88=IE$4:IE$56,ROW(IE$4:IE$56)-MIN(ROW(IE$4))+1,""),ROWS(IE$88:IE95))),"")</f>
        <v/>
      </c>
      <c r="IF95" s="138" t="str">
        <f t="array" ref="IF95">IFERROR(INDEX($A$4:$A$56,SMALL(IF($A$88=IF$4:IF$56,ROW(IF$4:IF$56)-MIN(ROW(IF$4))+1,""),ROWS(IF$88:IF95))),"")</f>
        <v/>
      </c>
      <c r="IG95" s="138" t="str">
        <f t="array" ref="IG95">IFERROR(INDEX($A$4:$A$56,SMALL(IF($A$88=IG$4:IG$56,ROW(IG$4:IG$56)-MIN(ROW(IG$4))+1,""),ROWS(IG$88:IG95))),"")</f>
        <v/>
      </c>
      <c r="IH95" s="138" t="str">
        <f t="array" ref="IH95">IFERROR(INDEX($A$4:$A$56,SMALL(IF($A$88=IH$4:IH$56,ROW(IH$4:IH$56)-MIN(ROW(IH$4))+1,""),ROWS(IH$88:IH95))),"")</f>
        <v/>
      </c>
      <c r="II95" s="138" t="str">
        <f t="array" ref="II95">IFERROR(INDEX($A$4:$A$56,SMALL(IF($A$88=II$4:II$56,ROW(II$4:II$56)-MIN(ROW(II$4))+1,""),ROWS(II$88:II95))),"")</f>
        <v/>
      </c>
      <c r="IJ95" s="138" t="str">
        <f t="array" ref="IJ95">IFERROR(INDEX($A$4:$A$56,SMALL(IF($A$88=IJ$4:IJ$56,ROW(IJ$4:IJ$56)-MIN(ROW(IJ$4))+1,""),ROWS(IJ$88:IJ95))),"")</f>
        <v/>
      </c>
      <c r="IK95" s="138" t="str">
        <f t="array" ref="IK95">IFERROR(INDEX($A$4:$A$56,SMALL(IF($A$88=IK$4:IK$56,ROW(IK$4:IK$56)-MIN(ROW(IK$4))+1,""),ROWS(IK$88:IK95))),"")</f>
        <v/>
      </c>
      <c r="IL95" s="138" t="str">
        <f t="array" ref="IL95">IFERROR(INDEX($A$4:$A$56,SMALL(IF($A$88=IL$4:IL$56,ROW(IL$4:IL$56)-MIN(ROW(IL$4))+1,""),ROWS(IL$88:IL95))),"")</f>
        <v/>
      </c>
      <c r="IM95" s="138" t="str">
        <f t="array" ref="IM95">IFERROR(INDEX($A$4:$A$56,SMALL(IF($A$88=IM$4:IM$56,ROW(IM$4:IM$56)-MIN(ROW(IM$4))+1,""),ROWS(IM$88:IM95))),"")</f>
        <v/>
      </c>
      <c r="IN95" s="138" t="str">
        <f t="array" ref="IN95">IFERROR(INDEX($A$4:$A$56,SMALL(IF($A$88=IN$4:IN$56,ROW(IN$4:IN$56)-MIN(ROW(IN$4))+1,""),ROWS(IN$88:IN95))),"")</f>
        <v/>
      </c>
      <c r="IO95" s="138" t="str">
        <f t="array" ref="IO95">IFERROR(INDEX($A$4:$A$56,SMALL(IF($A$88=IO$4:IO$56,ROW(IO$4:IO$56)-MIN(ROW(IO$4))+1,""),ROWS(IO$88:IO95))),"")</f>
        <v/>
      </c>
      <c r="IP95" s="138" t="str">
        <f t="array" ref="IP95">IFERROR(INDEX($A$4:$A$56,SMALL(IF($A$88=IP$4:IP$56,ROW(IP$4:IP$56)-MIN(ROW(IP$4))+1,""),ROWS(IP$88:IP95))),"")</f>
        <v/>
      </c>
      <c r="IQ95" s="138" t="str">
        <f t="array" ref="IQ95">IFERROR(INDEX($A$4:$A$56,SMALL(IF($A$88=IQ$4:IQ$56,ROW(IQ$4:IQ$56)-MIN(ROW(IQ$4))+1,""),ROWS(IQ$88:IQ95))),"")</f>
        <v/>
      </c>
      <c r="IR95" s="138" t="str">
        <f t="array" ref="IR95">IFERROR(INDEX($A$4:$A$56,SMALL(IF($A$88=IR$4:IR$56,ROW(IR$4:IR$56)-MIN(ROW(IR$4))+1,""),ROWS(IR$88:IR95))),"")</f>
        <v/>
      </c>
      <c r="IS95" s="138" t="str">
        <f t="array" ref="IS95">IFERROR(INDEX($A$4:$A$56,SMALL(IF($A$88=IS$4:IS$56,ROW(IS$4:IS$56)-MIN(ROW(IS$4))+1,""),ROWS(IS$88:IS95))),"")</f>
        <v/>
      </c>
      <c r="IT95" s="138" t="str">
        <f t="array" ref="IT95">IFERROR(INDEX($A$4:$A$56,SMALL(IF($A$88=IT$4:IT$56,ROW(IT$4:IT$56)-MIN(ROW(IT$4))+1,""),ROWS(IT$88:IT95))),"")</f>
        <v/>
      </c>
      <c r="IU95" s="138" t="str">
        <f t="array" ref="IU95">IFERROR(INDEX($A$4:$A$56,SMALL(IF($A$88=IU$4:IU$56,ROW(IU$4:IU$56)-MIN(ROW(IU$4))+1,""),ROWS(IU$88:IU95))),"")</f>
        <v/>
      </c>
      <c r="IV95" s="138" t="str">
        <f t="array" ref="IV95">IFERROR(INDEX($A$4:$A$56,SMALL(IF($A$88=IV$4:IV$56,ROW(IV$4:IV$56)-MIN(ROW(IV$4))+1,""),ROWS(IV$88:IV95))),"")</f>
        <v/>
      </c>
      <c r="IW95" s="138" t="str">
        <f t="array" ref="IW95">IFERROR(INDEX($A$4:$A$56,SMALL(IF($A$88=IW$4:IW$56,ROW(IW$4:IW$56)-MIN(ROW(IW$4))+1,""),ROWS(IW$88:IW95))),"")</f>
        <v/>
      </c>
      <c r="IX95" s="138" t="str">
        <f t="array" ref="IX95">IFERROR(INDEX($A$4:$A$56,SMALL(IF($A$88=IX$4:IX$56,ROW(IX$4:IX$56)-MIN(ROW(IX$4))+1,""),ROWS(IX$88:IX95))),"")</f>
        <v/>
      </c>
      <c r="IY95" s="138" t="str">
        <f t="array" ref="IY95">IFERROR(INDEX($A$4:$A$56,SMALL(IF($A$88=IY$4:IY$56,ROW(IY$4:IY$56)-MIN(ROW(IY$4))+1,""),ROWS(IY$88:IY95))),"")</f>
        <v/>
      </c>
      <c r="IZ95" s="138" t="str">
        <f t="array" ref="IZ95">IFERROR(INDEX($A$4:$A$56,SMALL(IF($A$88=IZ$4:IZ$56,ROW(IZ$4:IZ$56)-MIN(ROW(IZ$4))+1,""),ROWS(IZ$88:IZ95))),"")</f>
        <v/>
      </c>
      <c r="JA95" s="138" t="str">
        <f t="array" ref="JA95">IFERROR(INDEX($A$4:$A$56,SMALL(IF($A$88=JA$4:JA$56,ROW(JA$4:JA$56)-MIN(ROW(JA$4))+1,""),ROWS(JA$88:JA95))),"")</f>
        <v/>
      </c>
      <c r="JB95" s="138" t="str">
        <f t="array" ref="JB95">IFERROR(INDEX($A$4:$A$56,SMALL(IF($A$88=JB$4:JB$56,ROW(JB$4:JB$56)-MIN(ROW(JB$4))+1,""),ROWS(JB$88:JB95))),"")</f>
        <v/>
      </c>
      <c r="JC95" s="138" t="str">
        <f t="array" ref="JC95">IFERROR(INDEX($A$4:$A$56,SMALL(IF($A$88=JC$4:JC$56,ROW(JC$4:JC$56)-MIN(ROW(JC$4))+1,""),ROWS(JC$88:JC95))),"")</f>
        <v/>
      </c>
      <c r="JD95" s="138" t="str">
        <f t="array" ref="JD95">IFERROR(INDEX($A$4:$A$56,SMALL(IF($A$88=JD$4:JD$56,ROW(JD$4:JD$56)-MIN(ROW(JD$4))+1,""),ROWS(JD$88:JD95))),"")</f>
        <v/>
      </c>
      <c r="JE95" s="138" t="str">
        <f t="array" ref="JE95">IFERROR(INDEX($A$4:$A$56,SMALL(IF($A$88=JE$4:JE$56,ROW(JE$4:JE$56)-MIN(ROW(JE$4))+1,""),ROWS(JE$88:JE95))),"")</f>
        <v/>
      </c>
      <c r="JF95" s="138" t="str">
        <f t="array" ref="JF95">IFERROR(INDEX($A$4:$A$56,SMALL(IF($A$88=JF$4:JF$56,ROW(JF$4:JF$56)-MIN(ROW(JF$4))+1,""),ROWS(JF$88:JF95))),"")</f>
        <v/>
      </c>
      <c r="JG95" s="138" t="str">
        <f t="array" ref="JG95">IFERROR(INDEX($A$4:$A$56,SMALL(IF($A$88=JG$4:JG$56,ROW(JG$4:JG$56)-MIN(ROW(JG$4))+1,""),ROWS(JG$88:JG95))),"")</f>
        <v/>
      </c>
      <c r="JH95" s="138" t="str">
        <f t="array" ref="JH95">IFERROR(INDEX($A$4:$A$56,SMALL(IF($A$88=JH$4:JH$56,ROW(JH$4:JH$56)-MIN(ROW(JH$4))+1,""),ROWS(JH$88:JH95))),"")</f>
        <v/>
      </c>
      <c r="JI95" s="138" t="str">
        <f t="array" ref="JI95">IFERROR(INDEX($A$4:$A$56,SMALL(IF($A$88=JI$4:JI$56,ROW(JI$4:JI$56)-MIN(ROW(JI$4))+1,""),ROWS(JI$88:JI95))),"")</f>
        <v/>
      </c>
      <c r="JJ95" s="138" t="str">
        <f t="array" ref="JJ95">IFERROR(INDEX($A$4:$A$56,SMALL(IF($A$88=JJ$4:JJ$56,ROW(JJ$4:JJ$56)-MIN(ROW(JJ$4))+1,""),ROWS(JJ$88:JJ95))),"")</f>
        <v/>
      </c>
      <c r="JK95" s="138" t="str">
        <f t="array" ref="JK95">IFERROR(INDEX($A$4:$A$56,SMALL(IF($A$88=JK$4:JK$56,ROW(JK$4:JK$56)-MIN(ROW(JK$4))+1,""),ROWS(JK$88:JK95))),"")</f>
        <v/>
      </c>
      <c r="JL95" s="138" t="str">
        <f t="array" ref="JL95">IFERROR(INDEX($A$4:$A$56,SMALL(IF($A$88=JL$4:JL$56,ROW(JL$4:JL$56)-MIN(ROW(JL$4))+1,""),ROWS(JL$88:JL95))),"")</f>
        <v/>
      </c>
    </row>
    <row r="96" spans="1:272">
      <c r="B96" s="186" t="str">
        <f t="array" ref="B96">IFERROR(INDEX($A$4:$A$56,SMALL(IF($A$88=B$4:B$56,ROW(B$4:B$56)-MIN(ROW(B$4))+1,""),ROWS(B$88:B96))),"")</f>
        <v/>
      </c>
      <c r="C96" s="138" t="str">
        <f t="array" ref="C96">IFERROR(INDEX($A$4:$A$56,SMALL(IF($A$88=C$4:C$56,ROW(C$4:C$56)-MIN(ROW(C$4))+1,""),ROWS(C$88:C96))),"")</f>
        <v/>
      </c>
      <c r="D96" s="138" t="str">
        <f t="array" ref="D96">IFERROR(INDEX($A$4:$A$56,SMALL(IF($A$88=D$4:D$56,ROW(D$4:D$56)-MIN(ROW(D$4))+1,""),ROWS(D$88:D96))),"")</f>
        <v/>
      </c>
      <c r="E96" s="138" t="str">
        <f t="array" ref="E96">IFERROR(INDEX($A$4:$A$56,SMALL(IF($A$88=E$4:E$56,ROW(E$4:E$56)-MIN(ROW(E$4))+1,""),ROWS(E$88:E96))),"")</f>
        <v/>
      </c>
      <c r="F96" s="138" t="str">
        <f t="array" ref="F96">IFERROR(INDEX($A$4:$A$56,SMALL(IF($A$88=F$4:F$56,ROW(F$4:F$56)-MIN(ROW(F$4))+1,""),ROWS(F$88:F96))),"")</f>
        <v/>
      </c>
      <c r="G96" s="186" t="str">
        <f t="array" ref="G96">IFERROR(INDEX($A$4:$A$56,SMALL(IF($A$88=G$4:G$56,ROW(G$4:G$56)-MIN(ROW(G$4))+1,""),ROWS(G$88:G96))),"")</f>
        <v/>
      </c>
      <c r="H96" s="138" t="str">
        <f t="array" ref="H96">IFERROR(INDEX($A$4:$A$56,SMALL(IF($A$88=H$4:H$56,ROW(H$4:H$56)-MIN(ROW(H$4))+1,""),ROWS(H$88:H96))),"")</f>
        <v/>
      </c>
      <c r="I96" s="138" t="str">
        <f t="array" ref="I96">IFERROR(INDEX($A$4:$A$56,SMALL(IF($A$88=I$4:I$56,ROW(I$4:I$56)-MIN(ROW(I$4))+1,""),ROWS(I$88:I96))),"")</f>
        <v/>
      </c>
      <c r="J96" s="138" t="str">
        <f t="array" ref="J96">IFERROR(INDEX($A$4:$A$56,SMALL(IF($A$88=J$4:J$56,ROW(J$4:J$56)-MIN(ROW(J$4))+1,""),ROWS(J$88:J96))),"")</f>
        <v/>
      </c>
      <c r="K96" s="138" t="str">
        <f t="array" ref="K96">IFERROR(INDEX($A$4:$A$56,SMALL(IF($A$88=K$4:K$56,ROW(K$4:K$56)-MIN(ROW(K$4))+1,""),ROWS(K$88:K96))),"")</f>
        <v/>
      </c>
      <c r="L96" s="186" t="str">
        <f t="array" ref="L96">IFERROR(INDEX($A$4:$A$56,SMALL(IF($A$88=L$4:L$56,ROW(L$4:L$56)-MIN(ROW(L$4))+1,""),ROWS(L$88:L96))),"")</f>
        <v/>
      </c>
      <c r="M96" s="138" t="str">
        <f t="array" ref="M96">IFERROR(INDEX($A$4:$A$56,SMALL(IF($A$88=M$4:M$56,ROW(M$4:M$56)-MIN(ROW(M$4))+1,""),ROWS(M$88:M96))),"")</f>
        <v/>
      </c>
      <c r="N96" s="138" t="str">
        <f t="array" ref="N96">IFERROR(INDEX($A$4:$A$56,SMALL(IF($A$88=N$4:N$56,ROW(N$4:N$56)-MIN(ROW(N$4))+1,""),ROWS(N$88:N96))),"")</f>
        <v/>
      </c>
      <c r="O96" s="138" t="str">
        <f t="array" ref="O96">IFERROR(INDEX($A$4:$A$56,SMALL(IF($A$88=O$4:O$56,ROW(O$4:O$56)-MIN(ROW(O$4))+1,""),ROWS(O$88:O96))),"")</f>
        <v/>
      </c>
      <c r="P96" s="138" t="str">
        <f t="array" ref="P96">IFERROR(INDEX($A$4:$A$56,SMALL(IF($A$88=P$4:P$56,ROW(P$4:P$56)-MIN(ROW(P$4))+1,""),ROWS(P$88:P96))),"")</f>
        <v/>
      </c>
      <c r="Q96" s="186" t="str">
        <f t="array" ref="Q96">IFERROR(INDEX($A$4:$A$56,SMALL(IF($A$88=Q$4:Q$56,ROW(Q$4:Q$56)-MIN(ROW(Q$4))+1,""),ROWS(Q$88:Q96))),"")</f>
        <v/>
      </c>
      <c r="R96" s="138" t="str">
        <f t="array" ref="R96">IFERROR(INDEX($A$4:$A$56,SMALL(IF($A$88=R$4:R$56,ROW(R$4:R$56)-MIN(ROW(R$4))+1,""),ROWS(R$88:R96))),"")</f>
        <v/>
      </c>
      <c r="S96" s="138" t="str">
        <f t="array" ref="S96">IFERROR(INDEX($A$4:$A$56,SMALL(IF($A$88=S$4:S$56,ROW(S$4:S$56)-MIN(ROW(S$4))+1,""),ROWS(S$88:S96))),"")</f>
        <v/>
      </c>
      <c r="T96" s="138" t="str">
        <f t="array" ref="T96">IFERROR(INDEX($A$4:$A$56,SMALL(IF($A$88=T$4:T$56,ROW(T$4:T$56)-MIN(ROW(T$4))+1,""),ROWS(T$88:T96))),"")</f>
        <v/>
      </c>
      <c r="U96" s="138" t="str">
        <f t="array" ref="U96">IFERROR(INDEX($A$4:$A$56,SMALL(IF($A$88=U$4:U$56,ROW(U$4:U$56)-MIN(ROW(U$4))+1,""),ROWS(U$88:U96))),"")</f>
        <v/>
      </c>
      <c r="V96" s="186" t="str">
        <f t="array" ref="V96">IFERROR(INDEX($A$4:$A$56,SMALL(IF($A$88=V$4:V$56,ROW(V$4:V$56)-MIN(ROW(V$4))+1,""),ROWS(V$88:V96))),"")</f>
        <v/>
      </c>
      <c r="W96" s="138" t="str">
        <f t="array" ref="W96">IFERROR(INDEX($A$4:$A$56,SMALL(IF($A$88=W$4:W$56,ROW(W$4:W$56)-MIN(ROW(W$4))+1,""),ROWS(W$88:W96))),"")</f>
        <v/>
      </c>
      <c r="X96" s="138" t="str">
        <f t="array" ref="X96">IFERROR(INDEX($A$4:$A$56,SMALL(IF($A$88=X$4:X$56,ROW(X$4:X$56)-MIN(ROW(X$4))+1,""),ROWS(X$88:X96))),"")</f>
        <v/>
      </c>
      <c r="Y96" s="138" t="str">
        <f t="array" ref="Y96">IFERROR(INDEX($A$4:$A$56,SMALL(IF($A$88=Y$4:Y$56,ROW(Y$4:Y$56)-MIN(ROW(Y$4))+1,""),ROWS(Y$88:Y96))),"")</f>
        <v/>
      </c>
      <c r="Z96" s="138" t="str">
        <f t="array" ref="Z96">IFERROR(INDEX($A$4:$A$56,SMALL(IF($A$88=Z$4:Z$56,ROW(Z$4:Z$56)-MIN(ROW(Z$4))+1,""),ROWS(Z$88:Z96))),"")</f>
        <v/>
      </c>
      <c r="AA96" s="186" t="str">
        <f t="array" ref="AA96">IFERROR(INDEX($A$4:$A$56,SMALL(IF($A$88=AA$4:AA$56,ROW(AA$4:AA$56)-MIN(ROW(AA$4))+1,""),ROWS(AA$88:AA96))),"")</f>
        <v/>
      </c>
      <c r="AB96" s="138" t="str">
        <f t="array" ref="AB96">IFERROR(INDEX($A$4:$A$56,SMALL(IF($A$88=AB$4:AB$56,ROW(AB$4:AB$56)-MIN(ROW(AB$4))+1,""),ROWS(AB$88:AB96))),"")</f>
        <v/>
      </c>
      <c r="AC96" s="138" t="str">
        <f t="array" ref="AC96">IFERROR(INDEX($A$4:$A$56,SMALL(IF($A$88=AC$4:AC$56,ROW(AC$4:AC$56)-MIN(ROW(AC$4))+1,""),ROWS(AC$88:AC96))),"")</f>
        <v/>
      </c>
      <c r="AD96" s="138" t="str">
        <f t="array" ref="AD96">IFERROR(INDEX($A$4:$A$56,SMALL(IF($A$88=AD$4:AD$56,ROW(AD$4:AD$56)-MIN(ROW(AD$4))+1,""),ROWS(AD$88:AD96))),"")</f>
        <v/>
      </c>
      <c r="AE96" s="138" t="str">
        <f t="array" ref="AE96">IFERROR(INDEX($A$4:$A$56,SMALL(IF($A$88=AE$4:AE$56,ROW(AE$4:AE$56)-MIN(ROW(AE$4))+1,""),ROWS(AE$88:AE96))),"")</f>
        <v/>
      </c>
      <c r="AF96" s="186" t="str">
        <f t="array" ref="AF96">IFERROR(INDEX($A$4:$A$56,SMALL(IF($A$88=AF$4:AF$56,ROW(AF$4:AF$56)-MIN(ROW(AF$4))+1,""),ROWS(AF$88:AF96))),"")</f>
        <v/>
      </c>
      <c r="AG96" s="138" t="str">
        <f t="array" ref="AG96">IFERROR(INDEX($A$4:$A$56,SMALL(IF($A$88=AG$4:AG$56,ROW(AG$4:AG$56)-MIN(ROW(AG$4))+1,""),ROWS(AG$88:AG96))),"")</f>
        <v/>
      </c>
      <c r="AH96" s="138" t="str">
        <f t="array" ref="AH96">IFERROR(INDEX($A$4:$A$56,SMALL(IF($A$88=AH$4:AH$56,ROW(AH$4:AH$56)-MIN(ROW(AH$4))+1,""),ROWS(AH$88:AH96))),"")</f>
        <v/>
      </c>
      <c r="AI96" s="138" t="str">
        <f t="array" ref="AI96">IFERROR(INDEX($A$4:$A$56,SMALL(IF($A$88=AI$4:AI$56,ROW(AI$4:AI$56)-MIN(ROW(AI$4))+1,""),ROWS(AI$88:AI96))),"")</f>
        <v/>
      </c>
      <c r="AJ96" s="138" t="str">
        <f t="array" ref="AJ96">IFERROR(INDEX($A$4:$A$56,SMALL(IF($A$88=AJ$4:AJ$56,ROW(AJ$4:AJ$56)-MIN(ROW(AJ$4))+1,""),ROWS(AJ$88:AJ96))),"")</f>
        <v/>
      </c>
      <c r="AK96" s="186" t="str">
        <f t="array" ref="AK96">IFERROR(INDEX($A$4:$A$56,SMALL(IF($A$88=AK$4:AK$56,ROW(AK$4:AK$56)-MIN(ROW(AK$4))+1,""),ROWS(AK$88:AK96))),"")</f>
        <v/>
      </c>
      <c r="AL96" s="138" t="str">
        <f t="array" ref="AL96">IFERROR(INDEX($A$4:$A$56,SMALL(IF($A$88=AL$4:AL$56,ROW(AL$4:AL$56)-MIN(ROW(AL$4))+1,""),ROWS(AL$88:AL96))),"")</f>
        <v/>
      </c>
      <c r="AM96" s="138" t="str">
        <f t="array" ref="AM96">IFERROR(INDEX($A$4:$A$56,SMALL(IF($A$88=AM$4:AM$56,ROW(AM$4:AM$56)-MIN(ROW(AM$4))+1,""),ROWS(AM$88:AM96))),"")</f>
        <v/>
      </c>
      <c r="AN96" s="138" t="str">
        <f t="array" ref="AN96">IFERROR(INDEX($A$4:$A$56,SMALL(IF($A$88=AN$4:AN$56,ROW(AN$4:AN$56)-MIN(ROW(AN$4))+1,""),ROWS(AN$88:AN96))),"")</f>
        <v/>
      </c>
      <c r="AO96" s="138" t="str">
        <f t="array" ref="AO96">IFERROR(INDEX($A$4:$A$56,SMALL(IF($A$88=AO$4:AO$56,ROW(AO$4:AO$56)-MIN(ROW(AO$4))+1,""),ROWS(AO$88:AO96))),"")</f>
        <v/>
      </c>
      <c r="AP96" s="186" t="str">
        <f t="array" ref="AP96">IFERROR(INDEX($A$4:$A$56,SMALL(IF($A$88=AP$4:AP$56,ROW(AP$4:AP$56)-MIN(ROW(AP$4))+1,""),ROWS(AP$88:AP96))),"")</f>
        <v/>
      </c>
      <c r="AQ96" s="138" t="str">
        <f t="array" ref="AQ96">IFERROR(INDEX($A$4:$A$56,SMALL(IF($A$88=AQ$4:AQ$56,ROW(AQ$4:AQ$56)-MIN(ROW(AQ$4))+1,""),ROWS(AQ$88:AQ96))),"")</f>
        <v/>
      </c>
      <c r="AR96" s="138" t="str">
        <f t="array" ref="AR96">IFERROR(INDEX($A$4:$A$56,SMALL(IF($A$88=AR$4:AR$56,ROW(AR$4:AR$56)-MIN(ROW(AR$4))+1,""),ROWS(AR$88:AR96))),"")</f>
        <v/>
      </c>
      <c r="AS96" s="138" t="str">
        <f t="array" ref="AS96">IFERROR(INDEX($A$4:$A$56,SMALL(IF($A$88=AS$4:AS$56,ROW(AS$4:AS$56)-MIN(ROW(AS$4))+1,""),ROWS(AS$88:AS96))),"")</f>
        <v/>
      </c>
      <c r="AT96" s="138" t="str">
        <f t="array" ref="AT96">IFERROR(INDEX($A$4:$A$56,SMALL(IF($A$88=AT$4:AT$56,ROW(AT$4:AT$56)-MIN(ROW(AT$4))+1,""),ROWS(AT$88:AT96))),"")</f>
        <v/>
      </c>
      <c r="AU96" s="186" t="str">
        <f t="array" ref="AU96">IFERROR(INDEX($A$4:$A$56,SMALL(IF($A$88=AU$4:AU$56,ROW(AU$4:AU$56)-MIN(ROW(AU$4))+1,""),ROWS(AU$88:AU96))),"")</f>
        <v/>
      </c>
      <c r="AV96" s="138" t="str">
        <f t="array" ref="AV96">IFERROR(INDEX($A$4:$A$56,SMALL(IF($A$88=AV$4:AV$56,ROW(AV$4:AV$56)-MIN(ROW(AV$4))+1,""),ROWS(AV$88:AV96))),"")</f>
        <v/>
      </c>
      <c r="AW96" s="138" t="str">
        <f t="array" ref="AW96">IFERROR(INDEX($A$4:$A$56,SMALL(IF($A$88=AW$4:AW$56,ROW(AW$4:AW$56)-MIN(ROW(AW$4))+1,""),ROWS(AW$88:AW96))),"")</f>
        <v/>
      </c>
      <c r="AX96" s="138" t="str">
        <f t="array" ref="AX96">IFERROR(INDEX($A$4:$A$56,SMALL(IF($A$88=AX$4:AX$56,ROW(AX$4:AX$56)-MIN(ROW(AX$4))+1,""),ROWS(AX$88:AX96))),"")</f>
        <v/>
      </c>
      <c r="AY96" s="138" t="str">
        <f t="array" ref="AY96">IFERROR(INDEX($A$4:$A$56,SMALL(IF($A$88=AY$4:AY$56,ROW(AY$4:AY$56)-MIN(ROW(AY$4))+1,""),ROWS(AY$88:AY96))),"")</f>
        <v/>
      </c>
      <c r="AZ96" s="186" t="str">
        <f t="array" ref="AZ96">IFERROR(INDEX($A$4:$A$56,SMALL(IF($A$88=AZ$4:AZ$56,ROW(AZ$4:AZ$56)-MIN(ROW(AZ$4))+1,""),ROWS(AZ$88:AZ96))),"")</f>
        <v/>
      </c>
      <c r="BA96" s="138" t="str">
        <f t="array" ref="BA96">IFERROR(INDEX($A$4:$A$56,SMALL(IF($A$88=BA$4:BA$56,ROW(BA$4:BA$56)-MIN(ROW(BA$4))+1,""),ROWS(BA$88:BA96))),"")</f>
        <v/>
      </c>
      <c r="BB96" s="138" t="str">
        <f t="array" ref="BB96">IFERROR(INDEX($A$4:$A$56,SMALL(IF($A$88=BB$4:BB$56,ROW(BB$4:BB$56)-MIN(ROW(BB$4))+1,""),ROWS(BB$88:BB96))),"")</f>
        <v/>
      </c>
      <c r="BC96" s="138" t="str">
        <f t="array" ref="BC96">IFERROR(INDEX($A$4:$A$56,SMALL(IF($A$88=BC$4:BC$56,ROW(BC$4:BC$56)-MIN(ROW(BC$4))+1,""),ROWS(BC$88:BC96))),"")</f>
        <v/>
      </c>
      <c r="BD96" s="138" t="str">
        <f t="array" ref="BD96">IFERROR(INDEX($A$4:$A$56,SMALL(IF($A$88=BD$4:BD$56,ROW(BD$4:BD$56)-MIN(ROW(BD$4))+1,""),ROWS(BD$88:BD96))),"")</f>
        <v/>
      </c>
      <c r="BE96" s="186" t="str">
        <f t="array" ref="BE96">IFERROR(INDEX($A$4:$A$56,SMALL(IF($A$88=BE$4:BE$56,ROW(BE$4:BE$56)-MIN(ROW(BE$4))+1,""),ROWS(BE$88:BE96))),"")</f>
        <v/>
      </c>
      <c r="BF96" s="138" t="str">
        <f t="array" ref="BF96">IFERROR(INDEX($A$4:$A$56,SMALL(IF($A$88=BF$4:BF$56,ROW(BF$4:BF$56)-MIN(ROW(BF$4))+1,""),ROWS(BF$88:BF96))),"")</f>
        <v/>
      </c>
      <c r="BG96" s="138" t="str">
        <f t="array" ref="BG96">IFERROR(INDEX($A$4:$A$56,SMALL(IF($A$88=BG$4:BG$56,ROW(BG$4:BG$56)-MIN(ROW(BG$4))+1,""),ROWS(BG$88:BG96))),"")</f>
        <v/>
      </c>
      <c r="BH96" s="138" t="str">
        <f t="array" ref="BH96">IFERROR(INDEX($A$4:$A$56,SMALL(IF($A$88=BH$4:BH$56,ROW(BH$4:BH$56)-MIN(ROW(BH$4))+1,""),ROWS(BH$88:BH96))),"")</f>
        <v/>
      </c>
      <c r="BI96" s="138" t="str">
        <f t="array" ref="BI96">IFERROR(INDEX($A$4:$A$56,SMALL(IF($A$88=BI$4:BI$56,ROW(BI$4:BI$56)-MIN(ROW(BI$4))+1,""),ROWS(BI$88:BI96))),"")</f>
        <v/>
      </c>
      <c r="BJ96" s="186" t="str">
        <f t="array" ref="BJ96">IFERROR(INDEX($A$4:$A$56,SMALL(IF($A$88=BJ$4:BJ$56,ROW(BJ$4:BJ$56)-MIN(ROW(BJ$4))+1,""),ROWS(BJ$88:BJ96))),"")</f>
        <v/>
      </c>
      <c r="BK96" s="138" t="str">
        <f t="array" ref="BK96">IFERROR(INDEX($A$4:$A$56,SMALL(IF($A$88=BK$4:BK$56,ROW(BK$4:BK$56)-MIN(ROW(BK$4))+1,""),ROWS(BK$88:BK96))),"")</f>
        <v/>
      </c>
      <c r="BL96" s="138" t="str">
        <f t="array" ref="BL96">IFERROR(INDEX($A$4:$A$56,SMALL(IF($A$88=BL$4:BL$56,ROW(BL$4:BL$56)-MIN(ROW(BL$4))+1,""),ROWS(BL$88:BL96))),"")</f>
        <v/>
      </c>
      <c r="BM96" s="138" t="str">
        <f t="array" ref="BM96">IFERROR(INDEX($A$4:$A$56,SMALL(IF($A$88=BM$4:BM$56,ROW(BM$4:BM$56)-MIN(ROW(BM$4))+1,""),ROWS(BM$88:BM96))),"")</f>
        <v/>
      </c>
      <c r="BN96" s="138" t="str">
        <f t="array" ref="BN96">IFERROR(INDEX($A$4:$A$56,SMALL(IF($A$88=BN$4:BN$56,ROW(BN$4:BN$56)-MIN(ROW(BN$4))+1,""),ROWS(BN$88:BN96))),"")</f>
        <v/>
      </c>
      <c r="BO96" s="186" t="str">
        <f t="array" ref="BO96">IFERROR(INDEX($A$4:$A$56,SMALL(IF($A$88=BO$4:BO$56,ROW(BO$4:BO$56)-MIN(ROW(BO$4))+1,""),ROWS(BO$88:BO96))),"")</f>
        <v/>
      </c>
      <c r="BP96" s="138" t="str">
        <f t="array" ref="BP96">IFERROR(INDEX($A$4:$A$56,SMALL(IF($A$88=BP$4:BP$56,ROW(BP$4:BP$56)-MIN(ROW(BP$4))+1,""),ROWS(BP$88:BP96))),"")</f>
        <v/>
      </c>
      <c r="BQ96" s="138" t="str">
        <f t="array" ref="BQ96">IFERROR(INDEX($A$4:$A$56,SMALL(IF($A$88=BQ$4:BQ$56,ROW(BQ$4:BQ$56)-MIN(ROW(BQ$4))+1,""),ROWS(BQ$88:BQ96))),"")</f>
        <v/>
      </c>
      <c r="BR96" s="138" t="str">
        <f t="array" ref="BR96">IFERROR(INDEX($A$4:$A$56,SMALL(IF($A$88=BR$4:BR$56,ROW(BR$4:BR$56)-MIN(ROW(BR$4))+1,""),ROWS(BR$88:BR96))),"")</f>
        <v/>
      </c>
      <c r="BS96" s="138" t="str">
        <f t="array" ref="BS96">IFERROR(INDEX($A$4:$A$56,SMALL(IF($A$88=BS$4:BS$56,ROW(BS$4:BS$56)-MIN(ROW(BS$4))+1,""),ROWS(BS$88:BS96))),"")</f>
        <v/>
      </c>
      <c r="BT96" s="186" t="str">
        <f t="array" ref="BT96">IFERROR(INDEX($A$4:$A$56,SMALL(IF($A$88=BT$4:BT$56,ROW(BT$4:BT$56)-MIN(ROW(BT$4))+1,""),ROWS(BT$88:BT96))),"")</f>
        <v/>
      </c>
      <c r="BU96" s="138" t="str">
        <f t="array" ref="BU96">IFERROR(INDEX($A$4:$A$56,SMALL(IF($A$88=BU$4:BU$56,ROW(BU$4:BU$56)-MIN(ROW(BU$4))+1,""),ROWS(BU$88:BU96))),"")</f>
        <v/>
      </c>
      <c r="BV96" s="138" t="str">
        <f t="array" ref="BV96">IFERROR(INDEX($A$4:$A$56,SMALL(IF($A$88=BV$4:BV$56,ROW(BV$4:BV$56)-MIN(ROW(BV$4))+1,""),ROWS(BV$88:BV96))),"")</f>
        <v/>
      </c>
      <c r="BW96" s="138" t="str">
        <f t="array" ref="BW96">IFERROR(INDEX($A$4:$A$56,SMALL(IF($A$88=BW$4:BW$56,ROW(BW$4:BW$56)-MIN(ROW(BW$4))+1,""),ROWS(BW$88:BW96))),"")</f>
        <v/>
      </c>
      <c r="BX96" s="138" t="str">
        <f t="array" ref="BX96">IFERROR(INDEX($A$4:$A$56,SMALL(IF($A$88=BX$4:BX$56,ROW(BX$4:BX$56)-MIN(ROW(BX$4))+1,""),ROWS(BX$88:BX96))),"")</f>
        <v/>
      </c>
      <c r="BY96" s="186" t="str">
        <f t="array" ref="BY96">IFERROR(INDEX($A$4:$A$56,SMALL(IF($A$88=BY$4:BY$56,ROW(BY$4:BY$56)-MIN(ROW(BY$4))+1,""),ROWS(BY$88:BY96))),"")</f>
        <v/>
      </c>
      <c r="BZ96" s="138" t="str">
        <f t="array" ref="BZ96">IFERROR(INDEX($A$4:$A$56,SMALL(IF($A$88=BZ$4:BZ$56,ROW(BZ$4:BZ$56)-MIN(ROW(BZ$4))+1,""),ROWS(BZ$88:BZ96))),"")</f>
        <v/>
      </c>
      <c r="CA96" s="138" t="str">
        <f t="array" ref="CA96">IFERROR(INDEX($A$4:$A$56,SMALL(IF($A$88=CA$4:CA$56,ROW(CA$4:CA$56)-MIN(ROW(CA$4))+1,""),ROWS(CA$88:CA96))),"")</f>
        <v/>
      </c>
      <c r="CB96" s="138" t="str">
        <f t="array" ref="CB96">IFERROR(INDEX($A$4:$A$56,SMALL(IF($A$88=CB$4:CB$56,ROW(CB$4:CB$56)-MIN(ROW(CB$4))+1,""),ROWS(CB$88:CB96))),"")</f>
        <v/>
      </c>
      <c r="CC96" s="138" t="str">
        <f t="array" ref="CC96">IFERROR(INDEX($A$4:$A$56,SMALL(IF($A$88=CC$4:CC$56,ROW(CC$4:CC$56)-MIN(ROW(CC$4))+1,""),ROWS(CC$88:CC96))),"")</f>
        <v/>
      </c>
      <c r="CD96" s="186" t="str">
        <f t="array" ref="CD96">IFERROR(INDEX($A$4:$A$56,SMALL(IF($A$88=CD$4:CD$56,ROW(CD$4:CD$56)-MIN(ROW(CD$4))+1,""),ROWS(CD$88:CD96))),"")</f>
        <v/>
      </c>
      <c r="CE96" s="138" t="str">
        <f t="array" ref="CE96">IFERROR(INDEX($A$4:$A$56,SMALL(IF($A$88=CE$4:CE$56,ROW(CE$4:CE$56)-MIN(ROW(CE$4))+1,""),ROWS(CE$88:CE96))),"")</f>
        <v/>
      </c>
      <c r="CF96" s="138" t="str">
        <f t="array" ref="CF96">IFERROR(INDEX($A$4:$A$56,SMALL(IF($A$88=CF$4:CF$56,ROW(CF$4:CF$56)-MIN(ROW(CF$4))+1,""),ROWS(CF$88:CF96))),"")</f>
        <v/>
      </c>
      <c r="CG96" s="138" t="str">
        <f t="array" ref="CG96">IFERROR(INDEX($A$4:$A$56,SMALL(IF($A$88=CG$4:CG$56,ROW(CG$4:CG$56)-MIN(ROW(CG$4))+1,""),ROWS(CG$88:CG96))),"")</f>
        <v/>
      </c>
      <c r="CH96" s="138" t="str">
        <f t="array" ref="CH96">IFERROR(INDEX($A$4:$A$56,SMALL(IF($A$88=CH$4:CH$56,ROW(CH$4:CH$56)-MIN(ROW(CH$4))+1,""),ROWS(CH$88:CH96))),"")</f>
        <v/>
      </c>
      <c r="CI96" s="186" t="str">
        <f t="array" ref="CI96">IFERROR(INDEX($A$4:$A$56,SMALL(IF($A$88=CI$4:CI$56,ROW(CI$4:CI$56)-MIN(ROW(CI$4))+1,""),ROWS(CI$88:CI96))),"")</f>
        <v/>
      </c>
      <c r="CJ96" s="138" t="str">
        <f t="array" ref="CJ96">IFERROR(INDEX($A$4:$A$56,SMALL(IF($A$88=CJ$4:CJ$56,ROW(CJ$4:CJ$56)-MIN(ROW(CJ$4))+1,""),ROWS(CJ$88:CJ96))),"")</f>
        <v/>
      </c>
      <c r="CK96" s="138" t="str">
        <f t="array" ref="CK96">IFERROR(INDEX($A$4:$A$56,SMALL(IF($A$88=CK$4:CK$56,ROW(CK$4:CK$56)-MIN(ROW(CK$4))+1,""),ROWS(CK$88:CK96))),"")</f>
        <v/>
      </c>
      <c r="CL96" s="138" t="str">
        <f t="array" ref="CL96">IFERROR(INDEX($A$4:$A$56,SMALL(IF($A$88=CL$4:CL$56,ROW(CL$4:CL$56)-MIN(ROW(CL$4))+1,""),ROWS(CL$88:CL96))),"")</f>
        <v/>
      </c>
      <c r="CM96" s="138" t="str">
        <f t="array" ref="CM96">IFERROR(INDEX($A$4:$A$56,SMALL(IF($A$88=CM$4:CM$56,ROW(CM$4:CM$56)-MIN(ROW(CM$4))+1,""),ROWS(CM$88:CM96))),"")</f>
        <v/>
      </c>
      <c r="CN96" s="186" t="str">
        <f t="array" ref="CN96">IFERROR(INDEX($A$4:$A$56,SMALL(IF($A$88=CN$4:CN$56,ROW(CN$4:CN$56)-MIN(ROW(CN$4))+1,""),ROWS(CN$88:CN96))),"")</f>
        <v/>
      </c>
      <c r="CO96" s="138" t="str">
        <f t="array" ref="CO96">IFERROR(INDEX($A$4:$A$56,SMALL(IF($A$88=CO$4:CO$56,ROW(CO$4:CO$56)-MIN(ROW(CO$4))+1,""),ROWS(CO$88:CO96))),"")</f>
        <v/>
      </c>
      <c r="CP96" s="138" t="str">
        <f t="array" ref="CP96">IFERROR(INDEX($A$4:$A$56,SMALL(IF($A$88=CP$4:CP$56,ROW(CP$4:CP$56)-MIN(ROW(CP$4))+1,""),ROWS(CP$88:CP96))),"")</f>
        <v/>
      </c>
      <c r="CQ96" s="138" t="str">
        <f t="array" ref="CQ96">IFERROR(INDEX($A$4:$A$56,SMALL(IF($A$88=CQ$4:CQ$56,ROW(CQ$4:CQ$56)-MIN(ROW(CQ$4))+1,""),ROWS(CQ$88:CQ96))),"")</f>
        <v/>
      </c>
      <c r="CR96" s="138" t="str">
        <f t="array" ref="CR96">IFERROR(INDEX($A$4:$A$56,SMALL(IF($A$88=CR$4:CR$56,ROW(CR$4:CR$56)-MIN(ROW(CR$4))+1,""),ROWS(CR$88:CR96))),"")</f>
        <v/>
      </c>
      <c r="CS96" s="186" t="str">
        <f t="array" ref="CS96">IFERROR(INDEX($A$4:$A$56,SMALL(IF($A$88=CS$4:CS$56,ROW(CS$4:CS$56)-MIN(ROW(CS$4))+1,""),ROWS(CS$88:CS96))),"")</f>
        <v/>
      </c>
      <c r="CT96" s="138" t="str">
        <f t="array" ref="CT96">IFERROR(INDEX($A$4:$A$56,SMALL(IF($A$88=CT$4:CT$56,ROW(CT$4:CT$56)-MIN(ROW(CT$4))+1,""),ROWS(CT$88:CT96))),"")</f>
        <v/>
      </c>
      <c r="CU96" s="138" t="str">
        <f t="array" ref="CU96">IFERROR(INDEX($A$4:$A$56,SMALL(IF($A$88=CU$4:CU$56,ROW(CU$4:CU$56)-MIN(ROW(CU$4))+1,""),ROWS(CU$88:CU96))),"")</f>
        <v/>
      </c>
      <c r="CV96" s="138" t="str">
        <f t="array" ref="CV96">IFERROR(INDEX($A$4:$A$56,SMALL(IF($A$88=CV$4:CV$56,ROW(CV$4:CV$56)-MIN(ROW(CV$4))+1,""),ROWS(CV$88:CV96))),"")</f>
        <v/>
      </c>
      <c r="CW96" s="138" t="str">
        <f t="array" ref="CW96">IFERROR(INDEX($A$4:$A$56,SMALL(IF($A$88=CW$4:CW$56,ROW(CW$4:CW$56)-MIN(ROW(CW$4))+1,""),ROWS(CW$88:CW96))),"")</f>
        <v/>
      </c>
      <c r="CX96" s="186" t="str">
        <f t="array" ref="CX96">IFERROR(INDEX($A$4:$A$56,SMALL(IF($A$88=CX$4:CX$56,ROW(CX$4:CX$56)-MIN(ROW(CX$4))+1,""),ROWS(CX$88:CX96))),"")</f>
        <v/>
      </c>
      <c r="CY96" s="138" t="str">
        <f t="array" ref="CY96">IFERROR(INDEX($A$4:$A$56,SMALL(IF($A$88=CY$4:CY$56,ROW(CY$4:CY$56)-MIN(ROW(CY$4))+1,""),ROWS(CY$88:CY96))),"")</f>
        <v/>
      </c>
      <c r="CZ96" s="138" t="str">
        <f t="array" ref="CZ96">IFERROR(INDEX($A$4:$A$56,SMALL(IF($A$88=CZ$4:CZ$56,ROW(CZ$4:CZ$56)-MIN(ROW(CZ$4))+1,""),ROWS(CZ$88:CZ96))),"")</f>
        <v/>
      </c>
      <c r="DA96" s="138" t="str">
        <f t="array" ref="DA96">IFERROR(INDEX($A$4:$A$56,SMALL(IF($A$88=DA$4:DA$56,ROW(DA$4:DA$56)-MIN(ROW(DA$4))+1,""),ROWS(DA$88:DA96))),"")</f>
        <v/>
      </c>
      <c r="DB96" s="138" t="str">
        <f t="array" ref="DB96">IFERROR(INDEX($A$4:$A$56,SMALL(IF($A$88=DB$4:DB$56,ROW(DB$4:DB$56)-MIN(ROW(DB$4))+1,""),ROWS(DB$88:DB96))),"")</f>
        <v/>
      </c>
      <c r="DC96" s="186" t="str">
        <f t="array" ref="DC96">IFERROR(INDEX($A$4:$A$56,SMALL(IF($A$88=DC$4:DC$56,ROW(DC$4:DC$56)-MIN(ROW(DC$4))+1,""),ROWS(DC$88:DC96))),"")</f>
        <v/>
      </c>
      <c r="DD96" s="138" t="str">
        <f t="array" ref="DD96">IFERROR(INDEX($A$4:$A$56,SMALL(IF($A$88=DD$4:DD$56,ROW(DD$4:DD$56)-MIN(ROW(DD$4))+1,""),ROWS(DD$88:DD96))),"")</f>
        <v/>
      </c>
      <c r="DE96" s="138" t="str">
        <f t="array" ref="DE96">IFERROR(INDEX($A$4:$A$56,SMALL(IF($A$88=DE$4:DE$56,ROW(DE$4:DE$56)-MIN(ROW(DE$4))+1,""),ROWS(DE$88:DE96))),"")</f>
        <v/>
      </c>
      <c r="DF96" s="138" t="str">
        <f t="array" ref="DF96">IFERROR(INDEX($A$4:$A$56,SMALL(IF($A$88=DF$4:DF$56,ROW(DF$4:DF$56)-MIN(ROW(DF$4))+1,""),ROWS(DF$88:DF96))),"")</f>
        <v/>
      </c>
      <c r="DG96" s="138" t="str">
        <f t="array" ref="DG96">IFERROR(INDEX($A$4:$A$56,SMALL(IF($A$88=DG$4:DG$56,ROW(DG$4:DG$56)-MIN(ROW(DG$4))+1,""),ROWS(DG$88:DG96))),"")</f>
        <v/>
      </c>
      <c r="DH96" s="186" t="str">
        <f t="array" ref="DH96">IFERROR(INDEX($A$4:$A$56,SMALL(IF($A$88=DH$4:DH$56,ROW(DH$4:DH$56)-MIN(ROW(DH$4))+1,""),ROWS(DH$88:DH96))),"")</f>
        <v/>
      </c>
      <c r="DI96" s="138" t="str">
        <f t="array" ref="DI96">IFERROR(INDEX($A$4:$A$56,SMALL(IF($A$88=DI$4:DI$56,ROW(DI$4:DI$56)-MIN(ROW(DI$4))+1,""),ROWS(DI$88:DI96))),"")</f>
        <v/>
      </c>
      <c r="DJ96" s="138" t="str">
        <f t="array" ref="DJ96">IFERROR(INDEX($A$4:$A$56,SMALL(IF($A$88=DJ$4:DJ$56,ROW(DJ$4:DJ$56)-MIN(ROW(DJ$4))+1,""),ROWS(DJ$88:DJ96))),"")</f>
        <v/>
      </c>
      <c r="DK96" s="138" t="str">
        <f t="array" ref="DK96">IFERROR(INDEX($A$4:$A$56,SMALL(IF($A$88=DK$4:DK$56,ROW(DK$4:DK$56)-MIN(ROW(DK$4))+1,""),ROWS(DK$88:DK96))),"")</f>
        <v/>
      </c>
      <c r="DL96" s="138" t="str">
        <f t="array" ref="DL96">IFERROR(INDEX($A$4:$A$56,SMALL(IF($A$88=DL$4:DL$56,ROW(DL$4:DL$56)-MIN(ROW(DL$4))+1,""),ROWS(DL$88:DL96))),"")</f>
        <v/>
      </c>
      <c r="DM96" s="186" t="str">
        <f t="array" ref="DM96">IFERROR(INDEX($A$4:$A$56,SMALL(IF($A$88=DM$4:DM$56,ROW(DM$4:DM$56)-MIN(ROW(DM$4))+1,""),ROWS(DM$88:DM96))),"")</f>
        <v/>
      </c>
      <c r="DN96" s="138" t="str">
        <f t="array" ref="DN96">IFERROR(INDEX($A$4:$A$56,SMALL(IF($A$88=DN$4:DN$56,ROW(DN$4:DN$56)-MIN(ROW(DN$4))+1,""),ROWS(DN$88:DN96))),"")</f>
        <v/>
      </c>
      <c r="DO96" s="138" t="str">
        <f t="array" ref="DO96">IFERROR(INDEX($A$4:$A$56,SMALL(IF($A$88=DO$4:DO$56,ROW(DO$4:DO$56)-MIN(ROW(DO$4))+1,""),ROWS(DO$88:DO96))),"")</f>
        <v/>
      </c>
      <c r="DP96" s="138" t="str">
        <f t="array" ref="DP96">IFERROR(INDEX($A$4:$A$56,SMALL(IF($A$88=DP$4:DP$56,ROW(DP$4:DP$56)-MIN(ROW(DP$4))+1,""),ROWS(DP$88:DP96))),"")</f>
        <v/>
      </c>
      <c r="DQ96" s="138" t="str">
        <f t="array" ref="DQ96">IFERROR(INDEX($A$4:$A$56,SMALL(IF($A$88=DQ$4:DQ$56,ROW(DQ$4:DQ$56)-MIN(ROW(DQ$4))+1,""),ROWS(DQ$88:DQ96))),"")</f>
        <v/>
      </c>
      <c r="DR96" s="186" t="str">
        <f t="array" ref="DR96">IFERROR(INDEX($A$4:$A$56,SMALL(IF($A$88=DR$4:DR$56,ROW(DR$4:DR$56)-MIN(ROW(DR$4))+1,""),ROWS(DR$88:DR96))),"")</f>
        <v/>
      </c>
      <c r="DS96" s="138" t="str">
        <f t="array" ref="DS96">IFERROR(INDEX($A$4:$A$56,SMALL(IF($A$88=DS$4:DS$56,ROW(DS$4:DS$56)-MIN(ROW(DS$4))+1,""),ROWS(DS$88:DS96))),"")</f>
        <v/>
      </c>
      <c r="DT96" s="138" t="str">
        <f t="array" ref="DT96">IFERROR(INDEX($A$4:$A$56,SMALL(IF($A$88=DT$4:DT$56,ROW(DT$4:DT$56)-MIN(ROW(DT$4))+1,""),ROWS(DT$88:DT96))),"")</f>
        <v/>
      </c>
      <c r="DU96" s="138" t="str">
        <f t="array" ref="DU96">IFERROR(INDEX($A$4:$A$56,SMALL(IF($A$88=DU$4:DU$56,ROW(DU$4:DU$56)-MIN(ROW(DU$4))+1,""),ROWS(DU$88:DU96))),"")</f>
        <v/>
      </c>
      <c r="DV96" s="138" t="str">
        <f t="array" ref="DV96">IFERROR(INDEX($A$4:$A$56,SMALL(IF($A$88=DV$4:DV$56,ROW(DV$4:DV$56)-MIN(ROW(DV$4))+1,""),ROWS(DV$88:DV96))),"")</f>
        <v/>
      </c>
      <c r="DW96" s="186" t="str">
        <f t="array" ref="DW96">IFERROR(INDEX($A$4:$A$56,SMALL(IF($A$88=DW$4:DW$56,ROW(DW$4:DW$56)-MIN(ROW(DW$4))+1,""),ROWS(DW$88:DW96))),"")</f>
        <v/>
      </c>
      <c r="DX96" s="138" t="str">
        <f t="array" ref="DX96">IFERROR(INDEX($A$4:$A$56,SMALL(IF($A$88=DX$4:DX$56,ROW(DX$4:DX$56)-MIN(ROW(DX$4))+1,""),ROWS(DX$88:DX96))),"")</f>
        <v/>
      </c>
      <c r="DY96" s="138" t="str">
        <f t="array" ref="DY96">IFERROR(INDEX($A$4:$A$56,SMALL(IF($A$88=DY$4:DY$56,ROW(DY$4:DY$56)-MIN(ROW(DY$4))+1,""),ROWS(DY$88:DY96))),"")</f>
        <v/>
      </c>
      <c r="DZ96" s="138" t="str">
        <f t="array" ref="DZ96">IFERROR(INDEX($A$4:$A$56,SMALL(IF($A$88=DZ$4:DZ$56,ROW(DZ$4:DZ$56)-MIN(ROW(DZ$4))+1,""),ROWS(DZ$88:DZ96))),"")</f>
        <v/>
      </c>
      <c r="EA96" s="138" t="str">
        <f t="array" ref="EA96">IFERROR(INDEX($A$4:$A$56,SMALL(IF($A$88=EA$4:EA$56,ROW(EA$4:EA$56)-MIN(ROW(EA$4))+1,""),ROWS(EA$88:EA96))),"")</f>
        <v/>
      </c>
      <c r="EB96" s="186" t="str">
        <f t="array" ref="EB96">IFERROR(INDEX($A$4:$A$56,SMALL(IF($A$88=EB$4:EB$56,ROW(EB$4:EB$56)-MIN(ROW(EB$4))+1,""),ROWS(EB$88:EB96))),"")</f>
        <v/>
      </c>
      <c r="EC96" s="138" t="str">
        <f t="array" ref="EC96">IFERROR(INDEX($A$4:$A$56,SMALL(IF($A$88=EC$4:EC$56,ROW(EC$4:EC$56)-MIN(ROW(EC$4))+1,""),ROWS(EC$88:EC96))),"")</f>
        <v/>
      </c>
      <c r="ED96" s="138" t="str">
        <f t="array" ref="ED96">IFERROR(INDEX($A$4:$A$56,SMALL(IF($A$88=ED$4:ED$56,ROW(ED$4:ED$56)-MIN(ROW(ED$4))+1,""),ROWS(ED$88:ED96))),"")</f>
        <v/>
      </c>
      <c r="EE96" s="138" t="str">
        <f t="array" ref="EE96">IFERROR(INDEX($A$4:$A$56,SMALL(IF($A$88=EE$4:EE$56,ROW(EE$4:EE$56)-MIN(ROW(EE$4))+1,""),ROWS(EE$88:EE96))),"")</f>
        <v/>
      </c>
      <c r="EF96" s="138" t="str">
        <f t="array" ref="EF96">IFERROR(INDEX($A$4:$A$56,SMALL(IF($A$88=EF$4:EF$56,ROW(EF$4:EF$56)-MIN(ROW(EF$4))+1,""),ROWS(EF$88:EF96))),"")</f>
        <v/>
      </c>
      <c r="EG96" s="186" t="str">
        <f t="array" ref="EG96">IFERROR(INDEX($A$4:$A$56,SMALL(IF($A$88=EG$4:EG$56,ROW(EG$4:EG$56)-MIN(ROW(EG$4))+1,""),ROWS(EG$88:EG96))),"")</f>
        <v/>
      </c>
      <c r="EH96" s="138" t="str">
        <f t="array" ref="EH96">IFERROR(INDEX($A$4:$A$56,SMALL(IF($A$88=EH$4:EH$56,ROW(EH$4:EH$56)-MIN(ROW(EH$4))+1,""),ROWS(EH$88:EH96))),"")</f>
        <v/>
      </c>
      <c r="EI96" s="138" t="str">
        <f t="array" ref="EI96">IFERROR(INDEX($A$4:$A$56,SMALL(IF($A$88=EI$4:EI$56,ROW(EI$4:EI$56)-MIN(ROW(EI$4))+1,""),ROWS(EI$88:EI96))),"")</f>
        <v/>
      </c>
      <c r="EJ96" s="138" t="str">
        <f t="array" ref="EJ96">IFERROR(INDEX($A$4:$A$56,SMALL(IF($A$88=EJ$4:EJ$56,ROW(EJ$4:EJ$56)-MIN(ROW(EJ$4))+1,""),ROWS(EJ$88:EJ96))),"")</f>
        <v/>
      </c>
      <c r="EK96" s="138" t="str">
        <f t="array" ref="EK96">IFERROR(INDEX($A$4:$A$56,SMALL(IF($A$88=EK$4:EK$56,ROW(EK$4:EK$56)-MIN(ROW(EK$4))+1,""),ROWS(EK$88:EK96))),"")</f>
        <v/>
      </c>
      <c r="EL96" s="138" t="str">
        <f t="array" ref="EL96">IFERROR(INDEX($A$4:$A$56,SMALL(IF($A$88=EL$4:EL$56,ROW(EL$4:EL$56)-MIN(ROW(EL$4))+1,""),ROWS(EL$88:EL96))),"")</f>
        <v/>
      </c>
      <c r="EM96" s="138" t="str">
        <f t="array" ref="EM96">IFERROR(INDEX($A$4:$A$56,SMALL(IF($A$88=EM$4:EM$56,ROW(EM$4:EM$56)-MIN(ROW(EM$4))+1,""),ROWS(EM$88:EM96))),"")</f>
        <v/>
      </c>
      <c r="EN96" s="138" t="str">
        <f t="array" ref="EN96">IFERROR(INDEX($A$4:$A$56,SMALL(IF($A$88=EN$4:EN$56,ROW(EN$4:EN$56)-MIN(ROW(EN$4))+1,""),ROWS(EN$88:EN96))),"")</f>
        <v/>
      </c>
      <c r="EO96" s="138" t="str">
        <f t="array" ref="EO96">IFERROR(INDEX($A$4:$A$56,SMALL(IF($A$88=EO$4:EO$56,ROW(EO$4:EO$56)-MIN(ROW(EO$4))+1,""),ROWS(EO$88:EO96))),"")</f>
        <v/>
      </c>
      <c r="EP96" s="138" t="str">
        <f t="array" ref="EP96">IFERROR(INDEX($A$4:$A$56,SMALL(IF($A$88=EP$4:EP$56,ROW(EP$4:EP$56)-MIN(ROW(EP$4))+1,""),ROWS(EP$88:EP96))),"")</f>
        <v/>
      </c>
      <c r="EQ96" s="138" t="str">
        <f t="array" ref="EQ96">IFERROR(INDEX($A$4:$A$56,SMALL(IF($A$88=EQ$4:EQ$56,ROW(EQ$4:EQ$56)-MIN(ROW(EQ$4))+1,""),ROWS(EQ$88:EQ96))),"")</f>
        <v/>
      </c>
      <c r="ER96" s="138" t="str">
        <f t="array" ref="ER96">IFERROR(INDEX($A$4:$A$56,SMALL(IF($A$88=ER$4:ER$56,ROW(ER$4:ER$56)-MIN(ROW(ER$4))+1,""),ROWS(ER$88:ER96))),"")</f>
        <v/>
      </c>
      <c r="ES96" s="138" t="str">
        <f t="array" ref="ES96">IFERROR(INDEX($A$4:$A$56,SMALL(IF($A$88=ES$4:ES$56,ROW(ES$4:ES$56)-MIN(ROW(ES$4))+1,""),ROWS(ES$88:ES96))),"")</f>
        <v/>
      </c>
      <c r="ET96" s="138" t="str">
        <f t="array" ref="ET96">IFERROR(INDEX($A$4:$A$56,SMALL(IF($A$88=ET$4:ET$56,ROW(ET$4:ET$56)-MIN(ROW(ET$4))+1,""),ROWS(ET$88:ET96))),"")</f>
        <v/>
      </c>
      <c r="EU96" s="138" t="str">
        <f t="array" ref="EU96">IFERROR(INDEX($A$4:$A$56,SMALL(IF($A$88=EU$4:EU$56,ROW(EU$4:EU$56)-MIN(ROW(EU$4))+1,""),ROWS(EU$88:EU96))),"")</f>
        <v/>
      </c>
      <c r="EV96" s="138" t="str">
        <f t="array" ref="EV96">IFERROR(INDEX($A$4:$A$56,SMALL(IF($A$88=EV$4:EV$56,ROW(EV$4:EV$56)-MIN(ROW(EV$4))+1,""),ROWS(EV$88:EV96))),"")</f>
        <v/>
      </c>
      <c r="EW96" s="138" t="str">
        <f t="array" ref="EW96">IFERROR(INDEX($A$4:$A$56,SMALL(IF($A$88=EW$4:EW$56,ROW(EW$4:EW$56)-MIN(ROW(EW$4))+1,""),ROWS(EW$88:EW96))),"")</f>
        <v/>
      </c>
      <c r="EX96" s="138" t="str">
        <f t="array" ref="EX96">IFERROR(INDEX($A$4:$A$56,SMALL(IF($A$88=EX$4:EX$56,ROW(EX$4:EX$56)-MIN(ROW(EX$4))+1,""),ROWS(EX$88:EX96))),"")</f>
        <v/>
      </c>
      <c r="EY96" s="138" t="str">
        <f t="array" ref="EY96">IFERROR(INDEX($A$4:$A$56,SMALL(IF($A$88=EY$4:EY$56,ROW(EY$4:EY$56)-MIN(ROW(EY$4))+1,""),ROWS(EY$88:EY96))),"")</f>
        <v/>
      </c>
      <c r="EZ96" s="138" t="str">
        <f t="array" ref="EZ96">IFERROR(INDEX($A$4:$A$56,SMALL(IF($A$88=EZ$4:EZ$56,ROW(EZ$4:EZ$56)-MIN(ROW(EZ$4))+1,""),ROWS(EZ$88:EZ96))),"")</f>
        <v/>
      </c>
      <c r="FA96" s="138" t="str">
        <f t="array" ref="FA96">IFERROR(INDEX($A$4:$A$56,SMALL(IF($A$88=FA$4:FA$56,ROW(FA$4:FA$56)-MIN(ROW(FA$4))+1,""),ROWS(FA$88:FA96))),"")</f>
        <v/>
      </c>
      <c r="FB96" s="138" t="str">
        <f t="array" ref="FB96">IFERROR(INDEX($A$4:$A$56,SMALL(IF($A$88=FB$4:FB$56,ROW(FB$4:FB$56)-MIN(ROW(FB$4))+1,""),ROWS(FB$88:FB96))),"")</f>
        <v/>
      </c>
      <c r="FC96" s="138" t="str">
        <f t="array" ref="FC96">IFERROR(INDEX($A$4:$A$56,SMALL(IF($A$88=FC$4:FC$56,ROW(FC$4:FC$56)-MIN(ROW(FC$4))+1,""),ROWS(FC$88:FC96))),"")</f>
        <v/>
      </c>
      <c r="FD96" s="138" t="str">
        <f t="array" ref="FD96">IFERROR(INDEX($A$4:$A$56,SMALL(IF($A$88=FD$4:FD$56,ROW(FD$4:FD$56)-MIN(ROW(FD$4))+1,""),ROWS(FD$88:FD96))),"")</f>
        <v/>
      </c>
      <c r="FE96" s="138" t="str">
        <f t="array" ref="FE96">IFERROR(INDEX($A$4:$A$56,SMALL(IF($A$88=FE$4:FE$56,ROW(FE$4:FE$56)-MIN(ROW(FE$4))+1,""),ROWS(FE$88:FE96))),"")</f>
        <v/>
      </c>
      <c r="FF96" s="138" t="str">
        <f t="array" ref="FF96">IFERROR(INDEX($A$4:$A$56,SMALL(IF($A$88=FF$4:FF$56,ROW(FF$4:FF$56)-MIN(ROW(FF$4))+1,""),ROWS(FF$88:FF96))),"")</f>
        <v/>
      </c>
      <c r="FG96" s="138" t="str">
        <f t="array" ref="FG96">IFERROR(INDEX($A$4:$A$56,SMALL(IF($A$88=FG$4:FG$56,ROW(FG$4:FG$56)-MIN(ROW(FG$4))+1,""),ROWS(FG$88:FG96))),"")</f>
        <v/>
      </c>
      <c r="FH96" s="138" t="str">
        <f t="array" ref="FH96">IFERROR(INDEX($A$4:$A$56,SMALL(IF($A$88=FH$4:FH$56,ROW(FH$4:FH$56)-MIN(ROW(FH$4))+1,""),ROWS(FH$88:FH96))),"")</f>
        <v/>
      </c>
      <c r="FI96" s="138" t="str">
        <f t="array" ref="FI96">IFERROR(INDEX($A$4:$A$56,SMALL(IF($A$88=FI$4:FI$56,ROW(FI$4:FI$56)-MIN(ROW(FI$4))+1,""),ROWS(FI$88:FI96))),"")</f>
        <v/>
      </c>
      <c r="FJ96" s="138" t="str">
        <f t="array" ref="FJ96">IFERROR(INDEX($A$4:$A$56,SMALL(IF($A$88=FJ$4:FJ$56,ROW(FJ$4:FJ$56)-MIN(ROW(FJ$4))+1,""),ROWS(FJ$88:FJ96))),"")</f>
        <v/>
      </c>
      <c r="FK96" s="138" t="str">
        <f t="array" ref="FK96">IFERROR(INDEX($A$4:$A$56,SMALL(IF($A$88=FK$4:FK$56,ROW(FK$4:FK$56)-MIN(ROW(FK$4))+1,""),ROWS(FK$88:FK96))),"")</f>
        <v/>
      </c>
      <c r="FL96" s="138" t="str">
        <f t="array" ref="FL96">IFERROR(INDEX($A$4:$A$56,SMALL(IF($A$88=FL$4:FL$56,ROW(FL$4:FL$56)-MIN(ROW(FL$4))+1,""),ROWS(FL$88:FL96))),"")</f>
        <v/>
      </c>
      <c r="FM96" s="138" t="str">
        <f t="array" ref="FM96">IFERROR(INDEX($A$4:$A$56,SMALL(IF($A$88=FM$4:FM$56,ROW(FM$4:FM$56)-MIN(ROW(FM$4))+1,""),ROWS(FM$88:FM96))),"")</f>
        <v/>
      </c>
      <c r="FN96" s="138" t="str">
        <f t="array" ref="FN96">IFERROR(INDEX($A$4:$A$56,SMALL(IF($A$88=FN$4:FN$56,ROW(FN$4:FN$56)-MIN(ROW(FN$4))+1,""),ROWS(FN$88:FN96))),"")</f>
        <v/>
      </c>
      <c r="FO96" s="138" t="str">
        <f t="array" ref="FO96">IFERROR(INDEX($A$4:$A$56,SMALL(IF($A$88=FO$4:FO$56,ROW(FO$4:FO$56)-MIN(ROW(FO$4))+1,""),ROWS(FO$88:FO96))),"")</f>
        <v/>
      </c>
      <c r="FP96" s="138" t="str">
        <f t="array" ref="FP96">IFERROR(INDEX($A$4:$A$56,SMALL(IF($A$88=FP$4:FP$56,ROW(FP$4:FP$56)-MIN(ROW(FP$4))+1,""),ROWS(FP$88:FP96))),"")</f>
        <v/>
      </c>
      <c r="FQ96" s="138" t="str">
        <f t="array" ref="FQ96">IFERROR(INDEX($A$4:$A$56,SMALL(IF($A$88=FQ$4:FQ$56,ROW(FQ$4:FQ$56)-MIN(ROW(FQ$4))+1,""),ROWS(FQ$88:FQ96))),"")</f>
        <v/>
      </c>
      <c r="FR96" s="138" t="str">
        <f t="array" ref="FR96">IFERROR(INDEX($A$4:$A$56,SMALL(IF($A$88=FR$4:FR$56,ROW(FR$4:FR$56)-MIN(ROW(FR$4))+1,""),ROWS(FR$88:FR96))),"")</f>
        <v/>
      </c>
      <c r="FS96" s="138" t="str">
        <f t="array" ref="FS96">IFERROR(INDEX($A$4:$A$56,SMALL(IF($A$88=FS$4:FS$56,ROW(FS$4:FS$56)-MIN(ROW(FS$4))+1,""),ROWS(FS$88:FS96))),"")</f>
        <v/>
      </c>
      <c r="FT96" s="138" t="str">
        <f t="array" ref="FT96">IFERROR(INDEX($A$4:$A$56,SMALL(IF($A$88=FT$4:FT$56,ROW(FT$4:FT$56)-MIN(ROW(FT$4))+1,""),ROWS(FT$88:FT96))),"")</f>
        <v/>
      </c>
      <c r="FU96" s="138" t="str">
        <f t="array" ref="FU96">IFERROR(INDEX($A$4:$A$56,SMALL(IF($A$88=FU$4:FU$56,ROW(FU$4:FU$56)-MIN(ROW(FU$4))+1,""),ROWS(FU$88:FU96))),"")</f>
        <v/>
      </c>
      <c r="FV96" s="138" t="str">
        <f t="array" ref="FV96">IFERROR(INDEX($A$4:$A$56,SMALL(IF($A$88=FV$4:FV$56,ROW(FV$4:FV$56)-MIN(ROW(FV$4))+1,""),ROWS(FV$88:FV96))),"")</f>
        <v/>
      </c>
      <c r="FW96" s="138" t="str">
        <f t="array" ref="FW96">IFERROR(INDEX($A$4:$A$56,SMALL(IF($A$88=FW$4:FW$56,ROW(FW$4:FW$56)-MIN(ROW(FW$4))+1,""),ROWS(FW$88:FW96))),"")</f>
        <v/>
      </c>
      <c r="FX96" s="138" t="str">
        <f t="array" ref="FX96">IFERROR(INDEX($A$4:$A$56,SMALL(IF($A$88=FX$4:FX$56,ROW(FX$4:FX$56)-MIN(ROW(FX$4))+1,""),ROWS(FX$88:FX96))),"")</f>
        <v/>
      </c>
      <c r="FY96" s="138" t="str">
        <f t="array" ref="FY96">IFERROR(INDEX($A$4:$A$56,SMALL(IF($A$88=FY$4:FY$56,ROW(FY$4:FY$56)-MIN(ROW(FY$4))+1,""),ROWS(FY$88:FY96))),"")</f>
        <v/>
      </c>
      <c r="FZ96" s="138" t="str">
        <f t="array" ref="FZ96">IFERROR(INDEX($A$4:$A$56,SMALL(IF($A$88=FZ$4:FZ$56,ROW(FZ$4:FZ$56)-MIN(ROW(FZ$4))+1,""),ROWS(FZ$88:FZ96))),"")</f>
        <v/>
      </c>
      <c r="GA96" s="138" t="str">
        <f t="array" ref="GA96">IFERROR(INDEX($A$4:$A$56,SMALL(IF($A$88=GA$4:GA$56,ROW(GA$4:GA$56)-MIN(ROW(GA$4))+1,""),ROWS(GA$88:GA96))),"")</f>
        <v/>
      </c>
      <c r="GB96" s="138" t="str">
        <f t="array" ref="GB96">IFERROR(INDEX($A$4:$A$56,SMALL(IF($A$88=GB$4:GB$56,ROW(GB$4:GB$56)-MIN(ROW(GB$4))+1,""),ROWS(GB$88:GB96))),"")</f>
        <v/>
      </c>
      <c r="GC96" s="138" t="str">
        <f t="array" ref="GC96">IFERROR(INDEX($A$4:$A$56,SMALL(IF($A$88=GC$4:GC$56,ROW(GC$4:GC$56)-MIN(ROW(GC$4))+1,""),ROWS(GC$88:GC96))),"")</f>
        <v/>
      </c>
      <c r="GD96" s="138" t="str">
        <f t="array" ref="GD96">IFERROR(INDEX($A$4:$A$56,SMALL(IF($A$88=GD$4:GD$56,ROW(GD$4:GD$56)-MIN(ROW(GD$4))+1,""),ROWS(GD$88:GD96))),"")</f>
        <v/>
      </c>
      <c r="GE96" s="138" t="str">
        <f t="array" ref="GE96">IFERROR(INDEX($A$4:$A$56,SMALL(IF($A$88=GE$4:GE$56,ROW(GE$4:GE$56)-MIN(ROW(GE$4))+1,""),ROWS(GE$88:GE96))),"")</f>
        <v/>
      </c>
      <c r="GF96" s="138" t="str">
        <f t="array" ref="GF96">IFERROR(INDEX($A$4:$A$56,SMALL(IF($A$88=GF$4:GF$56,ROW(GF$4:GF$56)-MIN(ROW(GF$4))+1,""),ROWS(GF$88:GF96))),"")</f>
        <v/>
      </c>
      <c r="GG96" s="138" t="str">
        <f t="array" ref="GG96">IFERROR(INDEX($A$4:$A$56,SMALL(IF($A$88=GG$4:GG$56,ROW(GG$4:GG$56)-MIN(ROW(GG$4))+1,""),ROWS(GG$88:GG96))),"")</f>
        <v/>
      </c>
      <c r="GH96" s="138" t="str">
        <f t="array" ref="GH96">IFERROR(INDEX($A$4:$A$56,SMALL(IF($A$88=GH$4:GH$56,ROW(GH$4:GH$56)-MIN(ROW(GH$4))+1,""),ROWS(GH$88:GH96))),"")</f>
        <v/>
      </c>
      <c r="GI96" s="138" t="str">
        <f t="array" ref="GI96">IFERROR(INDEX($A$4:$A$56,SMALL(IF($A$88=GI$4:GI$56,ROW(GI$4:GI$56)-MIN(ROW(GI$4))+1,""),ROWS(GI$88:GI96))),"")</f>
        <v/>
      </c>
      <c r="GJ96" s="138" t="str">
        <f t="array" ref="GJ96">IFERROR(INDEX($A$4:$A$56,SMALL(IF($A$88=GJ$4:GJ$56,ROW(GJ$4:GJ$56)-MIN(ROW(GJ$4))+1,""),ROWS(GJ$88:GJ96))),"")</f>
        <v/>
      </c>
      <c r="GK96" s="138" t="str">
        <f t="array" ref="GK96">IFERROR(INDEX($A$4:$A$56,SMALL(IF($A$88=GK$4:GK$56,ROW(GK$4:GK$56)-MIN(ROW(GK$4))+1,""),ROWS(GK$88:GK96))),"")</f>
        <v/>
      </c>
      <c r="GL96" s="138" t="str">
        <f t="array" ref="GL96">IFERROR(INDEX($A$4:$A$56,SMALL(IF($A$88=GL$4:GL$56,ROW(GL$4:GL$56)-MIN(ROW(GL$4))+1,""),ROWS(GL$88:GL96))),"")</f>
        <v/>
      </c>
      <c r="GM96" s="138" t="str">
        <f t="array" ref="GM96">IFERROR(INDEX($A$4:$A$56,SMALL(IF($A$88=GM$4:GM$56,ROW(GM$4:GM$56)-MIN(ROW(GM$4))+1,""),ROWS(GM$88:GM96))),"")</f>
        <v/>
      </c>
      <c r="GN96" s="138" t="str">
        <f t="array" ref="GN96">IFERROR(INDEX($A$4:$A$56,SMALL(IF($A$88=GN$4:GN$56,ROW(GN$4:GN$56)-MIN(ROW(GN$4))+1,""),ROWS(GN$88:GN96))),"")</f>
        <v/>
      </c>
      <c r="GO96" s="138" t="str">
        <f t="array" ref="GO96">IFERROR(INDEX($A$4:$A$56,SMALL(IF($A$88=GO$4:GO$56,ROW(GO$4:GO$56)-MIN(ROW(GO$4))+1,""),ROWS(GO$88:GO96))),"")</f>
        <v/>
      </c>
      <c r="GP96" s="138" t="str">
        <f t="array" ref="GP96">IFERROR(INDEX($A$4:$A$56,SMALL(IF($A$88=GP$4:GP$56,ROW(GP$4:GP$56)-MIN(ROW(GP$4))+1,""),ROWS(GP$88:GP96))),"")</f>
        <v/>
      </c>
      <c r="GQ96" s="138" t="str">
        <f t="array" ref="GQ96">IFERROR(INDEX($A$4:$A$56,SMALL(IF($A$88=GQ$4:GQ$56,ROW(GQ$4:GQ$56)-MIN(ROW(GQ$4))+1,""),ROWS(GQ$88:GQ96))),"")</f>
        <v/>
      </c>
      <c r="GR96" s="138" t="str">
        <f t="array" ref="GR96">IFERROR(INDEX($A$4:$A$56,SMALL(IF($A$88=GR$4:GR$56,ROW(GR$4:GR$56)-MIN(ROW(GR$4))+1,""),ROWS(GR$88:GR96))),"")</f>
        <v/>
      </c>
      <c r="GS96" s="138" t="str">
        <f t="array" ref="GS96">IFERROR(INDEX($A$4:$A$56,SMALL(IF($A$88=GS$4:GS$56,ROW(GS$4:GS$56)-MIN(ROW(GS$4))+1,""),ROWS(GS$88:GS96))),"")</f>
        <v/>
      </c>
      <c r="GT96" s="138" t="str">
        <f t="array" ref="GT96">IFERROR(INDEX($A$4:$A$56,SMALL(IF($A$88=GT$4:GT$56,ROW(GT$4:GT$56)-MIN(ROW(GT$4))+1,""),ROWS(GT$88:GT96))),"")</f>
        <v/>
      </c>
      <c r="GU96" s="138" t="str">
        <f t="array" ref="GU96">IFERROR(INDEX($A$4:$A$56,SMALL(IF($A$88=GU$4:GU$56,ROW(GU$4:GU$56)-MIN(ROW(GU$4))+1,""),ROWS(GU$88:GU96))),"")</f>
        <v/>
      </c>
      <c r="GV96" s="138" t="str">
        <f t="array" ref="GV96">IFERROR(INDEX($A$4:$A$56,SMALL(IF($A$88=GV$4:GV$56,ROW(GV$4:GV$56)-MIN(ROW(GV$4))+1,""),ROWS(GV$88:GV96))),"")</f>
        <v/>
      </c>
      <c r="GW96" s="138" t="str">
        <f t="array" ref="GW96">IFERROR(INDEX($A$4:$A$56,SMALL(IF($A$88=GW$4:GW$56,ROW(GW$4:GW$56)-MIN(ROW(GW$4))+1,""),ROWS(GW$88:GW96))),"")</f>
        <v/>
      </c>
      <c r="GX96" s="138" t="str">
        <f t="array" ref="GX96">IFERROR(INDEX($A$4:$A$56,SMALL(IF($A$88=GX$4:GX$56,ROW(GX$4:GX$56)-MIN(ROW(GX$4))+1,""),ROWS(GX$88:GX96))),"")</f>
        <v/>
      </c>
      <c r="GY96" s="138" t="str">
        <f t="array" ref="GY96">IFERROR(INDEX($A$4:$A$56,SMALL(IF($A$88=GY$4:GY$56,ROW(GY$4:GY$56)-MIN(ROW(GY$4))+1,""),ROWS(GY$88:GY96))),"")</f>
        <v/>
      </c>
      <c r="GZ96" s="138" t="str">
        <f t="array" ref="GZ96">IFERROR(INDEX($A$4:$A$56,SMALL(IF($A$88=GZ$4:GZ$56,ROW(GZ$4:GZ$56)-MIN(ROW(GZ$4))+1,""),ROWS(GZ$88:GZ96))),"")</f>
        <v/>
      </c>
      <c r="HA96" s="138" t="str">
        <f t="array" ref="HA96">IFERROR(INDEX($A$4:$A$56,SMALL(IF($A$88=HA$4:HA$56,ROW(HA$4:HA$56)-MIN(ROW(HA$4))+1,""),ROWS(HA$88:HA96))),"")</f>
        <v/>
      </c>
      <c r="HB96" s="138" t="str">
        <f t="array" ref="HB96">IFERROR(INDEX($A$4:$A$56,SMALL(IF($A$88=HB$4:HB$56,ROW(HB$4:HB$56)-MIN(ROW(HB$4))+1,""),ROWS(HB$88:HB96))),"")</f>
        <v/>
      </c>
      <c r="HC96" s="138" t="str">
        <f t="array" ref="HC96">IFERROR(INDEX($A$4:$A$56,SMALL(IF($A$88=HC$4:HC$56,ROW(HC$4:HC$56)-MIN(ROW(HC$4))+1,""),ROWS(HC$88:HC96))),"")</f>
        <v/>
      </c>
      <c r="HD96" s="138" t="str">
        <f t="array" ref="HD96">IFERROR(INDEX($A$4:$A$56,SMALL(IF($A$88=HD$4:HD$56,ROW(HD$4:HD$56)-MIN(ROW(HD$4))+1,""),ROWS(HD$88:HD96))),"")</f>
        <v/>
      </c>
      <c r="HE96" s="138" t="str">
        <f t="array" ref="HE96">IFERROR(INDEX($A$4:$A$56,SMALL(IF($A$88=HE$4:HE$56,ROW(HE$4:HE$56)-MIN(ROW(HE$4))+1,""),ROWS(HE$88:HE96))),"")</f>
        <v/>
      </c>
      <c r="HF96" s="138" t="str">
        <f t="array" ref="HF96">IFERROR(INDEX($A$4:$A$56,SMALL(IF($A$88=HF$4:HF$56,ROW(HF$4:HF$56)-MIN(ROW(HF$4))+1,""),ROWS(HF$88:HF96))),"")</f>
        <v/>
      </c>
      <c r="HG96" s="138" t="str">
        <f t="array" ref="HG96">IFERROR(INDEX($A$4:$A$56,SMALL(IF($A$88=HG$4:HG$56,ROW(HG$4:HG$56)-MIN(ROW(HG$4))+1,""),ROWS(HG$88:HG96))),"")</f>
        <v/>
      </c>
      <c r="HH96" s="138" t="str">
        <f t="array" ref="HH96">IFERROR(INDEX($A$4:$A$56,SMALL(IF($A$88=HH$4:HH$56,ROW(HH$4:HH$56)-MIN(ROW(HH$4))+1,""),ROWS(HH$88:HH96))),"")</f>
        <v/>
      </c>
      <c r="HI96" s="138" t="str">
        <f t="array" ref="HI96">IFERROR(INDEX($A$4:$A$56,SMALL(IF($A$88=HI$4:HI$56,ROW(HI$4:HI$56)-MIN(ROW(HI$4))+1,""),ROWS(HI$88:HI96))),"")</f>
        <v/>
      </c>
      <c r="HJ96" s="138" t="str">
        <f t="array" ref="HJ96">IFERROR(INDEX($A$4:$A$56,SMALL(IF($A$88=HJ$4:HJ$56,ROW(HJ$4:HJ$56)-MIN(ROW(HJ$4))+1,""),ROWS(HJ$88:HJ96))),"")</f>
        <v/>
      </c>
      <c r="HK96" s="138" t="str">
        <f t="array" ref="HK96">IFERROR(INDEX($A$4:$A$56,SMALL(IF($A$88=HK$4:HK$56,ROW(HK$4:HK$56)-MIN(ROW(HK$4))+1,""),ROWS(HK$88:HK96))),"")</f>
        <v/>
      </c>
      <c r="HL96" s="138" t="str">
        <f t="array" ref="HL96">IFERROR(INDEX($A$4:$A$56,SMALL(IF($A$88=HL$4:HL$56,ROW(HL$4:HL$56)-MIN(ROW(HL$4))+1,""),ROWS(HL$88:HL96))),"")</f>
        <v/>
      </c>
      <c r="HM96" s="138" t="str">
        <f t="array" ref="HM96">IFERROR(INDEX($A$4:$A$56,SMALL(IF($A$88=HM$4:HM$56,ROW(HM$4:HM$56)-MIN(ROW(HM$4))+1,""),ROWS(HM$88:HM96))),"")</f>
        <v/>
      </c>
      <c r="HN96" s="138" t="str">
        <f t="array" ref="HN96">IFERROR(INDEX($A$4:$A$56,SMALL(IF($A$88=HN$4:HN$56,ROW(HN$4:HN$56)-MIN(ROW(HN$4))+1,""),ROWS(HN$88:HN96))),"")</f>
        <v/>
      </c>
      <c r="HO96" s="138" t="str">
        <f t="array" ref="HO96">IFERROR(INDEX($A$4:$A$56,SMALL(IF($A$88=HO$4:HO$56,ROW(HO$4:HO$56)-MIN(ROW(HO$4))+1,""),ROWS(HO$88:HO96))),"")</f>
        <v/>
      </c>
      <c r="HP96" s="138" t="str">
        <f t="array" ref="HP96">IFERROR(INDEX($A$4:$A$56,SMALL(IF($A$88=HP$4:HP$56,ROW(HP$4:HP$56)-MIN(ROW(HP$4))+1,""),ROWS(HP$88:HP96))),"")</f>
        <v/>
      </c>
      <c r="HQ96" s="138" t="str">
        <f t="array" ref="HQ96">IFERROR(INDEX($A$4:$A$56,SMALL(IF($A$88=HQ$4:HQ$56,ROW(HQ$4:HQ$56)-MIN(ROW(HQ$4))+1,""),ROWS(HQ$88:HQ96))),"")</f>
        <v/>
      </c>
      <c r="HR96" s="138" t="str">
        <f t="array" ref="HR96">IFERROR(INDEX($A$4:$A$56,SMALL(IF($A$88=HR$4:HR$56,ROW(HR$4:HR$56)-MIN(ROW(HR$4))+1,""),ROWS(HR$88:HR96))),"")</f>
        <v/>
      </c>
      <c r="HS96" s="138" t="str">
        <f t="array" ref="HS96">IFERROR(INDEX($A$4:$A$56,SMALL(IF($A$88=HS$4:HS$56,ROW(HS$4:HS$56)-MIN(ROW(HS$4))+1,""),ROWS(HS$88:HS96))),"")</f>
        <v/>
      </c>
      <c r="HT96" s="138" t="str">
        <f t="array" ref="HT96">IFERROR(INDEX($A$4:$A$56,SMALL(IF($A$88=HT$4:HT$56,ROW(HT$4:HT$56)-MIN(ROW(HT$4))+1,""),ROWS(HT$88:HT96))),"")</f>
        <v/>
      </c>
      <c r="HU96" s="138" t="str">
        <f t="array" ref="HU96">IFERROR(INDEX($A$4:$A$56,SMALL(IF($A$88=HU$4:HU$56,ROW(HU$4:HU$56)-MIN(ROW(HU$4))+1,""),ROWS(HU$88:HU96))),"")</f>
        <v/>
      </c>
      <c r="HV96" s="138" t="str">
        <f t="array" ref="HV96">IFERROR(INDEX($A$4:$A$56,SMALL(IF($A$88=HV$4:HV$56,ROW(HV$4:HV$56)-MIN(ROW(HV$4))+1,""),ROWS(HV$88:HV96))),"")</f>
        <v/>
      </c>
      <c r="HW96" s="138" t="str">
        <f t="array" ref="HW96">IFERROR(INDEX($A$4:$A$56,SMALL(IF($A$88=HW$4:HW$56,ROW(HW$4:HW$56)-MIN(ROW(HW$4))+1,""),ROWS(HW$88:HW96))),"")</f>
        <v/>
      </c>
      <c r="HX96" s="138" t="str">
        <f t="array" ref="HX96">IFERROR(INDEX($A$4:$A$56,SMALL(IF($A$88=HX$4:HX$56,ROW(HX$4:HX$56)-MIN(ROW(HX$4))+1,""),ROWS(HX$88:HX96))),"")</f>
        <v/>
      </c>
      <c r="HY96" s="138" t="str">
        <f t="array" ref="HY96">IFERROR(INDEX($A$4:$A$56,SMALL(IF($A$88=HY$4:HY$56,ROW(HY$4:HY$56)-MIN(ROW(HY$4))+1,""),ROWS(HY$88:HY96))),"")</f>
        <v/>
      </c>
      <c r="HZ96" s="138" t="str">
        <f t="array" ref="HZ96">IFERROR(INDEX($A$4:$A$56,SMALL(IF($A$88=HZ$4:HZ$56,ROW(HZ$4:HZ$56)-MIN(ROW(HZ$4))+1,""),ROWS(HZ$88:HZ96))),"")</f>
        <v/>
      </c>
      <c r="IA96" s="138" t="str">
        <f t="array" ref="IA96">IFERROR(INDEX($A$4:$A$56,SMALL(IF($A$88=IA$4:IA$56,ROW(IA$4:IA$56)-MIN(ROW(IA$4))+1,""),ROWS(IA$88:IA96))),"")</f>
        <v/>
      </c>
      <c r="IB96" s="138" t="str">
        <f t="array" ref="IB96">IFERROR(INDEX($A$4:$A$56,SMALL(IF($A$88=IB$4:IB$56,ROW(IB$4:IB$56)-MIN(ROW(IB$4))+1,""),ROWS(IB$88:IB96))),"")</f>
        <v/>
      </c>
      <c r="IC96" s="138" t="str">
        <f t="array" ref="IC96">IFERROR(INDEX($A$4:$A$56,SMALL(IF($A$88=IC$4:IC$56,ROW(IC$4:IC$56)-MIN(ROW(IC$4))+1,""),ROWS(IC$88:IC96))),"")</f>
        <v/>
      </c>
      <c r="ID96" s="138" t="str">
        <f t="array" ref="ID96">IFERROR(INDEX($A$4:$A$56,SMALL(IF($A$88=ID$4:ID$56,ROW(ID$4:ID$56)-MIN(ROW(ID$4))+1,""),ROWS(ID$88:ID96))),"")</f>
        <v/>
      </c>
      <c r="IE96" s="138" t="str">
        <f t="array" ref="IE96">IFERROR(INDEX($A$4:$A$56,SMALL(IF($A$88=IE$4:IE$56,ROW(IE$4:IE$56)-MIN(ROW(IE$4))+1,""),ROWS(IE$88:IE96))),"")</f>
        <v/>
      </c>
      <c r="IF96" s="138" t="str">
        <f t="array" ref="IF96">IFERROR(INDEX($A$4:$A$56,SMALL(IF($A$88=IF$4:IF$56,ROW(IF$4:IF$56)-MIN(ROW(IF$4))+1,""),ROWS(IF$88:IF96))),"")</f>
        <v/>
      </c>
      <c r="IG96" s="138" t="str">
        <f t="array" ref="IG96">IFERROR(INDEX($A$4:$A$56,SMALL(IF($A$88=IG$4:IG$56,ROW(IG$4:IG$56)-MIN(ROW(IG$4))+1,""),ROWS(IG$88:IG96))),"")</f>
        <v/>
      </c>
      <c r="IH96" s="138" t="str">
        <f t="array" ref="IH96">IFERROR(INDEX($A$4:$A$56,SMALL(IF($A$88=IH$4:IH$56,ROW(IH$4:IH$56)-MIN(ROW(IH$4))+1,""),ROWS(IH$88:IH96))),"")</f>
        <v/>
      </c>
      <c r="II96" s="138" t="str">
        <f t="array" ref="II96">IFERROR(INDEX($A$4:$A$56,SMALL(IF($A$88=II$4:II$56,ROW(II$4:II$56)-MIN(ROW(II$4))+1,""),ROWS(II$88:II96))),"")</f>
        <v/>
      </c>
      <c r="IJ96" s="138" t="str">
        <f t="array" ref="IJ96">IFERROR(INDEX($A$4:$A$56,SMALL(IF($A$88=IJ$4:IJ$56,ROW(IJ$4:IJ$56)-MIN(ROW(IJ$4))+1,""),ROWS(IJ$88:IJ96))),"")</f>
        <v/>
      </c>
      <c r="IK96" s="138" t="str">
        <f t="array" ref="IK96">IFERROR(INDEX($A$4:$A$56,SMALL(IF($A$88=IK$4:IK$56,ROW(IK$4:IK$56)-MIN(ROW(IK$4))+1,""),ROWS(IK$88:IK96))),"")</f>
        <v/>
      </c>
      <c r="IL96" s="138" t="str">
        <f t="array" ref="IL96">IFERROR(INDEX($A$4:$A$56,SMALL(IF($A$88=IL$4:IL$56,ROW(IL$4:IL$56)-MIN(ROW(IL$4))+1,""),ROWS(IL$88:IL96))),"")</f>
        <v/>
      </c>
      <c r="IM96" s="138" t="str">
        <f t="array" ref="IM96">IFERROR(INDEX($A$4:$A$56,SMALL(IF($A$88=IM$4:IM$56,ROW(IM$4:IM$56)-MIN(ROW(IM$4))+1,""),ROWS(IM$88:IM96))),"")</f>
        <v/>
      </c>
      <c r="IN96" s="138" t="str">
        <f t="array" ref="IN96">IFERROR(INDEX($A$4:$A$56,SMALL(IF($A$88=IN$4:IN$56,ROW(IN$4:IN$56)-MIN(ROW(IN$4))+1,""),ROWS(IN$88:IN96))),"")</f>
        <v/>
      </c>
      <c r="IO96" s="138" t="str">
        <f t="array" ref="IO96">IFERROR(INDEX($A$4:$A$56,SMALL(IF($A$88=IO$4:IO$56,ROW(IO$4:IO$56)-MIN(ROW(IO$4))+1,""),ROWS(IO$88:IO96))),"")</f>
        <v/>
      </c>
      <c r="IP96" s="138" t="str">
        <f t="array" ref="IP96">IFERROR(INDEX($A$4:$A$56,SMALL(IF($A$88=IP$4:IP$56,ROW(IP$4:IP$56)-MIN(ROW(IP$4))+1,""),ROWS(IP$88:IP96))),"")</f>
        <v/>
      </c>
      <c r="IQ96" s="138" t="str">
        <f t="array" ref="IQ96">IFERROR(INDEX($A$4:$A$56,SMALL(IF($A$88=IQ$4:IQ$56,ROW(IQ$4:IQ$56)-MIN(ROW(IQ$4))+1,""),ROWS(IQ$88:IQ96))),"")</f>
        <v/>
      </c>
      <c r="IR96" s="138" t="str">
        <f t="array" ref="IR96">IFERROR(INDEX($A$4:$A$56,SMALL(IF($A$88=IR$4:IR$56,ROW(IR$4:IR$56)-MIN(ROW(IR$4))+1,""),ROWS(IR$88:IR96))),"")</f>
        <v/>
      </c>
      <c r="IS96" s="138" t="str">
        <f t="array" ref="IS96">IFERROR(INDEX($A$4:$A$56,SMALL(IF($A$88=IS$4:IS$56,ROW(IS$4:IS$56)-MIN(ROW(IS$4))+1,""),ROWS(IS$88:IS96))),"")</f>
        <v/>
      </c>
      <c r="IT96" s="138" t="str">
        <f t="array" ref="IT96">IFERROR(INDEX($A$4:$A$56,SMALL(IF($A$88=IT$4:IT$56,ROW(IT$4:IT$56)-MIN(ROW(IT$4))+1,""),ROWS(IT$88:IT96))),"")</f>
        <v/>
      </c>
      <c r="IU96" s="138" t="str">
        <f t="array" ref="IU96">IFERROR(INDEX($A$4:$A$56,SMALL(IF($A$88=IU$4:IU$56,ROW(IU$4:IU$56)-MIN(ROW(IU$4))+1,""),ROWS(IU$88:IU96))),"")</f>
        <v/>
      </c>
      <c r="IV96" s="138" t="str">
        <f t="array" ref="IV96">IFERROR(INDEX($A$4:$A$56,SMALL(IF($A$88=IV$4:IV$56,ROW(IV$4:IV$56)-MIN(ROW(IV$4))+1,""),ROWS(IV$88:IV96))),"")</f>
        <v/>
      </c>
      <c r="IW96" s="138" t="str">
        <f t="array" ref="IW96">IFERROR(INDEX($A$4:$A$56,SMALL(IF($A$88=IW$4:IW$56,ROW(IW$4:IW$56)-MIN(ROW(IW$4))+1,""),ROWS(IW$88:IW96))),"")</f>
        <v/>
      </c>
      <c r="IX96" s="138" t="str">
        <f t="array" ref="IX96">IFERROR(INDEX($A$4:$A$56,SMALL(IF($A$88=IX$4:IX$56,ROW(IX$4:IX$56)-MIN(ROW(IX$4))+1,""),ROWS(IX$88:IX96))),"")</f>
        <v/>
      </c>
      <c r="IY96" s="138" t="str">
        <f t="array" ref="IY96">IFERROR(INDEX($A$4:$A$56,SMALL(IF($A$88=IY$4:IY$56,ROW(IY$4:IY$56)-MIN(ROW(IY$4))+1,""),ROWS(IY$88:IY96))),"")</f>
        <v/>
      </c>
      <c r="IZ96" s="138" t="str">
        <f t="array" ref="IZ96">IFERROR(INDEX($A$4:$A$56,SMALL(IF($A$88=IZ$4:IZ$56,ROW(IZ$4:IZ$56)-MIN(ROW(IZ$4))+1,""),ROWS(IZ$88:IZ96))),"")</f>
        <v/>
      </c>
      <c r="JA96" s="138" t="str">
        <f t="array" ref="JA96">IFERROR(INDEX($A$4:$A$56,SMALL(IF($A$88=JA$4:JA$56,ROW(JA$4:JA$56)-MIN(ROW(JA$4))+1,""),ROWS(JA$88:JA96))),"")</f>
        <v/>
      </c>
      <c r="JB96" s="138" t="str">
        <f t="array" ref="JB96">IFERROR(INDEX($A$4:$A$56,SMALL(IF($A$88=JB$4:JB$56,ROW(JB$4:JB$56)-MIN(ROW(JB$4))+1,""),ROWS(JB$88:JB96))),"")</f>
        <v/>
      </c>
      <c r="JC96" s="138" t="str">
        <f t="array" ref="JC96">IFERROR(INDEX($A$4:$A$56,SMALL(IF($A$88=JC$4:JC$56,ROW(JC$4:JC$56)-MIN(ROW(JC$4))+1,""),ROWS(JC$88:JC96))),"")</f>
        <v/>
      </c>
      <c r="JD96" s="138" t="str">
        <f t="array" ref="JD96">IFERROR(INDEX($A$4:$A$56,SMALL(IF($A$88=JD$4:JD$56,ROW(JD$4:JD$56)-MIN(ROW(JD$4))+1,""),ROWS(JD$88:JD96))),"")</f>
        <v/>
      </c>
      <c r="JE96" s="138" t="str">
        <f t="array" ref="JE96">IFERROR(INDEX($A$4:$A$56,SMALL(IF($A$88=JE$4:JE$56,ROW(JE$4:JE$56)-MIN(ROW(JE$4))+1,""),ROWS(JE$88:JE96))),"")</f>
        <v/>
      </c>
      <c r="JF96" s="138" t="str">
        <f t="array" ref="JF96">IFERROR(INDEX($A$4:$A$56,SMALL(IF($A$88=JF$4:JF$56,ROW(JF$4:JF$56)-MIN(ROW(JF$4))+1,""),ROWS(JF$88:JF96))),"")</f>
        <v/>
      </c>
      <c r="JG96" s="138" t="str">
        <f t="array" ref="JG96">IFERROR(INDEX($A$4:$A$56,SMALL(IF($A$88=JG$4:JG$56,ROW(JG$4:JG$56)-MIN(ROW(JG$4))+1,""),ROWS(JG$88:JG96))),"")</f>
        <v/>
      </c>
      <c r="JH96" s="138" t="str">
        <f t="array" ref="JH96">IFERROR(INDEX($A$4:$A$56,SMALL(IF($A$88=JH$4:JH$56,ROW(JH$4:JH$56)-MIN(ROW(JH$4))+1,""),ROWS(JH$88:JH96))),"")</f>
        <v/>
      </c>
      <c r="JI96" s="138" t="str">
        <f t="array" ref="JI96">IFERROR(INDEX($A$4:$A$56,SMALL(IF($A$88=JI$4:JI$56,ROW(JI$4:JI$56)-MIN(ROW(JI$4))+1,""),ROWS(JI$88:JI96))),"")</f>
        <v/>
      </c>
      <c r="JJ96" s="138" t="str">
        <f t="array" ref="JJ96">IFERROR(INDEX($A$4:$A$56,SMALL(IF($A$88=JJ$4:JJ$56,ROW(JJ$4:JJ$56)-MIN(ROW(JJ$4))+1,""),ROWS(JJ$88:JJ96))),"")</f>
        <v/>
      </c>
      <c r="JK96" s="138" t="str">
        <f t="array" ref="JK96">IFERROR(INDEX($A$4:$A$56,SMALL(IF($A$88=JK$4:JK$56,ROW(JK$4:JK$56)-MIN(ROW(JK$4))+1,""),ROWS(JK$88:JK96))),"")</f>
        <v/>
      </c>
      <c r="JL96" s="138" t="str">
        <f t="array" ref="JL96">IFERROR(INDEX($A$4:$A$56,SMALL(IF($A$88=JL$4:JL$56,ROW(JL$4:JL$56)-MIN(ROW(JL$4))+1,""),ROWS(JL$88:JL96))),"")</f>
        <v/>
      </c>
    </row>
    <row r="97" spans="1:271">
      <c r="B97" s="186" t="str">
        <f t="array" ref="B97">IFERROR(INDEX($A$4:$A$56,SMALL(IF($A$88=B$4:B$56,ROW(B$4:B$56)-MIN(ROW(B$4))+1,""),ROWS(B$88:B97))),"")</f>
        <v/>
      </c>
      <c r="C97" s="138" t="str">
        <f t="array" ref="C97">IFERROR(INDEX($A$4:$A$56,SMALL(IF($A$88=C$4:C$56,ROW(C$4:C$56)-MIN(ROW(C$4))+1,""),ROWS(C$88:C97))),"")</f>
        <v/>
      </c>
      <c r="D97" s="138" t="str">
        <f t="array" ref="D97">IFERROR(INDEX($A$4:$A$56,SMALL(IF($A$88=D$4:D$56,ROW(D$4:D$56)-MIN(ROW(D$4))+1,""),ROWS(D$88:D97))),"")</f>
        <v/>
      </c>
      <c r="E97" s="138" t="str">
        <f t="array" ref="E97">IFERROR(INDEX($A$4:$A$56,SMALL(IF($A$88=E$4:E$56,ROW(E$4:E$56)-MIN(ROW(E$4))+1,""),ROWS(E$88:E97))),"")</f>
        <v/>
      </c>
      <c r="F97" s="138" t="str">
        <f t="array" ref="F97">IFERROR(INDEX($A$4:$A$56,SMALL(IF($A$88=F$4:F$56,ROW(F$4:F$56)-MIN(ROW(F$4))+1,""),ROWS(F$88:F97))),"")</f>
        <v/>
      </c>
      <c r="G97" s="186" t="str">
        <f t="array" ref="G97">IFERROR(INDEX($A$4:$A$56,SMALL(IF($A$88=G$4:G$56,ROW(G$4:G$56)-MIN(ROW(G$4))+1,""),ROWS(G$88:G97))),"")</f>
        <v/>
      </c>
      <c r="H97" s="138" t="str">
        <f t="array" ref="H97">IFERROR(INDEX($A$4:$A$56,SMALL(IF($A$88=H$4:H$56,ROW(H$4:H$56)-MIN(ROW(H$4))+1,""),ROWS(H$88:H97))),"")</f>
        <v/>
      </c>
      <c r="I97" s="138" t="str">
        <f t="array" ref="I97">IFERROR(INDEX($A$4:$A$56,SMALL(IF($A$88=I$4:I$56,ROW(I$4:I$56)-MIN(ROW(I$4))+1,""),ROWS(I$88:I97))),"")</f>
        <v/>
      </c>
      <c r="J97" s="138" t="str">
        <f t="array" ref="J97">IFERROR(INDEX($A$4:$A$56,SMALL(IF($A$88=J$4:J$56,ROW(J$4:J$56)-MIN(ROW(J$4))+1,""),ROWS(J$88:J97))),"")</f>
        <v/>
      </c>
      <c r="K97" s="138" t="str">
        <f t="array" ref="K97">IFERROR(INDEX($A$4:$A$56,SMALL(IF($A$88=K$4:K$56,ROW(K$4:K$56)-MIN(ROW(K$4))+1,""),ROWS(K$88:K97))),"")</f>
        <v/>
      </c>
      <c r="L97" s="186" t="str">
        <f t="array" ref="L97">IFERROR(INDEX($A$4:$A$56,SMALL(IF($A$88=L$4:L$56,ROW(L$4:L$56)-MIN(ROW(L$4))+1,""),ROWS(L$88:L97))),"")</f>
        <v/>
      </c>
      <c r="M97" s="138" t="str">
        <f t="array" ref="M97">IFERROR(INDEX($A$4:$A$56,SMALL(IF($A$88=M$4:M$56,ROW(M$4:M$56)-MIN(ROW(M$4))+1,""),ROWS(M$88:M97))),"")</f>
        <v/>
      </c>
      <c r="N97" s="138" t="str">
        <f t="array" ref="N97">IFERROR(INDEX($A$4:$A$56,SMALL(IF($A$88=N$4:N$56,ROW(N$4:N$56)-MIN(ROW(N$4))+1,""),ROWS(N$88:N97))),"")</f>
        <v/>
      </c>
      <c r="O97" s="138" t="str">
        <f t="array" ref="O97">IFERROR(INDEX($A$4:$A$56,SMALL(IF($A$88=O$4:O$56,ROW(O$4:O$56)-MIN(ROW(O$4))+1,""),ROWS(O$88:O97))),"")</f>
        <v/>
      </c>
      <c r="P97" s="138" t="str">
        <f t="array" ref="P97">IFERROR(INDEX($A$4:$A$56,SMALL(IF($A$88=P$4:P$56,ROW(P$4:P$56)-MIN(ROW(P$4))+1,""),ROWS(P$88:P97))),"")</f>
        <v/>
      </c>
      <c r="Q97" s="186" t="str">
        <f t="array" ref="Q97">IFERROR(INDEX($A$4:$A$56,SMALL(IF($A$88=Q$4:Q$56,ROW(Q$4:Q$56)-MIN(ROW(Q$4))+1,""),ROWS(Q$88:Q97))),"")</f>
        <v/>
      </c>
      <c r="R97" s="138" t="str">
        <f t="array" ref="R97">IFERROR(INDEX($A$4:$A$56,SMALL(IF($A$88=R$4:R$56,ROW(R$4:R$56)-MIN(ROW(R$4))+1,""),ROWS(R$88:R97))),"")</f>
        <v/>
      </c>
      <c r="S97" s="138" t="str">
        <f t="array" ref="S97">IFERROR(INDEX($A$4:$A$56,SMALL(IF($A$88=S$4:S$56,ROW(S$4:S$56)-MIN(ROW(S$4))+1,""),ROWS(S$88:S97))),"")</f>
        <v/>
      </c>
      <c r="T97" s="138" t="str">
        <f t="array" ref="T97">IFERROR(INDEX($A$4:$A$56,SMALL(IF($A$88=T$4:T$56,ROW(T$4:T$56)-MIN(ROW(T$4))+1,""),ROWS(T$88:T97))),"")</f>
        <v/>
      </c>
      <c r="U97" s="138" t="str">
        <f t="array" ref="U97">IFERROR(INDEX($A$4:$A$56,SMALL(IF($A$88=U$4:U$56,ROW(U$4:U$56)-MIN(ROW(U$4))+1,""),ROWS(U$88:U97))),"")</f>
        <v/>
      </c>
      <c r="V97" s="186" t="str">
        <f t="array" ref="V97">IFERROR(INDEX($A$4:$A$56,SMALL(IF($A$88=V$4:V$56,ROW(V$4:V$56)-MIN(ROW(V$4))+1,""),ROWS(V$88:V97))),"")</f>
        <v/>
      </c>
      <c r="W97" s="138" t="str">
        <f t="array" ref="W97">IFERROR(INDEX($A$4:$A$56,SMALL(IF($A$88=W$4:W$56,ROW(W$4:W$56)-MIN(ROW(W$4))+1,""),ROWS(W$88:W97))),"")</f>
        <v/>
      </c>
      <c r="X97" s="138" t="str">
        <f t="array" ref="X97">IFERROR(INDEX($A$4:$A$56,SMALL(IF($A$88=X$4:X$56,ROW(X$4:X$56)-MIN(ROW(X$4))+1,""),ROWS(X$88:X97))),"")</f>
        <v/>
      </c>
      <c r="Y97" s="138" t="str">
        <f t="array" ref="Y97">IFERROR(INDEX($A$4:$A$56,SMALL(IF($A$88=Y$4:Y$56,ROW(Y$4:Y$56)-MIN(ROW(Y$4))+1,""),ROWS(Y$88:Y97))),"")</f>
        <v/>
      </c>
      <c r="Z97" s="138" t="str">
        <f t="array" ref="Z97">IFERROR(INDEX($A$4:$A$56,SMALL(IF($A$88=Z$4:Z$56,ROW(Z$4:Z$56)-MIN(ROW(Z$4))+1,""),ROWS(Z$88:Z97))),"")</f>
        <v/>
      </c>
      <c r="AA97" s="186" t="str">
        <f t="array" ref="AA97">IFERROR(INDEX($A$4:$A$56,SMALL(IF($A$88=AA$4:AA$56,ROW(AA$4:AA$56)-MIN(ROW(AA$4))+1,""),ROWS(AA$88:AA97))),"")</f>
        <v/>
      </c>
      <c r="AB97" s="138" t="str">
        <f t="array" ref="AB97">IFERROR(INDEX($A$4:$A$56,SMALL(IF($A$88=AB$4:AB$56,ROW(AB$4:AB$56)-MIN(ROW(AB$4))+1,""),ROWS(AB$88:AB97))),"")</f>
        <v/>
      </c>
      <c r="AC97" s="138" t="str">
        <f t="array" ref="AC97">IFERROR(INDEX($A$4:$A$56,SMALL(IF($A$88=AC$4:AC$56,ROW(AC$4:AC$56)-MIN(ROW(AC$4))+1,""),ROWS(AC$88:AC97))),"")</f>
        <v/>
      </c>
      <c r="AD97" s="138" t="str">
        <f t="array" ref="AD97">IFERROR(INDEX($A$4:$A$56,SMALL(IF($A$88=AD$4:AD$56,ROW(AD$4:AD$56)-MIN(ROW(AD$4))+1,""),ROWS(AD$88:AD97))),"")</f>
        <v/>
      </c>
      <c r="AE97" s="138" t="str">
        <f t="array" ref="AE97">IFERROR(INDEX($A$4:$A$56,SMALL(IF($A$88=AE$4:AE$56,ROW(AE$4:AE$56)-MIN(ROW(AE$4))+1,""),ROWS(AE$88:AE97))),"")</f>
        <v/>
      </c>
      <c r="AF97" s="186" t="str">
        <f t="array" ref="AF97">IFERROR(INDEX($A$4:$A$56,SMALL(IF($A$88=AF$4:AF$56,ROW(AF$4:AF$56)-MIN(ROW(AF$4))+1,""),ROWS(AF$88:AF97))),"")</f>
        <v/>
      </c>
      <c r="AG97" s="138" t="str">
        <f t="array" ref="AG97">IFERROR(INDEX($A$4:$A$56,SMALL(IF($A$88=AG$4:AG$56,ROW(AG$4:AG$56)-MIN(ROW(AG$4))+1,""),ROWS(AG$88:AG97))),"")</f>
        <v/>
      </c>
      <c r="AH97" s="138" t="str">
        <f t="array" ref="AH97">IFERROR(INDEX($A$4:$A$56,SMALL(IF($A$88=AH$4:AH$56,ROW(AH$4:AH$56)-MIN(ROW(AH$4))+1,""),ROWS(AH$88:AH97))),"")</f>
        <v/>
      </c>
      <c r="AI97" s="138" t="str">
        <f t="array" ref="AI97">IFERROR(INDEX($A$4:$A$56,SMALL(IF($A$88=AI$4:AI$56,ROW(AI$4:AI$56)-MIN(ROW(AI$4))+1,""),ROWS(AI$88:AI97))),"")</f>
        <v/>
      </c>
      <c r="AJ97" s="138" t="str">
        <f t="array" ref="AJ97">IFERROR(INDEX($A$4:$A$56,SMALL(IF($A$88=AJ$4:AJ$56,ROW(AJ$4:AJ$56)-MIN(ROW(AJ$4))+1,""),ROWS(AJ$88:AJ97))),"")</f>
        <v/>
      </c>
      <c r="AK97" s="186" t="str">
        <f t="array" ref="AK97">IFERROR(INDEX($A$4:$A$56,SMALL(IF($A$88=AK$4:AK$56,ROW(AK$4:AK$56)-MIN(ROW(AK$4))+1,""),ROWS(AK$88:AK97))),"")</f>
        <v/>
      </c>
      <c r="AL97" s="138" t="str">
        <f t="array" ref="AL97">IFERROR(INDEX($A$4:$A$56,SMALL(IF($A$88=AL$4:AL$56,ROW(AL$4:AL$56)-MIN(ROW(AL$4))+1,""),ROWS(AL$88:AL97))),"")</f>
        <v/>
      </c>
      <c r="AM97" s="138" t="str">
        <f t="array" ref="AM97">IFERROR(INDEX($A$4:$A$56,SMALL(IF($A$88=AM$4:AM$56,ROW(AM$4:AM$56)-MIN(ROW(AM$4))+1,""),ROWS(AM$88:AM97))),"")</f>
        <v/>
      </c>
      <c r="AN97" s="138" t="str">
        <f t="array" ref="AN97">IFERROR(INDEX($A$4:$A$56,SMALL(IF($A$88=AN$4:AN$56,ROW(AN$4:AN$56)-MIN(ROW(AN$4))+1,""),ROWS(AN$88:AN97))),"")</f>
        <v/>
      </c>
      <c r="AO97" s="138" t="str">
        <f t="array" ref="AO97">IFERROR(INDEX($A$4:$A$56,SMALL(IF($A$88=AO$4:AO$56,ROW(AO$4:AO$56)-MIN(ROW(AO$4))+1,""),ROWS(AO$88:AO97))),"")</f>
        <v/>
      </c>
      <c r="AP97" s="186" t="str">
        <f t="array" ref="AP97">IFERROR(INDEX($A$4:$A$56,SMALL(IF($A$88=AP$4:AP$56,ROW(AP$4:AP$56)-MIN(ROW(AP$4))+1,""),ROWS(AP$88:AP97))),"")</f>
        <v/>
      </c>
      <c r="AQ97" s="138" t="str">
        <f t="array" ref="AQ97">IFERROR(INDEX($A$4:$A$56,SMALL(IF($A$88=AQ$4:AQ$56,ROW(AQ$4:AQ$56)-MIN(ROW(AQ$4))+1,""),ROWS(AQ$88:AQ97))),"")</f>
        <v/>
      </c>
      <c r="AR97" s="138" t="str">
        <f t="array" ref="AR97">IFERROR(INDEX($A$4:$A$56,SMALL(IF($A$88=AR$4:AR$56,ROW(AR$4:AR$56)-MIN(ROW(AR$4))+1,""),ROWS(AR$88:AR97))),"")</f>
        <v/>
      </c>
      <c r="AS97" s="138" t="str">
        <f t="array" ref="AS97">IFERROR(INDEX($A$4:$A$56,SMALL(IF($A$88=AS$4:AS$56,ROW(AS$4:AS$56)-MIN(ROW(AS$4))+1,""),ROWS(AS$88:AS97))),"")</f>
        <v/>
      </c>
      <c r="AT97" s="138" t="str">
        <f t="array" ref="AT97">IFERROR(INDEX($A$4:$A$56,SMALL(IF($A$88=AT$4:AT$56,ROW(AT$4:AT$56)-MIN(ROW(AT$4))+1,""),ROWS(AT$88:AT97))),"")</f>
        <v/>
      </c>
      <c r="AU97" s="186" t="str">
        <f t="array" ref="AU97">IFERROR(INDEX($A$4:$A$56,SMALL(IF($A$88=AU$4:AU$56,ROW(AU$4:AU$56)-MIN(ROW(AU$4))+1,""),ROWS(AU$88:AU97))),"")</f>
        <v/>
      </c>
      <c r="AV97" s="138" t="str">
        <f t="array" ref="AV97">IFERROR(INDEX($A$4:$A$56,SMALL(IF($A$88=AV$4:AV$56,ROW(AV$4:AV$56)-MIN(ROW(AV$4))+1,""),ROWS(AV$88:AV97))),"")</f>
        <v/>
      </c>
      <c r="AW97" s="138" t="str">
        <f t="array" ref="AW97">IFERROR(INDEX($A$4:$A$56,SMALL(IF($A$88=AW$4:AW$56,ROW(AW$4:AW$56)-MIN(ROW(AW$4))+1,""),ROWS(AW$88:AW97))),"")</f>
        <v/>
      </c>
      <c r="AX97" s="138" t="str">
        <f t="array" ref="AX97">IFERROR(INDEX($A$4:$A$56,SMALL(IF($A$88=AX$4:AX$56,ROW(AX$4:AX$56)-MIN(ROW(AX$4))+1,""),ROWS(AX$88:AX97))),"")</f>
        <v/>
      </c>
      <c r="AY97" s="138" t="str">
        <f t="array" ref="AY97">IFERROR(INDEX($A$4:$A$56,SMALL(IF($A$88=AY$4:AY$56,ROW(AY$4:AY$56)-MIN(ROW(AY$4))+1,""),ROWS(AY$88:AY97))),"")</f>
        <v/>
      </c>
      <c r="AZ97" s="186" t="str">
        <f t="array" ref="AZ97">IFERROR(INDEX($A$4:$A$56,SMALL(IF($A$88=AZ$4:AZ$56,ROW(AZ$4:AZ$56)-MIN(ROW(AZ$4))+1,""),ROWS(AZ$88:AZ97))),"")</f>
        <v/>
      </c>
      <c r="BA97" s="138" t="str">
        <f t="array" ref="BA97">IFERROR(INDEX($A$4:$A$56,SMALL(IF($A$88=BA$4:BA$56,ROW(BA$4:BA$56)-MIN(ROW(BA$4))+1,""),ROWS(BA$88:BA97))),"")</f>
        <v/>
      </c>
      <c r="BB97" s="138" t="str">
        <f t="array" ref="BB97">IFERROR(INDEX($A$4:$A$56,SMALL(IF($A$88=BB$4:BB$56,ROW(BB$4:BB$56)-MIN(ROW(BB$4))+1,""),ROWS(BB$88:BB97))),"")</f>
        <v/>
      </c>
      <c r="BC97" s="138" t="str">
        <f t="array" ref="BC97">IFERROR(INDEX($A$4:$A$56,SMALL(IF($A$88=BC$4:BC$56,ROW(BC$4:BC$56)-MIN(ROW(BC$4))+1,""),ROWS(BC$88:BC97))),"")</f>
        <v/>
      </c>
      <c r="BD97" s="138" t="str">
        <f t="array" ref="BD97">IFERROR(INDEX($A$4:$A$56,SMALL(IF($A$88=BD$4:BD$56,ROW(BD$4:BD$56)-MIN(ROW(BD$4))+1,""),ROWS(BD$88:BD97))),"")</f>
        <v/>
      </c>
      <c r="BE97" s="186" t="str">
        <f t="array" ref="BE97">IFERROR(INDEX($A$4:$A$56,SMALL(IF($A$88=BE$4:BE$56,ROW(BE$4:BE$56)-MIN(ROW(BE$4))+1,""),ROWS(BE$88:BE97))),"")</f>
        <v/>
      </c>
      <c r="BF97" s="138" t="str">
        <f t="array" ref="BF97">IFERROR(INDEX($A$4:$A$56,SMALL(IF($A$88=BF$4:BF$56,ROW(BF$4:BF$56)-MIN(ROW(BF$4))+1,""),ROWS(BF$88:BF97))),"")</f>
        <v/>
      </c>
      <c r="BG97" s="138" t="str">
        <f t="array" ref="BG97">IFERROR(INDEX($A$4:$A$56,SMALL(IF($A$88=BG$4:BG$56,ROW(BG$4:BG$56)-MIN(ROW(BG$4))+1,""),ROWS(BG$88:BG97))),"")</f>
        <v/>
      </c>
      <c r="BH97" s="138" t="str">
        <f t="array" ref="BH97">IFERROR(INDEX($A$4:$A$56,SMALL(IF($A$88=BH$4:BH$56,ROW(BH$4:BH$56)-MIN(ROW(BH$4))+1,""),ROWS(BH$88:BH97))),"")</f>
        <v/>
      </c>
      <c r="BI97" s="138" t="str">
        <f t="array" ref="BI97">IFERROR(INDEX($A$4:$A$56,SMALL(IF($A$88=BI$4:BI$56,ROW(BI$4:BI$56)-MIN(ROW(BI$4))+1,""),ROWS(BI$88:BI97))),"")</f>
        <v/>
      </c>
      <c r="BJ97" s="186" t="str">
        <f t="array" ref="BJ97">IFERROR(INDEX($A$4:$A$56,SMALL(IF($A$88=BJ$4:BJ$56,ROW(BJ$4:BJ$56)-MIN(ROW(BJ$4))+1,""),ROWS(BJ$88:BJ97))),"")</f>
        <v/>
      </c>
      <c r="BK97" s="138" t="str">
        <f t="array" ref="BK97">IFERROR(INDEX($A$4:$A$56,SMALL(IF($A$88=BK$4:BK$56,ROW(BK$4:BK$56)-MIN(ROW(BK$4))+1,""),ROWS(BK$88:BK97))),"")</f>
        <v/>
      </c>
      <c r="BL97" s="138" t="str">
        <f t="array" ref="BL97">IFERROR(INDEX($A$4:$A$56,SMALL(IF($A$88=BL$4:BL$56,ROW(BL$4:BL$56)-MIN(ROW(BL$4))+1,""),ROWS(BL$88:BL97))),"")</f>
        <v/>
      </c>
      <c r="BM97" s="138" t="str">
        <f t="array" ref="BM97">IFERROR(INDEX($A$4:$A$56,SMALL(IF($A$88=BM$4:BM$56,ROW(BM$4:BM$56)-MIN(ROW(BM$4))+1,""),ROWS(BM$88:BM97))),"")</f>
        <v/>
      </c>
      <c r="BN97" s="138" t="str">
        <f t="array" ref="BN97">IFERROR(INDEX($A$4:$A$56,SMALL(IF($A$88=BN$4:BN$56,ROW(BN$4:BN$56)-MIN(ROW(BN$4))+1,""),ROWS(BN$88:BN97))),"")</f>
        <v/>
      </c>
      <c r="BO97" s="186" t="str">
        <f t="array" ref="BO97">IFERROR(INDEX($A$4:$A$56,SMALL(IF($A$88=BO$4:BO$56,ROW(BO$4:BO$56)-MIN(ROW(BO$4))+1,""),ROWS(BO$88:BO97))),"")</f>
        <v/>
      </c>
      <c r="BP97" s="138" t="str">
        <f t="array" ref="BP97">IFERROR(INDEX($A$4:$A$56,SMALL(IF($A$88=BP$4:BP$56,ROW(BP$4:BP$56)-MIN(ROW(BP$4))+1,""),ROWS(BP$88:BP97))),"")</f>
        <v/>
      </c>
      <c r="BQ97" s="138" t="str">
        <f t="array" ref="BQ97">IFERROR(INDEX($A$4:$A$56,SMALL(IF($A$88=BQ$4:BQ$56,ROW(BQ$4:BQ$56)-MIN(ROW(BQ$4))+1,""),ROWS(BQ$88:BQ97))),"")</f>
        <v/>
      </c>
      <c r="BR97" s="138" t="str">
        <f t="array" ref="BR97">IFERROR(INDEX($A$4:$A$56,SMALL(IF($A$88=BR$4:BR$56,ROW(BR$4:BR$56)-MIN(ROW(BR$4))+1,""),ROWS(BR$88:BR97))),"")</f>
        <v/>
      </c>
      <c r="BS97" s="138" t="str">
        <f t="array" ref="BS97">IFERROR(INDEX($A$4:$A$56,SMALL(IF($A$88=BS$4:BS$56,ROW(BS$4:BS$56)-MIN(ROW(BS$4))+1,""),ROWS(BS$88:BS97))),"")</f>
        <v/>
      </c>
      <c r="BT97" s="186" t="str">
        <f t="array" ref="BT97">IFERROR(INDEX($A$4:$A$56,SMALL(IF($A$88=BT$4:BT$56,ROW(BT$4:BT$56)-MIN(ROW(BT$4))+1,""),ROWS(BT$88:BT97))),"")</f>
        <v/>
      </c>
      <c r="BU97" s="138" t="str">
        <f t="array" ref="BU97">IFERROR(INDEX($A$4:$A$56,SMALL(IF($A$88=BU$4:BU$56,ROW(BU$4:BU$56)-MIN(ROW(BU$4))+1,""),ROWS(BU$88:BU97))),"")</f>
        <v/>
      </c>
      <c r="BV97" s="138" t="str">
        <f t="array" ref="BV97">IFERROR(INDEX($A$4:$A$56,SMALL(IF($A$88=BV$4:BV$56,ROW(BV$4:BV$56)-MIN(ROW(BV$4))+1,""),ROWS(BV$88:BV97))),"")</f>
        <v/>
      </c>
      <c r="BW97" s="138" t="str">
        <f t="array" ref="BW97">IFERROR(INDEX($A$4:$A$56,SMALL(IF($A$88=BW$4:BW$56,ROW(BW$4:BW$56)-MIN(ROW(BW$4))+1,""),ROWS(BW$88:BW97))),"")</f>
        <v/>
      </c>
      <c r="BX97" s="138" t="str">
        <f t="array" ref="BX97">IFERROR(INDEX($A$4:$A$56,SMALL(IF($A$88=BX$4:BX$56,ROW(BX$4:BX$56)-MIN(ROW(BX$4))+1,""),ROWS(BX$88:BX97))),"")</f>
        <v/>
      </c>
      <c r="BY97" s="186" t="str">
        <f t="array" ref="BY97">IFERROR(INDEX($A$4:$A$56,SMALL(IF($A$88=BY$4:BY$56,ROW(BY$4:BY$56)-MIN(ROW(BY$4))+1,""),ROWS(BY$88:BY97))),"")</f>
        <v/>
      </c>
      <c r="BZ97" s="138" t="str">
        <f t="array" ref="BZ97">IFERROR(INDEX($A$4:$A$56,SMALL(IF($A$88=BZ$4:BZ$56,ROW(BZ$4:BZ$56)-MIN(ROW(BZ$4))+1,""),ROWS(BZ$88:BZ97))),"")</f>
        <v/>
      </c>
      <c r="CA97" s="138" t="str">
        <f t="array" ref="CA97">IFERROR(INDEX($A$4:$A$56,SMALL(IF($A$88=CA$4:CA$56,ROW(CA$4:CA$56)-MIN(ROW(CA$4))+1,""),ROWS(CA$88:CA97))),"")</f>
        <v/>
      </c>
      <c r="CB97" s="138" t="str">
        <f t="array" ref="CB97">IFERROR(INDEX($A$4:$A$56,SMALL(IF($A$88=CB$4:CB$56,ROW(CB$4:CB$56)-MIN(ROW(CB$4))+1,""),ROWS(CB$88:CB97))),"")</f>
        <v/>
      </c>
      <c r="CC97" s="138" t="str">
        <f t="array" ref="CC97">IFERROR(INDEX($A$4:$A$56,SMALL(IF($A$88=CC$4:CC$56,ROW(CC$4:CC$56)-MIN(ROW(CC$4))+1,""),ROWS(CC$88:CC97))),"")</f>
        <v/>
      </c>
      <c r="CD97" s="186" t="str">
        <f t="array" ref="CD97">IFERROR(INDEX($A$4:$A$56,SMALL(IF($A$88=CD$4:CD$56,ROW(CD$4:CD$56)-MIN(ROW(CD$4))+1,""),ROWS(CD$88:CD97))),"")</f>
        <v/>
      </c>
      <c r="CE97" s="138" t="str">
        <f t="array" ref="CE97">IFERROR(INDEX($A$4:$A$56,SMALL(IF($A$88=CE$4:CE$56,ROW(CE$4:CE$56)-MIN(ROW(CE$4))+1,""),ROWS(CE$88:CE97))),"")</f>
        <v/>
      </c>
      <c r="CF97" s="138" t="str">
        <f t="array" ref="CF97">IFERROR(INDEX($A$4:$A$56,SMALL(IF($A$88=CF$4:CF$56,ROW(CF$4:CF$56)-MIN(ROW(CF$4))+1,""),ROWS(CF$88:CF97))),"")</f>
        <v/>
      </c>
      <c r="CG97" s="138" t="str">
        <f t="array" ref="CG97">IFERROR(INDEX($A$4:$A$56,SMALL(IF($A$88=CG$4:CG$56,ROW(CG$4:CG$56)-MIN(ROW(CG$4))+1,""),ROWS(CG$88:CG97))),"")</f>
        <v/>
      </c>
      <c r="CH97" s="138" t="str">
        <f t="array" ref="CH97">IFERROR(INDEX($A$4:$A$56,SMALL(IF($A$88=CH$4:CH$56,ROW(CH$4:CH$56)-MIN(ROW(CH$4))+1,""),ROWS(CH$88:CH97))),"")</f>
        <v/>
      </c>
      <c r="CI97" s="186" t="str">
        <f t="array" ref="CI97">IFERROR(INDEX($A$4:$A$56,SMALL(IF($A$88=CI$4:CI$56,ROW(CI$4:CI$56)-MIN(ROW(CI$4))+1,""),ROWS(CI$88:CI97))),"")</f>
        <v/>
      </c>
      <c r="CJ97" s="138" t="str">
        <f t="array" ref="CJ97">IFERROR(INDEX($A$4:$A$56,SMALL(IF($A$88=CJ$4:CJ$56,ROW(CJ$4:CJ$56)-MIN(ROW(CJ$4))+1,""),ROWS(CJ$88:CJ97))),"")</f>
        <v/>
      </c>
      <c r="CK97" s="138" t="str">
        <f t="array" ref="CK97">IFERROR(INDEX($A$4:$A$56,SMALL(IF($A$88=CK$4:CK$56,ROW(CK$4:CK$56)-MIN(ROW(CK$4))+1,""),ROWS(CK$88:CK97))),"")</f>
        <v/>
      </c>
      <c r="CL97" s="138" t="str">
        <f t="array" ref="CL97">IFERROR(INDEX($A$4:$A$56,SMALL(IF($A$88=CL$4:CL$56,ROW(CL$4:CL$56)-MIN(ROW(CL$4))+1,""),ROWS(CL$88:CL97))),"")</f>
        <v/>
      </c>
      <c r="CM97" s="138" t="str">
        <f t="array" ref="CM97">IFERROR(INDEX($A$4:$A$56,SMALL(IF($A$88=CM$4:CM$56,ROW(CM$4:CM$56)-MIN(ROW(CM$4))+1,""),ROWS(CM$88:CM97))),"")</f>
        <v/>
      </c>
      <c r="CN97" s="186" t="str">
        <f t="array" ref="CN97">IFERROR(INDEX($A$4:$A$56,SMALL(IF($A$88=CN$4:CN$56,ROW(CN$4:CN$56)-MIN(ROW(CN$4))+1,""),ROWS(CN$88:CN97))),"")</f>
        <v/>
      </c>
      <c r="CO97" s="138" t="str">
        <f t="array" ref="CO97">IFERROR(INDEX($A$4:$A$56,SMALL(IF($A$88=CO$4:CO$56,ROW(CO$4:CO$56)-MIN(ROW(CO$4))+1,""),ROWS(CO$88:CO97))),"")</f>
        <v/>
      </c>
      <c r="CP97" s="138" t="str">
        <f t="array" ref="CP97">IFERROR(INDEX($A$4:$A$56,SMALL(IF($A$88=CP$4:CP$56,ROW(CP$4:CP$56)-MIN(ROW(CP$4))+1,""),ROWS(CP$88:CP97))),"")</f>
        <v/>
      </c>
      <c r="CQ97" s="138" t="str">
        <f t="array" ref="CQ97">IFERROR(INDEX($A$4:$A$56,SMALL(IF($A$88=CQ$4:CQ$56,ROW(CQ$4:CQ$56)-MIN(ROW(CQ$4))+1,""),ROWS(CQ$88:CQ97))),"")</f>
        <v/>
      </c>
      <c r="CR97" s="138" t="str">
        <f t="array" ref="CR97">IFERROR(INDEX($A$4:$A$56,SMALL(IF($A$88=CR$4:CR$56,ROW(CR$4:CR$56)-MIN(ROW(CR$4))+1,""),ROWS(CR$88:CR97))),"")</f>
        <v/>
      </c>
      <c r="CS97" s="186" t="str">
        <f t="array" ref="CS97">IFERROR(INDEX($A$4:$A$56,SMALL(IF($A$88=CS$4:CS$56,ROW(CS$4:CS$56)-MIN(ROW(CS$4))+1,""),ROWS(CS$88:CS97))),"")</f>
        <v/>
      </c>
      <c r="CT97" s="138" t="str">
        <f t="array" ref="CT97">IFERROR(INDEX($A$4:$A$56,SMALL(IF($A$88=CT$4:CT$56,ROW(CT$4:CT$56)-MIN(ROW(CT$4))+1,""),ROWS(CT$88:CT97))),"")</f>
        <v/>
      </c>
      <c r="CU97" s="138" t="str">
        <f t="array" ref="CU97">IFERROR(INDEX($A$4:$A$56,SMALL(IF($A$88=CU$4:CU$56,ROW(CU$4:CU$56)-MIN(ROW(CU$4))+1,""),ROWS(CU$88:CU97))),"")</f>
        <v/>
      </c>
      <c r="CV97" s="138" t="str">
        <f t="array" ref="CV97">IFERROR(INDEX($A$4:$A$56,SMALL(IF($A$88=CV$4:CV$56,ROW(CV$4:CV$56)-MIN(ROW(CV$4))+1,""),ROWS(CV$88:CV97))),"")</f>
        <v/>
      </c>
      <c r="CW97" s="138" t="str">
        <f t="array" ref="CW97">IFERROR(INDEX($A$4:$A$56,SMALL(IF($A$88=CW$4:CW$56,ROW(CW$4:CW$56)-MIN(ROW(CW$4))+1,""),ROWS(CW$88:CW97))),"")</f>
        <v/>
      </c>
      <c r="CX97" s="186" t="str">
        <f t="array" ref="CX97">IFERROR(INDEX($A$4:$A$56,SMALL(IF($A$88=CX$4:CX$56,ROW(CX$4:CX$56)-MIN(ROW(CX$4))+1,""),ROWS(CX$88:CX97))),"")</f>
        <v/>
      </c>
      <c r="CY97" s="138" t="str">
        <f t="array" ref="CY97">IFERROR(INDEX($A$4:$A$56,SMALL(IF($A$88=CY$4:CY$56,ROW(CY$4:CY$56)-MIN(ROW(CY$4))+1,""),ROWS(CY$88:CY97))),"")</f>
        <v/>
      </c>
      <c r="CZ97" s="138" t="str">
        <f t="array" ref="CZ97">IFERROR(INDEX($A$4:$A$56,SMALL(IF($A$88=CZ$4:CZ$56,ROW(CZ$4:CZ$56)-MIN(ROW(CZ$4))+1,""),ROWS(CZ$88:CZ97))),"")</f>
        <v/>
      </c>
      <c r="DA97" s="138" t="str">
        <f t="array" ref="DA97">IFERROR(INDEX($A$4:$A$56,SMALL(IF($A$88=DA$4:DA$56,ROW(DA$4:DA$56)-MIN(ROW(DA$4))+1,""),ROWS(DA$88:DA97))),"")</f>
        <v/>
      </c>
      <c r="DB97" s="138" t="str">
        <f t="array" ref="DB97">IFERROR(INDEX($A$4:$A$56,SMALL(IF($A$88=DB$4:DB$56,ROW(DB$4:DB$56)-MIN(ROW(DB$4))+1,""),ROWS(DB$88:DB97))),"")</f>
        <v/>
      </c>
      <c r="DC97" s="186" t="str">
        <f t="array" ref="DC97">IFERROR(INDEX($A$4:$A$56,SMALL(IF($A$88=DC$4:DC$56,ROW(DC$4:DC$56)-MIN(ROW(DC$4))+1,""),ROWS(DC$88:DC97))),"")</f>
        <v/>
      </c>
      <c r="DD97" s="138" t="str">
        <f t="array" ref="DD97">IFERROR(INDEX($A$4:$A$56,SMALL(IF($A$88=DD$4:DD$56,ROW(DD$4:DD$56)-MIN(ROW(DD$4))+1,""),ROWS(DD$88:DD97))),"")</f>
        <v/>
      </c>
      <c r="DE97" s="138" t="str">
        <f t="array" ref="DE97">IFERROR(INDEX($A$4:$A$56,SMALL(IF($A$88=DE$4:DE$56,ROW(DE$4:DE$56)-MIN(ROW(DE$4))+1,""),ROWS(DE$88:DE97))),"")</f>
        <v/>
      </c>
      <c r="DF97" s="138" t="str">
        <f t="array" ref="DF97">IFERROR(INDEX($A$4:$A$56,SMALL(IF($A$88=DF$4:DF$56,ROW(DF$4:DF$56)-MIN(ROW(DF$4))+1,""),ROWS(DF$88:DF97))),"")</f>
        <v/>
      </c>
      <c r="DG97" s="138" t="str">
        <f t="array" ref="DG97">IFERROR(INDEX($A$4:$A$56,SMALL(IF($A$88=DG$4:DG$56,ROW(DG$4:DG$56)-MIN(ROW(DG$4))+1,""),ROWS(DG$88:DG97))),"")</f>
        <v/>
      </c>
      <c r="DH97" s="186" t="str">
        <f t="array" ref="DH97">IFERROR(INDEX($A$4:$A$56,SMALL(IF($A$88=DH$4:DH$56,ROW(DH$4:DH$56)-MIN(ROW(DH$4))+1,""),ROWS(DH$88:DH97))),"")</f>
        <v/>
      </c>
      <c r="DI97" s="138" t="str">
        <f t="array" ref="DI97">IFERROR(INDEX($A$4:$A$56,SMALL(IF($A$88=DI$4:DI$56,ROW(DI$4:DI$56)-MIN(ROW(DI$4))+1,""),ROWS(DI$88:DI97))),"")</f>
        <v/>
      </c>
      <c r="DJ97" s="138" t="str">
        <f t="array" ref="DJ97">IFERROR(INDEX($A$4:$A$56,SMALL(IF($A$88=DJ$4:DJ$56,ROW(DJ$4:DJ$56)-MIN(ROW(DJ$4))+1,""),ROWS(DJ$88:DJ97))),"")</f>
        <v/>
      </c>
      <c r="DK97" s="138" t="str">
        <f t="array" ref="DK97">IFERROR(INDEX($A$4:$A$56,SMALL(IF($A$88=DK$4:DK$56,ROW(DK$4:DK$56)-MIN(ROW(DK$4))+1,""),ROWS(DK$88:DK97))),"")</f>
        <v/>
      </c>
      <c r="DL97" s="138" t="str">
        <f t="array" ref="DL97">IFERROR(INDEX($A$4:$A$56,SMALL(IF($A$88=DL$4:DL$56,ROW(DL$4:DL$56)-MIN(ROW(DL$4))+1,""),ROWS(DL$88:DL97))),"")</f>
        <v/>
      </c>
      <c r="DM97" s="186" t="str">
        <f t="array" ref="DM97">IFERROR(INDEX($A$4:$A$56,SMALL(IF($A$88=DM$4:DM$56,ROW(DM$4:DM$56)-MIN(ROW(DM$4))+1,""),ROWS(DM$88:DM97))),"")</f>
        <v/>
      </c>
      <c r="DN97" s="138" t="str">
        <f t="array" ref="DN97">IFERROR(INDEX($A$4:$A$56,SMALL(IF($A$88=DN$4:DN$56,ROW(DN$4:DN$56)-MIN(ROW(DN$4))+1,""),ROWS(DN$88:DN97))),"")</f>
        <v/>
      </c>
      <c r="DO97" s="138" t="str">
        <f t="array" ref="DO97">IFERROR(INDEX($A$4:$A$56,SMALL(IF($A$88=DO$4:DO$56,ROW(DO$4:DO$56)-MIN(ROW(DO$4))+1,""),ROWS(DO$88:DO97))),"")</f>
        <v/>
      </c>
      <c r="DP97" s="138" t="str">
        <f t="array" ref="DP97">IFERROR(INDEX($A$4:$A$56,SMALL(IF($A$88=DP$4:DP$56,ROW(DP$4:DP$56)-MIN(ROW(DP$4))+1,""),ROWS(DP$88:DP97))),"")</f>
        <v/>
      </c>
      <c r="DQ97" s="138" t="str">
        <f t="array" ref="DQ97">IFERROR(INDEX($A$4:$A$56,SMALL(IF($A$88=DQ$4:DQ$56,ROW(DQ$4:DQ$56)-MIN(ROW(DQ$4))+1,""),ROWS(DQ$88:DQ97))),"")</f>
        <v/>
      </c>
      <c r="DR97" s="186" t="str">
        <f t="array" ref="DR97">IFERROR(INDEX($A$4:$A$56,SMALL(IF($A$88=DR$4:DR$56,ROW(DR$4:DR$56)-MIN(ROW(DR$4))+1,""),ROWS(DR$88:DR97))),"")</f>
        <v/>
      </c>
      <c r="DS97" s="138" t="str">
        <f t="array" ref="DS97">IFERROR(INDEX($A$4:$A$56,SMALL(IF($A$88=DS$4:DS$56,ROW(DS$4:DS$56)-MIN(ROW(DS$4))+1,""),ROWS(DS$88:DS97))),"")</f>
        <v/>
      </c>
      <c r="DT97" s="138" t="str">
        <f t="array" ref="DT97">IFERROR(INDEX($A$4:$A$56,SMALL(IF($A$88=DT$4:DT$56,ROW(DT$4:DT$56)-MIN(ROW(DT$4))+1,""),ROWS(DT$88:DT97))),"")</f>
        <v/>
      </c>
      <c r="DU97" s="138" t="str">
        <f t="array" ref="DU97">IFERROR(INDEX($A$4:$A$56,SMALL(IF($A$88=DU$4:DU$56,ROW(DU$4:DU$56)-MIN(ROW(DU$4))+1,""),ROWS(DU$88:DU97))),"")</f>
        <v/>
      </c>
      <c r="DV97" s="138" t="str">
        <f t="array" ref="DV97">IFERROR(INDEX($A$4:$A$56,SMALL(IF($A$88=DV$4:DV$56,ROW(DV$4:DV$56)-MIN(ROW(DV$4))+1,""),ROWS(DV$88:DV97))),"")</f>
        <v/>
      </c>
      <c r="DW97" s="186" t="str">
        <f t="array" ref="DW97">IFERROR(INDEX($A$4:$A$56,SMALL(IF($A$88=DW$4:DW$56,ROW(DW$4:DW$56)-MIN(ROW(DW$4))+1,""),ROWS(DW$88:DW97))),"")</f>
        <v/>
      </c>
      <c r="DX97" s="138" t="str">
        <f t="array" ref="DX97">IFERROR(INDEX($A$4:$A$56,SMALL(IF($A$88=DX$4:DX$56,ROW(DX$4:DX$56)-MIN(ROW(DX$4))+1,""),ROWS(DX$88:DX97))),"")</f>
        <v/>
      </c>
      <c r="DY97" s="138" t="str">
        <f t="array" ref="DY97">IFERROR(INDEX($A$4:$A$56,SMALL(IF($A$88=DY$4:DY$56,ROW(DY$4:DY$56)-MIN(ROW(DY$4))+1,""),ROWS(DY$88:DY97))),"")</f>
        <v/>
      </c>
      <c r="DZ97" s="138" t="str">
        <f t="array" ref="DZ97">IFERROR(INDEX($A$4:$A$56,SMALL(IF($A$88=DZ$4:DZ$56,ROW(DZ$4:DZ$56)-MIN(ROW(DZ$4))+1,""),ROWS(DZ$88:DZ97))),"")</f>
        <v/>
      </c>
      <c r="EA97" s="138" t="str">
        <f t="array" ref="EA97">IFERROR(INDEX($A$4:$A$56,SMALL(IF($A$88=EA$4:EA$56,ROW(EA$4:EA$56)-MIN(ROW(EA$4))+1,""),ROWS(EA$88:EA97))),"")</f>
        <v/>
      </c>
      <c r="EB97" s="186" t="str">
        <f t="array" ref="EB97">IFERROR(INDEX($A$4:$A$56,SMALL(IF($A$88=EB$4:EB$56,ROW(EB$4:EB$56)-MIN(ROW(EB$4))+1,""),ROWS(EB$88:EB97))),"")</f>
        <v/>
      </c>
      <c r="EC97" s="138" t="str">
        <f t="array" ref="EC97">IFERROR(INDEX($A$4:$A$56,SMALL(IF($A$88=EC$4:EC$56,ROW(EC$4:EC$56)-MIN(ROW(EC$4))+1,""),ROWS(EC$88:EC97))),"")</f>
        <v/>
      </c>
      <c r="ED97" s="138" t="str">
        <f t="array" ref="ED97">IFERROR(INDEX($A$4:$A$56,SMALL(IF($A$88=ED$4:ED$56,ROW(ED$4:ED$56)-MIN(ROW(ED$4))+1,""),ROWS(ED$88:ED97))),"")</f>
        <v/>
      </c>
      <c r="EE97" s="138" t="str">
        <f t="array" ref="EE97">IFERROR(INDEX($A$4:$A$56,SMALL(IF($A$88=EE$4:EE$56,ROW(EE$4:EE$56)-MIN(ROW(EE$4))+1,""),ROWS(EE$88:EE97))),"")</f>
        <v/>
      </c>
      <c r="EF97" s="138" t="str">
        <f t="array" ref="EF97">IFERROR(INDEX($A$4:$A$56,SMALL(IF($A$88=EF$4:EF$56,ROW(EF$4:EF$56)-MIN(ROW(EF$4))+1,""),ROWS(EF$88:EF97))),"")</f>
        <v/>
      </c>
      <c r="EG97" s="186" t="str">
        <f t="array" ref="EG97">IFERROR(INDEX($A$4:$A$56,SMALL(IF($A$88=EG$4:EG$56,ROW(EG$4:EG$56)-MIN(ROW(EG$4))+1,""),ROWS(EG$88:EG97))),"")</f>
        <v/>
      </c>
      <c r="EH97" s="138" t="str">
        <f t="array" ref="EH97">IFERROR(INDEX($A$4:$A$56,SMALL(IF($A$88=EH$4:EH$56,ROW(EH$4:EH$56)-MIN(ROW(EH$4))+1,""),ROWS(EH$88:EH97))),"")</f>
        <v/>
      </c>
      <c r="EI97" s="138" t="str">
        <f t="array" ref="EI97">IFERROR(INDEX($A$4:$A$56,SMALL(IF($A$88=EI$4:EI$56,ROW(EI$4:EI$56)-MIN(ROW(EI$4))+1,""),ROWS(EI$88:EI97))),"")</f>
        <v/>
      </c>
      <c r="EJ97" s="138" t="str">
        <f t="array" ref="EJ97">IFERROR(INDEX($A$4:$A$56,SMALL(IF($A$88=EJ$4:EJ$56,ROW(EJ$4:EJ$56)-MIN(ROW(EJ$4))+1,""),ROWS(EJ$88:EJ97))),"")</f>
        <v/>
      </c>
      <c r="EK97" s="138" t="str">
        <f t="array" ref="EK97">IFERROR(INDEX($A$4:$A$56,SMALL(IF($A$88=EK$4:EK$56,ROW(EK$4:EK$56)-MIN(ROW(EK$4))+1,""),ROWS(EK$88:EK97))),"")</f>
        <v/>
      </c>
      <c r="EL97" s="138" t="str">
        <f t="array" ref="EL97">IFERROR(INDEX($A$4:$A$56,SMALL(IF($A$88=EL$4:EL$56,ROW(EL$4:EL$56)-MIN(ROW(EL$4))+1,""),ROWS(EL$88:EL97))),"")</f>
        <v/>
      </c>
      <c r="EM97" s="138" t="str">
        <f t="array" ref="EM97">IFERROR(INDEX($A$4:$A$56,SMALL(IF($A$88=EM$4:EM$56,ROW(EM$4:EM$56)-MIN(ROW(EM$4))+1,""),ROWS(EM$88:EM97))),"")</f>
        <v/>
      </c>
      <c r="EN97" s="138" t="str">
        <f t="array" ref="EN97">IFERROR(INDEX($A$4:$A$56,SMALL(IF($A$88=EN$4:EN$56,ROW(EN$4:EN$56)-MIN(ROW(EN$4))+1,""),ROWS(EN$88:EN97))),"")</f>
        <v/>
      </c>
      <c r="EO97" s="138" t="str">
        <f t="array" ref="EO97">IFERROR(INDEX($A$4:$A$56,SMALL(IF($A$88=EO$4:EO$56,ROW(EO$4:EO$56)-MIN(ROW(EO$4))+1,""),ROWS(EO$88:EO97))),"")</f>
        <v/>
      </c>
      <c r="EP97" s="138" t="str">
        <f t="array" ref="EP97">IFERROR(INDEX($A$4:$A$56,SMALL(IF($A$88=EP$4:EP$56,ROW(EP$4:EP$56)-MIN(ROW(EP$4))+1,""),ROWS(EP$88:EP97))),"")</f>
        <v/>
      </c>
      <c r="EQ97" s="138" t="str">
        <f t="array" ref="EQ97">IFERROR(INDEX($A$4:$A$56,SMALL(IF($A$88=EQ$4:EQ$56,ROW(EQ$4:EQ$56)-MIN(ROW(EQ$4))+1,""),ROWS(EQ$88:EQ97))),"")</f>
        <v/>
      </c>
      <c r="ER97" s="138" t="str">
        <f t="array" ref="ER97">IFERROR(INDEX($A$4:$A$56,SMALL(IF($A$88=ER$4:ER$56,ROW(ER$4:ER$56)-MIN(ROW(ER$4))+1,""),ROWS(ER$88:ER97))),"")</f>
        <v/>
      </c>
      <c r="ES97" s="138" t="str">
        <f t="array" ref="ES97">IFERROR(INDEX($A$4:$A$56,SMALL(IF($A$88=ES$4:ES$56,ROW(ES$4:ES$56)-MIN(ROW(ES$4))+1,""),ROWS(ES$88:ES97))),"")</f>
        <v/>
      </c>
      <c r="ET97" s="138" t="str">
        <f t="array" ref="ET97">IFERROR(INDEX($A$4:$A$56,SMALL(IF($A$88=ET$4:ET$56,ROW(ET$4:ET$56)-MIN(ROW(ET$4))+1,""),ROWS(ET$88:ET97))),"")</f>
        <v/>
      </c>
      <c r="EU97" s="138" t="str">
        <f t="array" ref="EU97">IFERROR(INDEX($A$4:$A$56,SMALL(IF($A$88=EU$4:EU$56,ROW(EU$4:EU$56)-MIN(ROW(EU$4))+1,""),ROWS(EU$88:EU97))),"")</f>
        <v/>
      </c>
      <c r="EV97" s="138" t="str">
        <f t="array" ref="EV97">IFERROR(INDEX($A$4:$A$56,SMALL(IF($A$88=EV$4:EV$56,ROW(EV$4:EV$56)-MIN(ROW(EV$4))+1,""),ROWS(EV$88:EV97))),"")</f>
        <v/>
      </c>
      <c r="EW97" s="138" t="str">
        <f t="array" ref="EW97">IFERROR(INDEX($A$4:$A$56,SMALL(IF($A$88=EW$4:EW$56,ROW(EW$4:EW$56)-MIN(ROW(EW$4))+1,""),ROWS(EW$88:EW97))),"")</f>
        <v/>
      </c>
      <c r="EX97" s="138" t="str">
        <f t="array" ref="EX97">IFERROR(INDEX($A$4:$A$56,SMALL(IF($A$88=EX$4:EX$56,ROW(EX$4:EX$56)-MIN(ROW(EX$4))+1,""),ROWS(EX$88:EX97))),"")</f>
        <v/>
      </c>
      <c r="EY97" s="138" t="str">
        <f t="array" ref="EY97">IFERROR(INDEX($A$4:$A$56,SMALL(IF($A$88=EY$4:EY$56,ROW(EY$4:EY$56)-MIN(ROW(EY$4))+1,""),ROWS(EY$88:EY97))),"")</f>
        <v/>
      </c>
      <c r="EZ97" s="138" t="str">
        <f t="array" ref="EZ97">IFERROR(INDEX($A$4:$A$56,SMALL(IF($A$88=EZ$4:EZ$56,ROW(EZ$4:EZ$56)-MIN(ROW(EZ$4))+1,""),ROWS(EZ$88:EZ97))),"")</f>
        <v/>
      </c>
      <c r="FA97" s="138" t="str">
        <f t="array" ref="FA97">IFERROR(INDEX($A$4:$A$56,SMALL(IF($A$88=FA$4:FA$56,ROW(FA$4:FA$56)-MIN(ROW(FA$4))+1,""),ROWS(FA$88:FA97))),"")</f>
        <v/>
      </c>
      <c r="FB97" s="138" t="str">
        <f t="array" ref="FB97">IFERROR(INDEX($A$4:$A$56,SMALL(IF($A$88=FB$4:FB$56,ROW(FB$4:FB$56)-MIN(ROW(FB$4))+1,""),ROWS(FB$88:FB97))),"")</f>
        <v/>
      </c>
      <c r="FC97" s="138" t="str">
        <f t="array" ref="FC97">IFERROR(INDEX($A$4:$A$56,SMALL(IF($A$88=FC$4:FC$56,ROW(FC$4:FC$56)-MIN(ROW(FC$4))+1,""),ROWS(FC$88:FC97))),"")</f>
        <v/>
      </c>
      <c r="FD97" s="138" t="str">
        <f t="array" ref="FD97">IFERROR(INDEX($A$4:$A$56,SMALL(IF($A$88=FD$4:FD$56,ROW(FD$4:FD$56)-MIN(ROW(FD$4))+1,""),ROWS(FD$88:FD97))),"")</f>
        <v/>
      </c>
      <c r="FE97" s="138" t="str">
        <f t="array" ref="FE97">IFERROR(INDEX($A$4:$A$56,SMALL(IF($A$88=FE$4:FE$56,ROW(FE$4:FE$56)-MIN(ROW(FE$4))+1,""),ROWS(FE$88:FE97))),"")</f>
        <v/>
      </c>
      <c r="FF97" s="138" t="str">
        <f t="array" ref="FF97">IFERROR(INDEX($A$4:$A$56,SMALL(IF($A$88=FF$4:FF$56,ROW(FF$4:FF$56)-MIN(ROW(FF$4))+1,""),ROWS(FF$88:FF97))),"")</f>
        <v/>
      </c>
      <c r="FG97" s="138" t="str">
        <f t="array" ref="FG97">IFERROR(INDEX($A$4:$A$56,SMALL(IF($A$88=FG$4:FG$56,ROW(FG$4:FG$56)-MIN(ROW(FG$4))+1,""),ROWS(FG$88:FG97))),"")</f>
        <v/>
      </c>
      <c r="FH97" s="138" t="str">
        <f t="array" ref="FH97">IFERROR(INDEX($A$4:$A$56,SMALL(IF($A$88=FH$4:FH$56,ROW(FH$4:FH$56)-MIN(ROW(FH$4))+1,""),ROWS(FH$88:FH97))),"")</f>
        <v/>
      </c>
      <c r="FI97" s="138" t="str">
        <f t="array" ref="FI97">IFERROR(INDEX($A$4:$A$56,SMALL(IF($A$88=FI$4:FI$56,ROW(FI$4:FI$56)-MIN(ROW(FI$4))+1,""),ROWS(FI$88:FI97))),"")</f>
        <v/>
      </c>
      <c r="FJ97" s="138" t="str">
        <f t="array" ref="FJ97">IFERROR(INDEX($A$4:$A$56,SMALL(IF($A$88=FJ$4:FJ$56,ROW(FJ$4:FJ$56)-MIN(ROW(FJ$4))+1,""),ROWS(FJ$88:FJ97))),"")</f>
        <v/>
      </c>
      <c r="FK97" s="138" t="str">
        <f t="array" ref="FK97">IFERROR(INDEX($A$4:$A$56,SMALL(IF($A$88=FK$4:FK$56,ROW(FK$4:FK$56)-MIN(ROW(FK$4))+1,""),ROWS(FK$88:FK97))),"")</f>
        <v/>
      </c>
      <c r="FL97" s="138" t="str">
        <f t="array" ref="FL97">IFERROR(INDEX($A$4:$A$56,SMALL(IF($A$88=FL$4:FL$56,ROW(FL$4:FL$56)-MIN(ROW(FL$4))+1,""),ROWS(FL$88:FL97))),"")</f>
        <v/>
      </c>
      <c r="FM97" s="138" t="str">
        <f t="array" ref="FM97">IFERROR(INDEX($A$4:$A$56,SMALL(IF($A$88=FM$4:FM$56,ROW(FM$4:FM$56)-MIN(ROW(FM$4))+1,""),ROWS(FM$88:FM97))),"")</f>
        <v/>
      </c>
      <c r="FN97" s="138" t="str">
        <f t="array" ref="FN97">IFERROR(INDEX($A$4:$A$56,SMALL(IF($A$88=FN$4:FN$56,ROW(FN$4:FN$56)-MIN(ROW(FN$4))+1,""),ROWS(FN$88:FN97))),"")</f>
        <v/>
      </c>
      <c r="FO97" s="138" t="str">
        <f t="array" ref="FO97">IFERROR(INDEX($A$4:$A$56,SMALL(IF($A$88=FO$4:FO$56,ROW(FO$4:FO$56)-MIN(ROW(FO$4))+1,""),ROWS(FO$88:FO97))),"")</f>
        <v/>
      </c>
      <c r="FP97" s="138" t="str">
        <f t="array" ref="FP97">IFERROR(INDEX($A$4:$A$56,SMALL(IF($A$88=FP$4:FP$56,ROW(FP$4:FP$56)-MIN(ROW(FP$4))+1,""),ROWS(FP$88:FP97))),"")</f>
        <v/>
      </c>
      <c r="FQ97" s="138" t="str">
        <f t="array" ref="FQ97">IFERROR(INDEX($A$4:$A$56,SMALL(IF($A$88=FQ$4:FQ$56,ROW(FQ$4:FQ$56)-MIN(ROW(FQ$4))+1,""),ROWS(FQ$88:FQ97))),"")</f>
        <v/>
      </c>
      <c r="FR97" s="138" t="str">
        <f t="array" ref="FR97">IFERROR(INDEX($A$4:$A$56,SMALL(IF($A$88=FR$4:FR$56,ROW(FR$4:FR$56)-MIN(ROW(FR$4))+1,""),ROWS(FR$88:FR97))),"")</f>
        <v/>
      </c>
      <c r="FS97" s="138" t="str">
        <f t="array" ref="FS97">IFERROR(INDEX($A$4:$A$56,SMALL(IF($A$88=FS$4:FS$56,ROW(FS$4:FS$56)-MIN(ROW(FS$4))+1,""),ROWS(FS$88:FS97))),"")</f>
        <v/>
      </c>
      <c r="FT97" s="138" t="str">
        <f t="array" ref="FT97">IFERROR(INDEX($A$4:$A$56,SMALL(IF($A$88=FT$4:FT$56,ROW(FT$4:FT$56)-MIN(ROW(FT$4))+1,""),ROWS(FT$88:FT97))),"")</f>
        <v/>
      </c>
      <c r="FU97" s="138" t="str">
        <f t="array" ref="FU97">IFERROR(INDEX($A$4:$A$56,SMALL(IF($A$88=FU$4:FU$56,ROW(FU$4:FU$56)-MIN(ROW(FU$4))+1,""),ROWS(FU$88:FU97))),"")</f>
        <v/>
      </c>
      <c r="FV97" s="138" t="str">
        <f t="array" ref="FV97">IFERROR(INDEX($A$4:$A$56,SMALL(IF($A$88=FV$4:FV$56,ROW(FV$4:FV$56)-MIN(ROW(FV$4))+1,""),ROWS(FV$88:FV97))),"")</f>
        <v/>
      </c>
      <c r="FW97" s="138" t="str">
        <f t="array" ref="FW97">IFERROR(INDEX($A$4:$A$56,SMALL(IF($A$88=FW$4:FW$56,ROW(FW$4:FW$56)-MIN(ROW(FW$4))+1,""),ROWS(FW$88:FW97))),"")</f>
        <v/>
      </c>
      <c r="FX97" s="138" t="str">
        <f t="array" ref="FX97">IFERROR(INDEX($A$4:$A$56,SMALL(IF($A$88=FX$4:FX$56,ROW(FX$4:FX$56)-MIN(ROW(FX$4))+1,""),ROWS(FX$88:FX97))),"")</f>
        <v/>
      </c>
      <c r="FY97" s="138" t="str">
        <f t="array" ref="FY97">IFERROR(INDEX($A$4:$A$56,SMALL(IF($A$88=FY$4:FY$56,ROW(FY$4:FY$56)-MIN(ROW(FY$4))+1,""),ROWS(FY$88:FY97))),"")</f>
        <v/>
      </c>
      <c r="FZ97" s="138" t="str">
        <f t="array" ref="FZ97">IFERROR(INDEX($A$4:$A$56,SMALL(IF($A$88=FZ$4:FZ$56,ROW(FZ$4:FZ$56)-MIN(ROW(FZ$4))+1,""),ROWS(FZ$88:FZ97))),"")</f>
        <v/>
      </c>
      <c r="GA97" s="138" t="str">
        <f t="array" ref="GA97">IFERROR(INDEX($A$4:$A$56,SMALL(IF($A$88=GA$4:GA$56,ROW(GA$4:GA$56)-MIN(ROW(GA$4))+1,""),ROWS(GA$88:GA97))),"")</f>
        <v/>
      </c>
      <c r="GB97" s="138" t="str">
        <f t="array" ref="GB97">IFERROR(INDEX($A$4:$A$56,SMALL(IF($A$88=GB$4:GB$56,ROW(GB$4:GB$56)-MIN(ROW(GB$4))+1,""),ROWS(GB$88:GB97))),"")</f>
        <v/>
      </c>
      <c r="GC97" s="138" t="str">
        <f t="array" ref="GC97">IFERROR(INDEX($A$4:$A$56,SMALL(IF($A$88=GC$4:GC$56,ROW(GC$4:GC$56)-MIN(ROW(GC$4))+1,""),ROWS(GC$88:GC97))),"")</f>
        <v/>
      </c>
      <c r="GD97" s="138" t="str">
        <f t="array" ref="GD97">IFERROR(INDEX($A$4:$A$56,SMALL(IF($A$88=GD$4:GD$56,ROW(GD$4:GD$56)-MIN(ROW(GD$4))+1,""),ROWS(GD$88:GD97))),"")</f>
        <v/>
      </c>
      <c r="GE97" s="138" t="str">
        <f t="array" ref="GE97">IFERROR(INDEX($A$4:$A$56,SMALL(IF($A$88=GE$4:GE$56,ROW(GE$4:GE$56)-MIN(ROW(GE$4))+1,""),ROWS(GE$88:GE97))),"")</f>
        <v/>
      </c>
      <c r="GF97" s="138" t="str">
        <f t="array" ref="GF97">IFERROR(INDEX($A$4:$A$56,SMALL(IF($A$88=GF$4:GF$56,ROW(GF$4:GF$56)-MIN(ROW(GF$4))+1,""),ROWS(GF$88:GF97))),"")</f>
        <v/>
      </c>
      <c r="GG97" s="138" t="str">
        <f t="array" ref="GG97">IFERROR(INDEX($A$4:$A$56,SMALL(IF($A$88=GG$4:GG$56,ROW(GG$4:GG$56)-MIN(ROW(GG$4))+1,""),ROWS(GG$88:GG97))),"")</f>
        <v/>
      </c>
      <c r="GH97" s="138" t="str">
        <f t="array" ref="GH97">IFERROR(INDEX($A$4:$A$56,SMALL(IF($A$88=GH$4:GH$56,ROW(GH$4:GH$56)-MIN(ROW(GH$4))+1,""),ROWS(GH$88:GH97))),"")</f>
        <v/>
      </c>
      <c r="GI97" s="138" t="str">
        <f t="array" ref="GI97">IFERROR(INDEX($A$4:$A$56,SMALL(IF($A$88=GI$4:GI$56,ROW(GI$4:GI$56)-MIN(ROW(GI$4))+1,""),ROWS(GI$88:GI97))),"")</f>
        <v/>
      </c>
      <c r="GJ97" s="138" t="str">
        <f t="array" ref="GJ97">IFERROR(INDEX($A$4:$A$56,SMALL(IF($A$88=GJ$4:GJ$56,ROW(GJ$4:GJ$56)-MIN(ROW(GJ$4))+1,""),ROWS(GJ$88:GJ97))),"")</f>
        <v/>
      </c>
      <c r="GK97" s="138" t="str">
        <f t="array" ref="GK97">IFERROR(INDEX($A$4:$A$56,SMALL(IF($A$88=GK$4:GK$56,ROW(GK$4:GK$56)-MIN(ROW(GK$4))+1,""),ROWS(GK$88:GK97))),"")</f>
        <v/>
      </c>
      <c r="GL97" s="138" t="str">
        <f t="array" ref="GL97">IFERROR(INDEX($A$4:$A$56,SMALL(IF($A$88=GL$4:GL$56,ROW(GL$4:GL$56)-MIN(ROW(GL$4))+1,""),ROWS(GL$88:GL97))),"")</f>
        <v/>
      </c>
      <c r="GM97" s="138" t="str">
        <f t="array" ref="GM97">IFERROR(INDEX($A$4:$A$56,SMALL(IF($A$88=GM$4:GM$56,ROW(GM$4:GM$56)-MIN(ROW(GM$4))+1,""),ROWS(GM$88:GM97))),"")</f>
        <v/>
      </c>
      <c r="GN97" s="138" t="str">
        <f t="array" ref="GN97">IFERROR(INDEX($A$4:$A$56,SMALL(IF($A$88=GN$4:GN$56,ROW(GN$4:GN$56)-MIN(ROW(GN$4))+1,""),ROWS(GN$88:GN97))),"")</f>
        <v/>
      </c>
      <c r="GO97" s="138" t="str">
        <f t="array" ref="GO97">IFERROR(INDEX($A$4:$A$56,SMALL(IF($A$88=GO$4:GO$56,ROW(GO$4:GO$56)-MIN(ROW(GO$4))+1,""),ROWS(GO$88:GO97))),"")</f>
        <v/>
      </c>
      <c r="GP97" s="138" t="str">
        <f t="array" ref="GP97">IFERROR(INDEX($A$4:$A$56,SMALL(IF($A$88=GP$4:GP$56,ROW(GP$4:GP$56)-MIN(ROW(GP$4))+1,""),ROWS(GP$88:GP97))),"")</f>
        <v/>
      </c>
      <c r="GQ97" s="138" t="str">
        <f t="array" ref="GQ97">IFERROR(INDEX($A$4:$A$56,SMALL(IF($A$88=GQ$4:GQ$56,ROW(GQ$4:GQ$56)-MIN(ROW(GQ$4))+1,""),ROWS(GQ$88:GQ97))),"")</f>
        <v/>
      </c>
      <c r="GR97" s="138" t="str">
        <f t="array" ref="GR97">IFERROR(INDEX($A$4:$A$56,SMALL(IF($A$88=GR$4:GR$56,ROW(GR$4:GR$56)-MIN(ROW(GR$4))+1,""),ROWS(GR$88:GR97))),"")</f>
        <v/>
      </c>
      <c r="GS97" s="138" t="str">
        <f t="array" ref="GS97">IFERROR(INDEX($A$4:$A$56,SMALL(IF($A$88=GS$4:GS$56,ROW(GS$4:GS$56)-MIN(ROW(GS$4))+1,""),ROWS(GS$88:GS97))),"")</f>
        <v/>
      </c>
      <c r="GT97" s="138" t="str">
        <f t="array" ref="GT97">IFERROR(INDEX($A$4:$A$56,SMALL(IF($A$88=GT$4:GT$56,ROW(GT$4:GT$56)-MIN(ROW(GT$4))+1,""),ROWS(GT$88:GT97))),"")</f>
        <v/>
      </c>
      <c r="GU97" s="138" t="str">
        <f t="array" ref="GU97">IFERROR(INDEX($A$4:$A$56,SMALL(IF($A$88=GU$4:GU$56,ROW(GU$4:GU$56)-MIN(ROW(GU$4))+1,""),ROWS(GU$88:GU97))),"")</f>
        <v/>
      </c>
      <c r="GV97" s="138" t="str">
        <f t="array" ref="GV97">IFERROR(INDEX($A$4:$A$56,SMALL(IF($A$88=GV$4:GV$56,ROW(GV$4:GV$56)-MIN(ROW(GV$4))+1,""),ROWS(GV$88:GV97))),"")</f>
        <v/>
      </c>
      <c r="GW97" s="138" t="str">
        <f t="array" ref="GW97">IFERROR(INDEX($A$4:$A$56,SMALL(IF($A$88=GW$4:GW$56,ROW(GW$4:GW$56)-MIN(ROW(GW$4))+1,""),ROWS(GW$88:GW97))),"")</f>
        <v/>
      </c>
      <c r="GX97" s="138" t="str">
        <f t="array" ref="GX97">IFERROR(INDEX($A$4:$A$56,SMALL(IF($A$88=GX$4:GX$56,ROW(GX$4:GX$56)-MIN(ROW(GX$4))+1,""),ROWS(GX$88:GX97))),"")</f>
        <v/>
      </c>
      <c r="GY97" s="138" t="str">
        <f t="array" ref="GY97">IFERROR(INDEX($A$4:$A$56,SMALL(IF($A$88=GY$4:GY$56,ROW(GY$4:GY$56)-MIN(ROW(GY$4))+1,""),ROWS(GY$88:GY97))),"")</f>
        <v/>
      </c>
      <c r="GZ97" s="138" t="str">
        <f t="array" ref="GZ97">IFERROR(INDEX($A$4:$A$56,SMALL(IF($A$88=GZ$4:GZ$56,ROW(GZ$4:GZ$56)-MIN(ROW(GZ$4))+1,""),ROWS(GZ$88:GZ97))),"")</f>
        <v/>
      </c>
      <c r="HA97" s="138" t="str">
        <f t="array" ref="HA97">IFERROR(INDEX($A$4:$A$56,SMALL(IF($A$88=HA$4:HA$56,ROW(HA$4:HA$56)-MIN(ROW(HA$4))+1,""),ROWS(HA$88:HA97))),"")</f>
        <v/>
      </c>
      <c r="HB97" s="138" t="str">
        <f t="array" ref="HB97">IFERROR(INDEX($A$4:$A$56,SMALL(IF($A$88=HB$4:HB$56,ROW(HB$4:HB$56)-MIN(ROW(HB$4))+1,""),ROWS(HB$88:HB97))),"")</f>
        <v/>
      </c>
      <c r="HC97" s="138" t="str">
        <f t="array" ref="HC97">IFERROR(INDEX($A$4:$A$56,SMALL(IF($A$88=HC$4:HC$56,ROW(HC$4:HC$56)-MIN(ROW(HC$4))+1,""),ROWS(HC$88:HC97))),"")</f>
        <v/>
      </c>
      <c r="HD97" s="138" t="str">
        <f t="array" ref="HD97">IFERROR(INDEX($A$4:$A$56,SMALL(IF($A$88=HD$4:HD$56,ROW(HD$4:HD$56)-MIN(ROW(HD$4))+1,""),ROWS(HD$88:HD97))),"")</f>
        <v/>
      </c>
      <c r="HE97" s="138" t="str">
        <f t="array" ref="HE97">IFERROR(INDEX($A$4:$A$56,SMALL(IF($A$88=HE$4:HE$56,ROW(HE$4:HE$56)-MIN(ROW(HE$4))+1,""),ROWS(HE$88:HE97))),"")</f>
        <v/>
      </c>
      <c r="HF97" s="138" t="str">
        <f t="array" ref="HF97">IFERROR(INDEX($A$4:$A$56,SMALL(IF($A$88=HF$4:HF$56,ROW(HF$4:HF$56)-MIN(ROW(HF$4))+1,""),ROWS(HF$88:HF97))),"")</f>
        <v/>
      </c>
      <c r="HG97" s="138" t="str">
        <f t="array" ref="HG97">IFERROR(INDEX($A$4:$A$56,SMALL(IF($A$88=HG$4:HG$56,ROW(HG$4:HG$56)-MIN(ROW(HG$4))+1,""),ROWS(HG$88:HG97))),"")</f>
        <v/>
      </c>
      <c r="HH97" s="138" t="str">
        <f t="array" ref="HH97">IFERROR(INDEX($A$4:$A$56,SMALL(IF($A$88=HH$4:HH$56,ROW(HH$4:HH$56)-MIN(ROW(HH$4))+1,""),ROWS(HH$88:HH97))),"")</f>
        <v/>
      </c>
      <c r="HI97" s="138" t="str">
        <f t="array" ref="HI97">IFERROR(INDEX($A$4:$A$56,SMALL(IF($A$88=HI$4:HI$56,ROW(HI$4:HI$56)-MIN(ROW(HI$4))+1,""),ROWS(HI$88:HI97))),"")</f>
        <v/>
      </c>
      <c r="HJ97" s="138" t="str">
        <f t="array" ref="HJ97">IFERROR(INDEX($A$4:$A$56,SMALL(IF($A$88=HJ$4:HJ$56,ROW(HJ$4:HJ$56)-MIN(ROW(HJ$4))+1,""),ROWS(HJ$88:HJ97))),"")</f>
        <v/>
      </c>
      <c r="HK97" s="138" t="str">
        <f t="array" ref="HK97">IFERROR(INDEX($A$4:$A$56,SMALL(IF($A$88=HK$4:HK$56,ROW(HK$4:HK$56)-MIN(ROW(HK$4))+1,""),ROWS(HK$88:HK97))),"")</f>
        <v/>
      </c>
      <c r="HL97" s="138" t="str">
        <f t="array" ref="HL97">IFERROR(INDEX($A$4:$A$56,SMALL(IF($A$88=HL$4:HL$56,ROW(HL$4:HL$56)-MIN(ROW(HL$4))+1,""),ROWS(HL$88:HL97))),"")</f>
        <v/>
      </c>
      <c r="HM97" s="138" t="str">
        <f t="array" ref="HM97">IFERROR(INDEX($A$4:$A$56,SMALL(IF($A$88=HM$4:HM$56,ROW(HM$4:HM$56)-MIN(ROW(HM$4))+1,""),ROWS(HM$88:HM97))),"")</f>
        <v/>
      </c>
      <c r="HN97" s="138" t="str">
        <f t="array" ref="HN97">IFERROR(INDEX($A$4:$A$56,SMALL(IF($A$88=HN$4:HN$56,ROW(HN$4:HN$56)-MIN(ROW(HN$4))+1,""),ROWS(HN$88:HN97))),"")</f>
        <v/>
      </c>
      <c r="HO97" s="138" t="str">
        <f t="array" ref="HO97">IFERROR(INDEX($A$4:$A$56,SMALL(IF($A$88=HO$4:HO$56,ROW(HO$4:HO$56)-MIN(ROW(HO$4))+1,""),ROWS(HO$88:HO97))),"")</f>
        <v/>
      </c>
      <c r="HP97" s="138" t="str">
        <f t="array" ref="HP97">IFERROR(INDEX($A$4:$A$56,SMALL(IF($A$88=HP$4:HP$56,ROW(HP$4:HP$56)-MIN(ROW(HP$4))+1,""),ROWS(HP$88:HP97))),"")</f>
        <v/>
      </c>
      <c r="HQ97" s="138" t="str">
        <f t="array" ref="HQ97">IFERROR(INDEX($A$4:$A$56,SMALL(IF($A$88=HQ$4:HQ$56,ROW(HQ$4:HQ$56)-MIN(ROW(HQ$4))+1,""),ROWS(HQ$88:HQ97))),"")</f>
        <v/>
      </c>
      <c r="HR97" s="138" t="str">
        <f t="array" ref="HR97">IFERROR(INDEX($A$4:$A$56,SMALL(IF($A$88=HR$4:HR$56,ROW(HR$4:HR$56)-MIN(ROW(HR$4))+1,""),ROWS(HR$88:HR97))),"")</f>
        <v/>
      </c>
      <c r="HS97" s="138" t="str">
        <f t="array" ref="HS97">IFERROR(INDEX($A$4:$A$56,SMALL(IF($A$88=HS$4:HS$56,ROW(HS$4:HS$56)-MIN(ROW(HS$4))+1,""),ROWS(HS$88:HS97))),"")</f>
        <v/>
      </c>
      <c r="HT97" s="138" t="str">
        <f t="array" ref="HT97">IFERROR(INDEX($A$4:$A$56,SMALL(IF($A$88=HT$4:HT$56,ROW(HT$4:HT$56)-MIN(ROW(HT$4))+1,""),ROWS(HT$88:HT97))),"")</f>
        <v/>
      </c>
      <c r="HU97" s="138" t="str">
        <f t="array" ref="HU97">IFERROR(INDEX($A$4:$A$56,SMALL(IF($A$88=HU$4:HU$56,ROW(HU$4:HU$56)-MIN(ROW(HU$4))+1,""),ROWS(HU$88:HU97))),"")</f>
        <v/>
      </c>
      <c r="HV97" s="138" t="str">
        <f t="array" ref="HV97">IFERROR(INDEX($A$4:$A$56,SMALL(IF($A$88=HV$4:HV$56,ROW(HV$4:HV$56)-MIN(ROW(HV$4))+1,""),ROWS(HV$88:HV97))),"")</f>
        <v/>
      </c>
      <c r="HW97" s="138" t="str">
        <f t="array" ref="HW97">IFERROR(INDEX($A$4:$A$56,SMALL(IF($A$88=HW$4:HW$56,ROW(HW$4:HW$56)-MIN(ROW(HW$4))+1,""),ROWS(HW$88:HW97))),"")</f>
        <v/>
      </c>
      <c r="HX97" s="138" t="str">
        <f t="array" ref="HX97">IFERROR(INDEX($A$4:$A$56,SMALL(IF($A$88=HX$4:HX$56,ROW(HX$4:HX$56)-MIN(ROW(HX$4))+1,""),ROWS(HX$88:HX97))),"")</f>
        <v/>
      </c>
      <c r="HY97" s="138" t="str">
        <f t="array" ref="HY97">IFERROR(INDEX($A$4:$A$56,SMALL(IF($A$88=HY$4:HY$56,ROW(HY$4:HY$56)-MIN(ROW(HY$4))+1,""),ROWS(HY$88:HY97))),"")</f>
        <v/>
      </c>
      <c r="HZ97" s="138" t="str">
        <f t="array" ref="HZ97">IFERROR(INDEX($A$4:$A$56,SMALL(IF($A$88=HZ$4:HZ$56,ROW(HZ$4:HZ$56)-MIN(ROW(HZ$4))+1,""),ROWS(HZ$88:HZ97))),"")</f>
        <v/>
      </c>
      <c r="IA97" s="138" t="str">
        <f t="array" ref="IA97">IFERROR(INDEX($A$4:$A$56,SMALL(IF($A$88=IA$4:IA$56,ROW(IA$4:IA$56)-MIN(ROW(IA$4))+1,""),ROWS(IA$88:IA97))),"")</f>
        <v/>
      </c>
      <c r="IB97" s="138" t="str">
        <f t="array" ref="IB97">IFERROR(INDEX($A$4:$A$56,SMALL(IF($A$88=IB$4:IB$56,ROW(IB$4:IB$56)-MIN(ROW(IB$4))+1,""),ROWS(IB$88:IB97))),"")</f>
        <v/>
      </c>
      <c r="IC97" s="138" t="str">
        <f t="array" ref="IC97">IFERROR(INDEX($A$4:$A$56,SMALL(IF($A$88=IC$4:IC$56,ROW(IC$4:IC$56)-MIN(ROW(IC$4))+1,""),ROWS(IC$88:IC97))),"")</f>
        <v/>
      </c>
      <c r="ID97" s="138" t="str">
        <f t="array" ref="ID97">IFERROR(INDEX($A$4:$A$56,SMALL(IF($A$88=ID$4:ID$56,ROW(ID$4:ID$56)-MIN(ROW(ID$4))+1,""),ROWS(ID$88:ID97))),"")</f>
        <v/>
      </c>
      <c r="IE97" s="138" t="str">
        <f t="array" ref="IE97">IFERROR(INDEX($A$4:$A$56,SMALL(IF($A$88=IE$4:IE$56,ROW(IE$4:IE$56)-MIN(ROW(IE$4))+1,""),ROWS(IE$88:IE97))),"")</f>
        <v/>
      </c>
      <c r="IF97" s="138" t="str">
        <f t="array" ref="IF97">IFERROR(INDEX($A$4:$A$56,SMALL(IF($A$88=IF$4:IF$56,ROW(IF$4:IF$56)-MIN(ROW(IF$4))+1,""),ROWS(IF$88:IF97))),"")</f>
        <v/>
      </c>
      <c r="IG97" s="138" t="str">
        <f t="array" ref="IG97">IFERROR(INDEX($A$4:$A$56,SMALL(IF($A$88=IG$4:IG$56,ROW(IG$4:IG$56)-MIN(ROW(IG$4))+1,""),ROWS(IG$88:IG97))),"")</f>
        <v/>
      </c>
      <c r="IH97" s="138" t="str">
        <f t="array" ref="IH97">IFERROR(INDEX($A$4:$A$56,SMALL(IF($A$88=IH$4:IH$56,ROW(IH$4:IH$56)-MIN(ROW(IH$4))+1,""),ROWS(IH$88:IH97))),"")</f>
        <v/>
      </c>
      <c r="II97" s="138" t="str">
        <f t="array" ref="II97">IFERROR(INDEX($A$4:$A$56,SMALL(IF($A$88=II$4:II$56,ROW(II$4:II$56)-MIN(ROW(II$4))+1,""),ROWS(II$88:II97))),"")</f>
        <v/>
      </c>
      <c r="IJ97" s="138" t="str">
        <f t="array" ref="IJ97">IFERROR(INDEX($A$4:$A$56,SMALL(IF($A$88=IJ$4:IJ$56,ROW(IJ$4:IJ$56)-MIN(ROW(IJ$4))+1,""),ROWS(IJ$88:IJ97))),"")</f>
        <v/>
      </c>
      <c r="IK97" s="138" t="str">
        <f t="array" ref="IK97">IFERROR(INDEX($A$4:$A$56,SMALL(IF($A$88=IK$4:IK$56,ROW(IK$4:IK$56)-MIN(ROW(IK$4))+1,""),ROWS(IK$88:IK97))),"")</f>
        <v/>
      </c>
      <c r="IL97" s="138" t="str">
        <f t="array" ref="IL97">IFERROR(INDEX($A$4:$A$56,SMALL(IF($A$88=IL$4:IL$56,ROW(IL$4:IL$56)-MIN(ROW(IL$4))+1,""),ROWS(IL$88:IL97))),"")</f>
        <v/>
      </c>
      <c r="IM97" s="138" t="str">
        <f t="array" ref="IM97">IFERROR(INDEX($A$4:$A$56,SMALL(IF($A$88=IM$4:IM$56,ROW(IM$4:IM$56)-MIN(ROW(IM$4))+1,""),ROWS(IM$88:IM97))),"")</f>
        <v/>
      </c>
      <c r="IN97" s="138" t="str">
        <f t="array" ref="IN97">IFERROR(INDEX($A$4:$A$56,SMALL(IF($A$88=IN$4:IN$56,ROW(IN$4:IN$56)-MIN(ROW(IN$4))+1,""),ROWS(IN$88:IN97))),"")</f>
        <v/>
      </c>
      <c r="IO97" s="138" t="str">
        <f t="array" ref="IO97">IFERROR(INDEX($A$4:$A$56,SMALL(IF($A$88=IO$4:IO$56,ROW(IO$4:IO$56)-MIN(ROW(IO$4))+1,""),ROWS(IO$88:IO97))),"")</f>
        <v/>
      </c>
      <c r="IP97" s="138" t="str">
        <f t="array" ref="IP97">IFERROR(INDEX($A$4:$A$56,SMALL(IF($A$88=IP$4:IP$56,ROW(IP$4:IP$56)-MIN(ROW(IP$4))+1,""),ROWS(IP$88:IP97))),"")</f>
        <v/>
      </c>
      <c r="IQ97" s="138" t="str">
        <f t="array" ref="IQ97">IFERROR(INDEX($A$4:$A$56,SMALL(IF($A$88=IQ$4:IQ$56,ROW(IQ$4:IQ$56)-MIN(ROW(IQ$4))+1,""),ROWS(IQ$88:IQ97))),"")</f>
        <v/>
      </c>
      <c r="IR97" s="138" t="str">
        <f t="array" ref="IR97">IFERROR(INDEX($A$4:$A$56,SMALL(IF($A$88=IR$4:IR$56,ROW(IR$4:IR$56)-MIN(ROW(IR$4))+1,""),ROWS(IR$88:IR97))),"")</f>
        <v/>
      </c>
      <c r="IS97" s="138" t="str">
        <f t="array" ref="IS97">IFERROR(INDEX($A$4:$A$56,SMALL(IF($A$88=IS$4:IS$56,ROW(IS$4:IS$56)-MIN(ROW(IS$4))+1,""),ROWS(IS$88:IS97))),"")</f>
        <v/>
      </c>
      <c r="IT97" s="138" t="str">
        <f t="array" ref="IT97">IFERROR(INDEX($A$4:$A$56,SMALL(IF($A$88=IT$4:IT$56,ROW(IT$4:IT$56)-MIN(ROW(IT$4))+1,""),ROWS(IT$88:IT97))),"")</f>
        <v/>
      </c>
      <c r="IU97" s="138" t="str">
        <f t="array" ref="IU97">IFERROR(INDEX($A$4:$A$56,SMALL(IF($A$88=IU$4:IU$56,ROW(IU$4:IU$56)-MIN(ROW(IU$4))+1,""),ROWS(IU$88:IU97))),"")</f>
        <v/>
      </c>
      <c r="IV97" s="138" t="str">
        <f t="array" ref="IV97">IFERROR(INDEX($A$4:$A$56,SMALL(IF($A$88=IV$4:IV$56,ROW(IV$4:IV$56)-MIN(ROW(IV$4))+1,""),ROWS(IV$88:IV97))),"")</f>
        <v/>
      </c>
      <c r="IW97" s="138" t="str">
        <f t="array" ref="IW97">IFERROR(INDEX($A$4:$A$56,SMALL(IF($A$88=IW$4:IW$56,ROW(IW$4:IW$56)-MIN(ROW(IW$4))+1,""),ROWS(IW$88:IW97))),"")</f>
        <v/>
      </c>
      <c r="IX97" s="138" t="str">
        <f t="array" ref="IX97">IFERROR(INDEX($A$4:$A$56,SMALL(IF($A$88=IX$4:IX$56,ROW(IX$4:IX$56)-MIN(ROW(IX$4))+1,""),ROWS(IX$88:IX97))),"")</f>
        <v/>
      </c>
      <c r="IY97" s="138" t="str">
        <f t="array" ref="IY97">IFERROR(INDEX($A$4:$A$56,SMALL(IF($A$88=IY$4:IY$56,ROW(IY$4:IY$56)-MIN(ROW(IY$4))+1,""),ROWS(IY$88:IY97))),"")</f>
        <v/>
      </c>
      <c r="IZ97" s="138" t="str">
        <f t="array" ref="IZ97">IFERROR(INDEX($A$4:$A$56,SMALL(IF($A$88=IZ$4:IZ$56,ROW(IZ$4:IZ$56)-MIN(ROW(IZ$4))+1,""),ROWS(IZ$88:IZ97))),"")</f>
        <v/>
      </c>
      <c r="JA97" s="138" t="str">
        <f t="array" ref="JA97">IFERROR(INDEX($A$4:$A$56,SMALL(IF($A$88=JA$4:JA$56,ROW(JA$4:JA$56)-MIN(ROW(JA$4))+1,""),ROWS(JA$88:JA97))),"")</f>
        <v/>
      </c>
      <c r="JB97" s="138" t="str">
        <f t="array" ref="JB97">IFERROR(INDEX($A$4:$A$56,SMALL(IF($A$88=JB$4:JB$56,ROW(JB$4:JB$56)-MIN(ROW(JB$4))+1,""),ROWS(JB$88:JB97))),"")</f>
        <v/>
      </c>
      <c r="JC97" s="138" t="str">
        <f t="array" ref="JC97">IFERROR(INDEX($A$4:$A$56,SMALL(IF($A$88=JC$4:JC$56,ROW(JC$4:JC$56)-MIN(ROW(JC$4))+1,""),ROWS(JC$88:JC97))),"")</f>
        <v/>
      </c>
      <c r="JD97" s="138" t="str">
        <f t="array" ref="JD97">IFERROR(INDEX($A$4:$A$56,SMALL(IF($A$88=JD$4:JD$56,ROW(JD$4:JD$56)-MIN(ROW(JD$4))+1,""),ROWS(JD$88:JD97))),"")</f>
        <v/>
      </c>
      <c r="JE97" s="138" t="str">
        <f t="array" ref="JE97">IFERROR(INDEX($A$4:$A$56,SMALL(IF($A$88=JE$4:JE$56,ROW(JE$4:JE$56)-MIN(ROW(JE$4))+1,""),ROWS(JE$88:JE97))),"")</f>
        <v/>
      </c>
      <c r="JF97" s="138" t="str">
        <f t="array" ref="JF97">IFERROR(INDEX($A$4:$A$56,SMALL(IF($A$88=JF$4:JF$56,ROW(JF$4:JF$56)-MIN(ROW(JF$4))+1,""),ROWS(JF$88:JF97))),"")</f>
        <v/>
      </c>
      <c r="JG97" s="138" t="str">
        <f t="array" ref="JG97">IFERROR(INDEX($A$4:$A$56,SMALL(IF($A$88=JG$4:JG$56,ROW(JG$4:JG$56)-MIN(ROW(JG$4))+1,""),ROWS(JG$88:JG97))),"")</f>
        <v/>
      </c>
      <c r="JH97" s="138" t="str">
        <f t="array" ref="JH97">IFERROR(INDEX($A$4:$A$56,SMALL(IF($A$88=JH$4:JH$56,ROW(JH$4:JH$56)-MIN(ROW(JH$4))+1,""),ROWS(JH$88:JH97))),"")</f>
        <v/>
      </c>
      <c r="JI97" s="138" t="str">
        <f t="array" ref="JI97">IFERROR(INDEX($A$4:$A$56,SMALL(IF($A$88=JI$4:JI$56,ROW(JI$4:JI$56)-MIN(ROW(JI$4))+1,""),ROWS(JI$88:JI97))),"")</f>
        <v/>
      </c>
      <c r="JJ97" s="138" t="str">
        <f t="array" ref="JJ97">IFERROR(INDEX($A$4:$A$56,SMALL(IF($A$88=JJ$4:JJ$56,ROW(JJ$4:JJ$56)-MIN(ROW(JJ$4))+1,""),ROWS(JJ$88:JJ97))),"")</f>
        <v/>
      </c>
      <c r="JK97" s="138" t="str">
        <f t="array" ref="JK97">IFERROR(INDEX($A$4:$A$56,SMALL(IF($A$88=JK$4:JK$56,ROW(JK$4:JK$56)-MIN(ROW(JK$4))+1,""),ROWS(JK$88:JK97))),"")</f>
        <v/>
      </c>
    </row>
    <row r="98" spans="1:271">
      <c r="B98" s="186" t="str">
        <f t="array" ref="B98">IFERROR(INDEX($A$4:$A$56,SMALL(IF($A$88=B$4:B$56,ROW(B$4:B$56)-MIN(ROW(B$4))+1,""),ROWS(B$88:B98))),"")</f>
        <v/>
      </c>
      <c r="C98" s="138" t="str">
        <f t="array" ref="C98">IFERROR(INDEX($A$4:$A$56,SMALL(IF($A$88=C$4:C$56,ROW(C$4:C$56)-MIN(ROW(C$4))+1,""),ROWS(C$88:C98))),"")</f>
        <v/>
      </c>
      <c r="D98" s="138" t="str">
        <f t="array" ref="D98">IFERROR(INDEX($A$4:$A$56,SMALL(IF($A$88=D$4:D$56,ROW(D$4:D$56)-MIN(ROW(D$4))+1,""),ROWS(D$88:D98))),"")</f>
        <v/>
      </c>
      <c r="E98" s="138" t="str">
        <f t="array" ref="E98">IFERROR(INDEX($A$4:$A$56,SMALL(IF($A$88=E$4:E$56,ROW(E$4:E$56)-MIN(ROW(E$4))+1,""),ROWS(E$88:E98))),"")</f>
        <v/>
      </c>
      <c r="F98" s="138" t="str">
        <f t="array" ref="F98">IFERROR(INDEX($A$4:$A$56,SMALL(IF($A$88=F$4:F$56,ROW(F$4:F$56)-MIN(ROW(F$4))+1,""),ROWS(F$88:F98))),"")</f>
        <v/>
      </c>
      <c r="G98" s="186" t="str">
        <f t="array" ref="G98">IFERROR(INDEX($A$4:$A$56,SMALL(IF($A$88=G$4:G$56,ROW(G$4:G$56)-MIN(ROW(G$4))+1,""),ROWS(G$88:G98))),"")</f>
        <v/>
      </c>
      <c r="H98" s="138" t="str">
        <f t="array" ref="H98">IFERROR(INDEX($A$4:$A$56,SMALL(IF($A$88=H$4:H$56,ROW(H$4:H$56)-MIN(ROW(H$4))+1,""),ROWS(H$88:H98))),"")</f>
        <v/>
      </c>
      <c r="I98" s="138" t="str">
        <f t="array" ref="I98">IFERROR(INDEX($A$4:$A$56,SMALL(IF($A$88=I$4:I$56,ROW(I$4:I$56)-MIN(ROW(I$4))+1,""),ROWS(I$88:I98))),"")</f>
        <v/>
      </c>
      <c r="J98" s="138" t="str">
        <f t="array" ref="J98">IFERROR(INDEX($A$4:$A$56,SMALL(IF($A$88=J$4:J$56,ROW(J$4:J$56)-MIN(ROW(J$4))+1,""),ROWS(J$88:J98))),"")</f>
        <v/>
      </c>
      <c r="K98" s="138" t="str">
        <f t="array" ref="K98">IFERROR(INDEX($A$4:$A$56,SMALL(IF($A$88=K$4:K$56,ROW(K$4:K$56)-MIN(ROW(K$4))+1,""),ROWS(K$88:K98))),"")</f>
        <v/>
      </c>
      <c r="L98" s="186" t="str">
        <f t="array" ref="L98">IFERROR(INDEX($A$4:$A$56,SMALL(IF($A$88=L$4:L$56,ROW(L$4:L$56)-MIN(ROW(L$4))+1,""),ROWS(L$88:L98))),"")</f>
        <v/>
      </c>
      <c r="M98" s="138" t="str">
        <f t="array" ref="M98">IFERROR(INDEX($A$4:$A$56,SMALL(IF($A$88=M$4:M$56,ROW(M$4:M$56)-MIN(ROW(M$4))+1,""),ROWS(M$88:M98))),"")</f>
        <v/>
      </c>
      <c r="N98" s="138" t="str">
        <f t="array" ref="N98">IFERROR(INDEX($A$4:$A$56,SMALL(IF($A$88=N$4:N$56,ROW(N$4:N$56)-MIN(ROW(N$4))+1,""),ROWS(N$88:N98))),"")</f>
        <v/>
      </c>
      <c r="O98" s="138" t="str">
        <f t="array" ref="O98">IFERROR(INDEX($A$4:$A$56,SMALL(IF($A$88=O$4:O$56,ROW(O$4:O$56)-MIN(ROW(O$4))+1,""),ROWS(O$88:O98))),"")</f>
        <v/>
      </c>
      <c r="P98" s="138" t="str">
        <f t="array" ref="P98">IFERROR(INDEX($A$4:$A$56,SMALL(IF($A$88=P$4:P$56,ROW(P$4:P$56)-MIN(ROW(P$4))+1,""),ROWS(P$88:P98))),"")</f>
        <v/>
      </c>
      <c r="Q98" s="186" t="str">
        <f t="array" ref="Q98">IFERROR(INDEX($A$4:$A$56,SMALL(IF($A$88=Q$4:Q$56,ROW(Q$4:Q$56)-MIN(ROW(Q$4))+1,""),ROWS(Q$88:Q98))),"")</f>
        <v/>
      </c>
      <c r="R98" s="138" t="str">
        <f t="array" ref="R98">IFERROR(INDEX($A$4:$A$56,SMALL(IF($A$88=R$4:R$56,ROW(R$4:R$56)-MIN(ROW(R$4))+1,""),ROWS(R$88:R98))),"")</f>
        <v/>
      </c>
      <c r="S98" s="138" t="str">
        <f t="array" ref="S98">IFERROR(INDEX($A$4:$A$56,SMALL(IF($A$88=S$4:S$56,ROW(S$4:S$56)-MIN(ROW(S$4))+1,""),ROWS(S$88:S98))),"")</f>
        <v/>
      </c>
      <c r="T98" s="138" t="str">
        <f t="array" ref="T98">IFERROR(INDEX($A$4:$A$56,SMALL(IF($A$88=T$4:T$56,ROW(T$4:T$56)-MIN(ROW(T$4))+1,""),ROWS(T$88:T98))),"")</f>
        <v/>
      </c>
      <c r="U98" s="138" t="str">
        <f t="array" ref="U98">IFERROR(INDEX($A$4:$A$56,SMALL(IF($A$88=U$4:U$56,ROW(U$4:U$56)-MIN(ROW(U$4))+1,""),ROWS(U$88:U98))),"")</f>
        <v/>
      </c>
      <c r="V98" s="186" t="str">
        <f t="array" ref="V98">IFERROR(INDEX($A$4:$A$56,SMALL(IF($A$88=V$4:V$56,ROW(V$4:V$56)-MIN(ROW(V$4))+1,""),ROWS(V$88:V98))),"")</f>
        <v/>
      </c>
      <c r="W98" s="138" t="str">
        <f t="array" ref="W98">IFERROR(INDEX($A$4:$A$56,SMALL(IF($A$88=W$4:W$56,ROW(W$4:W$56)-MIN(ROW(W$4))+1,""),ROWS(W$88:W98))),"")</f>
        <v/>
      </c>
      <c r="X98" s="138" t="str">
        <f t="array" ref="X98">IFERROR(INDEX($A$4:$A$56,SMALL(IF($A$88=X$4:X$56,ROW(X$4:X$56)-MIN(ROW(X$4))+1,""),ROWS(X$88:X98))),"")</f>
        <v/>
      </c>
      <c r="Y98" s="138" t="str">
        <f t="array" ref="Y98">IFERROR(INDEX($A$4:$A$56,SMALL(IF($A$88=Y$4:Y$56,ROW(Y$4:Y$56)-MIN(ROW(Y$4))+1,""),ROWS(Y$88:Y98))),"")</f>
        <v/>
      </c>
      <c r="Z98" s="138" t="str">
        <f t="array" ref="Z98">IFERROR(INDEX($A$4:$A$56,SMALL(IF($A$88=Z$4:Z$56,ROW(Z$4:Z$56)-MIN(ROW(Z$4))+1,""),ROWS(Z$88:Z98))),"")</f>
        <v/>
      </c>
      <c r="AA98" s="186" t="str">
        <f t="array" ref="AA98">IFERROR(INDEX($A$4:$A$56,SMALL(IF($A$88=AA$4:AA$56,ROW(AA$4:AA$56)-MIN(ROW(AA$4))+1,""),ROWS(AA$88:AA98))),"")</f>
        <v/>
      </c>
      <c r="AB98" s="138" t="str">
        <f t="array" ref="AB98">IFERROR(INDEX($A$4:$A$56,SMALL(IF($A$88=AB$4:AB$56,ROW(AB$4:AB$56)-MIN(ROW(AB$4))+1,""),ROWS(AB$88:AB98))),"")</f>
        <v/>
      </c>
      <c r="AC98" s="138" t="str">
        <f t="array" ref="AC98">IFERROR(INDEX($A$4:$A$56,SMALL(IF($A$88=AC$4:AC$56,ROW(AC$4:AC$56)-MIN(ROW(AC$4))+1,""),ROWS(AC$88:AC98))),"")</f>
        <v/>
      </c>
      <c r="AD98" s="138" t="str">
        <f t="array" ref="AD98">IFERROR(INDEX($A$4:$A$56,SMALL(IF($A$88=AD$4:AD$56,ROW(AD$4:AD$56)-MIN(ROW(AD$4))+1,""),ROWS(AD$88:AD98))),"")</f>
        <v/>
      </c>
      <c r="AE98" s="138" t="str">
        <f t="array" ref="AE98">IFERROR(INDEX($A$4:$A$56,SMALL(IF($A$88=AE$4:AE$56,ROW(AE$4:AE$56)-MIN(ROW(AE$4))+1,""),ROWS(AE$88:AE98))),"")</f>
        <v/>
      </c>
      <c r="AF98" s="186" t="str">
        <f t="array" ref="AF98">IFERROR(INDEX($A$4:$A$56,SMALL(IF($A$88=AF$4:AF$56,ROW(AF$4:AF$56)-MIN(ROW(AF$4))+1,""),ROWS(AF$88:AF98))),"")</f>
        <v/>
      </c>
      <c r="AG98" s="138" t="str">
        <f t="array" ref="AG98">IFERROR(INDEX($A$4:$A$56,SMALL(IF($A$88=AG$4:AG$56,ROW(AG$4:AG$56)-MIN(ROW(AG$4))+1,""),ROWS(AG$88:AG98))),"")</f>
        <v/>
      </c>
      <c r="AH98" s="138" t="str">
        <f t="array" ref="AH98">IFERROR(INDEX($A$4:$A$56,SMALL(IF($A$88=AH$4:AH$56,ROW(AH$4:AH$56)-MIN(ROW(AH$4))+1,""),ROWS(AH$88:AH98))),"")</f>
        <v/>
      </c>
      <c r="AI98" s="138" t="str">
        <f t="array" ref="AI98">IFERROR(INDEX($A$4:$A$56,SMALL(IF($A$88=AI$4:AI$56,ROW(AI$4:AI$56)-MIN(ROW(AI$4))+1,""),ROWS(AI$88:AI98))),"")</f>
        <v/>
      </c>
      <c r="AJ98" s="138" t="str">
        <f t="array" ref="AJ98">IFERROR(INDEX($A$4:$A$56,SMALL(IF($A$88=AJ$4:AJ$56,ROW(AJ$4:AJ$56)-MIN(ROW(AJ$4))+1,""),ROWS(AJ$88:AJ98))),"")</f>
        <v/>
      </c>
      <c r="AK98" s="186" t="str">
        <f t="array" ref="AK98">IFERROR(INDEX($A$4:$A$56,SMALL(IF($A$88=AK$4:AK$56,ROW(AK$4:AK$56)-MIN(ROW(AK$4))+1,""),ROWS(AK$88:AK98))),"")</f>
        <v/>
      </c>
      <c r="AL98" s="138" t="str">
        <f t="array" ref="AL98">IFERROR(INDEX($A$4:$A$56,SMALL(IF($A$88=AL$4:AL$56,ROW(AL$4:AL$56)-MIN(ROW(AL$4))+1,""),ROWS(AL$88:AL98))),"")</f>
        <v/>
      </c>
      <c r="AM98" s="138" t="str">
        <f t="array" ref="AM98">IFERROR(INDEX($A$4:$A$56,SMALL(IF($A$88=AM$4:AM$56,ROW(AM$4:AM$56)-MIN(ROW(AM$4))+1,""),ROWS(AM$88:AM98))),"")</f>
        <v/>
      </c>
      <c r="AN98" s="138" t="str">
        <f t="array" ref="AN98">IFERROR(INDEX($A$4:$A$56,SMALL(IF($A$88=AN$4:AN$56,ROW(AN$4:AN$56)-MIN(ROW(AN$4))+1,""),ROWS(AN$88:AN98))),"")</f>
        <v/>
      </c>
      <c r="AO98" s="138" t="str">
        <f t="array" ref="AO98">IFERROR(INDEX($A$4:$A$56,SMALL(IF($A$88=AO$4:AO$56,ROW(AO$4:AO$56)-MIN(ROW(AO$4))+1,""),ROWS(AO$88:AO98))),"")</f>
        <v/>
      </c>
      <c r="AP98" s="186" t="str">
        <f t="array" ref="AP98">IFERROR(INDEX($A$4:$A$56,SMALL(IF($A$88=AP$4:AP$56,ROW(AP$4:AP$56)-MIN(ROW(AP$4))+1,""),ROWS(AP$88:AP98))),"")</f>
        <v/>
      </c>
      <c r="AQ98" s="138" t="str">
        <f t="array" ref="AQ98">IFERROR(INDEX($A$4:$A$56,SMALL(IF($A$88=AQ$4:AQ$56,ROW(AQ$4:AQ$56)-MIN(ROW(AQ$4))+1,""),ROWS(AQ$88:AQ98))),"")</f>
        <v/>
      </c>
      <c r="AR98" s="138" t="str">
        <f t="array" ref="AR98">IFERROR(INDEX($A$4:$A$56,SMALL(IF($A$88=AR$4:AR$56,ROW(AR$4:AR$56)-MIN(ROW(AR$4))+1,""),ROWS(AR$88:AR98))),"")</f>
        <v/>
      </c>
      <c r="AS98" s="138" t="str">
        <f t="array" ref="AS98">IFERROR(INDEX($A$4:$A$56,SMALL(IF($A$88=AS$4:AS$56,ROW(AS$4:AS$56)-MIN(ROW(AS$4))+1,""),ROWS(AS$88:AS98))),"")</f>
        <v/>
      </c>
      <c r="AT98" s="138" t="str">
        <f t="array" ref="AT98">IFERROR(INDEX($A$4:$A$56,SMALL(IF($A$88=AT$4:AT$56,ROW(AT$4:AT$56)-MIN(ROW(AT$4))+1,""),ROWS(AT$88:AT98))),"")</f>
        <v/>
      </c>
      <c r="AU98" s="186" t="str">
        <f t="array" ref="AU98">IFERROR(INDEX($A$4:$A$56,SMALL(IF($A$88=AU$4:AU$56,ROW(AU$4:AU$56)-MIN(ROW(AU$4))+1,""),ROWS(AU$88:AU98))),"")</f>
        <v/>
      </c>
      <c r="AV98" s="138" t="str">
        <f t="array" ref="AV98">IFERROR(INDEX($A$4:$A$56,SMALL(IF($A$88=AV$4:AV$56,ROW(AV$4:AV$56)-MIN(ROW(AV$4))+1,""),ROWS(AV$88:AV98))),"")</f>
        <v/>
      </c>
      <c r="AW98" s="138" t="str">
        <f t="array" ref="AW98">IFERROR(INDEX($A$4:$A$56,SMALL(IF($A$88=AW$4:AW$56,ROW(AW$4:AW$56)-MIN(ROW(AW$4))+1,""),ROWS(AW$88:AW98))),"")</f>
        <v/>
      </c>
      <c r="AX98" s="138" t="str">
        <f t="array" ref="AX98">IFERROR(INDEX($A$4:$A$56,SMALL(IF($A$88=AX$4:AX$56,ROW(AX$4:AX$56)-MIN(ROW(AX$4))+1,""),ROWS(AX$88:AX98))),"")</f>
        <v/>
      </c>
      <c r="AY98" s="138" t="str">
        <f t="array" ref="AY98">IFERROR(INDEX($A$4:$A$56,SMALL(IF($A$88=AY$4:AY$56,ROW(AY$4:AY$56)-MIN(ROW(AY$4))+1,""),ROWS(AY$88:AY98))),"")</f>
        <v/>
      </c>
      <c r="AZ98" s="186" t="str">
        <f t="array" ref="AZ98">IFERROR(INDEX($A$4:$A$56,SMALL(IF($A$88=AZ$4:AZ$56,ROW(AZ$4:AZ$56)-MIN(ROW(AZ$4))+1,""),ROWS(AZ$88:AZ98))),"")</f>
        <v/>
      </c>
      <c r="BA98" s="138" t="str">
        <f t="array" ref="BA98">IFERROR(INDEX($A$4:$A$56,SMALL(IF($A$88=BA$4:BA$56,ROW(BA$4:BA$56)-MIN(ROW(BA$4))+1,""),ROWS(BA$88:BA98))),"")</f>
        <v/>
      </c>
      <c r="BB98" s="138" t="str">
        <f t="array" ref="BB98">IFERROR(INDEX($A$4:$A$56,SMALL(IF($A$88=BB$4:BB$56,ROW(BB$4:BB$56)-MIN(ROW(BB$4))+1,""),ROWS(BB$88:BB98))),"")</f>
        <v/>
      </c>
      <c r="BC98" s="138" t="str">
        <f t="array" ref="BC98">IFERROR(INDEX($A$4:$A$56,SMALL(IF($A$88=BC$4:BC$56,ROW(BC$4:BC$56)-MIN(ROW(BC$4))+1,""),ROWS(BC$88:BC98))),"")</f>
        <v/>
      </c>
      <c r="BD98" s="138" t="str">
        <f t="array" ref="BD98">IFERROR(INDEX($A$4:$A$56,SMALL(IF($A$88=BD$4:BD$56,ROW(BD$4:BD$56)-MIN(ROW(BD$4))+1,""),ROWS(BD$88:BD98))),"")</f>
        <v/>
      </c>
      <c r="BE98" s="186" t="str">
        <f t="array" ref="BE98">IFERROR(INDEX($A$4:$A$56,SMALL(IF($A$88=BE$4:BE$56,ROW(BE$4:BE$56)-MIN(ROW(BE$4))+1,""),ROWS(BE$88:BE98))),"")</f>
        <v/>
      </c>
      <c r="BF98" s="138" t="str">
        <f t="array" ref="BF98">IFERROR(INDEX($A$4:$A$56,SMALL(IF($A$88=BF$4:BF$56,ROW(BF$4:BF$56)-MIN(ROW(BF$4))+1,""),ROWS(BF$88:BF98))),"")</f>
        <v/>
      </c>
      <c r="BG98" s="138" t="str">
        <f t="array" ref="BG98">IFERROR(INDEX($A$4:$A$56,SMALL(IF($A$88=BG$4:BG$56,ROW(BG$4:BG$56)-MIN(ROW(BG$4))+1,""),ROWS(BG$88:BG98))),"")</f>
        <v/>
      </c>
      <c r="BH98" s="138" t="str">
        <f t="array" ref="BH98">IFERROR(INDEX($A$4:$A$56,SMALL(IF($A$88=BH$4:BH$56,ROW(BH$4:BH$56)-MIN(ROW(BH$4))+1,""),ROWS(BH$88:BH98))),"")</f>
        <v/>
      </c>
      <c r="BI98" s="138" t="str">
        <f t="array" ref="BI98">IFERROR(INDEX($A$4:$A$56,SMALL(IF($A$88=BI$4:BI$56,ROW(BI$4:BI$56)-MIN(ROW(BI$4))+1,""),ROWS(BI$88:BI98))),"")</f>
        <v/>
      </c>
      <c r="BJ98" s="186" t="str">
        <f t="array" ref="BJ98">IFERROR(INDEX($A$4:$A$56,SMALL(IF($A$88=BJ$4:BJ$56,ROW(BJ$4:BJ$56)-MIN(ROW(BJ$4))+1,""),ROWS(BJ$88:BJ98))),"")</f>
        <v/>
      </c>
      <c r="BK98" s="138" t="str">
        <f t="array" ref="BK98">IFERROR(INDEX($A$4:$A$56,SMALL(IF($A$88=BK$4:BK$56,ROW(BK$4:BK$56)-MIN(ROW(BK$4))+1,""),ROWS(BK$88:BK98))),"")</f>
        <v/>
      </c>
      <c r="BL98" s="138" t="str">
        <f t="array" ref="BL98">IFERROR(INDEX($A$4:$A$56,SMALL(IF($A$88=BL$4:BL$56,ROW(BL$4:BL$56)-MIN(ROW(BL$4))+1,""),ROWS(BL$88:BL98))),"")</f>
        <v/>
      </c>
      <c r="BM98" s="138" t="str">
        <f t="array" ref="BM98">IFERROR(INDEX($A$4:$A$56,SMALL(IF($A$88=BM$4:BM$56,ROW(BM$4:BM$56)-MIN(ROW(BM$4))+1,""),ROWS(BM$88:BM98))),"")</f>
        <v/>
      </c>
      <c r="BN98" s="138" t="str">
        <f t="array" ref="BN98">IFERROR(INDEX($A$4:$A$56,SMALL(IF($A$88=BN$4:BN$56,ROW(BN$4:BN$56)-MIN(ROW(BN$4))+1,""),ROWS(BN$88:BN98))),"")</f>
        <v/>
      </c>
      <c r="BO98" s="186" t="str">
        <f t="array" ref="BO98">IFERROR(INDEX($A$4:$A$56,SMALL(IF($A$88=BO$4:BO$56,ROW(BO$4:BO$56)-MIN(ROW(BO$4))+1,""),ROWS(BO$88:BO98))),"")</f>
        <v/>
      </c>
      <c r="BP98" s="138" t="str">
        <f t="array" ref="BP98">IFERROR(INDEX($A$4:$A$56,SMALL(IF($A$88=BP$4:BP$56,ROW(BP$4:BP$56)-MIN(ROW(BP$4))+1,""),ROWS(BP$88:BP98))),"")</f>
        <v/>
      </c>
      <c r="BQ98" s="138" t="str">
        <f t="array" ref="BQ98">IFERROR(INDEX($A$4:$A$56,SMALL(IF($A$88=BQ$4:BQ$56,ROW(BQ$4:BQ$56)-MIN(ROW(BQ$4))+1,""),ROWS(BQ$88:BQ98))),"")</f>
        <v/>
      </c>
      <c r="BR98" s="138" t="str">
        <f t="array" ref="BR98">IFERROR(INDEX($A$4:$A$56,SMALL(IF($A$88=BR$4:BR$56,ROW(BR$4:BR$56)-MIN(ROW(BR$4))+1,""),ROWS(BR$88:BR98))),"")</f>
        <v/>
      </c>
      <c r="BS98" s="138" t="str">
        <f t="array" ref="BS98">IFERROR(INDEX($A$4:$A$56,SMALL(IF($A$88=BS$4:BS$56,ROW(BS$4:BS$56)-MIN(ROW(BS$4))+1,""),ROWS(BS$88:BS98))),"")</f>
        <v/>
      </c>
      <c r="BT98" s="186" t="str">
        <f t="array" ref="BT98">IFERROR(INDEX($A$4:$A$56,SMALL(IF($A$88=BT$4:BT$56,ROW(BT$4:BT$56)-MIN(ROW(BT$4))+1,""),ROWS(BT$88:BT98))),"")</f>
        <v/>
      </c>
      <c r="BU98" s="138" t="str">
        <f t="array" ref="BU98">IFERROR(INDEX($A$4:$A$56,SMALL(IF($A$88=BU$4:BU$56,ROW(BU$4:BU$56)-MIN(ROW(BU$4))+1,""),ROWS(BU$88:BU98))),"")</f>
        <v/>
      </c>
      <c r="BV98" s="138" t="str">
        <f t="array" ref="BV98">IFERROR(INDEX($A$4:$A$56,SMALL(IF($A$88=BV$4:BV$56,ROW(BV$4:BV$56)-MIN(ROW(BV$4))+1,""),ROWS(BV$88:BV98))),"")</f>
        <v/>
      </c>
      <c r="BW98" s="138" t="str">
        <f t="array" ref="BW98">IFERROR(INDEX($A$4:$A$56,SMALL(IF($A$88=BW$4:BW$56,ROW(BW$4:BW$56)-MIN(ROW(BW$4))+1,""),ROWS(BW$88:BW98))),"")</f>
        <v/>
      </c>
      <c r="BX98" s="138" t="str">
        <f t="array" ref="BX98">IFERROR(INDEX($A$4:$A$56,SMALL(IF($A$88=BX$4:BX$56,ROW(BX$4:BX$56)-MIN(ROW(BX$4))+1,""),ROWS(BX$88:BX98))),"")</f>
        <v/>
      </c>
      <c r="BY98" s="186" t="str">
        <f t="array" ref="BY98">IFERROR(INDEX($A$4:$A$56,SMALL(IF($A$88=BY$4:BY$56,ROW(BY$4:BY$56)-MIN(ROW(BY$4))+1,""),ROWS(BY$88:BY98))),"")</f>
        <v/>
      </c>
      <c r="BZ98" s="138" t="str">
        <f t="array" ref="BZ98">IFERROR(INDEX($A$4:$A$56,SMALL(IF($A$88=BZ$4:BZ$56,ROW(BZ$4:BZ$56)-MIN(ROW(BZ$4))+1,""),ROWS(BZ$88:BZ98))),"")</f>
        <v/>
      </c>
      <c r="CA98" s="138" t="str">
        <f t="array" ref="CA98">IFERROR(INDEX($A$4:$A$56,SMALL(IF($A$88=CA$4:CA$56,ROW(CA$4:CA$56)-MIN(ROW(CA$4))+1,""),ROWS(CA$88:CA98))),"")</f>
        <v/>
      </c>
      <c r="CB98" s="138" t="str">
        <f t="array" ref="CB98">IFERROR(INDEX($A$4:$A$56,SMALL(IF($A$88=CB$4:CB$56,ROW(CB$4:CB$56)-MIN(ROW(CB$4))+1,""),ROWS(CB$88:CB98))),"")</f>
        <v/>
      </c>
      <c r="CC98" s="138" t="str">
        <f t="array" ref="CC98">IFERROR(INDEX($A$4:$A$56,SMALL(IF($A$88=CC$4:CC$56,ROW(CC$4:CC$56)-MIN(ROW(CC$4))+1,""),ROWS(CC$88:CC98))),"")</f>
        <v/>
      </c>
      <c r="CD98" s="186" t="str">
        <f t="array" ref="CD98">IFERROR(INDEX($A$4:$A$56,SMALL(IF($A$88=CD$4:CD$56,ROW(CD$4:CD$56)-MIN(ROW(CD$4))+1,""),ROWS(CD$88:CD98))),"")</f>
        <v/>
      </c>
      <c r="CE98" s="138" t="str">
        <f t="array" ref="CE98">IFERROR(INDEX($A$4:$A$56,SMALL(IF($A$88=CE$4:CE$56,ROW(CE$4:CE$56)-MIN(ROW(CE$4))+1,""),ROWS(CE$88:CE98))),"")</f>
        <v/>
      </c>
      <c r="CF98" s="138" t="str">
        <f t="array" ref="CF98">IFERROR(INDEX($A$4:$A$56,SMALL(IF($A$88=CF$4:CF$56,ROW(CF$4:CF$56)-MIN(ROW(CF$4))+1,""),ROWS(CF$88:CF98))),"")</f>
        <v/>
      </c>
      <c r="CG98" s="138" t="str">
        <f t="array" ref="CG98">IFERROR(INDEX($A$4:$A$56,SMALL(IF($A$88=CG$4:CG$56,ROW(CG$4:CG$56)-MIN(ROW(CG$4))+1,""),ROWS(CG$88:CG98))),"")</f>
        <v/>
      </c>
      <c r="CH98" s="138" t="str">
        <f t="array" ref="CH98">IFERROR(INDEX($A$4:$A$56,SMALL(IF($A$88=CH$4:CH$56,ROW(CH$4:CH$56)-MIN(ROW(CH$4))+1,""),ROWS(CH$88:CH98))),"")</f>
        <v/>
      </c>
      <c r="CI98" s="186" t="str">
        <f t="array" ref="CI98">IFERROR(INDEX($A$4:$A$56,SMALL(IF($A$88=CI$4:CI$56,ROW(CI$4:CI$56)-MIN(ROW(CI$4))+1,""),ROWS(CI$88:CI98))),"")</f>
        <v/>
      </c>
      <c r="CJ98" s="138" t="str">
        <f t="array" ref="CJ98">IFERROR(INDEX($A$4:$A$56,SMALL(IF($A$88=CJ$4:CJ$56,ROW(CJ$4:CJ$56)-MIN(ROW(CJ$4))+1,""),ROWS(CJ$88:CJ98))),"")</f>
        <v/>
      </c>
      <c r="CK98" s="138" t="str">
        <f t="array" ref="CK98">IFERROR(INDEX($A$4:$A$56,SMALL(IF($A$88=CK$4:CK$56,ROW(CK$4:CK$56)-MIN(ROW(CK$4))+1,""),ROWS(CK$88:CK98))),"")</f>
        <v/>
      </c>
      <c r="CL98" s="138" t="str">
        <f t="array" ref="CL98">IFERROR(INDEX($A$4:$A$56,SMALL(IF($A$88=CL$4:CL$56,ROW(CL$4:CL$56)-MIN(ROW(CL$4))+1,""),ROWS(CL$88:CL98))),"")</f>
        <v/>
      </c>
      <c r="CM98" s="138" t="str">
        <f t="array" ref="CM98">IFERROR(INDEX($A$4:$A$56,SMALL(IF($A$88=CM$4:CM$56,ROW(CM$4:CM$56)-MIN(ROW(CM$4))+1,""),ROWS(CM$88:CM98))),"")</f>
        <v/>
      </c>
      <c r="CN98" s="186" t="str">
        <f t="array" ref="CN98">IFERROR(INDEX($A$4:$A$56,SMALL(IF($A$88=CN$4:CN$56,ROW(CN$4:CN$56)-MIN(ROW(CN$4))+1,""),ROWS(CN$88:CN98))),"")</f>
        <v/>
      </c>
      <c r="CO98" s="138" t="str">
        <f t="array" ref="CO98">IFERROR(INDEX($A$4:$A$56,SMALL(IF($A$88=CO$4:CO$56,ROW(CO$4:CO$56)-MIN(ROW(CO$4))+1,""),ROWS(CO$88:CO98))),"")</f>
        <v/>
      </c>
      <c r="CP98" s="138" t="str">
        <f t="array" ref="CP98">IFERROR(INDEX($A$4:$A$56,SMALL(IF($A$88=CP$4:CP$56,ROW(CP$4:CP$56)-MIN(ROW(CP$4))+1,""),ROWS(CP$88:CP98))),"")</f>
        <v/>
      </c>
      <c r="CQ98" s="138" t="str">
        <f t="array" ref="CQ98">IFERROR(INDEX($A$4:$A$56,SMALL(IF($A$88=CQ$4:CQ$56,ROW(CQ$4:CQ$56)-MIN(ROW(CQ$4))+1,""),ROWS(CQ$88:CQ98))),"")</f>
        <v/>
      </c>
      <c r="CR98" s="138" t="str">
        <f t="array" ref="CR98">IFERROR(INDEX($A$4:$A$56,SMALL(IF($A$88=CR$4:CR$56,ROW(CR$4:CR$56)-MIN(ROW(CR$4))+1,""),ROWS(CR$88:CR98))),"")</f>
        <v/>
      </c>
      <c r="CS98" s="186" t="str">
        <f t="array" ref="CS98">IFERROR(INDEX($A$4:$A$56,SMALL(IF($A$88=CS$4:CS$56,ROW(CS$4:CS$56)-MIN(ROW(CS$4))+1,""),ROWS(CS$88:CS98))),"")</f>
        <v/>
      </c>
      <c r="CT98" s="138" t="str">
        <f t="array" ref="CT98">IFERROR(INDEX($A$4:$A$56,SMALL(IF($A$88=CT$4:CT$56,ROW(CT$4:CT$56)-MIN(ROW(CT$4))+1,""),ROWS(CT$88:CT98))),"")</f>
        <v/>
      </c>
      <c r="CU98" s="138" t="str">
        <f t="array" ref="CU98">IFERROR(INDEX($A$4:$A$56,SMALL(IF($A$88=CU$4:CU$56,ROW(CU$4:CU$56)-MIN(ROW(CU$4))+1,""),ROWS(CU$88:CU98))),"")</f>
        <v/>
      </c>
      <c r="CV98" s="138" t="str">
        <f t="array" ref="CV98">IFERROR(INDEX($A$4:$A$56,SMALL(IF($A$88=CV$4:CV$56,ROW(CV$4:CV$56)-MIN(ROW(CV$4))+1,""),ROWS(CV$88:CV98))),"")</f>
        <v/>
      </c>
      <c r="CW98" s="138" t="str">
        <f t="array" ref="CW98">IFERROR(INDEX($A$4:$A$56,SMALL(IF($A$88=CW$4:CW$56,ROW(CW$4:CW$56)-MIN(ROW(CW$4))+1,""),ROWS(CW$88:CW98))),"")</f>
        <v/>
      </c>
      <c r="CX98" s="186" t="str">
        <f t="array" ref="CX98">IFERROR(INDEX($A$4:$A$56,SMALL(IF($A$88=CX$4:CX$56,ROW(CX$4:CX$56)-MIN(ROW(CX$4))+1,""),ROWS(CX$88:CX98))),"")</f>
        <v/>
      </c>
      <c r="CY98" s="138" t="str">
        <f t="array" ref="CY98">IFERROR(INDEX($A$4:$A$56,SMALL(IF($A$88=CY$4:CY$56,ROW(CY$4:CY$56)-MIN(ROW(CY$4))+1,""),ROWS(CY$88:CY98))),"")</f>
        <v/>
      </c>
      <c r="CZ98" s="138" t="str">
        <f t="array" ref="CZ98">IFERROR(INDEX($A$4:$A$56,SMALL(IF($A$88=CZ$4:CZ$56,ROW(CZ$4:CZ$56)-MIN(ROW(CZ$4))+1,""),ROWS(CZ$88:CZ98))),"")</f>
        <v/>
      </c>
      <c r="DA98" s="138" t="str">
        <f t="array" ref="DA98">IFERROR(INDEX($A$4:$A$56,SMALL(IF($A$88=DA$4:DA$56,ROW(DA$4:DA$56)-MIN(ROW(DA$4))+1,""),ROWS(DA$88:DA98))),"")</f>
        <v/>
      </c>
      <c r="DB98" s="138" t="str">
        <f t="array" ref="DB98">IFERROR(INDEX($A$4:$A$56,SMALL(IF($A$88=DB$4:DB$56,ROW(DB$4:DB$56)-MIN(ROW(DB$4))+1,""),ROWS(DB$88:DB98))),"")</f>
        <v/>
      </c>
      <c r="DC98" s="186" t="str">
        <f t="array" ref="DC98">IFERROR(INDEX($A$4:$A$56,SMALL(IF($A$88=DC$4:DC$56,ROW(DC$4:DC$56)-MIN(ROW(DC$4))+1,""),ROWS(DC$88:DC98))),"")</f>
        <v/>
      </c>
      <c r="DD98" s="138" t="str">
        <f t="array" ref="DD98">IFERROR(INDEX($A$4:$A$56,SMALL(IF($A$88=DD$4:DD$56,ROW(DD$4:DD$56)-MIN(ROW(DD$4))+1,""),ROWS(DD$88:DD98))),"")</f>
        <v/>
      </c>
      <c r="DE98" s="138" t="str">
        <f t="array" ref="DE98">IFERROR(INDEX($A$4:$A$56,SMALL(IF($A$88=DE$4:DE$56,ROW(DE$4:DE$56)-MIN(ROW(DE$4))+1,""),ROWS(DE$88:DE98))),"")</f>
        <v/>
      </c>
      <c r="DF98" s="138" t="str">
        <f t="array" ref="DF98">IFERROR(INDEX($A$4:$A$56,SMALL(IF($A$88=DF$4:DF$56,ROW(DF$4:DF$56)-MIN(ROW(DF$4))+1,""),ROWS(DF$88:DF98))),"")</f>
        <v/>
      </c>
      <c r="DG98" s="138" t="str">
        <f t="array" ref="DG98">IFERROR(INDEX($A$4:$A$56,SMALL(IF($A$88=DG$4:DG$56,ROW(DG$4:DG$56)-MIN(ROW(DG$4))+1,""),ROWS(DG$88:DG98))),"")</f>
        <v/>
      </c>
      <c r="DH98" s="186" t="str">
        <f t="array" ref="DH98">IFERROR(INDEX($A$4:$A$56,SMALL(IF($A$88=DH$4:DH$56,ROW(DH$4:DH$56)-MIN(ROW(DH$4))+1,""),ROWS(DH$88:DH98))),"")</f>
        <v/>
      </c>
      <c r="DI98" s="138" t="str">
        <f t="array" ref="DI98">IFERROR(INDEX($A$4:$A$56,SMALL(IF($A$88=DI$4:DI$56,ROW(DI$4:DI$56)-MIN(ROW(DI$4))+1,""),ROWS(DI$88:DI98))),"")</f>
        <v/>
      </c>
      <c r="DJ98" s="138" t="str">
        <f t="array" ref="DJ98">IFERROR(INDEX($A$4:$A$56,SMALL(IF($A$88=DJ$4:DJ$56,ROW(DJ$4:DJ$56)-MIN(ROW(DJ$4))+1,""),ROWS(DJ$88:DJ98))),"")</f>
        <v/>
      </c>
      <c r="DK98" s="138" t="str">
        <f t="array" ref="DK98">IFERROR(INDEX($A$4:$A$56,SMALL(IF($A$88=DK$4:DK$56,ROW(DK$4:DK$56)-MIN(ROW(DK$4))+1,""),ROWS(DK$88:DK98))),"")</f>
        <v/>
      </c>
      <c r="DL98" s="138" t="str">
        <f t="array" ref="DL98">IFERROR(INDEX($A$4:$A$56,SMALL(IF($A$88=DL$4:DL$56,ROW(DL$4:DL$56)-MIN(ROW(DL$4))+1,""),ROWS(DL$88:DL98))),"")</f>
        <v/>
      </c>
      <c r="DM98" s="186" t="str">
        <f t="array" ref="DM98">IFERROR(INDEX($A$4:$A$56,SMALL(IF($A$88=DM$4:DM$56,ROW(DM$4:DM$56)-MIN(ROW(DM$4))+1,""),ROWS(DM$88:DM98))),"")</f>
        <v/>
      </c>
      <c r="DN98" s="138" t="str">
        <f t="array" ref="DN98">IFERROR(INDEX($A$4:$A$56,SMALL(IF($A$88=DN$4:DN$56,ROW(DN$4:DN$56)-MIN(ROW(DN$4))+1,""),ROWS(DN$88:DN98))),"")</f>
        <v/>
      </c>
      <c r="DO98" s="138" t="str">
        <f t="array" ref="DO98">IFERROR(INDEX($A$4:$A$56,SMALL(IF($A$88=DO$4:DO$56,ROW(DO$4:DO$56)-MIN(ROW(DO$4))+1,""),ROWS(DO$88:DO98))),"")</f>
        <v/>
      </c>
      <c r="DP98" s="138" t="str">
        <f t="array" ref="DP98">IFERROR(INDEX($A$4:$A$56,SMALL(IF($A$88=DP$4:DP$56,ROW(DP$4:DP$56)-MIN(ROW(DP$4))+1,""),ROWS(DP$88:DP98))),"")</f>
        <v/>
      </c>
      <c r="DQ98" s="138" t="str">
        <f t="array" ref="DQ98">IFERROR(INDEX($A$4:$A$56,SMALL(IF($A$88=DQ$4:DQ$56,ROW(DQ$4:DQ$56)-MIN(ROW(DQ$4))+1,""),ROWS(DQ$88:DQ98))),"")</f>
        <v/>
      </c>
      <c r="DR98" s="186" t="str">
        <f t="array" ref="DR98">IFERROR(INDEX($A$4:$A$56,SMALL(IF($A$88=DR$4:DR$56,ROW(DR$4:DR$56)-MIN(ROW(DR$4))+1,""),ROWS(DR$88:DR98))),"")</f>
        <v/>
      </c>
      <c r="DS98" s="138" t="str">
        <f t="array" ref="DS98">IFERROR(INDEX($A$4:$A$56,SMALL(IF($A$88=DS$4:DS$56,ROW(DS$4:DS$56)-MIN(ROW(DS$4))+1,""),ROWS(DS$88:DS98))),"")</f>
        <v/>
      </c>
      <c r="DT98" s="138" t="str">
        <f t="array" ref="DT98">IFERROR(INDEX($A$4:$A$56,SMALL(IF($A$88=DT$4:DT$56,ROW(DT$4:DT$56)-MIN(ROW(DT$4))+1,""),ROWS(DT$88:DT98))),"")</f>
        <v/>
      </c>
      <c r="DU98" s="138" t="str">
        <f t="array" ref="DU98">IFERROR(INDEX($A$4:$A$56,SMALL(IF($A$88=DU$4:DU$56,ROW(DU$4:DU$56)-MIN(ROW(DU$4))+1,""),ROWS(DU$88:DU98))),"")</f>
        <v/>
      </c>
      <c r="DV98" s="138" t="str">
        <f t="array" ref="DV98">IFERROR(INDEX($A$4:$A$56,SMALL(IF($A$88=DV$4:DV$56,ROW(DV$4:DV$56)-MIN(ROW(DV$4))+1,""),ROWS(DV$88:DV98))),"")</f>
        <v/>
      </c>
      <c r="DW98" s="186" t="str">
        <f t="array" ref="DW98">IFERROR(INDEX($A$4:$A$56,SMALL(IF($A$88=DW$4:DW$56,ROW(DW$4:DW$56)-MIN(ROW(DW$4))+1,""),ROWS(DW$88:DW98))),"")</f>
        <v/>
      </c>
      <c r="DX98" s="138" t="str">
        <f t="array" ref="DX98">IFERROR(INDEX($A$4:$A$56,SMALL(IF($A$88=DX$4:DX$56,ROW(DX$4:DX$56)-MIN(ROW(DX$4))+1,""),ROWS(DX$88:DX98))),"")</f>
        <v/>
      </c>
      <c r="DY98" s="138" t="str">
        <f t="array" ref="DY98">IFERROR(INDEX($A$4:$A$56,SMALL(IF($A$88=DY$4:DY$56,ROW(DY$4:DY$56)-MIN(ROW(DY$4))+1,""),ROWS(DY$88:DY98))),"")</f>
        <v/>
      </c>
      <c r="DZ98" s="138" t="str">
        <f t="array" ref="DZ98">IFERROR(INDEX($A$4:$A$56,SMALL(IF($A$88=DZ$4:DZ$56,ROW(DZ$4:DZ$56)-MIN(ROW(DZ$4))+1,""),ROWS(DZ$88:DZ98))),"")</f>
        <v/>
      </c>
      <c r="EA98" s="138" t="str">
        <f t="array" ref="EA98">IFERROR(INDEX($A$4:$A$56,SMALL(IF($A$88=EA$4:EA$56,ROW(EA$4:EA$56)-MIN(ROW(EA$4))+1,""),ROWS(EA$88:EA98))),"")</f>
        <v/>
      </c>
      <c r="EB98" s="186" t="str">
        <f t="array" ref="EB98">IFERROR(INDEX($A$4:$A$56,SMALL(IF($A$88=EB$4:EB$56,ROW(EB$4:EB$56)-MIN(ROW(EB$4))+1,""),ROWS(EB$88:EB98))),"")</f>
        <v/>
      </c>
      <c r="EC98" s="138" t="str">
        <f t="array" ref="EC98">IFERROR(INDEX($A$4:$A$56,SMALL(IF($A$88=EC$4:EC$56,ROW(EC$4:EC$56)-MIN(ROW(EC$4))+1,""),ROWS(EC$88:EC98))),"")</f>
        <v/>
      </c>
      <c r="ED98" s="138" t="str">
        <f t="array" ref="ED98">IFERROR(INDEX($A$4:$A$56,SMALL(IF($A$88=ED$4:ED$56,ROW(ED$4:ED$56)-MIN(ROW(ED$4))+1,""),ROWS(ED$88:ED98))),"")</f>
        <v/>
      </c>
      <c r="EE98" s="138" t="str">
        <f t="array" ref="EE98">IFERROR(INDEX($A$4:$A$56,SMALL(IF($A$88=EE$4:EE$56,ROW(EE$4:EE$56)-MIN(ROW(EE$4))+1,""),ROWS(EE$88:EE98))),"")</f>
        <v/>
      </c>
      <c r="EF98" s="138" t="str">
        <f t="array" ref="EF98">IFERROR(INDEX($A$4:$A$56,SMALL(IF($A$88=EF$4:EF$56,ROW(EF$4:EF$56)-MIN(ROW(EF$4))+1,""),ROWS(EF$88:EF98))),"")</f>
        <v/>
      </c>
      <c r="EG98" s="186" t="str">
        <f t="array" ref="EG98">IFERROR(INDEX($A$4:$A$56,SMALL(IF($A$88=EG$4:EG$56,ROW(EG$4:EG$56)-MIN(ROW(EG$4))+1,""),ROWS(EG$88:EG98))),"")</f>
        <v/>
      </c>
      <c r="EH98" s="138" t="str">
        <f t="array" ref="EH98">IFERROR(INDEX($A$4:$A$56,SMALL(IF($A$88=EH$4:EH$56,ROW(EH$4:EH$56)-MIN(ROW(EH$4))+1,""),ROWS(EH$88:EH98))),"")</f>
        <v/>
      </c>
      <c r="EI98" s="138" t="str">
        <f t="array" ref="EI98">IFERROR(INDEX($A$4:$A$56,SMALL(IF($A$88=EI$4:EI$56,ROW(EI$4:EI$56)-MIN(ROW(EI$4))+1,""),ROWS(EI$88:EI98))),"")</f>
        <v/>
      </c>
      <c r="EJ98" s="138" t="str">
        <f t="array" ref="EJ98">IFERROR(INDEX($A$4:$A$56,SMALL(IF($A$88=EJ$4:EJ$56,ROW(EJ$4:EJ$56)-MIN(ROW(EJ$4))+1,""),ROWS(EJ$88:EJ98))),"")</f>
        <v/>
      </c>
      <c r="EK98" s="138" t="str">
        <f t="array" ref="EK98">IFERROR(INDEX($A$4:$A$56,SMALL(IF($A$88=EK$4:EK$56,ROW(EK$4:EK$56)-MIN(ROW(EK$4))+1,""),ROWS(EK$88:EK98))),"")</f>
        <v/>
      </c>
      <c r="EL98" s="138" t="str">
        <f t="array" ref="EL98">IFERROR(INDEX($A$4:$A$56,SMALL(IF($A$88=EL$4:EL$56,ROW(EL$4:EL$56)-MIN(ROW(EL$4))+1,""),ROWS(EL$88:EL98))),"")</f>
        <v/>
      </c>
      <c r="EM98" s="138" t="str">
        <f t="array" ref="EM98">IFERROR(INDEX($A$4:$A$56,SMALL(IF($A$88=EM$4:EM$56,ROW(EM$4:EM$56)-MIN(ROW(EM$4))+1,""),ROWS(EM$88:EM98))),"")</f>
        <v/>
      </c>
      <c r="EN98" s="138" t="str">
        <f t="array" ref="EN98">IFERROR(INDEX($A$4:$A$56,SMALL(IF($A$88=EN$4:EN$56,ROW(EN$4:EN$56)-MIN(ROW(EN$4))+1,""),ROWS(EN$88:EN98))),"")</f>
        <v/>
      </c>
      <c r="EO98" s="138" t="str">
        <f t="array" ref="EO98">IFERROR(INDEX($A$4:$A$56,SMALL(IF($A$88=EO$4:EO$56,ROW(EO$4:EO$56)-MIN(ROW(EO$4))+1,""),ROWS(EO$88:EO98))),"")</f>
        <v/>
      </c>
      <c r="EP98" s="138" t="str">
        <f t="array" ref="EP98">IFERROR(INDEX($A$4:$A$56,SMALL(IF($A$88=EP$4:EP$56,ROW(EP$4:EP$56)-MIN(ROW(EP$4))+1,""),ROWS(EP$88:EP98))),"")</f>
        <v/>
      </c>
      <c r="EQ98" s="138" t="str">
        <f t="array" ref="EQ98">IFERROR(INDEX($A$4:$A$56,SMALL(IF($A$88=EQ$4:EQ$56,ROW(EQ$4:EQ$56)-MIN(ROW(EQ$4))+1,""),ROWS(EQ$88:EQ98))),"")</f>
        <v/>
      </c>
      <c r="ER98" s="138" t="str">
        <f t="array" ref="ER98">IFERROR(INDEX($A$4:$A$56,SMALL(IF($A$88=ER$4:ER$56,ROW(ER$4:ER$56)-MIN(ROW(ER$4))+1,""),ROWS(ER$88:ER98))),"")</f>
        <v/>
      </c>
      <c r="ES98" s="138" t="str">
        <f t="array" ref="ES98">IFERROR(INDEX($A$4:$A$56,SMALL(IF($A$88=ES$4:ES$56,ROW(ES$4:ES$56)-MIN(ROW(ES$4))+1,""),ROWS(ES$88:ES98))),"")</f>
        <v/>
      </c>
      <c r="ET98" s="138" t="str">
        <f t="array" ref="ET98">IFERROR(INDEX($A$4:$A$56,SMALL(IF($A$88=ET$4:ET$56,ROW(ET$4:ET$56)-MIN(ROW(ET$4))+1,""),ROWS(ET$88:ET98))),"")</f>
        <v/>
      </c>
      <c r="EU98" s="138" t="str">
        <f t="array" ref="EU98">IFERROR(INDEX($A$4:$A$56,SMALL(IF($A$88=EU$4:EU$56,ROW(EU$4:EU$56)-MIN(ROW(EU$4))+1,""),ROWS(EU$88:EU98))),"")</f>
        <v/>
      </c>
      <c r="EV98" s="138" t="str">
        <f t="array" ref="EV98">IFERROR(INDEX($A$4:$A$56,SMALL(IF($A$88=EV$4:EV$56,ROW(EV$4:EV$56)-MIN(ROW(EV$4))+1,""),ROWS(EV$88:EV98))),"")</f>
        <v/>
      </c>
      <c r="EW98" s="138" t="str">
        <f t="array" ref="EW98">IFERROR(INDEX($A$4:$A$56,SMALL(IF($A$88=EW$4:EW$56,ROW(EW$4:EW$56)-MIN(ROW(EW$4))+1,""),ROWS(EW$88:EW98))),"")</f>
        <v/>
      </c>
      <c r="EX98" s="138" t="str">
        <f t="array" ref="EX98">IFERROR(INDEX($A$4:$A$56,SMALL(IF($A$88=EX$4:EX$56,ROW(EX$4:EX$56)-MIN(ROW(EX$4))+1,""),ROWS(EX$88:EX98))),"")</f>
        <v/>
      </c>
      <c r="EY98" s="138" t="str">
        <f t="array" ref="EY98">IFERROR(INDEX($A$4:$A$56,SMALL(IF($A$88=EY$4:EY$56,ROW(EY$4:EY$56)-MIN(ROW(EY$4))+1,""),ROWS(EY$88:EY98))),"")</f>
        <v/>
      </c>
      <c r="EZ98" s="138" t="str">
        <f t="array" ref="EZ98">IFERROR(INDEX($A$4:$A$56,SMALL(IF($A$88=EZ$4:EZ$56,ROW(EZ$4:EZ$56)-MIN(ROW(EZ$4))+1,""),ROWS(EZ$88:EZ98))),"")</f>
        <v/>
      </c>
      <c r="FA98" s="138" t="str">
        <f t="array" ref="FA98">IFERROR(INDEX($A$4:$A$56,SMALL(IF($A$88=FA$4:FA$56,ROW(FA$4:FA$56)-MIN(ROW(FA$4))+1,""),ROWS(FA$88:FA98))),"")</f>
        <v/>
      </c>
      <c r="FB98" s="138" t="str">
        <f t="array" ref="FB98">IFERROR(INDEX($A$4:$A$56,SMALL(IF($A$88=FB$4:FB$56,ROW(FB$4:FB$56)-MIN(ROW(FB$4))+1,""),ROWS(FB$88:FB98))),"")</f>
        <v/>
      </c>
      <c r="FC98" s="138" t="str">
        <f t="array" ref="FC98">IFERROR(INDEX($A$4:$A$56,SMALL(IF($A$88=FC$4:FC$56,ROW(FC$4:FC$56)-MIN(ROW(FC$4))+1,""),ROWS(FC$88:FC98))),"")</f>
        <v/>
      </c>
      <c r="FD98" s="138" t="str">
        <f t="array" ref="FD98">IFERROR(INDEX($A$4:$A$56,SMALL(IF($A$88=FD$4:FD$56,ROW(FD$4:FD$56)-MIN(ROW(FD$4))+1,""),ROWS(FD$88:FD98))),"")</f>
        <v/>
      </c>
      <c r="FE98" s="138" t="str">
        <f t="array" ref="FE98">IFERROR(INDEX($A$4:$A$56,SMALL(IF($A$88=FE$4:FE$56,ROW(FE$4:FE$56)-MIN(ROW(FE$4))+1,""),ROWS(FE$88:FE98))),"")</f>
        <v/>
      </c>
      <c r="FF98" s="138" t="str">
        <f t="array" ref="FF98">IFERROR(INDEX($A$4:$A$56,SMALL(IF($A$88=FF$4:FF$56,ROW(FF$4:FF$56)-MIN(ROW(FF$4))+1,""),ROWS(FF$88:FF98))),"")</f>
        <v/>
      </c>
      <c r="FG98" s="138" t="str">
        <f t="array" ref="FG98">IFERROR(INDEX($A$4:$A$56,SMALL(IF($A$88=FG$4:FG$56,ROW(FG$4:FG$56)-MIN(ROW(FG$4))+1,""),ROWS(FG$88:FG98))),"")</f>
        <v/>
      </c>
      <c r="FH98" s="138" t="str">
        <f t="array" ref="FH98">IFERROR(INDEX($A$4:$A$56,SMALL(IF($A$88=FH$4:FH$56,ROW(FH$4:FH$56)-MIN(ROW(FH$4))+1,""),ROWS(FH$88:FH98))),"")</f>
        <v/>
      </c>
      <c r="FI98" s="138" t="str">
        <f t="array" ref="FI98">IFERROR(INDEX($A$4:$A$56,SMALL(IF($A$88=FI$4:FI$56,ROW(FI$4:FI$56)-MIN(ROW(FI$4))+1,""),ROWS(FI$88:FI98))),"")</f>
        <v/>
      </c>
      <c r="FJ98" s="138" t="str">
        <f t="array" ref="FJ98">IFERROR(INDEX($A$4:$A$56,SMALL(IF($A$88=FJ$4:FJ$56,ROW(FJ$4:FJ$56)-MIN(ROW(FJ$4))+1,""),ROWS(FJ$88:FJ98))),"")</f>
        <v/>
      </c>
      <c r="FK98" s="138" t="str">
        <f t="array" ref="FK98">IFERROR(INDEX($A$4:$A$56,SMALL(IF($A$88=FK$4:FK$56,ROW(FK$4:FK$56)-MIN(ROW(FK$4))+1,""),ROWS(FK$88:FK98))),"")</f>
        <v/>
      </c>
      <c r="FL98" s="138" t="str">
        <f t="array" ref="FL98">IFERROR(INDEX($A$4:$A$56,SMALL(IF($A$88=FL$4:FL$56,ROW(FL$4:FL$56)-MIN(ROW(FL$4))+1,""),ROWS(FL$88:FL98))),"")</f>
        <v/>
      </c>
      <c r="FM98" s="138" t="str">
        <f t="array" ref="FM98">IFERROR(INDEX($A$4:$A$56,SMALL(IF($A$88=FM$4:FM$56,ROW(FM$4:FM$56)-MIN(ROW(FM$4))+1,""),ROWS(FM$88:FM98))),"")</f>
        <v/>
      </c>
      <c r="FN98" s="138" t="str">
        <f t="array" ref="FN98">IFERROR(INDEX($A$4:$A$56,SMALL(IF($A$88=FN$4:FN$56,ROW(FN$4:FN$56)-MIN(ROW(FN$4))+1,""),ROWS(FN$88:FN98))),"")</f>
        <v/>
      </c>
      <c r="FO98" s="138" t="str">
        <f t="array" ref="FO98">IFERROR(INDEX($A$4:$A$56,SMALL(IF($A$88=FO$4:FO$56,ROW(FO$4:FO$56)-MIN(ROW(FO$4))+1,""),ROWS(FO$88:FO98))),"")</f>
        <v/>
      </c>
      <c r="FP98" s="138" t="str">
        <f t="array" ref="FP98">IFERROR(INDEX($A$4:$A$56,SMALL(IF($A$88=FP$4:FP$56,ROW(FP$4:FP$56)-MIN(ROW(FP$4))+1,""),ROWS(FP$88:FP98))),"")</f>
        <v/>
      </c>
      <c r="FQ98" s="138" t="str">
        <f t="array" ref="FQ98">IFERROR(INDEX($A$4:$A$56,SMALL(IF($A$88=FQ$4:FQ$56,ROW(FQ$4:FQ$56)-MIN(ROW(FQ$4))+1,""),ROWS(FQ$88:FQ98))),"")</f>
        <v/>
      </c>
      <c r="FR98" s="138" t="str">
        <f t="array" ref="FR98">IFERROR(INDEX($A$4:$A$56,SMALL(IF($A$88=FR$4:FR$56,ROW(FR$4:FR$56)-MIN(ROW(FR$4))+1,""),ROWS(FR$88:FR98))),"")</f>
        <v/>
      </c>
      <c r="FS98" s="138" t="str">
        <f t="array" ref="FS98">IFERROR(INDEX($A$4:$A$56,SMALL(IF($A$88=FS$4:FS$56,ROW(FS$4:FS$56)-MIN(ROW(FS$4))+1,""),ROWS(FS$88:FS98))),"")</f>
        <v/>
      </c>
      <c r="FT98" s="138" t="str">
        <f t="array" ref="FT98">IFERROR(INDEX($A$4:$A$56,SMALL(IF($A$88=FT$4:FT$56,ROW(FT$4:FT$56)-MIN(ROW(FT$4))+1,""),ROWS(FT$88:FT98))),"")</f>
        <v/>
      </c>
      <c r="FU98" s="138" t="str">
        <f t="array" ref="FU98">IFERROR(INDEX($A$4:$A$56,SMALL(IF($A$88=FU$4:FU$56,ROW(FU$4:FU$56)-MIN(ROW(FU$4))+1,""),ROWS(FU$88:FU98))),"")</f>
        <v/>
      </c>
      <c r="FV98" s="138" t="str">
        <f t="array" ref="FV98">IFERROR(INDEX($A$4:$A$56,SMALL(IF($A$88=FV$4:FV$56,ROW(FV$4:FV$56)-MIN(ROW(FV$4))+1,""),ROWS(FV$88:FV98))),"")</f>
        <v/>
      </c>
      <c r="FW98" s="138" t="str">
        <f t="array" ref="FW98">IFERROR(INDEX($A$4:$A$56,SMALL(IF($A$88=FW$4:FW$56,ROW(FW$4:FW$56)-MIN(ROW(FW$4))+1,""),ROWS(FW$88:FW98))),"")</f>
        <v/>
      </c>
      <c r="FX98" s="138" t="str">
        <f t="array" ref="FX98">IFERROR(INDEX($A$4:$A$56,SMALL(IF($A$88=FX$4:FX$56,ROW(FX$4:FX$56)-MIN(ROW(FX$4))+1,""),ROWS(FX$88:FX98))),"")</f>
        <v/>
      </c>
      <c r="FY98" s="138" t="str">
        <f t="array" ref="FY98">IFERROR(INDEX($A$4:$A$56,SMALL(IF($A$88=FY$4:FY$56,ROW(FY$4:FY$56)-MIN(ROW(FY$4))+1,""),ROWS(FY$88:FY98))),"")</f>
        <v/>
      </c>
      <c r="FZ98" s="138" t="str">
        <f t="array" ref="FZ98">IFERROR(INDEX($A$4:$A$56,SMALL(IF($A$88=FZ$4:FZ$56,ROW(FZ$4:FZ$56)-MIN(ROW(FZ$4))+1,""),ROWS(FZ$88:FZ98))),"")</f>
        <v/>
      </c>
      <c r="GA98" s="138" t="str">
        <f t="array" ref="GA98">IFERROR(INDEX($A$4:$A$56,SMALL(IF($A$88=GA$4:GA$56,ROW(GA$4:GA$56)-MIN(ROW(GA$4))+1,""),ROWS(GA$88:GA98))),"")</f>
        <v/>
      </c>
      <c r="GB98" s="138" t="str">
        <f t="array" ref="GB98">IFERROR(INDEX($A$4:$A$56,SMALL(IF($A$88=GB$4:GB$56,ROW(GB$4:GB$56)-MIN(ROW(GB$4))+1,""),ROWS(GB$88:GB98))),"")</f>
        <v/>
      </c>
      <c r="GC98" s="138" t="str">
        <f t="array" ref="GC98">IFERROR(INDEX($A$4:$A$56,SMALL(IF($A$88=GC$4:GC$56,ROW(GC$4:GC$56)-MIN(ROW(GC$4))+1,""),ROWS(GC$88:GC98))),"")</f>
        <v/>
      </c>
      <c r="GD98" s="138" t="str">
        <f t="array" ref="GD98">IFERROR(INDEX($A$4:$A$56,SMALL(IF($A$88=GD$4:GD$56,ROW(GD$4:GD$56)-MIN(ROW(GD$4))+1,""),ROWS(GD$88:GD98))),"")</f>
        <v/>
      </c>
      <c r="GE98" s="138" t="str">
        <f t="array" ref="GE98">IFERROR(INDEX($A$4:$A$56,SMALL(IF($A$88=GE$4:GE$56,ROW(GE$4:GE$56)-MIN(ROW(GE$4))+1,""),ROWS(GE$88:GE98))),"")</f>
        <v/>
      </c>
      <c r="GF98" s="138" t="str">
        <f t="array" ref="GF98">IFERROR(INDEX($A$4:$A$56,SMALL(IF($A$88=GF$4:GF$56,ROW(GF$4:GF$56)-MIN(ROW(GF$4))+1,""),ROWS(GF$88:GF98))),"")</f>
        <v/>
      </c>
      <c r="GG98" s="138" t="str">
        <f t="array" ref="GG98">IFERROR(INDEX($A$4:$A$56,SMALL(IF($A$88=GG$4:GG$56,ROW(GG$4:GG$56)-MIN(ROW(GG$4))+1,""),ROWS(GG$88:GG98))),"")</f>
        <v/>
      </c>
      <c r="GH98" s="138" t="str">
        <f t="array" ref="GH98">IFERROR(INDEX($A$4:$A$56,SMALL(IF($A$88=GH$4:GH$56,ROW(GH$4:GH$56)-MIN(ROW(GH$4))+1,""),ROWS(GH$88:GH98))),"")</f>
        <v/>
      </c>
      <c r="GI98" s="138" t="str">
        <f t="array" ref="GI98">IFERROR(INDEX($A$4:$A$56,SMALL(IF($A$88=GI$4:GI$56,ROW(GI$4:GI$56)-MIN(ROW(GI$4))+1,""),ROWS(GI$88:GI98))),"")</f>
        <v/>
      </c>
      <c r="GJ98" s="138" t="str">
        <f t="array" ref="GJ98">IFERROR(INDEX($A$4:$A$56,SMALL(IF($A$88=GJ$4:GJ$56,ROW(GJ$4:GJ$56)-MIN(ROW(GJ$4))+1,""),ROWS(GJ$88:GJ98))),"")</f>
        <v/>
      </c>
      <c r="GK98" s="138" t="str">
        <f t="array" ref="GK98">IFERROR(INDEX($A$4:$A$56,SMALL(IF($A$88=GK$4:GK$56,ROW(GK$4:GK$56)-MIN(ROW(GK$4))+1,""),ROWS(GK$88:GK98))),"")</f>
        <v/>
      </c>
      <c r="GL98" s="138" t="str">
        <f t="array" ref="GL98">IFERROR(INDEX($A$4:$A$56,SMALL(IF($A$88=GL$4:GL$56,ROW(GL$4:GL$56)-MIN(ROW(GL$4))+1,""),ROWS(GL$88:GL98))),"")</f>
        <v/>
      </c>
      <c r="GM98" s="138" t="str">
        <f t="array" ref="GM98">IFERROR(INDEX($A$4:$A$56,SMALL(IF($A$88=GM$4:GM$56,ROW(GM$4:GM$56)-MIN(ROW(GM$4))+1,""),ROWS(GM$88:GM98))),"")</f>
        <v/>
      </c>
      <c r="GN98" s="138" t="str">
        <f t="array" ref="GN98">IFERROR(INDEX($A$4:$A$56,SMALL(IF($A$88=GN$4:GN$56,ROW(GN$4:GN$56)-MIN(ROW(GN$4))+1,""),ROWS(GN$88:GN98))),"")</f>
        <v/>
      </c>
      <c r="GO98" s="138" t="str">
        <f t="array" ref="GO98">IFERROR(INDEX($A$4:$A$56,SMALL(IF($A$88=GO$4:GO$56,ROW(GO$4:GO$56)-MIN(ROW(GO$4))+1,""),ROWS(GO$88:GO98))),"")</f>
        <v/>
      </c>
      <c r="GP98" s="138" t="str">
        <f t="array" ref="GP98">IFERROR(INDEX($A$4:$A$56,SMALL(IF($A$88=GP$4:GP$56,ROW(GP$4:GP$56)-MIN(ROW(GP$4))+1,""),ROWS(GP$88:GP98))),"")</f>
        <v/>
      </c>
      <c r="GQ98" s="138" t="str">
        <f t="array" ref="GQ98">IFERROR(INDEX($A$4:$A$56,SMALL(IF($A$88=GQ$4:GQ$56,ROW(GQ$4:GQ$56)-MIN(ROW(GQ$4))+1,""),ROWS(GQ$88:GQ98))),"")</f>
        <v/>
      </c>
      <c r="GR98" s="138" t="str">
        <f t="array" ref="GR98">IFERROR(INDEX($A$4:$A$56,SMALL(IF($A$88=GR$4:GR$56,ROW(GR$4:GR$56)-MIN(ROW(GR$4))+1,""),ROWS(GR$88:GR98))),"")</f>
        <v/>
      </c>
      <c r="GS98" s="138" t="str">
        <f t="array" ref="GS98">IFERROR(INDEX($A$4:$A$56,SMALL(IF($A$88=GS$4:GS$56,ROW(GS$4:GS$56)-MIN(ROW(GS$4))+1,""),ROWS(GS$88:GS98))),"")</f>
        <v/>
      </c>
      <c r="GT98" s="138" t="str">
        <f t="array" ref="GT98">IFERROR(INDEX($A$4:$A$56,SMALL(IF($A$88=GT$4:GT$56,ROW(GT$4:GT$56)-MIN(ROW(GT$4))+1,""),ROWS(GT$88:GT98))),"")</f>
        <v/>
      </c>
      <c r="GU98" s="138" t="str">
        <f t="array" ref="GU98">IFERROR(INDEX($A$4:$A$56,SMALL(IF($A$88=GU$4:GU$56,ROW(GU$4:GU$56)-MIN(ROW(GU$4))+1,""),ROWS(GU$88:GU98))),"")</f>
        <v/>
      </c>
      <c r="GV98" s="138" t="str">
        <f t="array" ref="GV98">IFERROR(INDEX($A$4:$A$56,SMALL(IF($A$88=GV$4:GV$56,ROW(GV$4:GV$56)-MIN(ROW(GV$4))+1,""),ROWS(GV$88:GV98))),"")</f>
        <v/>
      </c>
      <c r="GW98" s="138" t="str">
        <f t="array" ref="GW98">IFERROR(INDEX($A$4:$A$56,SMALL(IF($A$88=GW$4:GW$56,ROW(GW$4:GW$56)-MIN(ROW(GW$4))+1,""),ROWS(GW$88:GW98))),"")</f>
        <v/>
      </c>
      <c r="GX98" s="138" t="str">
        <f t="array" ref="GX98">IFERROR(INDEX($A$4:$A$56,SMALL(IF($A$88=GX$4:GX$56,ROW(GX$4:GX$56)-MIN(ROW(GX$4))+1,""),ROWS(GX$88:GX98))),"")</f>
        <v/>
      </c>
      <c r="GY98" s="138" t="str">
        <f t="array" ref="GY98">IFERROR(INDEX($A$4:$A$56,SMALL(IF($A$88=GY$4:GY$56,ROW(GY$4:GY$56)-MIN(ROW(GY$4))+1,""),ROWS(GY$88:GY98))),"")</f>
        <v/>
      </c>
      <c r="GZ98" s="138" t="str">
        <f t="array" ref="GZ98">IFERROR(INDEX($A$4:$A$56,SMALL(IF($A$88=GZ$4:GZ$56,ROW(GZ$4:GZ$56)-MIN(ROW(GZ$4))+1,""),ROWS(GZ$88:GZ98))),"")</f>
        <v/>
      </c>
      <c r="HA98" s="138" t="str">
        <f t="array" ref="HA98">IFERROR(INDEX($A$4:$A$56,SMALL(IF($A$88=HA$4:HA$56,ROW(HA$4:HA$56)-MIN(ROW(HA$4))+1,""),ROWS(HA$88:HA98))),"")</f>
        <v/>
      </c>
      <c r="HB98" s="138" t="str">
        <f t="array" ref="HB98">IFERROR(INDEX($A$4:$A$56,SMALL(IF($A$88=HB$4:HB$56,ROW(HB$4:HB$56)-MIN(ROW(HB$4))+1,""),ROWS(HB$88:HB98))),"")</f>
        <v/>
      </c>
      <c r="HC98" s="138" t="str">
        <f t="array" ref="HC98">IFERROR(INDEX($A$4:$A$56,SMALL(IF($A$88=HC$4:HC$56,ROW(HC$4:HC$56)-MIN(ROW(HC$4))+1,""),ROWS(HC$88:HC98))),"")</f>
        <v/>
      </c>
      <c r="HD98" s="138" t="str">
        <f t="array" ref="HD98">IFERROR(INDEX($A$4:$A$56,SMALL(IF($A$88=HD$4:HD$56,ROW(HD$4:HD$56)-MIN(ROW(HD$4))+1,""),ROWS(HD$88:HD98))),"")</f>
        <v/>
      </c>
      <c r="HE98" s="138" t="str">
        <f t="array" ref="HE98">IFERROR(INDEX($A$4:$A$56,SMALL(IF($A$88=HE$4:HE$56,ROW(HE$4:HE$56)-MIN(ROW(HE$4))+1,""),ROWS(HE$88:HE98))),"")</f>
        <v/>
      </c>
      <c r="HF98" s="138" t="str">
        <f t="array" ref="HF98">IFERROR(INDEX($A$4:$A$56,SMALL(IF($A$88=HF$4:HF$56,ROW(HF$4:HF$56)-MIN(ROW(HF$4))+1,""),ROWS(HF$88:HF98))),"")</f>
        <v/>
      </c>
      <c r="HG98" s="138" t="str">
        <f t="array" ref="HG98">IFERROR(INDEX($A$4:$A$56,SMALL(IF($A$88=HG$4:HG$56,ROW(HG$4:HG$56)-MIN(ROW(HG$4))+1,""),ROWS(HG$88:HG98))),"")</f>
        <v/>
      </c>
      <c r="HH98" s="138" t="str">
        <f t="array" ref="HH98">IFERROR(INDEX($A$4:$A$56,SMALL(IF($A$88=HH$4:HH$56,ROW(HH$4:HH$56)-MIN(ROW(HH$4))+1,""),ROWS(HH$88:HH98))),"")</f>
        <v/>
      </c>
      <c r="HI98" s="138" t="str">
        <f t="array" ref="HI98">IFERROR(INDEX($A$4:$A$56,SMALL(IF($A$88=HI$4:HI$56,ROW(HI$4:HI$56)-MIN(ROW(HI$4))+1,""),ROWS(HI$88:HI98))),"")</f>
        <v/>
      </c>
      <c r="HJ98" s="138" t="str">
        <f t="array" ref="HJ98">IFERROR(INDEX($A$4:$A$56,SMALL(IF($A$88=HJ$4:HJ$56,ROW(HJ$4:HJ$56)-MIN(ROW(HJ$4))+1,""),ROWS(HJ$88:HJ98))),"")</f>
        <v/>
      </c>
      <c r="HK98" s="138" t="str">
        <f t="array" ref="HK98">IFERROR(INDEX($A$4:$A$56,SMALL(IF($A$88=HK$4:HK$56,ROW(HK$4:HK$56)-MIN(ROW(HK$4))+1,""),ROWS(HK$88:HK98))),"")</f>
        <v/>
      </c>
      <c r="HL98" s="138" t="str">
        <f t="array" ref="HL98">IFERROR(INDEX($A$4:$A$56,SMALL(IF($A$88=HL$4:HL$56,ROW(HL$4:HL$56)-MIN(ROW(HL$4))+1,""),ROWS(HL$88:HL98))),"")</f>
        <v/>
      </c>
      <c r="HM98" s="138" t="str">
        <f t="array" ref="HM98">IFERROR(INDEX($A$4:$A$56,SMALL(IF($A$88=HM$4:HM$56,ROW(HM$4:HM$56)-MIN(ROW(HM$4))+1,""),ROWS(HM$88:HM98))),"")</f>
        <v/>
      </c>
      <c r="HN98" s="138" t="str">
        <f t="array" ref="HN98">IFERROR(INDEX($A$4:$A$56,SMALL(IF($A$88=HN$4:HN$56,ROW(HN$4:HN$56)-MIN(ROW(HN$4))+1,""),ROWS(HN$88:HN98))),"")</f>
        <v/>
      </c>
      <c r="HO98" s="138" t="str">
        <f t="array" ref="HO98">IFERROR(INDEX($A$4:$A$56,SMALL(IF($A$88=HO$4:HO$56,ROW(HO$4:HO$56)-MIN(ROW(HO$4))+1,""),ROWS(HO$88:HO98))),"")</f>
        <v/>
      </c>
      <c r="HP98" s="138" t="str">
        <f t="array" ref="HP98">IFERROR(INDEX($A$4:$A$56,SMALL(IF($A$88=HP$4:HP$56,ROW(HP$4:HP$56)-MIN(ROW(HP$4))+1,""),ROWS(HP$88:HP98))),"")</f>
        <v/>
      </c>
      <c r="HQ98" s="138" t="str">
        <f t="array" ref="HQ98">IFERROR(INDEX($A$4:$A$56,SMALL(IF($A$88=HQ$4:HQ$56,ROW(HQ$4:HQ$56)-MIN(ROW(HQ$4))+1,""),ROWS(HQ$88:HQ98))),"")</f>
        <v/>
      </c>
      <c r="HR98" s="138" t="str">
        <f t="array" ref="HR98">IFERROR(INDEX($A$4:$A$56,SMALL(IF($A$88=HR$4:HR$56,ROW(HR$4:HR$56)-MIN(ROW(HR$4))+1,""),ROWS(HR$88:HR98))),"")</f>
        <v/>
      </c>
      <c r="HS98" s="138" t="str">
        <f t="array" ref="HS98">IFERROR(INDEX($A$4:$A$56,SMALL(IF($A$88=HS$4:HS$56,ROW(HS$4:HS$56)-MIN(ROW(HS$4))+1,""),ROWS(HS$88:HS98))),"")</f>
        <v/>
      </c>
      <c r="HT98" s="138" t="str">
        <f t="array" ref="HT98">IFERROR(INDEX($A$4:$A$56,SMALL(IF($A$88=HT$4:HT$56,ROW(HT$4:HT$56)-MIN(ROW(HT$4))+1,""),ROWS(HT$88:HT98))),"")</f>
        <v/>
      </c>
      <c r="HU98" s="138" t="str">
        <f t="array" ref="HU98">IFERROR(INDEX($A$4:$A$56,SMALL(IF($A$88=HU$4:HU$56,ROW(HU$4:HU$56)-MIN(ROW(HU$4))+1,""),ROWS(HU$88:HU98))),"")</f>
        <v/>
      </c>
      <c r="HV98" s="138" t="str">
        <f t="array" ref="HV98">IFERROR(INDEX($A$4:$A$56,SMALL(IF($A$88=HV$4:HV$56,ROW(HV$4:HV$56)-MIN(ROW(HV$4))+1,""),ROWS(HV$88:HV98))),"")</f>
        <v/>
      </c>
      <c r="HW98" s="138" t="str">
        <f t="array" ref="HW98">IFERROR(INDEX($A$4:$A$56,SMALL(IF($A$88=HW$4:HW$56,ROW(HW$4:HW$56)-MIN(ROW(HW$4))+1,""),ROWS(HW$88:HW98))),"")</f>
        <v/>
      </c>
      <c r="HX98" s="138" t="str">
        <f t="array" ref="HX98">IFERROR(INDEX($A$4:$A$56,SMALL(IF($A$88=HX$4:HX$56,ROW(HX$4:HX$56)-MIN(ROW(HX$4))+1,""),ROWS(HX$88:HX98))),"")</f>
        <v/>
      </c>
      <c r="HY98" s="138" t="str">
        <f t="array" ref="HY98">IFERROR(INDEX($A$4:$A$56,SMALL(IF($A$88=HY$4:HY$56,ROW(HY$4:HY$56)-MIN(ROW(HY$4))+1,""),ROWS(HY$88:HY98))),"")</f>
        <v/>
      </c>
      <c r="HZ98" s="138" t="str">
        <f t="array" ref="HZ98">IFERROR(INDEX($A$4:$A$56,SMALL(IF($A$88=HZ$4:HZ$56,ROW(HZ$4:HZ$56)-MIN(ROW(HZ$4))+1,""),ROWS(HZ$88:HZ98))),"")</f>
        <v/>
      </c>
      <c r="IA98" s="138" t="str">
        <f t="array" ref="IA98">IFERROR(INDEX($A$4:$A$56,SMALL(IF($A$88=IA$4:IA$56,ROW(IA$4:IA$56)-MIN(ROW(IA$4))+1,""),ROWS(IA$88:IA98))),"")</f>
        <v/>
      </c>
      <c r="IB98" s="138" t="str">
        <f t="array" ref="IB98">IFERROR(INDEX($A$4:$A$56,SMALL(IF($A$88=IB$4:IB$56,ROW(IB$4:IB$56)-MIN(ROW(IB$4))+1,""),ROWS(IB$88:IB98))),"")</f>
        <v/>
      </c>
      <c r="IC98" s="138" t="str">
        <f t="array" ref="IC98">IFERROR(INDEX($A$4:$A$56,SMALL(IF($A$88=IC$4:IC$56,ROW(IC$4:IC$56)-MIN(ROW(IC$4))+1,""),ROWS(IC$88:IC98))),"")</f>
        <v/>
      </c>
      <c r="ID98" s="138" t="str">
        <f t="array" ref="ID98">IFERROR(INDEX($A$4:$A$56,SMALL(IF($A$88=ID$4:ID$56,ROW(ID$4:ID$56)-MIN(ROW(ID$4))+1,""),ROWS(ID$88:ID98))),"")</f>
        <v/>
      </c>
      <c r="IE98" s="138" t="str">
        <f t="array" ref="IE98">IFERROR(INDEX($A$4:$A$56,SMALL(IF($A$88=IE$4:IE$56,ROW(IE$4:IE$56)-MIN(ROW(IE$4))+1,""),ROWS(IE$88:IE98))),"")</f>
        <v/>
      </c>
      <c r="IF98" s="138" t="str">
        <f t="array" ref="IF98">IFERROR(INDEX($A$4:$A$56,SMALL(IF($A$88=IF$4:IF$56,ROW(IF$4:IF$56)-MIN(ROW(IF$4))+1,""),ROWS(IF$88:IF98))),"")</f>
        <v/>
      </c>
      <c r="IG98" s="138" t="str">
        <f t="array" ref="IG98">IFERROR(INDEX($A$4:$A$56,SMALL(IF($A$88=IG$4:IG$56,ROW(IG$4:IG$56)-MIN(ROW(IG$4))+1,""),ROWS(IG$88:IG98))),"")</f>
        <v/>
      </c>
      <c r="IH98" s="138" t="str">
        <f t="array" ref="IH98">IFERROR(INDEX($A$4:$A$56,SMALL(IF($A$88=IH$4:IH$56,ROW(IH$4:IH$56)-MIN(ROW(IH$4))+1,""),ROWS(IH$88:IH98))),"")</f>
        <v/>
      </c>
      <c r="II98" s="138" t="str">
        <f t="array" ref="II98">IFERROR(INDEX($A$4:$A$56,SMALL(IF($A$88=II$4:II$56,ROW(II$4:II$56)-MIN(ROW(II$4))+1,""),ROWS(II$88:II98))),"")</f>
        <v/>
      </c>
      <c r="IJ98" s="138" t="str">
        <f t="array" ref="IJ98">IFERROR(INDEX($A$4:$A$56,SMALL(IF($A$88=IJ$4:IJ$56,ROW(IJ$4:IJ$56)-MIN(ROW(IJ$4))+1,""),ROWS(IJ$88:IJ98))),"")</f>
        <v/>
      </c>
      <c r="IK98" s="138" t="str">
        <f t="array" ref="IK98">IFERROR(INDEX($A$4:$A$56,SMALL(IF($A$88=IK$4:IK$56,ROW(IK$4:IK$56)-MIN(ROW(IK$4))+1,""),ROWS(IK$88:IK98))),"")</f>
        <v/>
      </c>
      <c r="IL98" s="138" t="str">
        <f t="array" ref="IL98">IFERROR(INDEX($A$4:$A$56,SMALL(IF($A$88=IL$4:IL$56,ROW(IL$4:IL$56)-MIN(ROW(IL$4))+1,""),ROWS(IL$88:IL98))),"")</f>
        <v/>
      </c>
      <c r="IM98" s="138" t="str">
        <f t="array" ref="IM98">IFERROR(INDEX($A$4:$A$56,SMALL(IF($A$88=IM$4:IM$56,ROW(IM$4:IM$56)-MIN(ROW(IM$4))+1,""),ROWS(IM$88:IM98))),"")</f>
        <v/>
      </c>
      <c r="IN98" s="138" t="str">
        <f t="array" ref="IN98">IFERROR(INDEX($A$4:$A$56,SMALL(IF($A$88=IN$4:IN$56,ROW(IN$4:IN$56)-MIN(ROW(IN$4))+1,""),ROWS(IN$88:IN98))),"")</f>
        <v/>
      </c>
      <c r="IO98" s="138" t="str">
        <f t="array" ref="IO98">IFERROR(INDEX($A$4:$A$56,SMALL(IF($A$88=IO$4:IO$56,ROW(IO$4:IO$56)-MIN(ROW(IO$4))+1,""),ROWS(IO$88:IO98))),"")</f>
        <v/>
      </c>
      <c r="IP98" s="138" t="str">
        <f t="array" ref="IP98">IFERROR(INDEX($A$4:$A$56,SMALL(IF($A$88=IP$4:IP$56,ROW(IP$4:IP$56)-MIN(ROW(IP$4))+1,""),ROWS(IP$88:IP98))),"")</f>
        <v/>
      </c>
      <c r="IQ98" s="138" t="str">
        <f t="array" ref="IQ98">IFERROR(INDEX($A$4:$A$56,SMALL(IF($A$88=IQ$4:IQ$56,ROW(IQ$4:IQ$56)-MIN(ROW(IQ$4))+1,""),ROWS(IQ$88:IQ98))),"")</f>
        <v/>
      </c>
      <c r="IR98" s="138" t="str">
        <f t="array" ref="IR98">IFERROR(INDEX($A$4:$A$56,SMALL(IF($A$88=IR$4:IR$56,ROW(IR$4:IR$56)-MIN(ROW(IR$4))+1,""),ROWS(IR$88:IR98))),"")</f>
        <v/>
      </c>
      <c r="IS98" s="138" t="str">
        <f t="array" ref="IS98">IFERROR(INDEX($A$4:$A$56,SMALL(IF($A$88=IS$4:IS$56,ROW(IS$4:IS$56)-MIN(ROW(IS$4))+1,""),ROWS(IS$88:IS98))),"")</f>
        <v/>
      </c>
      <c r="IT98" s="138" t="str">
        <f t="array" ref="IT98">IFERROR(INDEX($A$4:$A$56,SMALL(IF($A$88=IT$4:IT$56,ROW(IT$4:IT$56)-MIN(ROW(IT$4))+1,""),ROWS(IT$88:IT98))),"")</f>
        <v/>
      </c>
      <c r="IU98" s="138" t="str">
        <f t="array" ref="IU98">IFERROR(INDEX($A$4:$A$56,SMALL(IF($A$88=IU$4:IU$56,ROW(IU$4:IU$56)-MIN(ROW(IU$4))+1,""),ROWS(IU$88:IU98))),"")</f>
        <v/>
      </c>
      <c r="IV98" s="138" t="str">
        <f t="array" ref="IV98">IFERROR(INDEX($A$4:$A$56,SMALL(IF($A$88=IV$4:IV$56,ROW(IV$4:IV$56)-MIN(ROW(IV$4))+1,""),ROWS(IV$88:IV98))),"")</f>
        <v/>
      </c>
      <c r="IW98" s="138" t="str">
        <f t="array" ref="IW98">IFERROR(INDEX($A$4:$A$56,SMALL(IF($A$88=IW$4:IW$56,ROW(IW$4:IW$56)-MIN(ROW(IW$4))+1,""),ROWS(IW$88:IW98))),"")</f>
        <v/>
      </c>
      <c r="IX98" s="138" t="str">
        <f t="array" ref="IX98">IFERROR(INDEX($A$4:$A$56,SMALL(IF($A$88=IX$4:IX$56,ROW(IX$4:IX$56)-MIN(ROW(IX$4))+1,""),ROWS(IX$88:IX98))),"")</f>
        <v/>
      </c>
      <c r="IY98" s="138" t="str">
        <f t="array" ref="IY98">IFERROR(INDEX($A$4:$A$56,SMALL(IF($A$88=IY$4:IY$56,ROW(IY$4:IY$56)-MIN(ROW(IY$4))+1,""),ROWS(IY$88:IY98))),"")</f>
        <v/>
      </c>
      <c r="IZ98" s="138" t="str">
        <f t="array" ref="IZ98">IFERROR(INDEX($A$4:$A$56,SMALL(IF($A$88=IZ$4:IZ$56,ROW(IZ$4:IZ$56)-MIN(ROW(IZ$4))+1,""),ROWS(IZ$88:IZ98))),"")</f>
        <v/>
      </c>
      <c r="JA98" s="138" t="str">
        <f t="array" ref="JA98">IFERROR(INDEX($A$4:$A$56,SMALL(IF($A$88=JA$4:JA$56,ROW(JA$4:JA$56)-MIN(ROW(JA$4))+1,""),ROWS(JA$88:JA98))),"")</f>
        <v/>
      </c>
      <c r="JB98" s="138" t="str">
        <f t="array" ref="JB98">IFERROR(INDEX($A$4:$A$56,SMALL(IF($A$88=JB$4:JB$56,ROW(JB$4:JB$56)-MIN(ROW(JB$4))+1,""),ROWS(JB$88:JB98))),"")</f>
        <v/>
      </c>
      <c r="JC98" s="138" t="str">
        <f t="array" ref="JC98">IFERROR(INDEX($A$4:$A$56,SMALL(IF($A$88=JC$4:JC$56,ROW(JC$4:JC$56)-MIN(ROW(JC$4))+1,""),ROWS(JC$88:JC98))),"")</f>
        <v/>
      </c>
      <c r="JD98" s="138" t="str">
        <f t="array" ref="JD98">IFERROR(INDEX($A$4:$A$56,SMALL(IF($A$88=JD$4:JD$56,ROW(JD$4:JD$56)-MIN(ROW(JD$4))+1,""),ROWS(JD$88:JD98))),"")</f>
        <v/>
      </c>
      <c r="JE98" s="138" t="str">
        <f t="array" ref="JE98">IFERROR(INDEX($A$4:$A$56,SMALL(IF($A$88=JE$4:JE$56,ROW(JE$4:JE$56)-MIN(ROW(JE$4))+1,""),ROWS(JE$88:JE98))),"")</f>
        <v/>
      </c>
      <c r="JF98" s="138" t="str">
        <f t="array" ref="JF98">IFERROR(INDEX($A$4:$A$56,SMALL(IF($A$88=JF$4:JF$56,ROW(JF$4:JF$56)-MIN(ROW(JF$4))+1,""),ROWS(JF$88:JF98))),"")</f>
        <v/>
      </c>
      <c r="JG98" s="138" t="str">
        <f t="array" ref="JG98">IFERROR(INDEX($A$4:$A$56,SMALL(IF($A$88=JG$4:JG$56,ROW(JG$4:JG$56)-MIN(ROW(JG$4))+1,""),ROWS(JG$88:JG98))),"")</f>
        <v/>
      </c>
      <c r="JH98" s="138" t="str">
        <f t="array" ref="JH98">IFERROR(INDEX($A$4:$A$56,SMALL(IF($A$88=JH$4:JH$56,ROW(JH$4:JH$56)-MIN(ROW(JH$4))+1,""),ROWS(JH$88:JH98))),"")</f>
        <v/>
      </c>
      <c r="JI98" s="138" t="str">
        <f t="array" ref="JI98">IFERROR(INDEX($A$4:$A$56,SMALL(IF($A$88=JI$4:JI$56,ROW(JI$4:JI$56)-MIN(ROW(JI$4))+1,""),ROWS(JI$88:JI98))),"")</f>
        <v/>
      </c>
      <c r="JJ98" s="138" t="str">
        <f t="array" ref="JJ98">IFERROR(INDEX($A$4:$A$56,SMALL(IF($A$88=JJ$4:JJ$56,ROW(JJ$4:JJ$56)-MIN(ROW(JJ$4))+1,""),ROWS(JJ$88:JJ98))),"")</f>
        <v/>
      </c>
      <c r="JK98" s="138" t="str">
        <f t="array" ref="JK98">IFERROR(INDEX($A$4:$A$56,SMALL(IF($A$88=JK$4:JK$56,ROW(JK$4:JK$56)-MIN(ROW(JK$4))+1,""),ROWS(JK$88:JK98))),"")</f>
        <v/>
      </c>
    </row>
    <row r="99" spans="1:271">
      <c r="B99" s="186" t="str">
        <f t="array" ref="B99">IFERROR(INDEX($A$4:$A$56,SMALL(IF($A$88=B$4:B$56,ROW(B$4:B$56)-MIN(ROW(B$4))+1,""),ROWS(B$88:B99))),"")</f>
        <v/>
      </c>
      <c r="C99" s="138" t="str">
        <f t="array" ref="C99">IFERROR(INDEX($A$4:$A$56,SMALL(IF($A$88=C$4:C$56,ROW(C$4:C$56)-MIN(ROW(C$4))+1,""),ROWS(C$88:C99))),"")</f>
        <v/>
      </c>
      <c r="D99" s="138" t="str">
        <f t="array" ref="D99">IFERROR(INDEX($A$4:$A$56,SMALL(IF($A$88=D$4:D$56,ROW(D$4:D$56)-MIN(ROW(D$4))+1,""),ROWS(D$88:D99))),"")</f>
        <v/>
      </c>
      <c r="E99" s="138" t="str">
        <f t="array" ref="E99">IFERROR(INDEX($A$4:$A$56,SMALL(IF($A$88=E$4:E$56,ROW(E$4:E$56)-MIN(ROW(E$4))+1,""),ROWS(E$88:E99))),"")</f>
        <v/>
      </c>
      <c r="F99" s="138" t="str">
        <f t="array" ref="F99">IFERROR(INDEX($A$4:$A$56,SMALL(IF($A$88=F$4:F$56,ROW(F$4:F$56)-MIN(ROW(F$4))+1,""),ROWS(F$88:F99))),"")</f>
        <v/>
      </c>
      <c r="G99" s="186" t="str">
        <f t="array" ref="G99">IFERROR(INDEX($A$4:$A$56,SMALL(IF($A$88=G$4:G$56,ROW(G$4:G$56)-MIN(ROW(G$4))+1,""),ROWS(G$88:G99))),"")</f>
        <v/>
      </c>
      <c r="H99" s="138" t="str">
        <f t="array" ref="H99">IFERROR(INDEX($A$4:$A$56,SMALL(IF($A$88=H$4:H$56,ROW(H$4:H$56)-MIN(ROW(H$4))+1,""),ROWS(H$88:H99))),"")</f>
        <v/>
      </c>
      <c r="I99" s="138" t="str">
        <f t="array" ref="I99">IFERROR(INDEX($A$4:$A$56,SMALL(IF($A$88=I$4:I$56,ROW(I$4:I$56)-MIN(ROW(I$4))+1,""),ROWS(I$88:I99))),"")</f>
        <v/>
      </c>
      <c r="J99" s="138" t="str">
        <f t="array" ref="J99">IFERROR(INDEX($A$4:$A$56,SMALL(IF($A$88=J$4:J$56,ROW(J$4:J$56)-MIN(ROW(J$4))+1,""),ROWS(J$88:J99))),"")</f>
        <v/>
      </c>
      <c r="K99" s="138" t="str">
        <f t="array" ref="K99">IFERROR(INDEX($A$4:$A$56,SMALL(IF($A$88=K$4:K$56,ROW(K$4:K$56)-MIN(ROW(K$4))+1,""),ROWS(K$88:K99))),"")</f>
        <v/>
      </c>
      <c r="L99" s="186" t="str">
        <f t="array" ref="L99">IFERROR(INDEX($A$4:$A$56,SMALL(IF($A$88=L$4:L$56,ROW(L$4:L$56)-MIN(ROW(L$4))+1,""),ROWS(L$88:L99))),"")</f>
        <v/>
      </c>
      <c r="M99" s="138" t="str">
        <f t="array" ref="M99">IFERROR(INDEX($A$4:$A$56,SMALL(IF($A$88=M$4:M$56,ROW(M$4:M$56)-MIN(ROW(M$4))+1,""),ROWS(M$88:M99))),"")</f>
        <v/>
      </c>
      <c r="N99" s="138" t="str">
        <f t="array" ref="N99">IFERROR(INDEX($A$4:$A$56,SMALL(IF($A$88=N$4:N$56,ROW(N$4:N$56)-MIN(ROW(N$4))+1,""),ROWS(N$88:N99))),"")</f>
        <v/>
      </c>
      <c r="O99" s="138" t="str">
        <f t="array" ref="O99">IFERROR(INDEX($A$4:$A$56,SMALL(IF($A$88=O$4:O$56,ROW(O$4:O$56)-MIN(ROW(O$4))+1,""),ROWS(O$88:O99))),"")</f>
        <v/>
      </c>
      <c r="P99" s="138" t="str">
        <f t="array" ref="P99">IFERROR(INDEX($A$4:$A$56,SMALL(IF($A$88=P$4:P$56,ROW(P$4:P$56)-MIN(ROW(P$4))+1,""),ROWS(P$88:P99))),"")</f>
        <v/>
      </c>
      <c r="Q99" s="186" t="str">
        <f t="array" ref="Q99">IFERROR(INDEX($A$4:$A$56,SMALL(IF($A$88=Q$4:Q$56,ROW(Q$4:Q$56)-MIN(ROW(Q$4))+1,""),ROWS(Q$88:Q99))),"")</f>
        <v/>
      </c>
      <c r="R99" s="138" t="str">
        <f t="array" ref="R99">IFERROR(INDEX($A$4:$A$56,SMALL(IF($A$88=R$4:R$56,ROW(R$4:R$56)-MIN(ROW(R$4))+1,""),ROWS(R$88:R99))),"")</f>
        <v/>
      </c>
      <c r="S99" s="138" t="str">
        <f t="array" ref="S99">IFERROR(INDEX($A$4:$A$56,SMALL(IF($A$88=S$4:S$56,ROW(S$4:S$56)-MIN(ROW(S$4))+1,""),ROWS(S$88:S99))),"")</f>
        <v/>
      </c>
      <c r="T99" s="138" t="str">
        <f t="array" ref="T99">IFERROR(INDEX($A$4:$A$56,SMALL(IF($A$88=T$4:T$56,ROW(T$4:T$56)-MIN(ROW(T$4))+1,""),ROWS(T$88:T99))),"")</f>
        <v/>
      </c>
      <c r="U99" s="138" t="str">
        <f t="array" ref="U99">IFERROR(INDEX($A$4:$A$56,SMALL(IF($A$88=U$4:U$56,ROW(U$4:U$56)-MIN(ROW(U$4))+1,""),ROWS(U$88:U99))),"")</f>
        <v/>
      </c>
      <c r="V99" s="186" t="str">
        <f t="array" ref="V99">IFERROR(INDEX($A$4:$A$56,SMALL(IF($A$88=V$4:V$56,ROW(V$4:V$56)-MIN(ROW(V$4))+1,""),ROWS(V$88:V99))),"")</f>
        <v/>
      </c>
      <c r="W99" s="138" t="str">
        <f t="array" ref="W99">IFERROR(INDEX($A$4:$A$56,SMALL(IF($A$88=W$4:W$56,ROW(W$4:W$56)-MIN(ROW(W$4))+1,""),ROWS(W$88:W99))),"")</f>
        <v/>
      </c>
      <c r="X99" s="138" t="str">
        <f t="array" ref="X99">IFERROR(INDEX($A$4:$A$56,SMALL(IF($A$88=X$4:X$56,ROW(X$4:X$56)-MIN(ROW(X$4))+1,""),ROWS(X$88:X99))),"")</f>
        <v/>
      </c>
      <c r="Y99" s="138" t="str">
        <f t="array" ref="Y99">IFERROR(INDEX($A$4:$A$56,SMALL(IF($A$88=Y$4:Y$56,ROW(Y$4:Y$56)-MIN(ROW(Y$4))+1,""),ROWS(Y$88:Y99))),"")</f>
        <v/>
      </c>
      <c r="Z99" s="138" t="str">
        <f t="array" ref="Z99">IFERROR(INDEX($A$4:$A$56,SMALL(IF($A$88=Z$4:Z$56,ROW(Z$4:Z$56)-MIN(ROW(Z$4))+1,""),ROWS(Z$88:Z99))),"")</f>
        <v/>
      </c>
      <c r="AA99" s="186" t="str">
        <f t="array" ref="AA99">IFERROR(INDEX($A$4:$A$56,SMALL(IF($A$88=AA$4:AA$56,ROW(AA$4:AA$56)-MIN(ROW(AA$4))+1,""),ROWS(AA$88:AA99))),"")</f>
        <v/>
      </c>
      <c r="AB99" s="138" t="str">
        <f t="array" ref="AB99">IFERROR(INDEX($A$4:$A$56,SMALL(IF($A$88=AB$4:AB$56,ROW(AB$4:AB$56)-MIN(ROW(AB$4))+1,""),ROWS(AB$88:AB99))),"")</f>
        <v/>
      </c>
      <c r="AC99" s="138" t="str">
        <f t="array" ref="AC99">IFERROR(INDEX($A$4:$A$56,SMALL(IF($A$88=AC$4:AC$56,ROW(AC$4:AC$56)-MIN(ROW(AC$4))+1,""),ROWS(AC$88:AC99))),"")</f>
        <v/>
      </c>
      <c r="AD99" s="138" t="str">
        <f t="array" ref="AD99">IFERROR(INDEX($A$4:$A$56,SMALL(IF($A$88=AD$4:AD$56,ROW(AD$4:AD$56)-MIN(ROW(AD$4))+1,""),ROWS(AD$88:AD99))),"")</f>
        <v/>
      </c>
      <c r="AE99" s="138" t="str">
        <f t="array" ref="AE99">IFERROR(INDEX($A$4:$A$56,SMALL(IF($A$88=AE$4:AE$56,ROW(AE$4:AE$56)-MIN(ROW(AE$4))+1,""),ROWS(AE$88:AE99))),"")</f>
        <v/>
      </c>
      <c r="AF99" s="186" t="str">
        <f t="array" ref="AF99">IFERROR(INDEX($A$4:$A$56,SMALL(IF($A$88=AF$4:AF$56,ROW(AF$4:AF$56)-MIN(ROW(AF$4))+1,""),ROWS(AF$88:AF99))),"")</f>
        <v/>
      </c>
      <c r="AG99" s="138" t="str">
        <f t="array" ref="AG99">IFERROR(INDEX($A$4:$A$56,SMALL(IF($A$88=AG$4:AG$56,ROW(AG$4:AG$56)-MIN(ROW(AG$4))+1,""),ROWS(AG$88:AG99))),"")</f>
        <v/>
      </c>
      <c r="AH99" s="138" t="str">
        <f t="array" ref="AH99">IFERROR(INDEX($A$4:$A$56,SMALL(IF($A$88=AH$4:AH$56,ROW(AH$4:AH$56)-MIN(ROW(AH$4))+1,""),ROWS(AH$88:AH99))),"")</f>
        <v/>
      </c>
      <c r="AI99" s="138" t="str">
        <f t="array" ref="AI99">IFERROR(INDEX($A$4:$A$56,SMALL(IF($A$88=AI$4:AI$56,ROW(AI$4:AI$56)-MIN(ROW(AI$4))+1,""),ROWS(AI$88:AI99))),"")</f>
        <v/>
      </c>
      <c r="AJ99" s="138" t="str">
        <f t="array" ref="AJ99">IFERROR(INDEX($A$4:$A$56,SMALL(IF($A$88=AJ$4:AJ$56,ROW(AJ$4:AJ$56)-MIN(ROW(AJ$4))+1,""),ROWS(AJ$88:AJ99))),"")</f>
        <v/>
      </c>
      <c r="AK99" s="186" t="str">
        <f t="array" ref="AK99">IFERROR(INDEX($A$4:$A$56,SMALL(IF($A$88=AK$4:AK$56,ROW(AK$4:AK$56)-MIN(ROW(AK$4))+1,""),ROWS(AK$88:AK99))),"")</f>
        <v/>
      </c>
      <c r="AL99" s="138" t="str">
        <f t="array" ref="AL99">IFERROR(INDEX($A$4:$A$56,SMALL(IF($A$88=AL$4:AL$56,ROW(AL$4:AL$56)-MIN(ROW(AL$4))+1,""),ROWS(AL$88:AL99))),"")</f>
        <v/>
      </c>
      <c r="AM99" s="138" t="str">
        <f t="array" ref="AM99">IFERROR(INDEX($A$4:$A$56,SMALL(IF($A$88=AM$4:AM$56,ROW(AM$4:AM$56)-MIN(ROW(AM$4))+1,""),ROWS(AM$88:AM99))),"")</f>
        <v/>
      </c>
      <c r="AN99" s="138" t="str">
        <f t="array" ref="AN99">IFERROR(INDEX($A$4:$A$56,SMALL(IF($A$88=AN$4:AN$56,ROW(AN$4:AN$56)-MIN(ROW(AN$4))+1,""),ROWS(AN$88:AN99))),"")</f>
        <v/>
      </c>
      <c r="AO99" s="138" t="str">
        <f t="array" ref="AO99">IFERROR(INDEX($A$4:$A$56,SMALL(IF($A$88=AO$4:AO$56,ROW(AO$4:AO$56)-MIN(ROW(AO$4))+1,""),ROWS(AO$88:AO99))),"")</f>
        <v/>
      </c>
      <c r="AP99" s="186" t="str">
        <f t="array" ref="AP99">IFERROR(INDEX($A$4:$A$56,SMALL(IF($A$88=AP$4:AP$56,ROW(AP$4:AP$56)-MIN(ROW(AP$4))+1,""),ROWS(AP$88:AP99))),"")</f>
        <v/>
      </c>
      <c r="AQ99" s="138" t="str">
        <f t="array" ref="AQ99">IFERROR(INDEX($A$4:$A$56,SMALL(IF($A$88=AQ$4:AQ$56,ROW(AQ$4:AQ$56)-MIN(ROW(AQ$4))+1,""),ROWS(AQ$88:AQ99))),"")</f>
        <v/>
      </c>
      <c r="AR99" s="138" t="str">
        <f t="array" ref="AR99">IFERROR(INDEX($A$4:$A$56,SMALL(IF($A$88=AR$4:AR$56,ROW(AR$4:AR$56)-MIN(ROW(AR$4))+1,""),ROWS(AR$88:AR99))),"")</f>
        <v/>
      </c>
      <c r="AS99" s="138" t="str">
        <f t="array" ref="AS99">IFERROR(INDEX($A$4:$A$56,SMALL(IF($A$88=AS$4:AS$56,ROW(AS$4:AS$56)-MIN(ROW(AS$4))+1,""),ROWS(AS$88:AS99))),"")</f>
        <v/>
      </c>
      <c r="AT99" s="138" t="str">
        <f t="array" ref="AT99">IFERROR(INDEX($A$4:$A$56,SMALL(IF($A$88=AT$4:AT$56,ROW(AT$4:AT$56)-MIN(ROW(AT$4))+1,""),ROWS(AT$88:AT99))),"")</f>
        <v/>
      </c>
      <c r="AU99" s="186" t="str">
        <f t="array" ref="AU99">IFERROR(INDEX($A$4:$A$56,SMALL(IF($A$88=AU$4:AU$56,ROW(AU$4:AU$56)-MIN(ROW(AU$4))+1,""),ROWS(AU$88:AU99))),"")</f>
        <v/>
      </c>
      <c r="AV99" s="138" t="str">
        <f t="array" ref="AV99">IFERROR(INDEX($A$4:$A$56,SMALL(IF($A$88=AV$4:AV$56,ROW(AV$4:AV$56)-MIN(ROW(AV$4))+1,""),ROWS(AV$88:AV99))),"")</f>
        <v/>
      </c>
      <c r="AW99" s="138" t="str">
        <f t="array" ref="AW99">IFERROR(INDEX($A$4:$A$56,SMALL(IF($A$88=AW$4:AW$56,ROW(AW$4:AW$56)-MIN(ROW(AW$4))+1,""),ROWS(AW$88:AW99))),"")</f>
        <v/>
      </c>
      <c r="AX99" s="138" t="str">
        <f t="array" ref="AX99">IFERROR(INDEX($A$4:$A$56,SMALL(IF($A$88=AX$4:AX$56,ROW(AX$4:AX$56)-MIN(ROW(AX$4))+1,""),ROWS(AX$88:AX99))),"")</f>
        <v/>
      </c>
      <c r="AY99" s="138" t="str">
        <f t="array" ref="AY99">IFERROR(INDEX($A$4:$A$56,SMALL(IF($A$88=AY$4:AY$56,ROW(AY$4:AY$56)-MIN(ROW(AY$4))+1,""),ROWS(AY$88:AY99))),"")</f>
        <v/>
      </c>
      <c r="AZ99" s="186" t="str">
        <f t="array" ref="AZ99">IFERROR(INDEX($A$4:$A$56,SMALL(IF($A$88=AZ$4:AZ$56,ROW(AZ$4:AZ$56)-MIN(ROW(AZ$4))+1,""),ROWS(AZ$88:AZ99))),"")</f>
        <v/>
      </c>
      <c r="BA99" s="138" t="str">
        <f t="array" ref="BA99">IFERROR(INDEX($A$4:$A$56,SMALL(IF($A$88=BA$4:BA$56,ROW(BA$4:BA$56)-MIN(ROW(BA$4))+1,""),ROWS(BA$88:BA99))),"")</f>
        <v/>
      </c>
      <c r="BB99" s="138" t="str">
        <f t="array" ref="BB99">IFERROR(INDEX($A$4:$A$56,SMALL(IF($A$88=BB$4:BB$56,ROW(BB$4:BB$56)-MIN(ROW(BB$4))+1,""),ROWS(BB$88:BB99))),"")</f>
        <v/>
      </c>
      <c r="BC99" s="138" t="str">
        <f t="array" ref="BC99">IFERROR(INDEX($A$4:$A$56,SMALL(IF($A$88=BC$4:BC$56,ROW(BC$4:BC$56)-MIN(ROW(BC$4))+1,""),ROWS(BC$88:BC99))),"")</f>
        <v/>
      </c>
      <c r="BD99" s="138" t="str">
        <f t="array" ref="BD99">IFERROR(INDEX($A$4:$A$56,SMALL(IF($A$88=BD$4:BD$56,ROW(BD$4:BD$56)-MIN(ROW(BD$4))+1,""),ROWS(BD$88:BD99))),"")</f>
        <v/>
      </c>
      <c r="BE99" s="186" t="str">
        <f t="array" ref="BE99">IFERROR(INDEX($A$4:$A$56,SMALL(IF($A$88=BE$4:BE$56,ROW(BE$4:BE$56)-MIN(ROW(BE$4))+1,""),ROWS(BE$88:BE99))),"")</f>
        <v/>
      </c>
      <c r="BF99" s="138" t="str">
        <f t="array" ref="BF99">IFERROR(INDEX($A$4:$A$56,SMALL(IF($A$88=BF$4:BF$56,ROW(BF$4:BF$56)-MIN(ROW(BF$4))+1,""),ROWS(BF$88:BF99))),"")</f>
        <v/>
      </c>
      <c r="BG99" s="138" t="str">
        <f t="array" ref="BG99">IFERROR(INDEX($A$4:$A$56,SMALL(IF($A$88=BG$4:BG$56,ROW(BG$4:BG$56)-MIN(ROW(BG$4))+1,""),ROWS(BG$88:BG99))),"")</f>
        <v/>
      </c>
      <c r="BH99" s="138" t="str">
        <f t="array" ref="BH99">IFERROR(INDEX($A$4:$A$56,SMALL(IF($A$88=BH$4:BH$56,ROW(BH$4:BH$56)-MIN(ROW(BH$4))+1,""),ROWS(BH$88:BH99))),"")</f>
        <v/>
      </c>
      <c r="BI99" s="138" t="str">
        <f t="array" ref="BI99">IFERROR(INDEX($A$4:$A$56,SMALL(IF($A$88=BI$4:BI$56,ROW(BI$4:BI$56)-MIN(ROW(BI$4))+1,""),ROWS(BI$88:BI99))),"")</f>
        <v/>
      </c>
      <c r="BJ99" s="186" t="str">
        <f t="array" ref="BJ99">IFERROR(INDEX($A$4:$A$56,SMALL(IF($A$88=BJ$4:BJ$56,ROW(BJ$4:BJ$56)-MIN(ROW(BJ$4))+1,""),ROWS(BJ$88:BJ99))),"")</f>
        <v/>
      </c>
      <c r="BK99" s="138" t="str">
        <f t="array" ref="BK99">IFERROR(INDEX($A$4:$A$56,SMALL(IF($A$88=BK$4:BK$56,ROW(BK$4:BK$56)-MIN(ROW(BK$4))+1,""),ROWS(BK$88:BK99))),"")</f>
        <v/>
      </c>
      <c r="BL99" s="138" t="str">
        <f t="array" ref="BL99">IFERROR(INDEX($A$4:$A$56,SMALL(IF($A$88=BL$4:BL$56,ROW(BL$4:BL$56)-MIN(ROW(BL$4))+1,""),ROWS(BL$88:BL99))),"")</f>
        <v/>
      </c>
      <c r="BM99" s="138" t="str">
        <f t="array" ref="BM99">IFERROR(INDEX($A$4:$A$56,SMALL(IF($A$88=BM$4:BM$56,ROW(BM$4:BM$56)-MIN(ROW(BM$4))+1,""),ROWS(BM$88:BM99))),"")</f>
        <v/>
      </c>
      <c r="BN99" s="138" t="str">
        <f t="array" ref="BN99">IFERROR(INDEX($A$4:$A$56,SMALL(IF($A$88=BN$4:BN$56,ROW(BN$4:BN$56)-MIN(ROW(BN$4))+1,""),ROWS(BN$88:BN99))),"")</f>
        <v/>
      </c>
      <c r="BO99" s="186" t="str">
        <f t="array" ref="BO99">IFERROR(INDEX($A$4:$A$56,SMALL(IF($A$88=BO$4:BO$56,ROW(BO$4:BO$56)-MIN(ROW(BO$4))+1,""),ROWS(BO$88:BO99))),"")</f>
        <v/>
      </c>
      <c r="BP99" s="138" t="str">
        <f t="array" ref="BP99">IFERROR(INDEX($A$4:$A$56,SMALL(IF($A$88=BP$4:BP$56,ROW(BP$4:BP$56)-MIN(ROW(BP$4))+1,""),ROWS(BP$88:BP99))),"")</f>
        <v/>
      </c>
      <c r="BQ99" s="138" t="str">
        <f t="array" ref="BQ99">IFERROR(INDEX($A$4:$A$56,SMALL(IF($A$88=BQ$4:BQ$56,ROW(BQ$4:BQ$56)-MIN(ROW(BQ$4))+1,""),ROWS(BQ$88:BQ99))),"")</f>
        <v/>
      </c>
      <c r="BR99" s="138" t="str">
        <f t="array" ref="BR99">IFERROR(INDEX($A$4:$A$56,SMALL(IF($A$88=BR$4:BR$56,ROW(BR$4:BR$56)-MIN(ROW(BR$4))+1,""),ROWS(BR$88:BR99))),"")</f>
        <v/>
      </c>
      <c r="BS99" s="138" t="str">
        <f t="array" ref="BS99">IFERROR(INDEX($A$4:$A$56,SMALL(IF($A$88=BS$4:BS$56,ROW(BS$4:BS$56)-MIN(ROW(BS$4))+1,""),ROWS(BS$88:BS99))),"")</f>
        <v/>
      </c>
      <c r="BT99" s="186" t="str">
        <f t="array" ref="BT99">IFERROR(INDEX($A$4:$A$56,SMALL(IF($A$88=BT$4:BT$56,ROW(BT$4:BT$56)-MIN(ROW(BT$4))+1,""),ROWS(BT$88:BT99))),"")</f>
        <v/>
      </c>
      <c r="BU99" s="138" t="str">
        <f t="array" ref="BU99">IFERROR(INDEX($A$4:$A$56,SMALL(IF($A$88=BU$4:BU$56,ROW(BU$4:BU$56)-MIN(ROW(BU$4))+1,""),ROWS(BU$88:BU99))),"")</f>
        <v/>
      </c>
      <c r="BV99" s="138" t="str">
        <f t="array" ref="BV99">IFERROR(INDEX($A$4:$A$56,SMALL(IF($A$88=BV$4:BV$56,ROW(BV$4:BV$56)-MIN(ROW(BV$4))+1,""),ROWS(BV$88:BV99))),"")</f>
        <v/>
      </c>
      <c r="BW99" s="138" t="str">
        <f t="array" ref="BW99">IFERROR(INDEX($A$4:$A$56,SMALL(IF($A$88=BW$4:BW$56,ROW(BW$4:BW$56)-MIN(ROW(BW$4))+1,""),ROWS(BW$88:BW99))),"")</f>
        <v/>
      </c>
      <c r="BX99" s="138" t="str">
        <f t="array" ref="BX99">IFERROR(INDEX($A$4:$A$56,SMALL(IF($A$88=BX$4:BX$56,ROW(BX$4:BX$56)-MIN(ROW(BX$4))+1,""),ROWS(BX$88:BX99))),"")</f>
        <v/>
      </c>
      <c r="BY99" s="186" t="str">
        <f t="array" ref="BY99">IFERROR(INDEX($A$4:$A$56,SMALL(IF($A$88=BY$4:BY$56,ROW(BY$4:BY$56)-MIN(ROW(BY$4))+1,""),ROWS(BY$88:BY99))),"")</f>
        <v/>
      </c>
      <c r="BZ99" s="138" t="str">
        <f t="array" ref="BZ99">IFERROR(INDEX($A$4:$A$56,SMALL(IF($A$88=BZ$4:BZ$56,ROW(BZ$4:BZ$56)-MIN(ROW(BZ$4))+1,""),ROWS(BZ$88:BZ99))),"")</f>
        <v/>
      </c>
      <c r="CA99" s="138" t="str">
        <f t="array" ref="CA99">IFERROR(INDEX($A$4:$A$56,SMALL(IF($A$88=CA$4:CA$56,ROW(CA$4:CA$56)-MIN(ROW(CA$4))+1,""),ROWS(CA$88:CA99))),"")</f>
        <v/>
      </c>
      <c r="CB99" s="138" t="str">
        <f t="array" ref="CB99">IFERROR(INDEX($A$4:$A$56,SMALL(IF($A$88=CB$4:CB$56,ROW(CB$4:CB$56)-MIN(ROW(CB$4))+1,""),ROWS(CB$88:CB99))),"")</f>
        <v/>
      </c>
      <c r="CC99" s="138" t="str">
        <f t="array" ref="CC99">IFERROR(INDEX($A$4:$A$56,SMALL(IF($A$88=CC$4:CC$56,ROW(CC$4:CC$56)-MIN(ROW(CC$4))+1,""),ROWS(CC$88:CC99))),"")</f>
        <v/>
      </c>
      <c r="CD99" s="186" t="str">
        <f t="array" ref="CD99">IFERROR(INDEX($A$4:$A$56,SMALL(IF($A$88=CD$4:CD$56,ROW(CD$4:CD$56)-MIN(ROW(CD$4))+1,""),ROWS(CD$88:CD99))),"")</f>
        <v/>
      </c>
      <c r="CE99" s="138" t="str">
        <f t="array" ref="CE99">IFERROR(INDEX($A$4:$A$56,SMALL(IF($A$88=CE$4:CE$56,ROW(CE$4:CE$56)-MIN(ROW(CE$4))+1,""),ROWS(CE$88:CE99))),"")</f>
        <v/>
      </c>
      <c r="CF99" s="138" t="str">
        <f t="array" ref="CF99">IFERROR(INDEX($A$4:$A$56,SMALL(IF($A$88=CF$4:CF$56,ROW(CF$4:CF$56)-MIN(ROW(CF$4))+1,""),ROWS(CF$88:CF99))),"")</f>
        <v/>
      </c>
      <c r="CG99" s="138" t="str">
        <f t="array" ref="CG99">IFERROR(INDEX($A$4:$A$56,SMALL(IF($A$88=CG$4:CG$56,ROW(CG$4:CG$56)-MIN(ROW(CG$4))+1,""),ROWS(CG$88:CG99))),"")</f>
        <v/>
      </c>
      <c r="CH99" s="138" t="str">
        <f t="array" ref="CH99">IFERROR(INDEX($A$4:$A$56,SMALL(IF($A$88=CH$4:CH$56,ROW(CH$4:CH$56)-MIN(ROW(CH$4))+1,""),ROWS(CH$88:CH99))),"")</f>
        <v/>
      </c>
      <c r="CI99" s="186" t="str">
        <f t="array" ref="CI99">IFERROR(INDEX($A$4:$A$56,SMALL(IF($A$88=CI$4:CI$56,ROW(CI$4:CI$56)-MIN(ROW(CI$4))+1,""),ROWS(CI$88:CI99))),"")</f>
        <v/>
      </c>
      <c r="CJ99" s="138" t="str">
        <f t="array" ref="CJ99">IFERROR(INDEX($A$4:$A$56,SMALL(IF($A$88=CJ$4:CJ$56,ROW(CJ$4:CJ$56)-MIN(ROW(CJ$4))+1,""),ROWS(CJ$88:CJ99))),"")</f>
        <v/>
      </c>
      <c r="CK99" s="138" t="str">
        <f t="array" ref="CK99">IFERROR(INDEX($A$4:$A$56,SMALL(IF($A$88=CK$4:CK$56,ROW(CK$4:CK$56)-MIN(ROW(CK$4))+1,""),ROWS(CK$88:CK99))),"")</f>
        <v/>
      </c>
      <c r="CL99" s="138" t="str">
        <f t="array" ref="CL99">IFERROR(INDEX($A$4:$A$56,SMALL(IF($A$88=CL$4:CL$56,ROW(CL$4:CL$56)-MIN(ROW(CL$4))+1,""),ROWS(CL$88:CL99))),"")</f>
        <v/>
      </c>
      <c r="CM99" s="138" t="str">
        <f t="array" ref="CM99">IFERROR(INDEX($A$4:$A$56,SMALL(IF($A$88=CM$4:CM$56,ROW(CM$4:CM$56)-MIN(ROW(CM$4))+1,""),ROWS(CM$88:CM99))),"")</f>
        <v/>
      </c>
      <c r="CN99" s="186" t="str">
        <f t="array" ref="CN99">IFERROR(INDEX($A$4:$A$56,SMALL(IF($A$88=CN$4:CN$56,ROW(CN$4:CN$56)-MIN(ROW(CN$4))+1,""),ROWS(CN$88:CN99))),"")</f>
        <v/>
      </c>
      <c r="CO99" s="138" t="str">
        <f t="array" ref="CO99">IFERROR(INDEX($A$4:$A$56,SMALL(IF($A$88=CO$4:CO$56,ROW(CO$4:CO$56)-MIN(ROW(CO$4))+1,""),ROWS(CO$88:CO99))),"")</f>
        <v/>
      </c>
      <c r="CP99" s="138" t="str">
        <f t="array" ref="CP99">IFERROR(INDEX($A$4:$A$56,SMALL(IF($A$88=CP$4:CP$56,ROW(CP$4:CP$56)-MIN(ROW(CP$4))+1,""),ROWS(CP$88:CP99))),"")</f>
        <v/>
      </c>
      <c r="CQ99" s="138" t="str">
        <f t="array" ref="CQ99">IFERROR(INDEX($A$4:$A$56,SMALL(IF($A$88=CQ$4:CQ$56,ROW(CQ$4:CQ$56)-MIN(ROW(CQ$4))+1,""),ROWS(CQ$88:CQ99))),"")</f>
        <v/>
      </c>
      <c r="CR99" s="138" t="str">
        <f t="array" ref="CR99">IFERROR(INDEX($A$4:$A$56,SMALL(IF($A$88=CR$4:CR$56,ROW(CR$4:CR$56)-MIN(ROW(CR$4))+1,""),ROWS(CR$88:CR99))),"")</f>
        <v/>
      </c>
      <c r="CS99" s="186" t="str">
        <f t="array" ref="CS99">IFERROR(INDEX($A$4:$A$56,SMALL(IF($A$88=CS$4:CS$56,ROW(CS$4:CS$56)-MIN(ROW(CS$4))+1,""),ROWS(CS$88:CS99))),"")</f>
        <v/>
      </c>
      <c r="CT99" s="138" t="str">
        <f t="array" ref="CT99">IFERROR(INDEX($A$4:$A$56,SMALL(IF($A$88=CT$4:CT$56,ROW(CT$4:CT$56)-MIN(ROW(CT$4))+1,""),ROWS(CT$88:CT99))),"")</f>
        <v/>
      </c>
      <c r="CU99" s="138" t="str">
        <f t="array" ref="CU99">IFERROR(INDEX($A$4:$A$56,SMALL(IF($A$88=CU$4:CU$56,ROW(CU$4:CU$56)-MIN(ROW(CU$4))+1,""),ROWS(CU$88:CU99))),"")</f>
        <v/>
      </c>
      <c r="CV99" s="138" t="str">
        <f t="array" ref="CV99">IFERROR(INDEX($A$4:$A$56,SMALL(IF($A$88=CV$4:CV$56,ROW(CV$4:CV$56)-MIN(ROW(CV$4))+1,""),ROWS(CV$88:CV99))),"")</f>
        <v/>
      </c>
      <c r="CW99" s="138" t="str">
        <f t="array" ref="CW99">IFERROR(INDEX($A$4:$A$56,SMALL(IF($A$88=CW$4:CW$56,ROW(CW$4:CW$56)-MIN(ROW(CW$4))+1,""),ROWS(CW$88:CW99))),"")</f>
        <v/>
      </c>
      <c r="CX99" s="186" t="str">
        <f t="array" ref="CX99">IFERROR(INDEX($A$4:$A$56,SMALL(IF($A$88=CX$4:CX$56,ROW(CX$4:CX$56)-MIN(ROW(CX$4))+1,""),ROWS(CX$88:CX99))),"")</f>
        <v/>
      </c>
      <c r="CY99" s="138" t="str">
        <f t="array" ref="CY99">IFERROR(INDEX($A$4:$A$56,SMALL(IF($A$88=CY$4:CY$56,ROW(CY$4:CY$56)-MIN(ROW(CY$4))+1,""),ROWS(CY$88:CY99))),"")</f>
        <v/>
      </c>
      <c r="CZ99" s="138" t="str">
        <f t="array" ref="CZ99">IFERROR(INDEX($A$4:$A$56,SMALL(IF($A$88=CZ$4:CZ$56,ROW(CZ$4:CZ$56)-MIN(ROW(CZ$4))+1,""),ROWS(CZ$88:CZ99))),"")</f>
        <v/>
      </c>
      <c r="DA99" s="138" t="str">
        <f t="array" ref="DA99">IFERROR(INDEX($A$4:$A$56,SMALL(IF($A$88=DA$4:DA$56,ROW(DA$4:DA$56)-MIN(ROW(DA$4))+1,""),ROWS(DA$88:DA99))),"")</f>
        <v/>
      </c>
      <c r="DB99" s="138" t="str">
        <f t="array" ref="DB99">IFERROR(INDEX($A$4:$A$56,SMALL(IF($A$88=DB$4:DB$56,ROW(DB$4:DB$56)-MIN(ROW(DB$4))+1,""),ROWS(DB$88:DB99))),"")</f>
        <v/>
      </c>
      <c r="DC99" s="186" t="str">
        <f t="array" ref="DC99">IFERROR(INDEX($A$4:$A$56,SMALL(IF($A$88=DC$4:DC$56,ROW(DC$4:DC$56)-MIN(ROW(DC$4))+1,""),ROWS(DC$88:DC99))),"")</f>
        <v/>
      </c>
      <c r="DD99" s="138" t="str">
        <f t="array" ref="DD99">IFERROR(INDEX($A$4:$A$56,SMALL(IF($A$88=DD$4:DD$56,ROW(DD$4:DD$56)-MIN(ROW(DD$4))+1,""),ROWS(DD$88:DD99))),"")</f>
        <v/>
      </c>
      <c r="DE99" s="138" t="str">
        <f t="array" ref="DE99">IFERROR(INDEX($A$4:$A$56,SMALL(IF($A$88=DE$4:DE$56,ROW(DE$4:DE$56)-MIN(ROW(DE$4))+1,""),ROWS(DE$88:DE99))),"")</f>
        <v/>
      </c>
      <c r="DF99" s="138" t="str">
        <f t="array" ref="DF99">IFERROR(INDEX($A$4:$A$56,SMALL(IF($A$88=DF$4:DF$56,ROW(DF$4:DF$56)-MIN(ROW(DF$4))+1,""),ROWS(DF$88:DF99))),"")</f>
        <v/>
      </c>
      <c r="DG99" s="138" t="str">
        <f t="array" ref="DG99">IFERROR(INDEX($A$4:$A$56,SMALL(IF($A$88=DG$4:DG$56,ROW(DG$4:DG$56)-MIN(ROW(DG$4))+1,""),ROWS(DG$88:DG99))),"")</f>
        <v/>
      </c>
      <c r="DH99" s="186" t="str">
        <f t="array" ref="DH99">IFERROR(INDEX($A$4:$A$56,SMALL(IF($A$88=DH$4:DH$56,ROW(DH$4:DH$56)-MIN(ROW(DH$4))+1,""),ROWS(DH$88:DH99))),"")</f>
        <v/>
      </c>
      <c r="DI99" s="138" t="str">
        <f t="array" ref="DI99">IFERROR(INDEX($A$4:$A$56,SMALL(IF($A$88=DI$4:DI$56,ROW(DI$4:DI$56)-MIN(ROW(DI$4))+1,""),ROWS(DI$88:DI99))),"")</f>
        <v/>
      </c>
      <c r="DJ99" s="138" t="str">
        <f t="array" ref="DJ99">IFERROR(INDEX($A$4:$A$56,SMALL(IF($A$88=DJ$4:DJ$56,ROW(DJ$4:DJ$56)-MIN(ROW(DJ$4))+1,""),ROWS(DJ$88:DJ99))),"")</f>
        <v/>
      </c>
      <c r="DK99" s="138" t="str">
        <f t="array" ref="DK99">IFERROR(INDEX($A$4:$A$56,SMALL(IF($A$88=DK$4:DK$56,ROW(DK$4:DK$56)-MIN(ROW(DK$4))+1,""),ROWS(DK$88:DK99))),"")</f>
        <v/>
      </c>
      <c r="DL99" s="138" t="str">
        <f t="array" ref="DL99">IFERROR(INDEX($A$4:$A$56,SMALL(IF($A$88=DL$4:DL$56,ROW(DL$4:DL$56)-MIN(ROW(DL$4))+1,""),ROWS(DL$88:DL99))),"")</f>
        <v/>
      </c>
      <c r="DM99" s="186" t="str">
        <f t="array" ref="DM99">IFERROR(INDEX($A$4:$A$56,SMALL(IF($A$88=DM$4:DM$56,ROW(DM$4:DM$56)-MIN(ROW(DM$4))+1,""),ROWS(DM$88:DM99))),"")</f>
        <v/>
      </c>
      <c r="DN99" s="138" t="str">
        <f t="array" ref="DN99">IFERROR(INDEX($A$4:$A$56,SMALL(IF($A$88=DN$4:DN$56,ROW(DN$4:DN$56)-MIN(ROW(DN$4))+1,""),ROWS(DN$88:DN99))),"")</f>
        <v/>
      </c>
      <c r="DO99" s="138" t="str">
        <f t="array" ref="DO99">IFERROR(INDEX($A$4:$A$56,SMALL(IF($A$88=DO$4:DO$56,ROW(DO$4:DO$56)-MIN(ROW(DO$4))+1,""),ROWS(DO$88:DO99))),"")</f>
        <v/>
      </c>
      <c r="DP99" s="138" t="str">
        <f t="array" ref="DP99">IFERROR(INDEX($A$4:$A$56,SMALL(IF($A$88=DP$4:DP$56,ROW(DP$4:DP$56)-MIN(ROW(DP$4))+1,""),ROWS(DP$88:DP99))),"")</f>
        <v/>
      </c>
      <c r="DQ99" s="138" t="str">
        <f t="array" ref="DQ99">IFERROR(INDEX($A$4:$A$56,SMALL(IF($A$88=DQ$4:DQ$56,ROW(DQ$4:DQ$56)-MIN(ROW(DQ$4))+1,""),ROWS(DQ$88:DQ99))),"")</f>
        <v/>
      </c>
      <c r="DR99" s="186" t="str">
        <f t="array" ref="DR99">IFERROR(INDEX($A$4:$A$56,SMALL(IF($A$88=DR$4:DR$56,ROW(DR$4:DR$56)-MIN(ROW(DR$4))+1,""),ROWS(DR$88:DR99))),"")</f>
        <v/>
      </c>
      <c r="DS99" s="138" t="str">
        <f t="array" ref="DS99">IFERROR(INDEX($A$4:$A$56,SMALL(IF($A$88=DS$4:DS$56,ROW(DS$4:DS$56)-MIN(ROW(DS$4))+1,""),ROWS(DS$88:DS99))),"")</f>
        <v/>
      </c>
      <c r="DT99" s="138" t="str">
        <f t="array" ref="DT99">IFERROR(INDEX($A$4:$A$56,SMALL(IF($A$88=DT$4:DT$56,ROW(DT$4:DT$56)-MIN(ROW(DT$4))+1,""),ROWS(DT$88:DT99))),"")</f>
        <v/>
      </c>
      <c r="DU99" s="138" t="str">
        <f t="array" ref="DU99">IFERROR(INDEX($A$4:$A$56,SMALL(IF($A$88=DU$4:DU$56,ROW(DU$4:DU$56)-MIN(ROW(DU$4))+1,""),ROWS(DU$88:DU99))),"")</f>
        <v/>
      </c>
      <c r="DV99" s="138" t="str">
        <f t="array" ref="DV99">IFERROR(INDEX($A$4:$A$56,SMALL(IF($A$88=DV$4:DV$56,ROW(DV$4:DV$56)-MIN(ROW(DV$4))+1,""),ROWS(DV$88:DV99))),"")</f>
        <v/>
      </c>
      <c r="DW99" s="186" t="str">
        <f t="array" ref="DW99">IFERROR(INDEX($A$4:$A$56,SMALL(IF($A$88=DW$4:DW$56,ROW(DW$4:DW$56)-MIN(ROW(DW$4))+1,""),ROWS(DW$88:DW99))),"")</f>
        <v/>
      </c>
      <c r="DX99" s="138" t="str">
        <f t="array" ref="DX99">IFERROR(INDEX($A$4:$A$56,SMALL(IF($A$88=DX$4:DX$56,ROW(DX$4:DX$56)-MIN(ROW(DX$4))+1,""),ROWS(DX$88:DX99))),"")</f>
        <v/>
      </c>
      <c r="DY99" s="138" t="str">
        <f t="array" ref="DY99">IFERROR(INDEX($A$4:$A$56,SMALL(IF($A$88=DY$4:DY$56,ROW(DY$4:DY$56)-MIN(ROW(DY$4))+1,""),ROWS(DY$88:DY99))),"")</f>
        <v/>
      </c>
      <c r="DZ99" s="138" t="str">
        <f t="array" ref="DZ99">IFERROR(INDEX($A$4:$A$56,SMALL(IF($A$88=DZ$4:DZ$56,ROW(DZ$4:DZ$56)-MIN(ROW(DZ$4))+1,""),ROWS(DZ$88:DZ99))),"")</f>
        <v/>
      </c>
      <c r="EA99" s="138" t="str">
        <f t="array" ref="EA99">IFERROR(INDEX($A$4:$A$56,SMALL(IF($A$88=EA$4:EA$56,ROW(EA$4:EA$56)-MIN(ROW(EA$4))+1,""),ROWS(EA$88:EA99))),"")</f>
        <v/>
      </c>
      <c r="EB99" s="186" t="str">
        <f t="array" ref="EB99">IFERROR(INDEX($A$4:$A$56,SMALL(IF($A$88=EB$4:EB$56,ROW(EB$4:EB$56)-MIN(ROW(EB$4))+1,""),ROWS(EB$88:EB99))),"")</f>
        <v/>
      </c>
      <c r="EC99" s="138" t="str">
        <f t="array" ref="EC99">IFERROR(INDEX($A$4:$A$56,SMALL(IF($A$88=EC$4:EC$56,ROW(EC$4:EC$56)-MIN(ROW(EC$4))+1,""),ROWS(EC$88:EC99))),"")</f>
        <v/>
      </c>
      <c r="ED99" s="138" t="str">
        <f t="array" ref="ED99">IFERROR(INDEX($A$4:$A$56,SMALL(IF($A$88=ED$4:ED$56,ROW(ED$4:ED$56)-MIN(ROW(ED$4))+1,""),ROWS(ED$88:ED99))),"")</f>
        <v/>
      </c>
      <c r="EE99" s="138" t="str">
        <f t="array" ref="EE99">IFERROR(INDEX($A$4:$A$56,SMALL(IF($A$88=EE$4:EE$56,ROW(EE$4:EE$56)-MIN(ROW(EE$4))+1,""),ROWS(EE$88:EE99))),"")</f>
        <v/>
      </c>
      <c r="EF99" s="138" t="str">
        <f t="array" ref="EF99">IFERROR(INDEX($A$4:$A$56,SMALL(IF($A$88=EF$4:EF$56,ROW(EF$4:EF$56)-MIN(ROW(EF$4))+1,""),ROWS(EF$88:EF99))),"")</f>
        <v/>
      </c>
      <c r="EG99" s="186" t="str">
        <f t="array" ref="EG99">IFERROR(INDEX($A$4:$A$56,SMALL(IF($A$88=EG$4:EG$56,ROW(EG$4:EG$56)-MIN(ROW(EG$4))+1,""),ROWS(EG$88:EG99))),"")</f>
        <v/>
      </c>
      <c r="EH99" s="138" t="str">
        <f t="array" ref="EH99">IFERROR(INDEX($A$4:$A$56,SMALL(IF($A$88=EH$4:EH$56,ROW(EH$4:EH$56)-MIN(ROW(EH$4))+1,""),ROWS(EH$88:EH99))),"")</f>
        <v/>
      </c>
      <c r="EI99" s="138" t="str">
        <f t="array" ref="EI99">IFERROR(INDEX($A$4:$A$56,SMALL(IF($A$88=EI$4:EI$56,ROW(EI$4:EI$56)-MIN(ROW(EI$4))+1,""),ROWS(EI$88:EI99))),"")</f>
        <v/>
      </c>
      <c r="EJ99" s="138" t="str">
        <f t="array" ref="EJ99">IFERROR(INDEX($A$4:$A$56,SMALL(IF($A$88=EJ$4:EJ$56,ROW(EJ$4:EJ$56)-MIN(ROW(EJ$4))+1,""),ROWS(EJ$88:EJ99))),"")</f>
        <v/>
      </c>
      <c r="EK99" s="138" t="str">
        <f t="array" ref="EK99">IFERROR(INDEX($A$4:$A$56,SMALL(IF($A$88=EK$4:EK$56,ROW(EK$4:EK$56)-MIN(ROW(EK$4))+1,""),ROWS(EK$88:EK99))),"")</f>
        <v/>
      </c>
      <c r="EL99" s="138" t="str">
        <f t="array" ref="EL99">IFERROR(INDEX($A$4:$A$56,SMALL(IF($A$88=EL$4:EL$56,ROW(EL$4:EL$56)-MIN(ROW(EL$4))+1,""),ROWS(EL$88:EL99))),"")</f>
        <v/>
      </c>
      <c r="EM99" s="138" t="str">
        <f t="array" ref="EM99">IFERROR(INDEX($A$4:$A$56,SMALL(IF($A$88=EM$4:EM$56,ROW(EM$4:EM$56)-MIN(ROW(EM$4))+1,""),ROWS(EM$88:EM99))),"")</f>
        <v/>
      </c>
      <c r="EN99" s="138" t="str">
        <f t="array" ref="EN99">IFERROR(INDEX($A$4:$A$56,SMALL(IF($A$88=EN$4:EN$56,ROW(EN$4:EN$56)-MIN(ROW(EN$4))+1,""),ROWS(EN$88:EN99))),"")</f>
        <v/>
      </c>
      <c r="EO99" s="138" t="str">
        <f t="array" ref="EO99">IFERROR(INDEX($A$4:$A$56,SMALL(IF($A$88=EO$4:EO$56,ROW(EO$4:EO$56)-MIN(ROW(EO$4))+1,""),ROWS(EO$88:EO99))),"")</f>
        <v/>
      </c>
      <c r="EP99" s="138" t="str">
        <f t="array" ref="EP99">IFERROR(INDEX($A$4:$A$56,SMALL(IF($A$88=EP$4:EP$56,ROW(EP$4:EP$56)-MIN(ROW(EP$4))+1,""),ROWS(EP$88:EP99))),"")</f>
        <v/>
      </c>
      <c r="EQ99" s="138" t="str">
        <f t="array" ref="EQ99">IFERROR(INDEX($A$4:$A$56,SMALL(IF($A$88=EQ$4:EQ$56,ROW(EQ$4:EQ$56)-MIN(ROW(EQ$4))+1,""),ROWS(EQ$88:EQ99))),"")</f>
        <v/>
      </c>
      <c r="ER99" s="138" t="str">
        <f t="array" ref="ER99">IFERROR(INDEX($A$4:$A$56,SMALL(IF($A$88=ER$4:ER$56,ROW(ER$4:ER$56)-MIN(ROW(ER$4))+1,""),ROWS(ER$88:ER99))),"")</f>
        <v/>
      </c>
      <c r="ES99" s="138" t="str">
        <f t="array" ref="ES99">IFERROR(INDEX($A$4:$A$56,SMALL(IF($A$88=ES$4:ES$56,ROW(ES$4:ES$56)-MIN(ROW(ES$4))+1,""),ROWS(ES$88:ES99))),"")</f>
        <v/>
      </c>
      <c r="ET99" s="138" t="str">
        <f t="array" ref="ET99">IFERROR(INDEX($A$4:$A$56,SMALL(IF($A$88=ET$4:ET$56,ROW(ET$4:ET$56)-MIN(ROW(ET$4))+1,""),ROWS(ET$88:ET99))),"")</f>
        <v/>
      </c>
      <c r="EU99" s="138" t="str">
        <f t="array" ref="EU99">IFERROR(INDEX($A$4:$A$56,SMALL(IF($A$88=EU$4:EU$56,ROW(EU$4:EU$56)-MIN(ROW(EU$4))+1,""),ROWS(EU$88:EU99))),"")</f>
        <v/>
      </c>
      <c r="EV99" s="138" t="str">
        <f t="array" ref="EV99">IFERROR(INDEX($A$4:$A$56,SMALL(IF($A$88=EV$4:EV$56,ROW(EV$4:EV$56)-MIN(ROW(EV$4))+1,""),ROWS(EV$88:EV99))),"")</f>
        <v/>
      </c>
      <c r="EW99" s="138" t="str">
        <f t="array" ref="EW99">IFERROR(INDEX($A$4:$A$56,SMALL(IF($A$88=EW$4:EW$56,ROW(EW$4:EW$56)-MIN(ROW(EW$4))+1,""),ROWS(EW$88:EW99))),"")</f>
        <v/>
      </c>
      <c r="EX99" s="138" t="str">
        <f t="array" ref="EX99">IFERROR(INDEX($A$4:$A$56,SMALL(IF($A$88=EX$4:EX$56,ROW(EX$4:EX$56)-MIN(ROW(EX$4))+1,""),ROWS(EX$88:EX99))),"")</f>
        <v/>
      </c>
      <c r="EY99" s="138" t="str">
        <f t="array" ref="EY99">IFERROR(INDEX($A$4:$A$56,SMALL(IF($A$88=EY$4:EY$56,ROW(EY$4:EY$56)-MIN(ROW(EY$4))+1,""),ROWS(EY$88:EY99))),"")</f>
        <v/>
      </c>
      <c r="EZ99" s="138" t="str">
        <f t="array" ref="EZ99">IFERROR(INDEX($A$4:$A$56,SMALL(IF($A$88=EZ$4:EZ$56,ROW(EZ$4:EZ$56)-MIN(ROW(EZ$4))+1,""),ROWS(EZ$88:EZ99))),"")</f>
        <v/>
      </c>
      <c r="FA99" s="138" t="str">
        <f t="array" ref="FA99">IFERROR(INDEX($A$4:$A$56,SMALL(IF($A$88=FA$4:FA$56,ROW(FA$4:FA$56)-MIN(ROW(FA$4))+1,""),ROWS(FA$88:FA99))),"")</f>
        <v/>
      </c>
      <c r="FB99" s="138" t="str">
        <f t="array" ref="FB99">IFERROR(INDEX($A$4:$A$56,SMALL(IF($A$88=FB$4:FB$56,ROW(FB$4:FB$56)-MIN(ROW(FB$4))+1,""),ROWS(FB$88:FB99))),"")</f>
        <v/>
      </c>
      <c r="FC99" s="138" t="str">
        <f t="array" ref="FC99">IFERROR(INDEX($A$4:$A$56,SMALL(IF($A$88=FC$4:FC$56,ROW(FC$4:FC$56)-MIN(ROW(FC$4))+1,""),ROWS(FC$88:FC99))),"")</f>
        <v/>
      </c>
      <c r="FD99" s="138" t="str">
        <f t="array" ref="FD99">IFERROR(INDEX($A$4:$A$56,SMALL(IF($A$88=FD$4:FD$56,ROW(FD$4:FD$56)-MIN(ROW(FD$4))+1,""),ROWS(FD$88:FD99))),"")</f>
        <v/>
      </c>
      <c r="FE99" s="138" t="str">
        <f t="array" ref="FE99">IFERROR(INDEX($A$4:$A$56,SMALL(IF($A$88=FE$4:FE$56,ROW(FE$4:FE$56)-MIN(ROW(FE$4))+1,""),ROWS(FE$88:FE99))),"")</f>
        <v/>
      </c>
      <c r="FF99" s="138" t="str">
        <f t="array" ref="FF99">IFERROR(INDEX($A$4:$A$56,SMALL(IF($A$88=FF$4:FF$56,ROW(FF$4:FF$56)-MIN(ROW(FF$4))+1,""),ROWS(FF$88:FF99))),"")</f>
        <v/>
      </c>
      <c r="FG99" s="138" t="str">
        <f t="array" ref="FG99">IFERROR(INDEX($A$4:$A$56,SMALL(IF($A$88=FG$4:FG$56,ROW(FG$4:FG$56)-MIN(ROW(FG$4))+1,""),ROWS(FG$88:FG99))),"")</f>
        <v/>
      </c>
      <c r="FH99" s="138" t="str">
        <f t="array" ref="FH99">IFERROR(INDEX($A$4:$A$56,SMALL(IF($A$88=FH$4:FH$56,ROW(FH$4:FH$56)-MIN(ROW(FH$4))+1,""),ROWS(FH$88:FH99))),"")</f>
        <v/>
      </c>
      <c r="FI99" s="138" t="str">
        <f t="array" ref="FI99">IFERROR(INDEX($A$4:$A$56,SMALL(IF($A$88=FI$4:FI$56,ROW(FI$4:FI$56)-MIN(ROW(FI$4))+1,""),ROWS(FI$88:FI99))),"")</f>
        <v/>
      </c>
      <c r="FJ99" s="138" t="str">
        <f t="array" ref="FJ99">IFERROR(INDEX($A$4:$A$56,SMALL(IF($A$88=FJ$4:FJ$56,ROW(FJ$4:FJ$56)-MIN(ROW(FJ$4))+1,""),ROWS(FJ$88:FJ99))),"")</f>
        <v/>
      </c>
      <c r="FK99" s="138" t="str">
        <f t="array" ref="FK99">IFERROR(INDEX($A$4:$A$56,SMALL(IF($A$88=FK$4:FK$56,ROW(FK$4:FK$56)-MIN(ROW(FK$4))+1,""),ROWS(FK$88:FK99))),"")</f>
        <v/>
      </c>
      <c r="FL99" s="138" t="str">
        <f t="array" ref="FL99">IFERROR(INDEX($A$4:$A$56,SMALL(IF($A$88=FL$4:FL$56,ROW(FL$4:FL$56)-MIN(ROW(FL$4))+1,""),ROWS(FL$88:FL99))),"")</f>
        <v/>
      </c>
      <c r="FM99" s="138" t="str">
        <f t="array" ref="FM99">IFERROR(INDEX($A$4:$A$56,SMALL(IF($A$88=FM$4:FM$56,ROW(FM$4:FM$56)-MIN(ROW(FM$4))+1,""),ROWS(FM$88:FM99))),"")</f>
        <v/>
      </c>
      <c r="FN99" s="138" t="str">
        <f t="array" ref="FN99">IFERROR(INDEX($A$4:$A$56,SMALL(IF($A$88=FN$4:FN$56,ROW(FN$4:FN$56)-MIN(ROW(FN$4))+1,""),ROWS(FN$88:FN99))),"")</f>
        <v/>
      </c>
      <c r="FO99" s="138" t="str">
        <f t="array" ref="FO99">IFERROR(INDEX($A$4:$A$56,SMALL(IF($A$88=FO$4:FO$56,ROW(FO$4:FO$56)-MIN(ROW(FO$4))+1,""),ROWS(FO$88:FO99))),"")</f>
        <v/>
      </c>
      <c r="FP99" s="138" t="str">
        <f t="array" ref="FP99">IFERROR(INDEX($A$4:$A$56,SMALL(IF($A$88=FP$4:FP$56,ROW(FP$4:FP$56)-MIN(ROW(FP$4))+1,""),ROWS(FP$88:FP99))),"")</f>
        <v/>
      </c>
      <c r="FQ99" s="138" t="str">
        <f t="array" ref="FQ99">IFERROR(INDEX($A$4:$A$56,SMALL(IF($A$88=FQ$4:FQ$56,ROW(FQ$4:FQ$56)-MIN(ROW(FQ$4))+1,""),ROWS(FQ$88:FQ99))),"")</f>
        <v/>
      </c>
      <c r="FR99" s="138" t="str">
        <f t="array" ref="FR99">IFERROR(INDEX($A$4:$A$56,SMALL(IF($A$88=FR$4:FR$56,ROW(FR$4:FR$56)-MIN(ROW(FR$4))+1,""),ROWS(FR$88:FR99))),"")</f>
        <v/>
      </c>
      <c r="FS99" s="138" t="str">
        <f t="array" ref="FS99">IFERROR(INDEX($A$4:$A$56,SMALL(IF($A$88=FS$4:FS$56,ROW(FS$4:FS$56)-MIN(ROW(FS$4))+1,""),ROWS(FS$88:FS99))),"")</f>
        <v/>
      </c>
      <c r="FT99" s="138" t="str">
        <f t="array" ref="FT99">IFERROR(INDEX($A$4:$A$56,SMALL(IF($A$88=FT$4:FT$56,ROW(FT$4:FT$56)-MIN(ROW(FT$4))+1,""),ROWS(FT$88:FT99))),"")</f>
        <v/>
      </c>
      <c r="FU99" s="138" t="str">
        <f t="array" ref="FU99">IFERROR(INDEX($A$4:$A$56,SMALL(IF($A$88=FU$4:FU$56,ROW(FU$4:FU$56)-MIN(ROW(FU$4))+1,""),ROWS(FU$88:FU99))),"")</f>
        <v/>
      </c>
      <c r="FV99" s="138" t="str">
        <f t="array" ref="FV99">IFERROR(INDEX($A$4:$A$56,SMALL(IF($A$88=FV$4:FV$56,ROW(FV$4:FV$56)-MIN(ROW(FV$4))+1,""),ROWS(FV$88:FV99))),"")</f>
        <v/>
      </c>
      <c r="FW99" s="138" t="str">
        <f t="array" ref="FW99">IFERROR(INDEX($A$4:$A$56,SMALL(IF($A$88=FW$4:FW$56,ROW(FW$4:FW$56)-MIN(ROW(FW$4))+1,""),ROWS(FW$88:FW99))),"")</f>
        <v/>
      </c>
      <c r="FX99" s="138" t="str">
        <f t="array" ref="FX99">IFERROR(INDEX($A$4:$A$56,SMALL(IF($A$88=FX$4:FX$56,ROW(FX$4:FX$56)-MIN(ROW(FX$4))+1,""),ROWS(FX$88:FX99))),"")</f>
        <v/>
      </c>
      <c r="FY99" s="138" t="str">
        <f t="array" ref="FY99">IFERROR(INDEX($A$4:$A$56,SMALL(IF($A$88=FY$4:FY$56,ROW(FY$4:FY$56)-MIN(ROW(FY$4))+1,""),ROWS(FY$88:FY99))),"")</f>
        <v/>
      </c>
      <c r="FZ99" s="138" t="str">
        <f t="array" ref="FZ99">IFERROR(INDEX($A$4:$A$56,SMALL(IF($A$88=FZ$4:FZ$56,ROW(FZ$4:FZ$56)-MIN(ROW(FZ$4))+1,""),ROWS(FZ$88:FZ99))),"")</f>
        <v/>
      </c>
      <c r="GA99" s="138" t="str">
        <f t="array" ref="GA99">IFERROR(INDEX($A$4:$A$56,SMALL(IF($A$88=GA$4:GA$56,ROW(GA$4:GA$56)-MIN(ROW(GA$4))+1,""),ROWS(GA$88:GA99))),"")</f>
        <v/>
      </c>
      <c r="GB99" s="138" t="str">
        <f t="array" ref="GB99">IFERROR(INDEX($A$4:$A$56,SMALL(IF($A$88=GB$4:GB$56,ROW(GB$4:GB$56)-MIN(ROW(GB$4))+1,""),ROWS(GB$88:GB99))),"")</f>
        <v/>
      </c>
      <c r="GC99" s="138" t="str">
        <f t="array" ref="GC99">IFERROR(INDEX($A$4:$A$56,SMALL(IF($A$88=GC$4:GC$56,ROW(GC$4:GC$56)-MIN(ROW(GC$4))+1,""),ROWS(GC$88:GC99))),"")</f>
        <v/>
      </c>
      <c r="GD99" s="138" t="str">
        <f t="array" ref="GD99">IFERROR(INDEX($A$4:$A$56,SMALL(IF($A$88=GD$4:GD$56,ROW(GD$4:GD$56)-MIN(ROW(GD$4))+1,""),ROWS(GD$88:GD99))),"")</f>
        <v/>
      </c>
      <c r="GE99" s="138" t="str">
        <f t="array" ref="GE99">IFERROR(INDEX($A$4:$A$56,SMALL(IF($A$88=GE$4:GE$56,ROW(GE$4:GE$56)-MIN(ROW(GE$4))+1,""),ROWS(GE$88:GE99))),"")</f>
        <v/>
      </c>
      <c r="GF99" s="138" t="str">
        <f t="array" ref="GF99">IFERROR(INDEX($A$4:$A$56,SMALL(IF($A$88=GF$4:GF$56,ROW(GF$4:GF$56)-MIN(ROW(GF$4))+1,""),ROWS(GF$88:GF99))),"")</f>
        <v/>
      </c>
      <c r="GG99" s="138" t="str">
        <f t="array" ref="GG99">IFERROR(INDEX($A$4:$A$56,SMALL(IF($A$88=GG$4:GG$56,ROW(GG$4:GG$56)-MIN(ROW(GG$4))+1,""),ROWS(GG$88:GG99))),"")</f>
        <v/>
      </c>
      <c r="GH99" s="138" t="str">
        <f t="array" ref="GH99">IFERROR(INDEX($A$4:$A$56,SMALL(IF($A$88=GH$4:GH$56,ROW(GH$4:GH$56)-MIN(ROW(GH$4))+1,""),ROWS(GH$88:GH99))),"")</f>
        <v/>
      </c>
      <c r="GI99" s="138" t="str">
        <f t="array" ref="GI99">IFERROR(INDEX($A$4:$A$56,SMALL(IF($A$88=GI$4:GI$56,ROW(GI$4:GI$56)-MIN(ROW(GI$4))+1,""),ROWS(GI$88:GI99))),"")</f>
        <v/>
      </c>
      <c r="GJ99" s="138" t="str">
        <f t="array" ref="GJ99">IFERROR(INDEX($A$4:$A$56,SMALL(IF($A$88=GJ$4:GJ$56,ROW(GJ$4:GJ$56)-MIN(ROW(GJ$4))+1,""),ROWS(GJ$88:GJ99))),"")</f>
        <v/>
      </c>
      <c r="GK99" s="138" t="str">
        <f t="array" ref="GK99">IFERROR(INDEX($A$4:$A$56,SMALL(IF($A$88=GK$4:GK$56,ROW(GK$4:GK$56)-MIN(ROW(GK$4))+1,""),ROWS(GK$88:GK99))),"")</f>
        <v/>
      </c>
      <c r="GL99" s="138" t="str">
        <f t="array" ref="GL99">IFERROR(INDEX($A$4:$A$56,SMALL(IF($A$88=GL$4:GL$56,ROW(GL$4:GL$56)-MIN(ROW(GL$4))+1,""),ROWS(GL$88:GL99))),"")</f>
        <v/>
      </c>
      <c r="GM99" s="138" t="str">
        <f t="array" ref="GM99">IFERROR(INDEX($A$4:$A$56,SMALL(IF($A$88=GM$4:GM$56,ROW(GM$4:GM$56)-MIN(ROW(GM$4))+1,""),ROWS(GM$88:GM99))),"")</f>
        <v/>
      </c>
      <c r="GN99" s="138" t="str">
        <f t="array" ref="GN99">IFERROR(INDEX($A$4:$A$56,SMALL(IF($A$88=GN$4:GN$56,ROW(GN$4:GN$56)-MIN(ROW(GN$4))+1,""),ROWS(GN$88:GN99))),"")</f>
        <v/>
      </c>
      <c r="GO99" s="138" t="str">
        <f t="array" ref="GO99">IFERROR(INDEX($A$4:$A$56,SMALL(IF($A$88=GO$4:GO$56,ROW(GO$4:GO$56)-MIN(ROW(GO$4))+1,""),ROWS(GO$88:GO99))),"")</f>
        <v/>
      </c>
      <c r="GP99" s="138" t="str">
        <f t="array" ref="GP99">IFERROR(INDEX($A$4:$A$56,SMALL(IF($A$88=GP$4:GP$56,ROW(GP$4:GP$56)-MIN(ROW(GP$4))+1,""),ROWS(GP$88:GP99))),"")</f>
        <v/>
      </c>
      <c r="GQ99" s="138" t="str">
        <f t="array" ref="GQ99">IFERROR(INDEX($A$4:$A$56,SMALL(IF($A$88=GQ$4:GQ$56,ROW(GQ$4:GQ$56)-MIN(ROW(GQ$4))+1,""),ROWS(GQ$88:GQ99))),"")</f>
        <v/>
      </c>
      <c r="GR99" s="138" t="str">
        <f t="array" ref="GR99">IFERROR(INDEX($A$4:$A$56,SMALL(IF($A$88=GR$4:GR$56,ROW(GR$4:GR$56)-MIN(ROW(GR$4))+1,""),ROWS(GR$88:GR99))),"")</f>
        <v/>
      </c>
      <c r="GS99" s="138" t="str">
        <f t="array" ref="GS99">IFERROR(INDEX($A$4:$A$56,SMALL(IF($A$88=GS$4:GS$56,ROW(GS$4:GS$56)-MIN(ROW(GS$4))+1,""),ROWS(GS$88:GS99))),"")</f>
        <v/>
      </c>
      <c r="GT99" s="138" t="str">
        <f t="array" ref="GT99">IFERROR(INDEX($A$4:$A$56,SMALL(IF($A$88=GT$4:GT$56,ROW(GT$4:GT$56)-MIN(ROW(GT$4))+1,""),ROWS(GT$88:GT99))),"")</f>
        <v/>
      </c>
      <c r="GU99" s="138" t="str">
        <f t="array" ref="GU99">IFERROR(INDEX($A$4:$A$56,SMALL(IF($A$88=GU$4:GU$56,ROW(GU$4:GU$56)-MIN(ROW(GU$4))+1,""),ROWS(GU$88:GU99))),"")</f>
        <v/>
      </c>
      <c r="GV99" s="138" t="str">
        <f t="array" ref="GV99">IFERROR(INDEX($A$4:$A$56,SMALL(IF($A$88=GV$4:GV$56,ROW(GV$4:GV$56)-MIN(ROW(GV$4))+1,""),ROWS(GV$88:GV99))),"")</f>
        <v/>
      </c>
      <c r="GW99" s="138" t="str">
        <f t="array" ref="GW99">IFERROR(INDEX($A$4:$A$56,SMALL(IF($A$88=GW$4:GW$56,ROW(GW$4:GW$56)-MIN(ROW(GW$4))+1,""),ROWS(GW$88:GW99))),"")</f>
        <v/>
      </c>
      <c r="GX99" s="138" t="str">
        <f t="array" ref="GX99">IFERROR(INDEX($A$4:$A$56,SMALL(IF($A$88=GX$4:GX$56,ROW(GX$4:GX$56)-MIN(ROW(GX$4))+1,""),ROWS(GX$88:GX99))),"")</f>
        <v/>
      </c>
      <c r="GY99" s="138" t="str">
        <f t="array" ref="GY99">IFERROR(INDEX($A$4:$A$56,SMALL(IF($A$88=GY$4:GY$56,ROW(GY$4:GY$56)-MIN(ROW(GY$4))+1,""),ROWS(GY$88:GY99))),"")</f>
        <v/>
      </c>
      <c r="GZ99" s="138" t="str">
        <f t="array" ref="GZ99">IFERROR(INDEX($A$4:$A$56,SMALL(IF($A$88=GZ$4:GZ$56,ROW(GZ$4:GZ$56)-MIN(ROW(GZ$4))+1,""),ROWS(GZ$88:GZ99))),"")</f>
        <v/>
      </c>
      <c r="HA99" s="138" t="str">
        <f t="array" ref="HA99">IFERROR(INDEX($A$4:$A$56,SMALL(IF($A$88=HA$4:HA$56,ROW(HA$4:HA$56)-MIN(ROW(HA$4))+1,""),ROWS(HA$88:HA99))),"")</f>
        <v/>
      </c>
      <c r="HB99" s="138" t="str">
        <f t="array" ref="HB99">IFERROR(INDEX($A$4:$A$56,SMALL(IF($A$88=HB$4:HB$56,ROW(HB$4:HB$56)-MIN(ROW(HB$4))+1,""),ROWS(HB$88:HB99))),"")</f>
        <v/>
      </c>
      <c r="HC99" s="138" t="str">
        <f t="array" ref="HC99">IFERROR(INDEX($A$4:$A$56,SMALL(IF($A$88=HC$4:HC$56,ROW(HC$4:HC$56)-MIN(ROW(HC$4))+1,""),ROWS(HC$88:HC99))),"")</f>
        <v/>
      </c>
      <c r="HD99" s="138" t="str">
        <f t="array" ref="HD99">IFERROR(INDEX($A$4:$A$56,SMALL(IF($A$88=HD$4:HD$56,ROW(HD$4:HD$56)-MIN(ROW(HD$4))+1,""),ROWS(HD$88:HD99))),"")</f>
        <v/>
      </c>
      <c r="HE99" s="138" t="str">
        <f t="array" ref="HE99">IFERROR(INDEX($A$4:$A$56,SMALL(IF($A$88=HE$4:HE$56,ROW(HE$4:HE$56)-MIN(ROW(HE$4))+1,""),ROWS(HE$88:HE99))),"")</f>
        <v/>
      </c>
      <c r="HF99" s="138" t="str">
        <f t="array" ref="HF99">IFERROR(INDEX($A$4:$A$56,SMALL(IF($A$88=HF$4:HF$56,ROW(HF$4:HF$56)-MIN(ROW(HF$4))+1,""),ROWS(HF$88:HF99))),"")</f>
        <v/>
      </c>
      <c r="HG99" s="138" t="str">
        <f t="array" ref="HG99">IFERROR(INDEX($A$4:$A$56,SMALL(IF($A$88=HG$4:HG$56,ROW(HG$4:HG$56)-MIN(ROW(HG$4))+1,""),ROWS(HG$88:HG99))),"")</f>
        <v/>
      </c>
      <c r="HH99" s="138" t="str">
        <f t="array" ref="HH99">IFERROR(INDEX($A$4:$A$56,SMALL(IF($A$88=HH$4:HH$56,ROW(HH$4:HH$56)-MIN(ROW(HH$4))+1,""),ROWS(HH$88:HH99))),"")</f>
        <v/>
      </c>
      <c r="HI99" s="138" t="str">
        <f t="array" ref="HI99">IFERROR(INDEX($A$4:$A$56,SMALL(IF($A$88=HI$4:HI$56,ROW(HI$4:HI$56)-MIN(ROW(HI$4))+1,""),ROWS(HI$88:HI99))),"")</f>
        <v/>
      </c>
      <c r="HJ99" s="138" t="str">
        <f t="array" ref="HJ99">IFERROR(INDEX($A$4:$A$56,SMALL(IF($A$88=HJ$4:HJ$56,ROW(HJ$4:HJ$56)-MIN(ROW(HJ$4))+1,""),ROWS(HJ$88:HJ99))),"")</f>
        <v/>
      </c>
      <c r="HK99" s="138" t="str">
        <f t="array" ref="HK99">IFERROR(INDEX($A$4:$A$56,SMALL(IF($A$88=HK$4:HK$56,ROW(HK$4:HK$56)-MIN(ROW(HK$4))+1,""),ROWS(HK$88:HK99))),"")</f>
        <v/>
      </c>
      <c r="HL99" s="138" t="str">
        <f t="array" ref="HL99">IFERROR(INDEX($A$4:$A$56,SMALL(IF($A$88=HL$4:HL$56,ROW(HL$4:HL$56)-MIN(ROW(HL$4))+1,""),ROWS(HL$88:HL99))),"")</f>
        <v/>
      </c>
      <c r="HM99" s="138" t="str">
        <f t="array" ref="HM99">IFERROR(INDEX($A$4:$A$56,SMALL(IF($A$88=HM$4:HM$56,ROW(HM$4:HM$56)-MIN(ROW(HM$4))+1,""),ROWS(HM$88:HM99))),"")</f>
        <v/>
      </c>
      <c r="HN99" s="138" t="str">
        <f t="array" ref="HN99">IFERROR(INDEX($A$4:$A$56,SMALL(IF($A$88=HN$4:HN$56,ROW(HN$4:HN$56)-MIN(ROW(HN$4))+1,""),ROWS(HN$88:HN99))),"")</f>
        <v/>
      </c>
      <c r="HO99" s="138" t="str">
        <f t="array" ref="HO99">IFERROR(INDEX($A$4:$A$56,SMALL(IF($A$88=HO$4:HO$56,ROW(HO$4:HO$56)-MIN(ROW(HO$4))+1,""),ROWS(HO$88:HO99))),"")</f>
        <v/>
      </c>
      <c r="HP99" s="138" t="str">
        <f t="array" ref="HP99">IFERROR(INDEX($A$4:$A$56,SMALL(IF($A$88=HP$4:HP$56,ROW(HP$4:HP$56)-MIN(ROW(HP$4))+1,""),ROWS(HP$88:HP99))),"")</f>
        <v/>
      </c>
      <c r="HQ99" s="138" t="str">
        <f t="array" ref="HQ99">IFERROR(INDEX($A$4:$A$56,SMALL(IF($A$88=HQ$4:HQ$56,ROW(HQ$4:HQ$56)-MIN(ROW(HQ$4))+1,""),ROWS(HQ$88:HQ99))),"")</f>
        <v/>
      </c>
      <c r="HR99" s="138" t="str">
        <f t="array" ref="HR99">IFERROR(INDEX($A$4:$A$56,SMALL(IF($A$88=HR$4:HR$56,ROW(HR$4:HR$56)-MIN(ROW(HR$4))+1,""),ROWS(HR$88:HR99))),"")</f>
        <v/>
      </c>
      <c r="HS99" s="138" t="str">
        <f t="array" ref="HS99">IFERROR(INDEX($A$4:$A$56,SMALL(IF($A$88=HS$4:HS$56,ROW(HS$4:HS$56)-MIN(ROW(HS$4))+1,""),ROWS(HS$88:HS99))),"")</f>
        <v/>
      </c>
      <c r="HT99" s="138" t="str">
        <f t="array" ref="HT99">IFERROR(INDEX($A$4:$A$56,SMALL(IF($A$88=HT$4:HT$56,ROW(HT$4:HT$56)-MIN(ROW(HT$4))+1,""),ROWS(HT$88:HT99))),"")</f>
        <v/>
      </c>
      <c r="HU99" s="138" t="str">
        <f t="array" ref="HU99">IFERROR(INDEX($A$4:$A$56,SMALL(IF($A$88=HU$4:HU$56,ROW(HU$4:HU$56)-MIN(ROW(HU$4))+1,""),ROWS(HU$88:HU99))),"")</f>
        <v/>
      </c>
      <c r="HV99" s="138" t="str">
        <f t="array" ref="HV99">IFERROR(INDEX($A$4:$A$56,SMALL(IF($A$88=HV$4:HV$56,ROW(HV$4:HV$56)-MIN(ROW(HV$4))+1,""),ROWS(HV$88:HV99))),"")</f>
        <v/>
      </c>
      <c r="HW99" s="138" t="str">
        <f t="array" ref="HW99">IFERROR(INDEX($A$4:$A$56,SMALL(IF($A$88=HW$4:HW$56,ROW(HW$4:HW$56)-MIN(ROW(HW$4))+1,""),ROWS(HW$88:HW99))),"")</f>
        <v/>
      </c>
      <c r="HX99" s="138" t="str">
        <f t="array" ref="HX99">IFERROR(INDEX($A$4:$A$56,SMALL(IF($A$88=HX$4:HX$56,ROW(HX$4:HX$56)-MIN(ROW(HX$4))+1,""),ROWS(HX$88:HX99))),"")</f>
        <v/>
      </c>
      <c r="HY99" s="138" t="str">
        <f t="array" ref="HY99">IFERROR(INDEX($A$4:$A$56,SMALL(IF($A$88=HY$4:HY$56,ROW(HY$4:HY$56)-MIN(ROW(HY$4))+1,""),ROWS(HY$88:HY99))),"")</f>
        <v/>
      </c>
      <c r="HZ99" s="138" t="str">
        <f t="array" ref="HZ99">IFERROR(INDEX($A$4:$A$56,SMALL(IF($A$88=HZ$4:HZ$56,ROW(HZ$4:HZ$56)-MIN(ROW(HZ$4))+1,""),ROWS(HZ$88:HZ99))),"")</f>
        <v/>
      </c>
      <c r="IA99" s="138" t="str">
        <f t="array" ref="IA99">IFERROR(INDEX($A$4:$A$56,SMALL(IF($A$88=IA$4:IA$56,ROW(IA$4:IA$56)-MIN(ROW(IA$4))+1,""),ROWS(IA$88:IA99))),"")</f>
        <v/>
      </c>
      <c r="IB99" s="138" t="str">
        <f t="array" ref="IB99">IFERROR(INDEX($A$4:$A$56,SMALL(IF($A$88=IB$4:IB$56,ROW(IB$4:IB$56)-MIN(ROW(IB$4))+1,""),ROWS(IB$88:IB99))),"")</f>
        <v/>
      </c>
      <c r="IC99" s="138" t="str">
        <f t="array" ref="IC99">IFERROR(INDEX($A$4:$A$56,SMALL(IF($A$88=IC$4:IC$56,ROW(IC$4:IC$56)-MIN(ROW(IC$4))+1,""),ROWS(IC$88:IC99))),"")</f>
        <v/>
      </c>
      <c r="ID99" s="138" t="str">
        <f t="array" ref="ID99">IFERROR(INDEX($A$4:$A$56,SMALL(IF($A$88=ID$4:ID$56,ROW(ID$4:ID$56)-MIN(ROW(ID$4))+1,""),ROWS(ID$88:ID99))),"")</f>
        <v/>
      </c>
      <c r="IE99" s="138" t="str">
        <f t="array" ref="IE99">IFERROR(INDEX($A$4:$A$56,SMALL(IF($A$88=IE$4:IE$56,ROW(IE$4:IE$56)-MIN(ROW(IE$4))+1,""),ROWS(IE$88:IE99))),"")</f>
        <v/>
      </c>
      <c r="IF99" s="138" t="str">
        <f t="array" ref="IF99">IFERROR(INDEX($A$4:$A$56,SMALL(IF($A$88=IF$4:IF$56,ROW(IF$4:IF$56)-MIN(ROW(IF$4))+1,""),ROWS(IF$88:IF99))),"")</f>
        <v/>
      </c>
      <c r="IG99" s="138" t="str">
        <f t="array" ref="IG99">IFERROR(INDEX($A$4:$A$56,SMALL(IF($A$88=IG$4:IG$56,ROW(IG$4:IG$56)-MIN(ROW(IG$4))+1,""),ROWS(IG$88:IG99))),"")</f>
        <v/>
      </c>
      <c r="IH99" s="138" t="str">
        <f t="array" ref="IH99">IFERROR(INDEX($A$4:$A$56,SMALL(IF($A$88=IH$4:IH$56,ROW(IH$4:IH$56)-MIN(ROW(IH$4))+1,""),ROWS(IH$88:IH99))),"")</f>
        <v/>
      </c>
      <c r="II99" s="138" t="str">
        <f t="array" ref="II99">IFERROR(INDEX($A$4:$A$56,SMALL(IF($A$88=II$4:II$56,ROW(II$4:II$56)-MIN(ROW(II$4))+1,""),ROWS(II$88:II99))),"")</f>
        <v/>
      </c>
      <c r="IJ99" s="138" t="str">
        <f t="array" ref="IJ99">IFERROR(INDEX($A$4:$A$56,SMALL(IF($A$88=IJ$4:IJ$56,ROW(IJ$4:IJ$56)-MIN(ROW(IJ$4))+1,""),ROWS(IJ$88:IJ99))),"")</f>
        <v/>
      </c>
      <c r="IK99" s="138" t="str">
        <f t="array" ref="IK99">IFERROR(INDEX($A$4:$A$56,SMALL(IF($A$88=IK$4:IK$56,ROW(IK$4:IK$56)-MIN(ROW(IK$4))+1,""),ROWS(IK$88:IK99))),"")</f>
        <v/>
      </c>
      <c r="IL99" s="138" t="str">
        <f t="array" ref="IL99">IFERROR(INDEX($A$4:$A$56,SMALL(IF($A$88=IL$4:IL$56,ROW(IL$4:IL$56)-MIN(ROW(IL$4))+1,""),ROWS(IL$88:IL99))),"")</f>
        <v/>
      </c>
      <c r="IM99" s="138" t="str">
        <f t="array" ref="IM99">IFERROR(INDEX($A$4:$A$56,SMALL(IF($A$88=IM$4:IM$56,ROW(IM$4:IM$56)-MIN(ROW(IM$4))+1,""),ROWS(IM$88:IM99))),"")</f>
        <v/>
      </c>
      <c r="IN99" s="138" t="str">
        <f t="array" ref="IN99">IFERROR(INDEX($A$4:$A$56,SMALL(IF($A$88=IN$4:IN$56,ROW(IN$4:IN$56)-MIN(ROW(IN$4))+1,""),ROWS(IN$88:IN99))),"")</f>
        <v/>
      </c>
      <c r="IO99" s="138" t="str">
        <f t="array" ref="IO99">IFERROR(INDEX($A$4:$A$56,SMALL(IF($A$88=IO$4:IO$56,ROW(IO$4:IO$56)-MIN(ROW(IO$4))+1,""),ROWS(IO$88:IO99))),"")</f>
        <v/>
      </c>
      <c r="IP99" s="138" t="str">
        <f t="array" ref="IP99">IFERROR(INDEX($A$4:$A$56,SMALL(IF($A$88=IP$4:IP$56,ROW(IP$4:IP$56)-MIN(ROW(IP$4))+1,""),ROWS(IP$88:IP99))),"")</f>
        <v/>
      </c>
      <c r="IQ99" s="138" t="str">
        <f t="array" ref="IQ99">IFERROR(INDEX($A$4:$A$56,SMALL(IF($A$88=IQ$4:IQ$56,ROW(IQ$4:IQ$56)-MIN(ROW(IQ$4))+1,""),ROWS(IQ$88:IQ99))),"")</f>
        <v/>
      </c>
      <c r="IR99" s="138" t="str">
        <f t="array" ref="IR99">IFERROR(INDEX($A$4:$A$56,SMALL(IF($A$88=IR$4:IR$56,ROW(IR$4:IR$56)-MIN(ROW(IR$4))+1,""),ROWS(IR$88:IR99))),"")</f>
        <v/>
      </c>
      <c r="IS99" s="138" t="str">
        <f t="array" ref="IS99">IFERROR(INDEX($A$4:$A$56,SMALL(IF($A$88=IS$4:IS$56,ROW(IS$4:IS$56)-MIN(ROW(IS$4))+1,""),ROWS(IS$88:IS99))),"")</f>
        <v/>
      </c>
      <c r="IT99" s="138" t="str">
        <f t="array" ref="IT99">IFERROR(INDEX($A$4:$A$56,SMALL(IF($A$88=IT$4:IT$56,ROW(IT$4:IT$56)-MIN(ROW(IT$4))+1,""),ROWS(IT$88:IT99))),"")</f>
        <v/>
      </c>
      <c r="IU99" s="138" t="str">
        <f t="array" ref="IU99">IFERROR(INDEX($A$4:$A$56,SMALL(IF($A$88=IU$4:IU$56,ROW(IU$4:IU$56)-MIN(ROW(IU$4))+1,""),ROWS(IU$88:IU99))),"")</f>
        <v/>
      </c>
      <c r="IV99" s="138" t="str">
        <f t="array" ref="IV99">IFERROR(INDEX($A$4:$A$56,SMALL(IF($A$88=IV$4:IV$56,ROW(IV$4:IV$56)-MIN(ROW(IV$4))+1,""),ROWS(IV$88:IV99))),"")</f>
        <v/>
      </c>
      <c r="IW99" s="138" t="str">
        <f t="array" ref="IW99">IFERROR(INDEX($A$4:$A$56,SMALL(IF($A$88=IW$4:IW$56,ROW(IW$4:IW$56)-MIN(ROW(IW$4))+1,""),ROWS(IW$88:IW99))),"")</f>
        <v/>
      </c>
      <c r="IX99" s="138" t="str">
        <f t="array" ref="IX99">IFERROR(INDEX($A$4:$A$56,SMALL(IF($A$88=IX$4:IX$56,ROW(IX$4:IX$56)-MIN(ROW(IX$4))+1,""),ROWS(IX$88:IX99))),"")</f>
        <v/>
      </c>
      <c r="IY99" s="138" t="str">
        <f t="array" ref="IY99">IFERROR(INDEX($A$4:$A$56,SMALL(IF($A$88=IY$4:IY$56,ROW(IY$4:IY$56)-MIN(ROW(IY$4))+1,""),ROWS(IY$88:IY99))),"")</f>
        <v/>
      </c>
      <c r="IZ99" s="138" t="str">
        <f t="array" ref="IZ99">IFERROR(INDEX($A$4:$A$56,SMALL(IF($A$88=IZ$4:IZ$56,ROW(IZ$4:IZ$56)-MIN(ROW(IZ$4))+1,""),ROWS(IZ$88:IZ99))),"")</f>
        <v/>
      </c>
      <c r="JA99" s="138" t="str">
        <f t="array" ref="JA99">IFERROR(INDEX($A$4:$A$56,SMALL(IF($A$88=JA$4:JA$56,ROW(JA$4:JA$56)-MIN(ROW(JA$4))+1,""),ROWS(JA$88:JA99))),"")</f>
        <v/>
      </c>
      <c r="JB99" s="138" t="str">
        <f t="array" ref="JB99">IFERROR(INDEX($A$4:$A$56,SMALL(IF($A$88=JB$4:JB$56,ROW(JB$4:JB$56)-MIN(ROW(JB$4))+1,""),ROWS(JB$88:JB99))),"")</f>
        <v/>
      </c>
      <c r="JC99" s="138" t="str">
        <f t="array" ref="JC99">IFERROR(INDEX($A$4:$A$56,SMALL(IF($A$88=JC$4:JC$56,ROW(JC$4:JC$56)-MIN(ROW(JC$4))+1,""),ROWS(JC$88:JC99))),"")</f>
        <v/>
      </c>
      <c r="JD99" s="138" t="str">
        <f t="array" ref="JD99">IFERROR(INDEX($A$4:$A$56,SMALL(IF($A$88=JD$4:JD$56,ROW(JD$4:JD$56)-MIN(ROW(JD$4))+1,""),ROWS(JD$88:JD99))),"")</f>
        <v/>
      </c>
      <c r="JE99" s="138" t="str">
        <f t="array" ref="JE99">IFERROR(INDEX($A$4:$A$56,SMALL(IF($A$88=JE$4:JE$56,ROW(JE$4:JE$56)-MIN(ROW(JE$4))+1,""),ROWS(JE$88:JE99))),"")</f>
        <v/>
      </c>
      <c r="JF99" s="138" t="str">
        <f t="array" ref="JF99">IFERROR(INDEX($A$4:$A$56,SMALL(IF($A$88=JF$4:JF$56,ROW(JF$4:JF$56)-MIN(ROW(JF$4))+1,""),ROWS(JF$88:JF99))),"")</f>
        <v/>
      </c>
      <c r="JG99" s="138" t="str">
        <f t="array" ref="JG99">IFERROR(INDEX($A$4:$A$56,SMALL(IF($A$88=JG$4:JG$56,ROW(JG$4:JG$56)-MIN(ROW(JG$4))+1,""),ROWS(JG$88:JG99))),"")</f>
        <v/>
      </c>
      <c r="JH99" s="138" t="str">
        <f t="array" ref="JH99">IFERROR(INDEX($A$4:$A$56,SMALL(IF($A$88=JH$4:JH$56,ROW(JH$4:JH$56)-MIN(ROW(JH$4))+1,""),ROWS(JH$88:JH99))),"")</f>
        <v/>
      </c>
      <c r="JI99" s="138" t="str">
        <f t="array" ref="JI99">IFERROR(INDEX($A$4:$A$56,SMALL(IF($A$88=JI$4:JI$56,ROW(JI$4:JI$56)-MIN(ROW(JI$4))+1,""),ROWS(JI$88:JI99))),"")</f>
        <v/>
      </c>
      <c r="JJ99" s="138" t="str">
        <f t="array" ref="JJ99">IFERROR(INDEX($A$4:$A$56,SMALL(IF($A$88=JJ$4:JJ$56,ROW(JJ$4:JJ$56)-MIN(ROW(JJ$4))+1,""),ROWS(JJ$88:JJ99))),"")</f>
        <v/>
      </c>
      <c r="JK99" s="138" t="str">
        <f t="array" ref="JK99">IFERROR(INDEX($A$4:$A$56,SMALL(IF($A$88=JK$4:JK$56,ROW(JK$4:JK$56)-MIN(ROW(JK$4))+1,""),ROWS(JK$88:JK99))),"")</f>
        <v/>
      </c>
    </row>
    <row r="100" spans="1:271">
      <c r="B100" s="186" t="str">
        <f t="array" ref="B100">IFERROR(INDEX($A$4:$A$56,SMALL(IF($A$88=B$4:B$56,ROW(B$4:B$56)-MIN(ROW(B$4))+1,""),ROWS(B$88:B100))),"")</f>
        <v/>
      </c>
      <c r="C100" s="138" t="str">
        <f t="array" ref="C100">IFERROR(INDEX($A$4:$A$56,SMALL(IF($A$88=C$4:C$56,ROW(C$4:C$56)-MIN(ROW(C$4))+1,""),ROWS(C$88:C100))),"")</f>
        <v/>
      </c>
      <c r="D100" s="138" t="str">
        <f t="array" ref="D100">IFERROR(INDEX($A$4:$A$56,SMALL(IF($A$88=D$4:D$56,ROW(D$4:D$56)-MIN(ROW(D$4))+1,""),ROWS(D$88:D100))),"")</f>
        <v/>
      </c>
      <c r="E100" s="138" t="str">
        <f t="array" ref="E100">IFERROR(INDEX($A$4:$A$56,SMALL(IF($A$88=E$4:E$56,ROW(E$4:E$56)-MIN(ROW(E$4))+1,""),ROWS(E$88:E100))),"")</f>
        <v/>
      </c>
      <c r="F100" s="138" t="str">
        <f t="array" ref="F100">IFERROR(INDEX($A$4:$A$56,SMALL(IF($A$88=F$4:F$56,ROW(F$4:F$56)-MIN(ROW(F$4))+1,""),ROWS(F$88:F100))),"")</f>
        <v/>
      </c>
      <c r="G100" s="186" t="str">
        <f t="array" ref="G100">IFERROR(INDEX($A$4:$A$56,SMALL(IF($A$88=G$4:G$56,ROW(G$4:G$56)-MIN(ROW(G$4))+1,""),ROWS(G$88:G100))),"")</f>
        <v/>
      </c>
      <c r="H100" s="138" t="str">
        <f t="array" ref="H100">IFERROR(INDEX($A$4:$A$56,SMALL(IF($A$88=H$4:H$56,ROW(H$4:H$56)-MIN(ROW(H$4))+1,""),ROWS(H$88:H100))),"")</f>
        <v/>
      </c>
      <c r="I100" s="138" t="str">
        <f t="array" ref="I100">IFERROR(INDEX($A$4:$A$56,SMALL(IF($A$88=I$4:I$56,ROW(I$4:I$56)-MIN(ROW(I$4))+1,""),ROWS(I$88:I100))),"")</f>
        <v/>
      </c>
      <c r="J100" s="138" t="str">
        <f t="array" ref="J100">IFERROR(INDEX($A$4:$A$56,SMALL(IF($A$88=J$4:J$56,ROW(J$4:J$56)-MIN(ROW(J$4))+1,""),ROWS(J$88:J100))),"")</f>
        <v/>
      </c>
      <c r="K100" s="138" t="str">
        <f t="array" ref="K100">IFERROR(INDEX($A$4:$A$56,SMALL(IF($A$88=K$4:K$56,ROW(K$4:K$56)-MIN(ROW(K$4))+1,""),ROWS(K$88:K100))),"")</f>
        <v/>
      </c>
      <c r="L100" s="186" t="str">
        <f t="array" ref="L100">IFERROR(INDEX($A$4:$A$56,SMALL(IF($A$88=L$4:L$56,ROW(L$4:L$56)-MIN(ROW(L$4))+1,""),ROWS(L$88:L100))),"")</f>
        <v/>
      </c>
      <c r="M100" s="138" t="str">
        <f t="array" ref="M100">IFERROR(INDEX($A$4:$A$56,SMALL(IF($A$88=M$4:M$56,ROW(M$4:M$56)-MIN(ROW(M$4))+1,""),ROWS(M$88:M100))),"")</f>
        <v/>
      </c>
      <c r="N100" s="138" t="str">
        <f t="array" ref="N100">IFERROR(INDEX($A$4:$A$56,SMALL(IF($A$88=N$4:N$56,ROW(N$4:N$56)-MIN(ROW(N$4))+1,""),ROWS(N$88:N100))),"")</f>
        <v/>
      </c>
      <c r="O100" s="138" t="str">
        <f t="array" ref="O100">IFERROR(INDEX($A$4:$A$56,SMALL(IF($A$88=O$4:O$56,ROW(O$4:O$56)-MIN(ROW(O$4))+1,""),ROWS(O$88:O100))),"")</f>
        <v/>
      </c>
      <c r="P100" s="138" t="str">
        <f t="array" ref="P100">IFERROR(INDEX($A$4:$A$56,SMALL(IF($A$88=P$4:P$56,ROW(P$4:P$56)-MIN(ROW(P$4))+1,""),ROWS(P$88:P100))),"")</f>
        <v/>
      </c>
      <c r="Q100" s="186" t="str">
        <f t="array" ref="Q100">IFERROR(INDEX($A$4:$A$56,SMALL(IF($A$88=Q$4:Q$56,ROW(Q$4:Q$56)-MIN(ROW(Q$4))+1,""),ROWS(Q$88:Q100))),"")</f>
        <v/>
      </c>
      <c r="R100" s="138" t="str">
        <f t="array" ref="R100">IFERROR(INDEX($A$4:$A$56,SMALL(IF($A$88=R$4:R$56,ROW(R$4:R$56)-MIN(ROW(R$4))+1,""),ROWS(R$88:R100))),"")</f>
        <v/>
      </c>
      <c r="S100" s="138" t="str">
        <f t="array" ref="S100">IFERROR(INDEX($A$4:$A$56,SMALL(IF($A$88=S$4:S$56,ROW(S$4:S$56)-MIN(ROW(S$4))+1,""),ROWS(S$88:S100))),"")</f>
        <v/>
      </c>
      <c r="T100" s="138" t="str">
        <f t="array" ref="T100">IFERROR(INDEX($A$4:$A$56,SMALL(IF($A$88=T$4:T$56,ROW(T$4:T$56)-MIN(ROW(T$4))+1,""),ROWS(T$88:T100))),"")</f>
        <v/>
      </c>
      <c r="U100" s="138" t="str">
        <f t="array" ref="U100">IFERROR(INDEX($A$4:$A$56,SMALL(IF($A$88=U$4:U$56,ROW(U$4:U$56)-MIN(ROW(U$4))+1,""),ROWS(U$88:U100))),"")</f>
        <v/>
      </c>
      <c r="V100" s="186" t="str">
        <f t="array" ref="V100">IFERROR(INDEX($A$4:$A$56,SMALL(IF($A$88=V$4:V$56,ROW(V$4:V$56)-MIN(ROW(V$4))+1,""),ROWS(V$88:V100))),"")</f>
        <v/>
      </c>
      <c r="W100" s="138" t="str">
        <f t="array" ref="W100">IFERROR(INDEX($A$4:$A$56,SMALL(IF($A$88=W$4:W$56,ROW(W$4:W$56)-MIN(ROW(W$4))+1,""),ROWS(W$88:W100))),"")</f>
        <v/>
      </c>
      <c r="X100" s="138" t="str">
        <f t="array" ref="X100">IFERROR(INDEX($A$4:$A$56,SMALL(IF($A$88=X$4:X$56,ROW(X$4:X$56)-MIN(ROW(X$4))+1,""),ROWS(X$88:X100))),"")</f>
        <v/>
      </c>
      <c r="Y100" s="138" t="str">
        <f t="array" ref="Y100">IFERROR(INDEX($A$4:$A$56,SMALL(IF($A$88=Y$4:Y$56,ROW(Y$4:Y$56)-MIN(ROW(Y$4))+1,""),ROWS(Y$88:Y100))),"")</f>
        <v/>
      </c>
      <c r="Z100" s="138" t="str">
        <f t="array" ref="Z100">IFERROR(INDEX($A$4:$A$56,SMALL(IF($A$88=Z$4:Z$56,ROW(Z$4:Z$56)-MIN(ROW(Z$4))+1,""),ROWS(Z$88:Z100))),"")</f>
        <v/>
      </c>
      <c r="AA100" s="186" t="str">
        <f t="array" ref="AA100">IFERROR(INDEX($A$4:$A$56,SMALL(IF($A$88=AA$4:AA$56,ROW(AA$4:AA$56)-MIN(ROW(AA$4))+1,""),ROWS(AA$88:AA100))),"")</f>
        <v/>
      </c>
      <c r="AB100" s="138" t="str">
        <f t="array" ref="AB100">IFERROR(INDEX($A$4:$A$56,SMALL(IF($A$88=AB$4:AB$56,ROW(AB$4:AB$56)-MIN(ROW(AB$4))+1,""),ROWS(AB$88:AB100))),"")</f>
        <v/>
      </c>
      <c r="AC100" s="138" t="str">
        <f t="array" ref="AC100">IFERROR(INDEX($A$4:$A$56,SMALL(IF($A$88=AC$4:AC$56,ROW(AC$4:AC$56)-MIN(ROW(AC$4))+1,""),ROWS(AC$88:AC100))),"")</f>
        <v/>
      </c>
      <c r="AD100" s="138" t="str">
        <f t="array" ref="AD100">IFERROR(INDEX($A$4:$A$56,SMALL(IF($A$88=AD$4:AD$56,ROW(AD$4:AD$56)-MIN(ROW(AD$4))+1,""),ROWS(AD$88:AD100))),"")</f>
        <v/>
      </c>
      <c r="AE100" s="138" t="str">
        <f t="array" ref="AE100">IFERROR(INDEX($A$4:$A$56,SMALL(IF($A$88=AE$4:AE$56,ROW(AE$4:AE$56)-MIN(ROW(AE$4))+1,""),ROWS(AE$88:AE100))),"")</f>
        <v/>
      </c>
      <c r="AF100" s="186" t="str">
        <f t="array" ref="AF100">IFERROR(INDEX($A$4:$A$56,SMALL(IF($A$88=AF$4:AF$56,ROW(AF$4:AF$56)-MIN(ROW(AF$4))+1,""),ROWS(AF$88:AF100))),"")</f>
        <v/>
      </c>
      <c r="AG100" s="138" t="str">
        <f t="array" ref="AG100">IFERROR(INDEX($A$4:$A$56,SMALL(IF($A$88=AG$4:AG$56,ROW(AG$4:AG$56)-MIN(ROW(AG$4))+1,""),ROWS(AG$88:AG100))),"")</f>
        <v/>
      </c>
      <c r="AH100" s="138" t="str">
        <f t="array" ref="AH100">IFERROR(INDEX($A$4:$A$56,SMALL(IF($A$88=AH$4:AH$56,ROW(AH$4:AH$56)-MIN(ROW(AH$4))+1,""),ROWS(AH$88:AH100))),"")</f>
        <v/>
      </c>
      <c r="AI100" s="138" t="str">
        <f t="array" ref="AI100">IFERROR(INDEX($A$4:$A$56,SMALL(IF($A$88=AI$4:AI$56,ROW(AI$4:AI$56)-MIN(ROW(AI$4))+1,""),ROWS(AI$88:AI100))),"")</f>
        <v/>
      </c>
      <c r="AJ100" s="138" t="str">
        <f t="array" ref="AJ100">IFERROR(INDEX($A$4:$A$56,SMALL(IF($A$88=AJ$4:AJ$56,ROW(AJ$4:AJ$56)-MIN(ROW(AJ$4))+1,""),ROWS(AJ$88:AJ100))),"")</f>
        <v/>
      </c>
      <c r="AK100" s="186" t="str">
        <f t="array" ref="AK100">IFERROR(INDEX($A$4:$A$56,SMALL(IF($A$88=AK$4:AK$56,ROW(AK$4:AK$56)-MIN(ROW(AK$4))+1,""),ROWS(AK$88:AK100))),"")</f>
        <v/>
      </c>
      <c r="AL100" s="138" t="str">
        <f t="array" ref="AL100">IFERROR(INDEX($A$4:$A$56,SMALL(IF($A$88=AL$4:AL$56,ROW(AL$4:AL$56)-MIN(ROW(AL$4))+1,""),ROWS(AL$88:AL100))),"")</f>
        <v/>
      </c>
      <c r="AM100" s="138" t="str">
        <f t="array" ref="AM100">IFERROR(INDEX($A$4:$A$56,SMALL(IF($A$88=AM$4:AM$56,ROW(AM$4:AM$56)-MIN(ROW(AM$4))+1,""),ROWS(AM$88:AM100))),"")</f>
        <v/>
      </c>
      <c r="AN100" s="138" t="str">
        <f t="array" ref="AN100">IFERROR(INDEX($A$4:$A$56,SMALL(IF($A$88=AN$4:AN$56,ROW(AN$4:AN$56)-MIN(ROW(AN$4))+1,""),ROWS(AN$88:AN100))),"")</f>
        <v/>
      </c>
      <c r="AO100" s="138" t="str">
        <f t="array" ref="AO100">IFERROR(INDEX($A$4:$A$56,SMALL(IF($A$88=AO$4:AO$56,ROW(AO$4:AO$56)-MIN(ROW(AO$4))+1,""),ROWS(AO$88:AO100))),"")</f>
        <v/>
      </c>
      <c r="AP100" s="186" t="str">
        <f t="array" ref="AP100">IFERROR(INDEX($A$4:$A$56,SMALL(IF($A$88=AP$4:AP$56,ROW(AP$4:AP$56)-MIN(ROW(AP$4))+1,""),ROWS(AP$88:AP100))),"")</f>
        <v/>
      </c>
      <c r="AQ100" s="138" t="str">
        <f t="array" ref="AQ100">IFERROR(INDEX($A$4:$A$56,SMALL(IF($A$88=AQ$4:AQ$56,ROW(AQ$4:AQ$56)-MIN(ROW(AQ$4))+1,""),ROWS(AQ$88:AQ100))),"")</f>
        <v/>
      </c>
      <c r="AR100" s="138" t="str">
        <f t="array" ref="AR100">IFERROR(INDEX($A$4:$A$56,SMALL(IF($A$88=AR$4:AR$56,ROW(AR$4:AR$56)-MIN(ROW(AR$4))+1,""),ROWS(AR$88:AR100))),"")</f>
        <v/>
      </c>
      <c r="AS100" s="138" t="str">
        <f t="array" ref="AS100">IFERROR(INDEX($A$4:$A$56,SMALL(IF($A$88=AS$4:AS$56,ROW(AS$4:AS$56)-MIN(ROW(AS$4))+1,""),ROWS(AS$88:AS100))),"")</f>
        <v/>
      </c>
      <c r="AT100" s="138" t="str">
        <f t="array" ref="AT100">IFERROR(INDEX($A$4:$A$56,SMALL(IF($A$88=AT$4:AT$56,ROW(AT$4:AT$56)-MIN(ROW(AT$4))+1,""),ROWS(AT$88:AT100))),"")</f>
        <v/>
      </c>
      <c r="AU100" s="186" t="str">
        <f t="array" ref="AU100">IFERROR(INDEX($A$4:$A$56,SMALL(IF($A$88=AU$4:AU$56,ROW(AU$4:AU$56)-MIN(ROW(AU$4))+1,""),ROWS(AU$88:AU100))),"")</f>
        <v/>
      </c>
      <c r="AV100" s="138" t="str">
        <f t="array" ref="AV100">IFERROR(INDEX($A$4:$A$56,SMALL(IF($A$88=AV$4:AV$56,ROW(AV$4:AV$56)-MIN(ROW(AV$4))+1,""),ROWS(AV$88:AV100))),"")</f>
        <v/>
      </c>
      <c r="AW100" s="138" t="str">
        <f t="array" ref="AW100">IFERROR(INDEX($A$4:$A$56,SMALL(IF($A$88=AW$4:AW$56,ROW(AW$4:AW$56)-MIN(ROW(AW$4))+1,""),ROWS(AW$88:AW100))),"")</f>
        <v/>
      </c>
      <c r="AX100" s="138" t="str">
        <f t="array" ref="AX100">IFERROR(INDEX($A$4:$A$56,SMALL(IF($A$88=AX$4:AX$56,ROW(AX$4:AX$56)-MIN(ROW(AX$4))+1,""),ROWS(AX$88:AX100))),"")</f>
        <v/>
      </c>
      <c r="AY100" s="138" t="str">
        <f t="array" ref="AY100">IFERROR(INDEX($A$4:$A$56,SMALL(IF($A$88=AY$4:AY$56,ROW(AY$4:AY$56)-MIN(ROW(AY$4))+1,""),ROWS(AY$88:AY100))),"")</f>
        <v/>
      </c>
      <c r="AZ100" s="186" t="str">
        <f t="array" ref="AZ100">IFERROR(INDEX($A$4:$A$56,SMALL(IF($A$88=AZ$4:AZ$56,ROW(AZ$4:AZ$56)-MIN(ROW(AZ$4))+1,""),ROWS(AZ$88:AZ100))),"")</f>
        <v/>
      </c>
      <c r="BA100" s="138" t="str">
        <f t="array" ref="BA100">IFERROR(INDEX($A$4:$A$56,SMALL(IF($A$88=BA$4:BA$56,ROW(BA$4:BA$56)-MIN(ROW(BA$4))+1,""),ROWS(BA$88:BA100))),"")</f>
        <v/>
      </c>
      <c r="BB100" s="138" t="str">
        <f t="array" ref="BB100">IFERROR(INDEX($A$4:$A$56,SMALL(IF($A$88=BB$4:BB$56,ROW(BB$4:BB$56)-MIN(ROW(BB$4))+1,""),ROWS(BB$88:BB100))),"")</f>
        <v/>
      </c>
      <c r="BC100" s="138" t="str">
        <f t="array" ref="BC100">IFERROR(INDEX($A$4:$A$56,SMALL(IF($A$88=BC$4:BC$56,ROW(BC$4:BC$56)-MIN(ROW(BC$4))+1,""),ROWS(BC$88:BC100))),"")</f>
        <v/>
      </c>
      <c r="BD100" s="138" t="str">
        <f t="array" ref="BD100">IFERROR(INDEX($A$4:$A$56,SMALL(IF($A$88=BD$4:BD$56,ROW(BD$4:BD$56)-MIN(ROW(BD$4))+1,""),ROWS(BD$88:BD100))),"")</f>
        <v/>
      </c>
      <c r="BE100" s="186" t="str">
        <f t="array" ref="BE100">IFERROR(INDEX($A$4:$A$56,SMALL(IF($A$88=BE$4:BE$56,ROW(BE$4:BE$56)-MIN(ROW(BE$4))+1,""),ROWS(BE$88:BE100))),"")</f>
        <v/>
      </c>
      <c r="BF100" s="138" t="str">
        <f t="array" ref="BF100">IFERROR(INDEX($A$4:$A$56,SMALL(IF($A$88=BF$4:BF$56,ROW(BF$4:BF$56)-MIN(ROW(BF$4))+1,""),ROWS(BF$88:BF100))),"")</f>
        <v/>
      </c>
      <c r="BG100" s="138" t="str">
        <f t="array" ref="BG100">IFERROR(INDEX($A$4:$A$56,SMALL(IF($A$88=BG$4:BG$56,ROW(BG$4:BG$56)-MIN(ROW(BG$4))+1,""),ROWS(BG$88:BG100))),"")</f>
        <v/>
      </c>
      <c r="BH100" s="138" t="str">
        <f t="array" ref="BH100">IFERROR(INDEX($A$4:$A$56,SMALL(IF($A$88=BH$4:BH$56,ROW(BH$4:BH$56)-MIN(ROW(BH$4))+1,""),ROWS(BH$88:BH100))),"")</f>
        <v/>
      </c>
      <c r="BI100" s="138" t="str">
        <f t="array" ref="BI100">IFERROR(INDEX($A$4:$A$56,SMALL(IF($A$88=BI$4:BI$56,ROW(BI$4:BI$56)-MIN(ROW(BI$4))+1,""),ROWS(BI$88:BI100))),"")</f>
        <v/>
      </c>
      <c r="BJ100" s="186" t="str">
        <f t="array" ref="BJ100">IFERROR(INDEX($A$4:$A$56,SMALL(IF($A$88=BJ$4:BJ$56,ROW(BJ$4:BJ$56)-MIN(ROW(BJ$4))+1,""),ROWS(BJ$88:BJ100))),"")</f>
        <v/>
      </c>
      <c r="BK100" s="138" t="str">
        <f t="array" ref="BK100">IFERROR(INDEX($A$4:$A$56,SMALL(IF($A$88=BK$4:BK$56,ROW(BK$4:BK$56)-MIN(ROW(BK$4))+1,""),ROWS(BK$88:BK100))),"")</f>
        <v/>
      </c>
      <c r="BL100" s="138" t="str">
        <f t="array" ref="BL100">IFERROR(INDEX($A$4:$A$56,SMALL(IF($A$88=BL$4:BL$56,ROW(BL$4:BL$56)-MIN(ROW(BL$4))+1,""),ROWS(BL$88:BL100))),"")</f>
        <v/>
      </c>
      <c r="BM100" s="138" t="str">
        <f t="array" ref="BM100">IFERROR(INDEX($A$4:$A$56,SMALL(IF($A$88=BM$4:BM$56,ROW(BM$4:BM$56)-MIN(ROW(BM$4))+1,""),ROWS(BM$88:BM100))),"")</f>
        <v/>
      </c>
      <c r="BN100" s="138" t="str">
        <f t="array" ref="BN100">IFERROR(INDEX($A$4:$A$56,SMALL(IF($A$88=BN$4:BN$56,ROW(BN$4:BN$56)-MIN(ROW(BN$4))+1,""),ROWS(BN$88:BN100))),"")</f>
        <v/>
      </c>
      <c r="BO100" s="186" t="str">
        <f t="array" ref="BO100">IFERROR(INDEX($A$4:$A$56,SMALL(IF($A$88=BO$4:BO$56,ROW(BO$4:BO$56)-MIN(ROW(BO$4))+1,""),ROWS(BO$88:BO100))),"")</f>
        <v/>
      </c>
      <c r="BP100" s="138" t="str">
        <f t="array" ref="BP100">IFERROR(INDEX($A$4:$A$56,SMALL(IF($A$88=BP$4:BP$56,ROW(BP$4:BP$56)-MIN(ROW(BP$4))+1,""),ROWS(BP$88:BP100))),"")</f>
        <v/>
      </c>
      <c r="BQ100" s="138" t="str">
        <f t="array" ref="BQ100">IFERROR(INDEX($A$4:$A$56,SMALL(IF($A$88=BQ$4:BQ$56,ROW(BQ$4:BQ$56)-MIN(ROW(BQ$4))+1,""),ROWS(BQ$88:BQ100))),"")</f>
        <v/>
      </c>
      <c r="BR100" s="138" t="str">
        <f t="array" ref="BR100">IFERROR(INDEX($A$4:$A$56,SMALL(IF($A$88=BR$4:BR$56,ROW(BR$4:BR$56)-MIN(ROW(BR$4))+1,""),ROWS(BR$88:BR100))),"")</f>
        <v/>
      </c>
      <c r="BS100" s="138" t="str">
        <f t="array" ref="BS100">IFERROR(INDEX($A$4:$A$56,SMALL(IF($A$88=BS$4:BS$56,ROW(BS$4:BS$56)-MIN(ROW(BS$4))+1,""),ROWS(BS$88:BS100))),"")</f>
        <v/>
      </c>
      <c r="BT100" s="186" t="str">
        <f t="array" ref="BT100">IFERROR(INDEX($A$4:$A$56,SMALL(IF($A$88=BT$4:BT$56,ROW(BT$4:BT$56)-MIN(ROW(BT$4))+1,""),ROWS(BT$88:BT100))),"")</f>
        <v/>
      </c>
      <c r="BU100" s="138" t="str">
        <f t="array" ref="BU100">IFERROR(INDEX($A$4:$A$56,SMALL(IF($A$88=BU$4:BU$56,ROW(BU$4:BU$56)-MIN(ROW(BU$4))+1,""),ROWS(BU$88:BU100))),"")</f>
        <v/>
      </c>
      <c r="BV100" s="138" t="str">
        <f t="array" ref="BV100">IFERROR(INDEX($A$4:$A$56,SMALL(IF($A$88=BV$4:BV$56,ROW(BV$4:BV$56)-MIN(ROW(BV$4))+1,""),ROWS(BV$88:BV100))),"")</f>
        <v/>
      </c>
      <c r="BW100" s="138" t="str">
        <f t="array" ref="BW100">IFERROR(INDEX($A$4:$A$56,SMALL(IF($A$88=BW$4:BW$56,ROW(BW$4:BW$56)-MIN(ROW(BW$4))+1,""),ROWS(BW$88:BW100))),"")</f>
        <v/>
      </c>
      <c r="BX100" s="138" t="str">
        <f t="array" ref="BX100">IFERROR(INDEX($A$4:$A$56,SMALL(IF($A$88=BX$4:BX$56,ROW(BX$4:BX$56)-MIN(ROW(BX$4))+1,""),ROWS(BX$88:BX100))),"")</f>
        <v/>
      </c>
      <c r="BY100" s="186" t="str">
        <f t="array" ref="BY100">IFERROR(INDEX($A$4:$A$56,SMALL(IF($A$88=BY$4:BY$56,ROW(BY$4:BY$56)-MIN(ROW(BY$4))+1,""),ROWS(BY$88:BY100))),"")</f>
        <v/>
      </c>
      <c r="BZ100" s="138" t="str">
        <f t="array" ref="BZ100">IFERROR(INDEX($A$4:$A$56,SMALL(IF($A$88=BZ$4:BZ$56,ROW(BZ$4:BZ$56)-MIN(ROW(BZ$4))+1,""),ROWS(BZ$88:BZ100))),"")</f>
        <v/>
      </c>
      <c r="CA100" s="138" t="str">
        <f t="array" ref="CA100">IFERROR(INDEX($A$4:$A$56,SMALL(IF($A$88=CA$4:CA$56,ROW(CA$4:CA$56)-MIN(ROW(CA$4))+1,""),ROWS(CA$88:CA100))),"")</f>
        <v/>
      </c>
      <c r="CB100" s="138" t="str">
        <f t="array" ref="CB100">IFERROR(INDEX($A$4:$A$56,SMALL(IF($A$88=CB$4:CB$56,ROW(CB$4:CB$56)-MIN(ROW(CB$4))+1,""),ROWS(CB$88:CB100))),"")</f>
        <v/>
      </c>
      <c r="CC100" s="138" t="str">
        <f t="array" ref="CC100">IFERROR(INDEX($A$4:$A$56,SMALL(IF($A$88=CC$4:CC$56,ROW(CC$4:CC$56)-MIN(ROW(CC$4))+1,""),ROWS(CC$88:CC100))),"")</f>
        <v/>
      </c>
      <c r="CD100" s="186" t="str">
        <f t="array" ref="CD100">IFERROR(INDEX($A$4:$A$56,SMALL(IF($A$88=CD$4:CD$56,ROW(CD$4:CD$56)-MIN(ROW(CD$4))+1,""),ROWS(CD$88:CD100))),"")</f>
        <v/>
      </c>
      <c r="CE100" s="138" t="str">
        <f t="array" ref="CE100">IFERROR(INDEX($A$4:$A$56,SMALL(IF($A$88=CE$4:CE$56,ROW(CE$4:CE$56)-MIN(ROW(CE$4))+1,""),ROWS(CE$88:CE100))),"")</f>
        <v/>
      </c>
      <c r="CF100" s="138" t="str">
        <f t="array" ref="CF100">IFERROR(INDEX($A$4:$A$56,SMALL(IF($A$88=CF$4:CF$56,ROW(CF$4:CF$56)-MIN(ROW(CF$4))+1,""),ROWS(CF$88:CF100))),"")</f>
        <v/>
      </c>
      <c r="CG100" s="138" t="str">
        <f t="array" ref="CG100">IFERROR(INDEX($A$4:$A$56,SMALL(IF($A$88=CG$4:CG$56,ROW(CG$4:CG$56)-MIN(ROW(CG$4))+1,""),ROWS(CG$88:CG100))),"")</f>
        <v/>
      </c>
      <c r="CH100" s="138" t="str">
        <f t="array" ref="CH100">IFERROR(INDEX($A$4:$A$56,SMALL(IF($A$88=CH$4:CH$56,ROW(CH$4:CH$56)-MIN(ROW(CH$4))+1,""),ROWS(CH$88:CH100))),"")</f>
        <v/>
      </c>
      <c r="CI100" s="186" t="str">
        <f t="array" ref="CI100">IFERROR(INDEX($A$4:$A$56,SMALL(IF($A$88=CI$4:CI$56,ROW(CI$4:CI$56)-MIN(ROW(CI$4))+1,""),ROWS(CI$88:CI100))),"")</f>
        <v/>
      </c>
      <c r="CJ100" s="138" t="str">
        <f t="array" ref="CJ100">IFERROR(INDEX($A$4:$A$56,SMALL(IF($A$88=CJ$4:CJ$56,ROW(CJ$4:CJ$56)-MIN(ROW(CJ$4))+1,""),ROWS(CJ$88:CJ100))),"")</f>
        <v/>
      </c>
      <c r="CK100" s="138" t="str">
        <f t="array" ref="CK100">IFERROR(INDEX($A$4:$A$56,SMALL(IF($A$88=CK$4:CK$56,ROW(CK$4:CK$56)-MIN(ROW(CK$4))+1,""),ROWS(CK$88:CK100))),"")</f>
        <v/>
      </c>
      <c r="CL100" s="138" t="str">
        <f t="array" ref="CL100">IFERROR(INDEX($A$4:$A$56,SMALL(IF($A$88=CL$4:CL$56,ROW(CL$4:CL$56)-MIN(ROW(CL$4))+1,""),ROWS(CL$88:CL100))),"")</f>
        <v/>
      </c>
      <c r="CM100" s="138" t="str">
        <f t="array" ref="CM100">IFERROR(INDEX($A$4:$A$56,SMALL(IF($A$88=CM$4:CM$56,ROW(CM$4:CM$56)-MIN(ROW(CM$4))+1,""),ROWS(CM$88:CM100))),"")</f>
        <v/>
      </c>
      <c r="CN100" s="186" t="str">
        <f t="array" ref="CN100">IFERROR(INDEX($A$4:$A$56,SMALL(IF($A$88=CN$4:CN$56,ROW(CN$4:CN$56)-MIN(ROW(CN$4))+1,""),ROWS(CN$88:CN100))),"")</f>
        <v/>
      </c>
      <c r="CO100" s="138" t="str">
        <f t="array" ref="CO100">IFERROR(INDEX($A$4:$A$56,SMALL(IF($A$88=CO$4:CO$56,ROW(CO$4:CO$56)-MIN(ROW(CO$4))+1,""),ROWS(CO$88:CO100))),"")</f>
        <v/>
      </c>
      <c r="CP100" s="138" t="str">
        <f t="array" ref="CP100">IFERROR(INDEX($A$4:$A$56,SMALL(IF($A$88=CP$4:CP$56,ROW(CP$4:CP$56)-MIN(ROW(CP$4))+1,""),ROWS(CP$88:CP100))),"")</f>
        <v/>
      </c>
      <c r="CQ100" s="138" t="str">
        <f t="array" ref="CQ100">IFERROR(INDEX($A$4:$A$56,SMALL(IF($A$88=CQ$4:CQ$56,ROW(CQ$4:CQ$56)-MIN(ROW(CQ$4))+1,""),ROWS(CQ$88:CQ100))),"")</f>
        <v/>
      </c>
      <c r="CR100" s="138" t="str">
        <f t="array" ref="CR100">IFERROR(INDEX($A$4:$A$56,SMALL(IF($A$88=CR$4:CR$56,ROW(CR$4:CR$56)-MIN(ROW(CR$4))+1,""),ROWS(CR$88:CR100))),"")</f>
        <v/>
      </c>
      <c r="CS100" s="186" t="str">
        <f t="array" ref="CS100">IFERROR(INDEX($A$4:$A$56,SMALL(IF($A$88=CS$4:CS$56,ROW(CS$4:CS$56)-MIN(ROW(CS$4))+1,""),ROWS(CS$88:CS100))),"")</f>
        <v/>
      </c>
      <c r="CT100" s="138" t="str">
        <f t="array" ref="CT100">IFERROR(INDEX($A$4:$A$56,SMALL(IF($A$88=CT$4:CT$56,ROW(CT$4:CT$56)-MIN(ROW(CT$4))+1,""),ROWS(CT$88:CT100))),"")</f>
        <v/>
      </c>
      <c r="CU100" s="138" t="str">
        <f t="array" ref="CU100">IFERROR(INDEX($A$4:$A$56,SMALL(IF($A$88=CU$4:CU$56,ROW(CU$4:CU$56)-MIN(ROW(CU$4))+1,""),ROWS(CU$88:CU100))),"")</f>
        <v/>
      </c>
      <c r="CV100" s="138" t="str">
        <f t="array" ref="CV100">IFERROR(INDEX($A$4:$A$56,SMALL(IF($A$88=CV$4:CV$56,ROW(CV$4:CV$56)-MIN(ROW(CV$4))+1,""),ROWS(CV$88:CV100))),"")</f>
        <v/>
      </c>
      <c r="CW100" s="138" t="str">
        <f t="array" ref="CW100">IFERROR(INDEX($A$4:$A$56,SMALL(IF($A$88=CW$4:CW$56,ROW(CW$4:CW$56)-MIN(ROW(CW$4))+1,""),ROWS(CW$88:CW100))),"")</f>
        <v/>
      </c>
      <c r="CX100" s="186" t="str">
        <f t="array" ref="CX100">IFERROR(INDEX($A$4:$A$56,SMALL(IF($A$88=CX$4:CX$56,ROW(CX$4:CX$56)-MIN(ROW(CX$4))+1,""),ROWS(CX$88:CX100))),"")</f>
        <v/>
      </c>
      <c r="CY100" s="138" t="str">
        <f t="array" ref="CY100">IFERROR(INDEX($A$4:$A$56,SMALL(IF($A$88=CY$4:CY$56,ROW(CY$4:CY$56)-MIN(ROW(CY$4))+1,""),ROWS(CY$88:CY100))),"")</f>
        <v/>
      </c>
      <c r="CZ100" s="138" t="str">
        <f t="array" ref="CZ100">IFERROR(INDEX($A$4:$A$56,SMALL(IF($A$88=CZ$4:CZ$56,ROW(CZ$4:CZ$56)-MIN(ROW(CZ$4))+1,""),ROWS(CZ$88:CZ100))),"")</f>
        <v/>
      </c>
      <c r="DA100" s="138" t="str">
        <f t="array" ref="DA100">IFERROR(INDEX($A$4:$A$56,SMALL(IF($A$88=DA$4:DA$56,ROW(DA$4:DA$56)-MIN(ROW(DA$4))+1,""),ROWS(DA$88:DA100))),"")</f>
        <v/>
      </c>
      <c r="DB100" s="138" t="str">
        <f t="array" ref="DB100">IFERROR(INDEX($A$4:$A$56,SMALL(IF($A$88=DB$4:DB$56,ROW(DB$4:DB$56)-MIN(ROW(DB$4))+1,""),ROWS(DB$88:DB100))),"")</f>
        <v/>
      </c>
      <c r="DC100" s="186" t="str">
        <f t="array" ref="DC100">IFERROR(INDEX($A$4:$A$56,SMALL(IF($A$88=DC$4:DC$56,ROW(DC$4:DC$56)-MIN(ROW(DC$4))+1,""),ROWS(DC$88:DC100))),"")</f>
        <v/>
      </c>
      <c r="DD100" s="138" t="str">
        <f t="array" ref="DD100">IFERROR(INDEX($A$4:$A$56,SMALL(IF($A$88=DD$4:DD$56,ROW(DD$4:DD$56)-MIN(ROW(DD$4))+1,""),ROWS(DD$88:DD100))),"")</f>
        <v/>
      </c>
      <c r="DE100" s="138" t="str">
        <f t="array" ref="DE100">IFERROR(INDEX($A$4:$A$56,SMALL(IF($A$88=DE$4:DE$56,ROW(DE$4:DE$56)-MIN(ROW(DE$4))+1,""),ROWS(DE$88:DE100))),"")</f>
        <v/>
      </c>
      <c r="DF100" s="138" t="str">
        <f t="array" ref="DF100">IFERROR(INDEX($A$4:$A$56,SMALL(IF($A$88=DF$4:DF$56,ROW(DF$4:DF$56)-MIN(ROW(DF$4))+1,""),ROWS(DF$88:DF100))),"")</f>
        <v/>
      </c>
      <c r="DG100" s="138" t="str">
        <f t="array" ref="DG100">IFERROR(INDEX($A$4:$A$56,SMALL(IF($A$88=DG$4:DG$56,ROW(DG$4:DG$56)-MIN(ROW(DG$4))+1,""),ROWS(DG$88:DG100))),"")</f>
        <v/>
      </c>
      <c r="DH100" s="186" t="str">
        <f t="array" ref="DH100">IFERROR(INDEX($A$4:$A$56,SMALL(IF($A$88=DH$4:DH$56,ROW(DH$4:DH$56)-MIN(ROW(DH$4))+1,""),ROWS(DH$88:DH100))),"")</f>
        <v/>
      </c>
      <c r="DI100" s="138" t="str">
        <f t="array" ref="DI100">IFERROR(INDEX($A$4:$A$56,SMALL(IF($A$88=DI$4:DI$56,ROW(DI$4:DI$56)-MIN(ROW(DI$4))+1,""),ROWS(DI$88:DI100))),"")</f>
        <v/>
      </c>
      <c r="DJ100" s="138" t="str">
        <f t="array" ref="DJ100">IFERROR(INDEX($A$4:$A$56,SMALL(IF($A$88=DJ$4:DJ$56,ROW(DJ$4:DJ$56)-MIN(ROW(DJ$4))+1,""),ROWS(DJ$88:DJ100))),"")</f>
        <v/>
      </c>
      <c r="DK100" s="138" t="str">
        <f t="array" ref="DK100">IFERROR(INDEX($A$4:$A$56,SMALL(IF($A$88=DK$4:DK$56,ROW(DK$4:DK$56)-MIN(ROW(DK$4))+1,""),ROWS(DK$88:DK100))),"")</f>
        <v/>
      </c>
      <c r="DL100" s="138" t="str">
        <f t="array" ref="DL100">IFERROR(INDEX($A$4:$A$56,SMALL(IF($A$88=DL$4:DL$56,ROW(DL$4:DL$56)-MIN(ROW(DL$4))+1,""),ROWS(DL$88:DL100))),"")</f>
        <v/>
      </c>
      <c r="DM100" s="186" t="str">
        <f t="array" ref="DM100">IFERROR(INDEX($A$4:$A$56,SMALL(IF($A$88=DM$4:DM$56,ROW(DM$4:DM$56)-MIN(ROW(DM$4))+1,""),ROWS(DM$88:DM100))),"")</f>
        <v/>
      </c>
      <c r="DN100" s="138" t="str">
        <f t="array" ref="DN100">IFERROR(INDEX($A$4:$A$56,SMALL(IF($A$88=DN$4:DN$56,ROW(DN$4:DN$56)-MIN(ROW(DN$4))+1,""),ROWS(DN$88:DN100))),"")</f>
        <v/>
      </c>
      <c r="DO100" s="138" t="str">
        <f t="array" ref="DO100">IFERROR(INDEX($A$4:$A$56,SMALL(IF($A$88=DO$4:DO$56,ROW(DO$4:DO$56)-MIN(ROW(DO$4))+1,""),ROWS(DO$88:DO100))),"")</f>
        <v/>
      </c>
      <c r="DP100" s="138" t="str">
        <f t="array" ref="DP100">IFERROR(INDEX($A$4:$A$56,SMALL(IF($A$88=DP$4:DP$56,ROW(DP$4:DP$56)-MIN(ROW(DP$4))+1,""),ROWS(DP$88:DP100))),"")</f>
        <v/>
      </c>
      <c r="DQ100" s="138" t="str">
        <f t="array" ref="DQ100">IFERROR(INDEX($A$4:$A$56,SMALL(IF($A$88=DQ$4:DQ$56,ROW(DQ$4:DQ$56)-MIN(ROW(DQ$4))+1,""),ROWS(DQ$88:DQ100))),"")</f>
        <v/>
      </c>
      <c r="DR100" s="186" t="str">
        <f t="array" ref="DR100">IFERROR(INDEX($A$4:$A$56,SMALL(IF($A$88=DR$4:DR$56,ROW(DR$4:DR$56)-MIN(ROW(DR$4))+1,""),ROWS(DR$88:DR100))),"")</f>
        <v/>
      </c>
      <c r="DS100" s="138" t="str">
        <f t="array" ref="DS100">IFERROR(INDEX($A$4:$A$56,SMALL(IF($A$88=DS$4:DS$56,ROW(DS$4:DS$56)-MIN(ROW(DS$4))+1,""),ROWS(DS$88:DS100))),"")</f>
        <v/>
      </c>
      <c r="DT100" s="138" t="str">
        <f t="array" ref="DT100">IFERROR(INDEX($A$4:$A$56,SMALL(IF($A$88=DT$4:DT$56,ROW(DT$4:DT$56)-MIN(ROW(DT$4))+1,""),ROWS(DT$88:DT100))),"")</f>
        <v/>
      </c>
      <c r="DU100" s="138" t="str">
        <f t="array" ref="DU100">IFERROR(INDEX($A$4:$A$56,SMALL(IF($A$88=DU$4:DU$56,ROW(DU$4:DU$56)-MIN(ROW(DU$4))+1,""),ROWS(DU$88:DU100))),"")</f>
        <v/>
      </c>
      <c r="DV100" s="138" t="str">
        <f t="array" ref="DV100">IFERROR(INDEX($A$4:$A$56,SMALL(IF($A$88=DV$4:DV$56,ROW(DV$4:DV$56)-MIN(ROW(DV$4))+1,""),ROWS(DV$88:DV100))),"")</f>
        <v/>
      </c>
      <c r="DW100" s="186" t="str">
        <f t="array" ref="DW100">IFERROR(INDEX($A$4:$A$56,SMALL(IF($A$88=DW$4:DW$56,ROW(DW$4:DW$56)-MIN(ROW(DW$4))+1,""),ROWS(DW$88:DW100))),"")</f>
        <v/>
      </c>
      <c r="DX100" s="138" t="str">
        <f t="array" ref="DX100">IFERROR(INDEX($A$4:$A$56,SMALL(IF($A$88=DX$4:DX$56,ROW(DX$4:DX$56)-MIN(ROW(DX$4))+1,""),ROWS(DX$88:DX100))),"")</f>
        <v/>
      </c>
      <c r="DY100" s="138" t="str">
        <f t="array" ref="DY100">IFERROR(INDEX($A$4:$A$56,SMALL(IF($A$88=DY$4:DY$56,ROW(DY$4:DY$56)-MIN(ROW(DY$4))+1,""),ROWS(DY$88:DY100))),"")</f>
        <v/>
      </c>
      <c r="DZ100" s="138" t="str">
        <f t="array" ref="DZ100">IFERROR(INDEX($A$4:$A$56,SMALL(IF($A$88=DZ$4:DZ$56,ROW(DZ$4:DZ$56)-MIN(ROW(DZ$4))+1,""),ROWS(DZ$88:DZ100))),"")</f>
        <v/>
      </c>
      <c r="EA100" s="138" t="str">
        <f t="array" ref="EA100">IFERROR(INDEX($A$4:$A$56,SMALL(IF($A$88=EA$4:EA$56,ROW(EA$4:EA$56)-MIN(ROW(EA$4))+1,""),ROWS(EA$88:EA100))),"")</f>
        <v/>
      </c>
      <c r="EB100" s="186" t="str">
        <f t="array" ref="EB100">IFERROR(INDEX($A$4:$A$56,SMALL(IF($A$88=EB$4:EB$56,ROW(EB$4:EB$56)-MIN(ROW(EB$4))+1,""),ROWS(EB$88:EB100))),"")</f>
        <v/>
      </c>
      <c r="EC100" s="138" t="str">
        <f t="array" ref="EC100">IFERROR(INDEX($A$4:$A$56,SMALL(IF($A$88=EC$4:EC$56,ROW(EC$4:EC$56)-MIN(ROW(EC$4))+1,""),ROWS(EC$88:EC100))),"")</f>
        <v/>
      </c>
      <c r="ED100" s="138" t="str">
        <f t="array" ref="ED100">IFERROR(INDEX($A$4:$A$56,SMALL(IF($A$88=ED$4:ED$56,ROW(ED$4:ED$56)-MIN(ROW(ED$4))+1,""),ROWS(ED$88:ED100))),"")</f>
        <v/>
      </c>
      <c r="EE100" s="138" t="str">
        <f t="array" ref="EE100">IFERROR(INDEX($A$4:$A$56,SMALL(IF($A$88=EE$4:EE$56,ROW(EE$4:EE$56)-MIN(ROW(EE$4))+1,""),ROWS(EE$88:EE100))),"")</f>
        <v/>
      </c>
      <c r="EF100" s="138" t="str">
        <f t="array" ref="EF100">IFERROR(INDEX($A$4:$A$56,SMALL(IF($A$88=EF$4:EF$56,ROW(EF$4:EF$56)-MIN(ROW(EF$4))+1,""),ROWS(EF$88:EF100))),"")</f>
        <v/>
      </c>
      <c r="EG100" s="186" t="str">
        <f t="array" ref="EG100">IFERROR(INDEX($A$4:$A$56,SMALL(IF($A$88=EG$4:EG$56,ROW(EG$4:EG$56)-MIN(ROW(EG$4))+1,""),ROWS(EG$88:EG100))),"")</f>
        <v/>
      </c>
      <c r="EH100" s="138" t="str">
        <f t="array" ref="EH100">IFERROR(INDEX($A$4:$A$56,SMALL(IF($A$88=EH$4:EH$56,ROW(EH$4:EH$56)-MIN(ROW(EH$4))+1,""),ROWS(EH$88:EH100))),"")</f>
        <v/>
      </c>
      <c r="EI100" s="138" t="str">
        <f t="array" ref="EI100">IFERROR(INDEX($A$4:$A$56,SMALL(IF($A$88=EI$4:EI$56,ROW(EI$4:EI$56)-MIN(ROW(EI$4))+1,""),ROWS(EI$88:EI100))),"")</f>
        <v/>
      </c>
      <c r="EJ100" s="138" t="str">
        <f t="array" ref="EJ100">IFERROR(INDEX($A$4:$A$56,SMALL(IF($A$88=EJ$4:EJ$56,ROW(EJ$4:EJ$56)-MIN(ROW(EJ$4))+1,""),ROWS(EJ$88:EJ100))),"")</f>
        <v/>
      </c>
      <c r="EK100" s="138" t="str">
        <f t="array" ref="EK100">IFERROR(INDEX($A$4:$A$56,SMALL(IF($A$88=EK$4:EK$56,ROW(EK$4:EK$56)-MIN(ROW(EK$4))+1,""),ROWS(EK$88:EK100))),"")</f>
        <v/>
      </c>
      <c r="EL100" s="138" t="str">
        <f t="array" ref="EL100">IFERROR(INDEX($A$4:$A$56,SMALL(IF($A$88=EL$4:EL$56,ROW(EL$4:EL$56)-MIN(ROW(EL$4))+1,""),ROWS(EL$88:EL100))),"")</f>
        <v/>
      </c>
      <c r="EM100" s="138" t="str">
        <f t="array" ref="EM100">IFERROR(INDEX($A$4:$A$56,SMALL(IF($A$88=EM$4:EM$56,ROW(EM$4:EM$56)-MIN(ROW(EM$4))+1,""),ROWS(EM$88:EM100))),"")</f>
        <v/>
      </c>
      <c r="EN100" s="138" t="str">
        <f t="array" ref="EN100">IFERROR(INDEX($A$4:$A$56,SMALL(IF($A$88=EN$4:EN$56,ROW(EN$4:EN$56)-MIN(ROW(EN$4))+1,""),ROWS(EN$88:EN100))),"")</f>
        <v/>
      </c>
      <c r="EO100" s="138" t="str">
        <f t="array" ref="EO100">IFERROR(INDEX($A$4:$A$56,SMALL(IF($A$88=EO$4:EO$56,ROW(EO$4:EO$56)-MIN(ROW(EO$4))+1,""),ROWS(EO$88:EO100))),"")</f>
        <v/>
      </c>
      <c r="EP100" s="138" t="str">
        <f t="array" ref="EP100">IFERROR(INDEX($A$4:$A$56,SMALL(IF($A$88=EP$4:EP$56,ROW(EP$4:EP$56)-MIN(ROW(EP$4))+1,""),ROWS(EP$88:EP100))),"")</f>
        <v/>
      </c>
      <c r="EQ100" s="138" t="str">
        <f t="array" ref="EQ100">IFERROR(INDEX($A$4:$A$56,SMALL(IF($A$88=EQ$4:EQ$56,ROW(EQ$4:EQ$56)-MIN(ROW(EQ$4))+1,""),ROWS(EQ$88:EQ100))),"")</f>
        <v/>
      </c>
      <c r="ER100" s="138" t="str">
        <f t="array" ref="ER100">IFERROR(INDEX($A$4:$A$56,SMALL(IF($A$88=ER$4:ER$56,ROW(ER$4:ER$56)-MIN(ROW(ER$4))+1,""),ROWS(ER$88:ER100))),"")</f>
        <v/>
      </c>
      <c r="ES100" s="138" t="str">
        <f t="array" ref="ES100">IFERROR(INDEX($A$4:$A$56,SMALL(IF($A$88=ES$4:ES$56,ROW(ES$4:ES$56)-MIN(ROW(ES$4))+1,""),ROWS(ES$88:ES100))),"")</f>
        <v/>
      </c>
      <c r="ET100" s="138" t="str">
        <f t="array" ref="ET100">IFERROR(INDEX($A$4:$A$56,SMALL(IF($A$88=ET$4:ET$56,ROW(ET$4:ET$56)-MIN(ROW(ET$4))+1,""),ROWS(ET$88:ET100))),"")</f>
        <v/>
      </c>
      <c r="EU100" s="138" t="str">
        <f t="array" ref="EU100">IFERROR(INDEX($A$4:$A$56,SMALL(IF($A$88=EU$4:EU$56,ROW(EU$4:EU$56)-MIN(ROW(EU$4))+1,""),ROWS(EU$88:EU100))),"")</f>
        <v/>
      </c>
      <c r="EV100" s="138" t="str">
        <f t="array" ref="EV100">IFERROR(INDEX($A$4:$A$56,SMALL(IF($A$88=EV$4:EV$56,ROW(EV$4:EV$56)-MIN(ROW(EV$4))+1,""),ROWS(EV$88:EV100))),"")</f>
        <v/>
      </c>
      <c r="EW100" s="138" t="str">
        <f t="array" ref="EW100">IFERROR(INDEX($A$4:$A$56,SMALL(IF($A$88=EW$4:EW$56,ROW(EW$4:EW$56)-MIN(ROW(EW$4))+1,""),ROWS(EW$88:EW100))),"")</f>
        <v/>
      </c>
      <c r="EX100" s="138" t="str">
        <f t="array" ref="EX100">IFERROR(INDEX($A$4:$A$56,SMALL(IF($A$88=EX$4:EX$56,ROW(EX$4:EX$56)-MIN(ROW(EX$4))+1,""),ROWS(EX$88:EX100))),"")</f>
        <v/>
      </c>
      <c r="EY100" s="138" t="str">
        <f t="array" ref="EY100">IFERROR(INDEX($A$4:$A$56,SMALL(IF($A$88=EY$4:EY$56,ROW(EY$4:EY$56)-MIN(ROW(EY$4))+1,""),ROWS(EY$88:EY100))),"")</f>
        <v/>
      </c>
      <c r="EZ100" s="138" t="str">
        <f t="array" ref="EZ100">IFERROR(INDEX($A$4:$A$56,SMALL(IF($A$88=EZ$4:EZ$56,ROW(EZ$4:EZ$56)-MIN(ROW(EZ$4))+1,""),ROWS(EZ$88:EZ100))),"")</f>
        <v/>
      </c>
      <c r="FA100" s="138" t="str">
        <f t="array" ref="FA100">IFERROR(INDEX($A$4:$A$56,SMALL(IF($A$88=FA$4:FA$56,ROW(FA$4:FA$56)-MIN(ROW(FA$4))+1,""),ROWS(FA$88:FA100))),"")</f>
        <v/>
      </c>
      <c r="FB100" s="138" t="str">
        <f t="array" ref="FB100">IFERROR(INDEX($A$4:$A$56,SMALL(IF($A$88=FB$4:FB$56,ROW(FB$4:FB$56)-MIN(ROW(FB$4))+1,""),ROWS(FB$88:FB100))),"")</f>
        <v/>
      </c>
      <c r="FC100" s="138" t="str">
        <f t="array" ref="FC100">IFERROR(INDEX($A$4:$A$56,SMALL(IF($A$88=FC$4:FC$56,ROW(FC$4:FC$56)-MIN(ROW(FC$4))+1,""),ROWS(FC$88:FC100))),"")</f>
        <v/>
      </c>
      <c r="FD100" s="138" t="str">
        <f t="array" ref="FD100">IFERROR(INDEX($A$4:$A$56,SMALL(IF($A$88=FD$4:FD$56,ROW(FD$4:FD$56)-MIN(ROW(FD$4))+1,""),ROWS(FD$88:FD100))),"")</f>
        <v/>
      </c>
      <c r="FE100" s="138" t="str">
        <f t="array" ref="FE100">IFERROR(INDEX($A$4:$A$56,SMALL(IF($A$88=FE$4:FE$56,ROW(FE$4:FE$56)-MIN(ROW(FE$4))+1,""),ROWS(FE$88:FE100))),"")</f>
        <v/>
      </c>
      <c r="FF100" s="138" t="str">
        <f t="array" ref="FF100">IFERROR(INDEX($A$4:$A$56,SMALL(IF($A$88=FF$4:FF$56,ROW(FF$4:FF$56)-MIN(ROW(FF$4))+1,""),ROWS(FF$88:FF100))),"")</f>
        <v/>
      </c>
      <c r="FG100" s="138" t="str">
        <f t="array" ref="FG100">IFERROR(INDEX($A$4:$A$56,SMALL(IF($A$88=FG$4:FG$56,ROW(FG$4:FG$56)-MIN(ROW(FG$4))+1,""),ROWS(FG$88:FG100))),"")</f>
        <v/>
      </c>
      <c r="FH100" s="138" t="str">
        <f t="array" ref="FH100">IFERROR(INDEX($A$4:$A$56,SMALL(IF($A$88=FH$4:FH$56,ROW(FH$4:FH$56)-MIN(ROW(FH$4))+1,""),ROWS(FH$88:FH100))),"")</f>
        <v/>
      </c>
      <c r="FI100" s="138" t="str">
        <f t="array" ref="FI100">IFERROR(INDEX($A$4:$A$56,SMALL(IF($A$88=FI$4:FI$56,ROW(FI$4:FI$56)-MIN(ROW(FI$4))+1,""),ROWS(FI$88:FI100))),"")</f>
        <v/>
      </c>
      <c r="FJ100" s="138" t="str">
        <f t="array" ref="FJ100">IFERROR(INDEX($A$4:$A$56,SMALL(IF($A$88=FJ$4:FJ$56,ROW(FJ$4:FJ$56)-MIN(ROW(FJ$4))+1,""),ROWS(FJ$88:FJ100))),"")</f>
        <v/>
      </c>
      <c r="FK100" s="138" t="str">
        <f t="array" ref="FK100">IFERROR(INDEX($A$4:$A$56,SMALL(IF($A$88=FK$4:FK$56,ROW(FK$4:FK$56)-MIN(ROW(FK$4))+1,""),ROWS(FK$88:FK100))),"")</f>
        <v/>
      </c>
      <c r="FL100" s="138" t="str">
        <f t="array" ref="FL100">IFERROR(INDEX($A$4:$A$56,SMALL(IF($A$88=FL$4:FL$56,ROW(FL$4:FL$56)-MIN(ROW(FL$4))+1,""),ROWS(FL$88:FL100))),"")</f>
        <v/>
      </c>
      <c r="FM100" s="138" t="str">
        <f t="array" ref="FM100">IFERROR(INDEX($A$4:$A$56,SMALL(IF($A$88=FM$4:FM$56,ROW(FM$4:FM$56)-MIN(ROW(FM$4))+1,""),ROWS(FM$88:FM100))),"")</f>
        <v/>
      </c>
      <c r="FN100" s="138" t="str">
        <f t="array" ref="FN100">IFERROR(INDEX($A$4:$A$56,SMALL(IF($A$88=FN$4:FN$56,ROW(FN$4:FN$56)-MIN(ROW(FN$4))+1,""),ROWS(FN$88:FN100))),"")</f>
        <v/>
      </c>
      <c r="FO100" s="138" t="str">
        <f t="array" ref="FO100">IFERROR(INDEX($A$4:$A$56,SMALL(IF($A$88=FO$4:FO$56,ROW(FO$4:FO$56)-MIN(ROW(FO$4))+1,""),ROWS(FO$88:FO100))),"")</f>
        <v/>
      </c>
      <c r="FP100" s="138" t="str">
        <f t="array" ref="FP100">IFERROR(INDEX($A$4:$A$56,SMALL(IF($A$88=FP$4:FP$56,ROW(FP$4:FP$56)-MIN(ROW(FP$4))+1,""),ROWS(FP$88:FP100))),"")</f>
        <v/>
      </c>
      <c r="FQ100" s="138" t="str">
        <f t="array" ref="FQ100">IFERROR(INDEX($A$4:$A$56,SMALL(IF($A$88=FQ$4:FQ$56,ROW(FQ$4:FQ$56)-MIN(ROW(FQ$4))+1,""),ROWS(FQ$88:FQ100))),"")</f>
        <v/>
      </c>
      <c r="FR100" s="138" t="str">
        <f t="array" ref="FR100">IFERROR(INDEX($A$4:$A$56,SMALL(IF($A$88=FR$4:FR$56,ROW(FR$4:FR$56)-MIN(ROW(FR$4))+1,""),ROWS(FR$88:FR100))),"")</f>
        <v/>
      </c>
      <c r="FS100" s="138" t="str">
        <f t="array" ref="FS100">IFERROR(INDEX($A$4:$A$56,SMALL(IF($A$88=FS$4:FS$56,ROW(FS$4:FS$56)-MIN(ROW(FS$4))+1,""),ROWS(FS$88:FS100))),"")</f>
        <v/>
      </c>
      <c r="FT100" s="138" t="str">
        <f t="array" ref="FT100">IFERROR(INDEX($A$4:$A$56,SMALL(IF($A$88=FT$4:FT$56,ROW(FT$4:FT$56)-MIN(ROW(FT$4))+1,""),ROWS(FT$88:FT100))),"")</f>
        <v/>
      </c>
      <c r="FU100" s="138" t="str">
        <f t="array" ref="FU100">IFERROR(INDEX($A$4:$A$56,SMALL(IF($A$88=FU$4:FU$56,ROW(FU$4:FU$56)-MIN(ROW(FU$4))+1,""),ROWS(FU$88:FU100))),"")</f>
        <v/>
      </c>
      <c r="FV100" s="138" t="str">
        <f t="array" ref="FV100">IFERROR(INDEX($A$4:$A$56,SMALL(IF($A$88=FV$4:FV$56,ROW(FV$4:FV$56)-MIN(ROW(FV$4))+1,""),ROWS(FV$88:FV100))),"")</f>
        <v/>
      </c>
      <c r="FW100" s="138" t="str">
        <f t="array" ref="FW100">IFERROR(INDEX($A$4:$A$56,SMALL(IF($A$88=FW$4:FW$56,ROW(FW$4:FW$56)-MIN(ROW(FW$4))+1,""),ROWS(FW$88:FW100))),"")</f>
        <v/>
      </c>
      <c r="FX100" s="138" t="str">
        <f t="array" ref="FX100">IFERROR(INDEX($A$4:$A$56,SMALL(IF($A$88=FX$4:FX$56,ROW(FX$4:FX$56)-MIN(ROW(FX$4))+1,""),ROWS(FX$88:FX100))),"")</f>
        <v/>
      </c>
      <c r="FY100" s="138" t="str">
        <f t="array" ref="FY100">IFERROR(INDEX($A$4:$A$56,SMALL(IF($A$88=FY$4:FY$56,ROW(FY$4:FY$56)-MIN(ROW(FY$4))+1,""),ROWS(FY$88:FY100))),"")</f>
        <v/>
      </c>
      <c r="FZ100" s="138" t="str">
        <f t="array" ref="FZ100">IFERROR(INDEX($A$4:$A$56,SMALL(IF($A$88=FZ$4:FZ$56,ROW(FZ$4:FZ$56)-MIN(ROW(FZ$4))+1,""),ROWS(FZ$88:FZ100))),"")</f>
        <v/>
      </c>
      <c r="GA100" s="138" t="str">
        <f t="array" ref="GA100">IFERROR(INDEX($A$4:$A$56,SMALL(IF($A$88=GA$4:GA$56,ROW(GA$4:GA$56)-MIN(ROW(GA$4))+1,""),ROWS(GA$88:GA100))),"")</f>
        <v/>
      </c>
      <c r="GB100" s="138" t="str">
        <f t="array" ref="GB100">IFERROR(INDEX($A$4:$A$56,SMALL(IF($A$88=GB$4:GB$56,ROW(GB$4:GB$56)-MIN(ROW(GB$4))+1,""),ROWS(GB$88:GB100))),"")</f>
        <v/>
      </c>
      <c r="GC100" s="138" t="str">
        <f t="array" ref="GC100">IFERROR(INDEX($A$4:$A$56,SMALL(IF($A$88=GC$4:GC$56,ROW(GC$4:GC$56)-MIN(ROW(GC$4))+1,""),ROWS(GC$88:GC100))),"")</f>
        <v/>
      </c>
      <c r="GD100" s="138" t="str">
        <f t="array" ref="GD100">IFERROR(INDEX($A$4:$A$56,SMALL(IF($A$88=GD$4:GD$56,ROW(GD$4:GD$56)-MIN(ROW(GD$4))+1,""),ROWS(GD$88:GD100))),"")</f>
        <v/>
      </c>
      <c r="GE100" s="138" t="str">
        <f t="array" ref="GE100">IFERROR(INDEX($A$4:$A$56,SMALL(IF($A$88=GE$4:GE$56,ROW(GE$4:GE$56)-MIN(ROW(GE$4))+1,""),ROWS(GE$88:GE100))),"")</f>
        <v/>
      </c>
      <c r="GF100" s="138" t="str">
        <f t="array" ref="GF100">IFERROR(INDEX($A$4:$A$56,SMALL(IF($A$88=GF$4:GF$56,ROW(GF$4:GF$56)-MIN(ROW(GF$4))+1,""),ROWS(GF$88:GF100))),"")</f>
        <v/>
      </c>
      <c r="GG100" s="138" t="str">
        <f t="array" ref="GG100">IFERROR(INDEX($A$4:$A$56,SMALL(IF($A$88=GG$4:GG$56,ROW(GG$4:GG$56)-MIN(ROW(GG$4))+1,""),ROWS(GG$88:GG100))),"")</f>
        <v/>
      </c>
      <c r="GH100" s="138" t="str">
        <f t="array" ref="GH100">IFERROR(INDEX($A$4:$A$56,SMALL(IF($A$88=GH$4:GH$56,ROW(GH$4:GH$56)-MIN(ROW(GH$4))+1,""),ROWS(GH$88:GH100))),"")</f>
        <v/>
      </c>
      <c r="GI100" s="138" t="str">
        <f t="array" ref="GI100">IFERROR(INDEX($A$4:$A$56,SMALL(IF($A$88=GI$4:GI$56,ROW(GI$4:GI$56)-MIN(ROW(GI$4))+1,""),ROWS(GI$88:GI100))),"")</f>
        <v/>
      </c>
      <c r="GJ100" s="138" t="str">
        <f t="array" ref="GJ100">IFERROR(INDEX($A$4:$A$56,SMALL(IF($A$88=GJ$4:GJ$56,ROW(GJ$4:GJ$56)-MIN(ROW(GJ$4))+1,""),ROWS(GJ$88:GJ100))),"")</f>
        <v/>
      </c>
      <c r="GK100" s="138" t="str">
        <f t="array" ref="GK100">IFERROR(INDEX($A$4:$A$56,SMALL(IF($A$88=GK$4:GK$56,ROW(GK$4:GK$56)-MIN(ROW(GK$4))+1,""),ROWS(GK$88:GK100))),"")</f>
        <v/>
      </c>
      <c r="GL100" s="138" t="str">
        <f t="array" ref="GL100">IFERROR(INDEX($A$4:$A$56,SMALL(IF($A$88=GL$4:GL$56,ROW(GL$4:GL$56)-MIN(ROW(GL$4))+1,""),ROWS(GL$88:GL100))),"")</f>
        <v/>
      </c>
      <c r="GM100" s="138" t="str">
        <f t="array" ref="GM100">IFERROR(INDEX($A$4:$A$56,SMALL(IF($A$88=GM$4:GM$56,ROW(GM$4:GM$56)-MIN(ROW(GM$4))+1,""),ROWS(GM$88:GM100))),"")</f>
        <v/>
      </c>
      <c r="GN100" s="138" t="str">
        <f t="array" ref="GN100">IFERROR(INDEX($A$4:$A$56,SMALL(IF($A$88=GN$4:GN$56,ROW(GN$4:GN$56)-MIN(ROW(GN$4))+1,""),ROWS(GN$88:GN100))),"")</f>
        <v/>
      </c>
      <c r="GO100" s="138" t="str">
        <f t="array" ref="GO100">IFERROR(INDEX($A$4:$A$56,SMALL(IF($A$88=GO$4:GO$56,ROW(GO$4:GO$56)-MIN(ROW(GO$4))+1,""),ROWS(GO$88:GO100))),"")</f>
        <v/>
      </c>
      <c r="GP100" s="138" t="str">
        <f t="array" ref="GP100">IFERROR(INDEX($A$4:$A$56,SMALL(IF($A$88=GP$4:GP$56,ROW(GP$4:GP$56)-MIN(ROW(GP$4))+1,""),ROWS(GP$88:GP100))),"")</f>
        <v/>
      </c>
      <c r="GQ100" s="138" t="str">
        <f t="array" ref="GQ100">IFERROR(INDEX($A$4:$A$56,SMALL(IF($A$88=GQ$4:GQ$56,ROW(GQ$4:GQ$56)-MIN(ROW(GQ$4))+1,""),ROWS(GQ$88:GQ100))),"")</f>
        <v/>
      </c>
      <c r="GR100" s="138" t="str">
        <f t="array" ref="GR100">IFERROR(INDEX($A$4:$A$56,SMALL(IF($A$88=GR$4:GR$56,ROW(GR$4:GR$56)-MIN(ROW(GR$4))+1,""),ROWS(GR$88:GR100))),"")</f>
        <v/>
      </c>
      <c r="GS100" s="138" t="str">
        <f t="array" ref="GS100">IFERROR(INDEX($A$4:$A$56,SMALL(IF($A$88=GS$4:GS$56,ROW(GS$4:GS$56)-MIN(ROW(GS$4))+1,""),ROWS(GS$88:GS100))),"")</f>
        <v/>
      </c>
      <c r="GT100" s="138" t="str">
        <f t="array" ref="GT100">IFERROR(INDEX($A$4:$A$56,SMALL(IF($A$88=GT$4:GT$56,ROW(GT$4:GT$56)-MIN(ROW(GT$4))+1,""),ROWS(GT$88:GT100))),"")</f>
        <v/>
      </c>
      <c r="GU100" s="138" t="str">
        <f t="array" ref="GU100">IFERROR(INDEX($A$4:$A$56,SMALL(IF($A$88=GU$4:GU$56,ROW(GU$4:GU$56)-MIN(ROW(GU$4))+1,""),ROWS(GU$88:GU100))),"")</f>
        <v/>
      </c>
      <c r="GV100" s="138" t="str">
        <f t="array" ref="GV100">IFERROR(INDEX($A$4:$A$56,SMALL(IF($A$88=GV$4:GV$56,ROW(GV$4:GV$56)-MIN(ROW(GV$4))+1,""),ROWS(GV$88:GV100))),"")</f>
        <v/>
      </c>
      <c r="GW100" s="138" t="str">
        <f t="array" ref="GW100">IFERROR(INDEX($A$4:$A$56,SMALL(IF($A$88=GW$4:GW$56,ROW(GW$4:GW$56)-MIN(ROW(GW$4))+1,""),ROWS(GW$88:GW100))),"")</f>
        <v/>
      </c>
      <c r="GX100" s="138" t="str">
        <f t="array" ref="GX100">IFERROR(INDEX($A$4:$A$56,SMALL(IF($A$88=GX$4:GX$56,ROW(GX$4:GX$56)-MIN(ROW(GX$4))+1,""),ROWS(GX$88:GX100))),"")</f>
        <v/>
      </c>
      <c r="GY100" s="138" t="str">
        <f t="array" ref="GY100">IFERROR(INDEX($A$4:$A$56,SMALL(IF($A$88=GY$4:GY$56,ROW(GY$4:GY$56)-MIN(ROW(GY$4))+1,""),ROWS(GY$88:GY100))),"")</f>
        <v/>
      </c>
      <c r="GZ100" s="138" t="str">
        <f t="array" ref="GZ100">IFERROR(INDEX($A$4:$A$56,SMALL(IF($A$88=GZ$4:GZ$56,ROW(GZ$4:GZ$56)-MIN(ROW(GZ$4))+1,""),ROWS(GZ$88:GZ100))),"")</f>
        <v/>
      </c>
      <c r="HA100" s="138" t="str">
        <f t="array" ref="HA100">IFERROR(INDEX($A$4:$A$56,SMALL(IF($A$88=HA$4:HA$56,ROW(HA$4:HA$56)-MIN(ROW(HA$4))+1,""),ROWS(HA$88:HA100))),"")</f>
        <v/>
      </c>
      <c r="HB100" s="138" t="str">
        <f t="array" ref="HB100">IFERROR(INDEX($A$4:$A$56,SMALL(IF($A$88=HB$4:HB$56,ROW(HB$4:HB$56)-MIN(ROW(HB$4))+1,""),ROWS(HB$88:HB100))),"")</f>
        <v/>
      </c>
      <c r="HC100" s="138" t="str">
        <f t="array" ref="HC100">IFERROR(INDEX($A$4:$A$56,SMALL(IF($A$88=HC$4:HC$56,ROW(HC$4:HC$56)-MIN(ROW(HC$4))+1,""),ROWS(HC$88:HC100))),"")</f>
        <v/>
      </c>
      <c r="HD100" s="138" t="str">
        <f t="array" ref="HD100">IFERROR(INDEX($A$4:$A$56,SMALL(IF($A$88=HD$4:HD$56,ROW(HD$4:HD$56)-MIN(ROW(HD$4))+1,""),ROWS(HD$88:HD100))),"")</f>
        <v/>
      </c>
      <c r="HE100" s="138" t="str">
        <f t="array" ref="HE100">IFERROR(INDEX($A$4:$A$56,SMALL(IF($A$88=HE$4:HE$56,ROW(HE$4:HE$56)-MIN(ROW(HE$4))+1,""),ROWS(HE$88:HE100))),"")</f>
        <v/>
      </c>
      <c r="HF100" s="138" t="str">
        <f t="array" ref="HF100">IFERROR(INDEX($A$4:$A$56,SMALL(IF($A$88=HF$4:HF$56,ROW(HF$4:HF$56)-MIN(ROW(HF$4))+1,""),ROWS(HF$88:HF100))),"")</f>
        <v/>
      </c>
      <c r="HG100" s="138" t="str">
        <f t="array" ref="HG100">IFERROR(INDEX($A$4:$A$56,SMALL(IF($A$88=HG$4:HG$56,ROW(HG$4:HG$56)-MIN(ROW(HG$4))+1,""),ROWS(HG$88:HG100))),"")</f>
        <v/>
      </c>
      <c r="HH100" s="138" t="str">
        <f t="array" ref="HH100">IFERROR(INDEX($A$4:$A$56,SMALL(IF($A$88=HH$4:HH$56,ROW(HH$4:HH$56)-MIN(ROW(HH$4))+1,""),ROWS(HH$88:HH100))),"")</f>
        <v/>
      </c>
      <c r="HI100" s="138" t="str">
        <f t="array" ref="HI100">IFERROR(INDEX($A$4:$A$56,SMALL(IF($A$88=HI$4:HI$56,ROW(HI$4:HI$56)-MIN(ROW(HI$4))+1,""),ROWS(HI$88:HI100))),"")</f>
        <v/>
      </c>
      <c r="HJ100" s="138" t="str">
        <f t="array" ref="HJ100">IFERROR(INDEX($A$4:$A$56,SMALL(IF($A$88=HJ$4:HJ$56,ROW(HJ$4:HJ$56)-MIN(ROW(HJ$4))+1,""),ROWS(HJ$88:HJ100))),"")</f>
        <v/>
      </c>
      <c r="HK100" s="138" t="str">
        <f t="array" ref="HK100">IFERROR(INDEX($A$4:$A$56,SMALL(IF($A$88=HK$4:HK$56,ROW(HK$4:HK$56)-MIN(ROW(HK$4))+1,""),ROWS(HK$88:HK100))),"")</f>
        <v/>
      </c>
      <c r="HL100" s="138" t="str">
        <f t="array" ref="HL100">IFERROR(INDEX($A$4:$A$56,SMALL(IF($A$88=HL$4:HL$56,ROW(HL$4:HL$56)-MIN(ROW(HL$4))+1,""),ROWS(HL$88:HL100))),"")</f>
        <v/>
      </c>
      <c r="HM100" s="138" t="str">
        <f t="array" ref="HM100">IFERROR(INDEX($A$4:$A$56,SMALL(IF($A$88=HM$4:HM$56,ROW(HM$4:HM$56)-MIN(ROW(HM$4))+1,""),ROWS(HM$88:HM100))),"")</f>
        <v/>
      </c>
      <c r="HN100" s="138" t="str">
        <f t="array" ref="HN100">IFERROR(INDEX($A$4:$A$56,SMALL(IF($A$88=HN$4:HN$56,ROW(HN$4:HN$56)-MIN(ROW(HN$4))+1,""),ROWS(HN$88:HN100))),"")</f>
        <v/>
      </c>
      <c r="HO100" s="138" t="str">
        <f t="array" ref="HO100">IFERROR(INDEX($A$4:$A$56,SMALL(IF($A$88=HO$4:HO$56,ROW(HO$4:HO$56)-MIN(ROW(HO$4))+1,""),ROWS(HO$88:HO100))),"")</f>
        <v/>
      </c>
      <c r="HP100" s="138" t="str">
        <f t="array" ref="HP100">IFERROR(INDEX($A$4:$A$56,SMALL(IF($A$88=HP$4:HP$56,ROW(HP$4:HP$56)-MIN(ROW(HP$4))+1,""),ROWS(HP$88:HP100))),"")</f>
        <v/>
      </c>
      <c r="HQ100" s="138" t="str">
        <f t="array" ref="HQ100">IFERROR(INDEX($A$4:$A$56,SMALL(IF($A$88=HQ$4:HQ$56,ROW(HQ$4:HQ$56)-MIN(ROW(HQ$4))+1,""),ROWS(HQ$88:HQ100))),"")</f>
        <v/>
      </c>
      <c r="HR100" s="138" t="str">
        <f t="array" ref="HR100">IFERROR(INDEX($A$4:$A$56,SMALL(IF($A$88=HR$4:HR$56,ROW(HR$4:HR$56)-MIN(ROW(HR$4))+1,""),ROWS(HR$88:HR100))),"")</f>
        <v/>
      </c>
      <c r="HS100" s="138" t="str">
        <f t="array" ref="HS100">IFERROR(INDEX($A$4:$A$56,SMALL(IF($A$88=HS$4:HS$56,ROW(HS$4:HS$56)-MIN(ROW(HS$4))+1,""),ROWS(HS$88:HS100))),"")</f>
        <v/>
      </c>
      <c r="HT100" s="138" t="str">
        <f t="array" ref="HT100">IFERROR(INDEX($A$4:$A$56,SMALL(IF($A$88=HT$4:HT$56,ROW(HT$4:HT$56)-MIN(ROW(HT$4))+1,""),ROWS(HT$88:HT100))),"")</f>
        <v/>
      </c>
      <c r="HU100" s="138" t="str">
        <f t="array" ref="HU100">IFERROR(INDEX($A$4:$A$56,SMALL(IF($A$88=HU$4:HU$56,ROW(HU$4:HU$56)-MIN(ROW(HU$4))+1,""),ROWS(HU$88:HU100))),"")</f>
        <v/>
      </c>
      <c r="HV100" s="138" t="str">
        <f t="array" ref="HV100">IFERROR(INDEX($A$4:$A$56,SMALL(IF($A$88=HV$4:HV$56,ROW(HV$4:HV$56)-MIN(ROW(HV$4))+1,""),ROWS(HV$88:HV100))),"")</f>
        <v/>
      </c>
      <c r="HW100" s="138" t="str">
        <f t="array" ref="HW100">IFERROR(INDEX($A$4:$A$56,SMALL(IF($A$88=HW$4:HW$56,ROW(HW$4:HW$56)-MIN(ROW(HW$4))+1,""),ROWS(HW$88:HW100))),"")</f>
        <v/>
      </c>
      <c r="HX100" s="138" t="str">
        <f t="array" ref="HX100">IFERROR(INDEX($A$4:$A$56,SMALL(IF($A$88=HX$4:HX$56,ROW(HX$4:HX$56)-MIN(ROW(HX$4))+1,""),ROWS(HX$88:HX100))),"")</f>
        <v/>
      </c>
      <c r="HY100" s="138" t="str">
        <f t="array" ref="HY100">IFERROR(INDEX($A$4:$A$56,SMALL(IF($A$88=HY$4:HY$56,ROW(HY$4:HY$56)-MIN(ROW(HY$4))+1,""),ROWS(HY$88:HY100))),"")</f>
        <v/>
      </c>
      <c r="HZ100" s="138" t="str">
        <f t="array" ref="HZ100">IFERROR(INDEX($A$4:$A$56,SMALL(IF($A$88=HZ$4:HZ$56,ROW(HZ$4:HZ$56)-MIN(ROW(HZ$4))+1,""),ROWS(HZ$88:HZ100))),"")</f>
        <v/>
      </c>
      <c r="IA100" s="138" t="str">
        <f t="array" ref="IA100">IFERROR(INDEX($A$4:$A$56,SMALL(IF($A$88=IA$4:IA$56,ROW(IA$4:IA$56)-MIN(ROW(IA$4))+1,""),ROWS(IA$88:IA100))),"")</f>
        <v/>
      </c>
      <c r="IB100" s="138" t="str">
        <f t="array" ref="IB100">IFERROR(INDEX($A$4:$A$56,SMALL(IF($A$88=IB$4:IB$56,ROW(IB$4:IB$56)-MIN(ROW(IB$4))+1,""),ROWS(IB$88:IB100))),"")</f>
        <v/>
      </c>
      <c r="IC100" s="138" t="str">
        <f t="array" ref="IC100">IFERROR(INDEX($A$4:$A$56,SMALL(IF($A$88=IC$4:IC$56,ROW(IC$4:IC$56)-MIN(ROW(IC$4))+1,""),ROWS(IC$88:IC100))),"")</f>
        <v/>
      </c>
      <c r="ID100" s="138" t="str">
        <f t="array" ref="ID100">IFERROR(INDEX($A$4:$A$56,SMALL(IF($A$88=ID$4:ID$56,ROW(ID$4:ID$56)-MIN(ROW(ID$4))+1,""),ROWS(ID$88:ID100))),"")</f>
        <v/>
      </c>
      <c r="IE100" s="138" t="str">
        <f t="array" ref="IE100">IFERROR(INDEX($A$4:$A$56,SMALL(IF($A$88=IE$4:IE$56,ROW(IE$4:IE$56)-MIN(ROW(IE$4))+1,""),ROWS(IE$88:IE100))),"")</f>
        <v/>
      </c>
      <c r="IF100" s="138" t="str">
        <f t="array" ref="IF100">IFERROR(INDEX($A$4:$A$56,SMALL(IF($A$88=IF$4:IF$56,ROW(IF$4:IF$56)-MIN(ROW(IF$4))+1,""),ROWS(IF$88:IF100))),"")</f>
        <v/>
      </c>
      <c r="IG100" s="138" t="str">
        <f t="array" ref="IG100">IFERROR(INDEX($A$4:$A$56,SMALL(IF($A$88=IG$4:IG$56,ROW(IG$4:IG$56)-MIN(ROW(IG$4))+1,""),ROWS(IG$88:IG100))),"")</f>
        <v/>
      </c>
      <c r="IH100" s="138" t="str">
        <f t="array" ref="IH100">IFERROR(INDEX($A$4:$A$56,SMALL(IF($A$88=IH$4:IH$56,ROW(IH$4:IH$56)-MIN(ROW(IH$4))+1,""),ROWS(IH$88:IH100))),"")</f>
        <v/>
      </c>
      <c r="II100" s="138" t="str">
        <f t="array" ref="II100">IFERROR(INDEX($A$4:$A$56,SMALL(IF($A$88=II$4:II$56,ROW(II$4:II$56)-MIN(ROW(II$4))+1,""),ROWS(II$88:II100))),"")</f>
        <v/>
      </c>
      <c r="IJ100" s="138" t="str">
        <f t="array" ref="IJ100">IFERROR(INDEX($A$4:$A$56,SMALL(IF($A$88=IJ$4:IJ$56,ROW(IJ$4:IJ$56)-MIN(ROW(IJ$4))+1,""),ROWS(IJ$88:IJ100))),"")</f>
        <v/>
      </c>
      <c r="IK100" s="138" t="str">
        <f t="array" ref="IK100">IFERROR(INDEX($A$4:$A$56,SMALL(IF($A$88=IK$4:IK$56,ROW(IK$4:IK$56)-MIN(ROW(IK$4))+1,""),ROWS(IK$88:IK100))),"")</f>
        <v/>
      </c>
      <c r="IL100" s="138" t="str">
        <f t="array" ref="IL100">IFERROR(INDEX($A$4:$A$56,SMALL(IF($A$88=IL$4:IL$56,ROW(IL$4:IL$56)-MIN(ROW(IL$4))+1,""),ROWS(IL$88:IL100))),"")</f>
        <v/>
      </c>
      <c r="IM100" s="138" t="str">
        <f t="array" ref="IM100">IFERROR(INDEX($A$4:$A$56,SMALL(IF($A$88=IM$4:IM$56,ROW(IM$4:IM$56)-MIN(ROW(IM$4))+1,""),ROWS(IM$88:IM100))),"")</f>
        <v/>
      </c>
      <c r="IN100" s="138" t="str">
        <f t="array" ref="IN100">IFERROR(INDEX($A$4:$A$56,SMALL(IF($A$88=IN$4:IN$56,ROW(IN$4:IN$56)-MIN(ROW(IN$4))+1,""),ROWS(IN$88:IN100))),"")</f>
        <v/>
      </c>
      <c r="IO100" s="138" t="str">
        <f t="array" ref="IO100">IFERROR(INDEX($A$4:$A$56,SMALL(IF($A$88=IO$4:IO$56,ROW(IO$4:IO$56)-MIN(ROW(IO$4))+1,""),ROWS(IO$88:IO100))),"")</f>
        <v/>
      </c>
      <c r="IP100" s="138" t="str">
        <f t="array" ref="IP100">IFERROR(INDEX($A$4:$A$56,SMALL(IF($A$88=IP$4:IP$56,ROW(IP$4:IP$56)-MIN(ROW(IP$4))+1,""),ROWS(IP$88:IP100))),"")</f>
        <v/>
      </c>
      <c r="IQ100" s="138" t="str">
        <f t="array" ref="IQ100">IFERROR(INDEX($A$4:$A$56,SMALL(IF($A$88=IQ$4:IQ$56,ROW(IQ$4:IQ$56)-MIN(ROW(IQ$4))+1,""),ROWS(IQ$88:IQ100))),"")</f>
        <v/>
      </c>
      <c r="IR100" s="138" t="str">
        <f t="array" ref="IR100">IFERROR(INDEX($A$4:$A$56,SMALL(IF($A$88=IR$4:IR$56,ROW(IR$4:IR$56)-MIN(ROW(IR$4))+1,""),ROWS(IR$88:IR100))),"")</f>
        <v/>
      </c>
      <c r="IS100" s="138" t="str">
        <f t="array" ref="IS100">IFERROR(INDEX($A$4:$A$56,SMALL(IF($A$88=IS$4:IS$56,ROW(IS$4:IS$56)-MIN(ROW(IS$4))+1,""),ROWS(IS$88:IS100))),"")</f>
        <v/>
      </c>
      <c r="IT100" s="138" t="str">
        <f t="array" ref="IT100">IFERROR(INDEX($A$4:$A$56,SMALL(IF($A$88=IT$4:IT$56,ROW(IT$4:IT$56)-MIN(ROW(IT$4))+1,""),ROWS(IT$88:IT100))),"")</f>
        <v/>
      </c>
      <c r="IU100" s="138" t="str">
        <f t="array" ref="IU100">IFERROR(INDEX($A$4:$A$56,SMALL(IF($A$88=IU$4:IU$56,ROW(IU$4:IU$56)-MIN(ROW(IU$4))+1,""),ROWS(IU$88:IU100))),"")</f>
        <v/>
      </c>
      <c r="IV100" s="138" t="str">
        <f t="array" ref="IV100">IFERROR(INDEX($A$4:$A$56,SMALL(IF($A$88=IV$4:IV$56,ROW(IV$4:IV$56)-MIN(ROW(IV$4))+1,""),ROWS(IV$88:IV100))),"")</f>
        <v/>
      </c>
      <c r="IW100" s="138" t="str">
        <f t="array" ref="IW100">IFERROR(INDEX($A$4:$A$56,SMALL(IF($A$88=IW$4:IW$56,ROW(IW$4:IW$56)-MIN(ROW(IW$4))+1,""),ROWS(IW$88:IW100))),"")</f>
        <v/>
      </c>
      <c r="IX100" s="138" t="str">
        <f t="array" ref="IX100">IFERROR(INDEX($A$4:$A$56,SMALL(IF($A$88=IX$4:IX$56,ROW(IX$4:IX$56)-MIN(ROW(IX$4))+1,""),ROWS(IX$88:IX100))),"")</f>
        <v/>
      </c>
      <c r="IY100" s="138" t="str">
        <f t="array" ref="IY100">IFERROR(INDEX($A$4:$A$56,SMALL(IF($A$88=IY$4:IY$56,ROW(IY$4:IY$56)-MIN(ROW(IY$4))+1,""),ROWS(IY$88:IY100))),"")</f>
        <v/>
      </c>
      <c r="IZ100" s="138" t="str">
        <f t="array" ref="IZ100">IFERROR(INDEX($A$4:$A$56,SMALL(IF($A$88=IZ$4:IZ$56,ROW(IZ$4:IZ$56)-MIN(ROW(IZ$4))+1,""),ROWS(IZ$88:IZ100))),"")</f>
        <v/>
      </c>
      <c r="JA100" s="138" t="str">
        <f t="array" ref="JA100">IFERROR(INDEX($A$4:$A$56,SMALL(IF($A$88=JA$4:JA$56,ROW(JA$4:JA$56)-MIN(ROW(JA$4))+1,""),ROWS(JA$88:JA100))),"")</f>
        <v/>
      </c>
      <c r="JB100" s="138" t="str">
        <f t="array" ref="JB100">IFERROR(INDEX($A$4:$A$56,SMALL(IF($A$88=JB$4:JB$56,ROW(JB$4:JB$56)-MIN(ROW(JB$4))+1,""),ROWS(JB$88:JB100))),"")</f>
        <v/>
      </c>
      <c r="JC100" s="138" t="str">
        <f t="array" ref="JC100">IFERROR(INDEX($A$4:$A$56,SMALL(IF($A$88=JC$4:JC$56,ROW(JC$4:JC$56)-MIN(ROW(JC$4))+1,""),ROWS(JC$88:JC100))),"")</f>
        <v/>
      </c>
      <c r="JD100" s="138" t="str">
        <f t="array" ref="JD100">IFERROR(INDEX($A$4:$A$56,SMALL(IF($A$88=JD$4:JD$56,ROW(JD$4:JD$56)-MIN(ROW(JD$4))+1,""),ROWS(JD$88:JD100))),"")</f>
        <v/>
      </c>
      <c r="JE100" s="138" t="str">
        <f t="array" ref="JE100">IFERROR(INDEX($A$4:$A$56,SMALL(IF($A$88=JE$4:JE$56,ROW(JE$4:JE$56)-MIN(ROW(JE$4))+1,""),ROWS(JE$88:JE100))),"")</f>
        <v/>
      </c>
      <c r="JF100" s="138" t="str">
        <f t="array" ref="JF100">IFERROR(INDEX($A$4:$A$56,SMALL(IF($A$88=JF$4:JF$56,ROW(JF$4:JF$56)-MIN(ROW(JF$4))+1,""),ROWS(JF$88:JF100))),"")</f>
        <v/>
      </c>
      <c r="JG100" s="138" t="str">
        <f t="array" ref="JG100">IFERROR(INDEX($A$4:$A$56,SMALL(IF($A$88=JG$4:JG$56,ROW(JG$4:JG$56)-MIN(ROW(JG$4))+1,""),ROWS(JG$88:JG100))),"")</f>
        <v/>
      </c>
      <c r="JH100" s="138" t="str">
        <f t="array" ref="JH100">IFERROR(INDEX($A$4:$A$56,SMALL(IF($A$88=JH$4:JH$56,ROW(JH$4:JH$56)-MIN(ROW(JH$4))+1,""),ROWS(JH$88:JH100))),"")</f>
        <v/>
      </c>
      <c r="JI100" s="138" t="str">
        <f t="array" ref="JI100">IFERROR(INDEX($A$4:$A$56,SMALL(IF($A$88=JI$4:JI$56,ROW(JI$4:JI$56)-MIN(ROW(JI$4))+1,""),ROWS(JI$88:JI100))),"")</f>
        <v/>
      </c>
      <c r="JJ100" s="138" t="str">
        <f t="array" ref="JJ100">IFERROR(INDEX($A$4:$A$56,SMALL(IF($A$88=JJ$4:JJ$56,ROW(JJ$4:JJ$56)-MIN(ROW(JJ$4))+1,""),ROWS(JJ$88:JJ100))),"")</f>
        <v/>
      </c>
      <c r="JK100" s="138" t="str">
        <f t="array" ref="JK100">IFERROR(INDEX($A$4:$A$56,SMALL(IF($A$88=JK$4:JK$56,ROW(JK$4:JK$56)-MIN(ROW(JK$4))+1,""),ROWS(JK$88:JK100))),"")</f>
        <v/>
      </c>
    </row>
    <row r="101" spans="1:271">
      <c r="B101" s="186" t="str">
        <f t="array" ref="B101">IFERROR(INDEX($A$4:$A$56,SMALL(IF($A$88=B$4:B$56,ROW(B$4:B$56)-MIN(ROW(B$4))+1,""),ROWS(B$88:B101))),"")</f>
        <v/>
      </c>
      <c r="C101" s="138" t="str">
        <f t="array" ref="C101">IFERROR(INDEX($A$4:$A$56,SMALL(IF($A$88=C$4:C$56,ROW(C$4:C$56)-MIN(ROW(C$4))+1,""),ROWS(C$88:C101))),"")</f>
        <v/>
      </c>
      <c r="D101" s="138" t="str">
        <f t="array" ref="D101">IFERROR(INDEX($A$4:$A$56,SMALL(IF($A$88=D$4:D$56,ROW(D$4:D$56)-MIN(ROW(D$4))+1,""),ROWS(D$88:D101))),"")</f>
        <v/>
      </c>
      <c r="E101" s="138" t="str">
        <f t="array" ref="E101">IFERROR(INDEX($A$4:$A$56,SMALL(IF($A$88=E$4:E$56,ROW(E$4:E$56)-MIN(ROW(E$4))+1,""),ROWS(E$88:E101))),"")</f>
        <v/>
      </c>
      <c r="F101" s="138" t="str">
        <f t="array" ref="F101">IFERROR(INDEX($A$4:$A$56,SMALL(IF($A$88=F$4:F$56,ROW(F$4:F$56)-MIN(ROW(F$4))+1,""),ROWS(F$88:F101))),"")</f>
        <v/>
      </c>
      <c r="G101" s="186" t="str">
        <f t="array" ref="G101">IFERROR(INDEX($A$4:$A$56,SMALL(IF($A$88=G$4:G$56,ROW(G$4:G$56)-MIN(ROW(G$4))+1,""),ROWS(G$88:G101))),"")</f>
        <v/>
      </c>
      <c r="H101" s="138" t="str">
        <f t="array" ref="H101">IFERROR(INDEX($A$4:$A$56,SMALL(IF($A$88=H$4:H$56,ROW(H$4:H$56)-MIN(ROW(H$4))+1,""),ROWS(H$88:H101))),"")</f>
        <v/>
      </c>
      <c r="I101" s="138" t="str">
        <f t="array" ref="I101">IFERROR(INDEX($A$4:$A$56,SMALL(IF($A$88=I$4:I$56,ROW(I$4:I$56)-MIN(ROW(I$4))+1,""),ROWS(I$88:I101))),"")</f>
        <v/>
      </c>
      <c r="J101" s="138" t="str">
        <f t="array" ref="J101">IFERROR(INDEX($A$4:$A$56,SMALL(IF($A$88=J$4:J$56,ROW(J$4:J$56)-MIN(ROW(J$4))+1,""),ROWS(J$88:J101))),"")</f>
        <v/>
      </c>
      <c r="K101" s="138" t="str">
        <f t="array" ref="K101">IFERROR(INDEX($A$4:$A$56,SMALL(IF($A$88=K$4:K$56,ROW(K$4:K$56)-MIN(ROW(K$4))+1,""),ROWS(K$88:K101))),"")</f>
        <v/>
      </c>
      <c r="L101" s="186" t="str">
        <f t="array" ref="L101">IFERROR(INDEX($A$4:$A$56,SMALL(IF($A$88=L$4:L$56,ROW(L$4:L$56)-MIN(ROW(L$4))+1,""),ROWS(L$88:L101))),"")</f>
        <v/>
      </c>
      <c r="M101" s="138" t="str">
        <f t="array" ref="M101">IFERROR(INDEX($A$4:$A$56,SMALL(IF($A$88=M$4:M$56,ROW(M$4:M$56)-MIN(ROW(M$4))+1,""),ROWS(M$88:M101))),"")</f>
        <v/>
      </c>
      <c r="N101" s="138" t="str">
        <f t="array" ref="N101">IFERROR(INDEX($A$4:$A$56,SMALL(IF($A$88=N$4:N$56,ROW(N$4:N$56)-MIN(ROW(N$4))+1,""),ROWS(N$88:N101))),"")</f>
        <v/>
      </c>
      <c r="O101" s="138" t="str">
        <f t="array" ref="O101">IFERROR(INDEX($A$4:$A$56,SMALL(IF($A$88=O$4:O$56,ROW(O$4:O$56)-MIN(ROW(O$4))+1,""),ROWS(O$88:O101))),"")</f>
        <v/>
      </c>
      <c r="P101" s="138" t="str">
        <f t="array" ref="P101">IFERROR(INDEX($A$4:$A$56,SMALL(IF($A$88=P$4:P$56,ROW(P$4:P$56)-MIN(ROW(P$4))+1,""),ROWS(P$88:P101))),"")</f>
        <v/>
      </c>
      <c r="Q101" s="186" t="str">
        <f t="array" ref="Q101">IFERROR(INDEX($A$4:$A$56,SMALL(IF($A$88=Q$4:Q$56,ROW(Q$4:Q$56)-MIN(ROW(Q$4))+1,""),ROWS(Q$88:Q101))),"")</f>
        <v/>
      </c>
      <c r="R101" s="138" t="str">
        <f t="array" ref="R101">IFERROR(INDEX($A$4:$A$56,SMALL(IF($A$88=R$4:R$56,ROW(R$4:R$56)-MIN(ROW(R$4))+1,""),ROWS(R$88:R101))),"")</f>
        <v/>
      </c>
      <c r="S101" s="138" t="str">
        <f t="array" ref="S101">IFERROR(INDEX($A$4:$A$56,SMALL(IF($A$88=S$4:S$56,ROW(S$4:S$56)-MIN(ROW(S$4))+1,""),ROWS(S$88:S101))),"")</f>
        <v/>
      </c>
      <c r="T101" s="138" t="str">
        <f t="array" ref="T101">IFERROR(INDEX($A$4:$A$56,SMALL(IF($A$88=T$4:T$56,ROW(T$4:T$56)-MIN(ROW(T$4))+1,""),ROWS(T$88:T101))),"")</f>
        <v/>
      </c>
      <c r="U101" s="138" t="str">
        <f t="array" ref="U101">IFERROR(INDEX($A$4:$A$56,SMALL(IF($A$88=U$4:U$56,ROW(U$4:U$56)-MIN(ROW(U$4))+1,""),ROWS(U$88:U101))),"")</f>
        <v/>
      </c>
      <c r="V101" s="186" t="str">
        <f t="array" ref="V101">IFERROR(INDEX($A$4:$A$56,SMALL(IF($A$88=V$4:V$56,ROW(V$4:V$56)-MIN(ROW(V$4))+1,""),ROWS(V$88:V101))),"")</f>
        <v/>
      </c>
      <c r="W101" s="138" t="str">
        <f t="array" ref="W101">IFERROR(INDEX($A$4:$A$56,SMALL(IF($A$88=W$4:W$56,ROW(W$4:W$56)-MIN(ROW(W$4))+1,""),ROWS(W$88:W101))),"")</f>
        <v/>
      </c>
      <c r="X101" s="138" t="str">
        <f t="array" ref="X101">IFERROR(INDEX($A$4:$A$56,SMALL(IF($A$88=X$4:X$56,ROW(X$4:X$56)-MIN(ROW(X$4))+1,""),ROWS(X$88:X101))),"")</f>
        <v/>
      </c>
      <c r="Y101" s="138" t="str">
        <f t="array" ref="Y101">IFERROR(INDEX($A$4:$A$56,SMALL(IF($A$88=Y$4:Y$56,ROW(Y$4:Y$56)-MIN(ROW(Y$4))+1,""),ROWS(Y$88:Y101))),"")</f>
        <v/>
      </c>
      <c r="Z101" s="138" t="str">
        <f t="array" ref="Z101">IFERROR(INDEX($A$4:$A$56,SMALL(IF($A$88=Z$4:Z$56,ROW(Z$4:Z$56)-MIN(ROW(Z$4))+1,""),ROWS(Z$88:Z101))),"")</f>
        <v/>
      </c>
      <c r="AA101" s="186" t="str">
        <f t="array" ref="AA101">IFERROR(INDEX($A$4:$A$56,SMALL(IF($A$88=AA$4:AA$56,ROW(AA$4:AA$56)-MIN(ROW(AA$4))+1,""),ROWS(AA$88:AA101))),"")</f>
        <v/>
      </c>
      <c r="AB101" s="138" t="str">
        <f t="array" ref="AB101">IFERROR(INDEX($A$4:$A$56,SMALL(IF($A$88=AB$4:AB$56,ROW(AB$4:AB$56)-MIN(ROW(AB$4))+1,""),ROWS(AB$88:AB101))),"")</f>
        <v/>
      </c>
      <c r="AC101" s="138" t="str">
        <f t="array" ref="AC101">IFERROR(INDEX($A$4:$A$56,SMALL(IF($A$88=AC$4:AC$56,ROW(AC$4:AC$56)-MIN(ROW(AC$4))+1,""),ROWS(AC$88:AC101))),"")</f>
        <v/>
      </c>
      <c r="AD101" s="138" t="str">
        <f t="array" ref="AD101">IFERROR(INDEX($A$4:$A$56,SMALL(IF($A$88=AD$4:AD$56,ROW(AD$4:AD$56)-MIN(ROW(AD$4))+1,""),ROWS(AD$88:AD101))),"")</f>
        <v/>
      </c>
      <c r="AE101" s="138" t="str">
        <f t="array" ref="AE101">IFERROR(INDEX($A$4:$A$56,SMALL(IF($A$88=AE$4:AE$56,ROW(AE$4:AE$56)-MIN(ROW(AE$4))+1,""),ROWS(AE$88:AE101))),"")</f>
        <v/>
      </c>
      <c r="AF101" s="186" t="str">
        <f t="array" ref="AF101">IFERROR(INDEX($A$4:$A$56,SMALL(IF($A$88=AF$4:AF$56,ROW(AF$4:AF$56)-MIN(ROW(AF$4))+1,""),ROWS(AF$88:AF101))),"")</f>
        <v/>
      </c>
      <c r="AG101" s="138" t="str">
        <f t="array" ref="AG101">IFERROR(INDEX($A$4:$A$56,SMALL(IF($A$88=AG$4:AG$56,ROW(AG$4:AG$56)-MIN(ROW(AG$4))+1,""),ROWS(AG$88:AG101))),"")</f>
        <v/>
      </c>
      <c r="AH101" s="138" t="str">
        <f t="array" ref="AH101">IFERROR(INDEX($A$4:$A$56,SMALL(IF($A$88=AH$4:AH$56,ROW(AH$4:AH$56)-MIN(ROW(AH$4))+1,""),ROWS(AH$88:AH101))),"")</f>
        <v/>
      </c>
      <c r="AI101" s="138" t="str">
        <f t="array" ref="AI101">IFERROR(INDEX($A$4:$A$56,SMALL(IF($A$88=AI$4:AI$56,ROW(AI$4:AI$56)-MIN(ROW(AI$4))+1,""),ROWS(AI$88:AI101))),"")</f>
        <v/>
      </c>
      <c r="AJ101" s="138" t="str">
        <f t="array" ref="AJ101">IFERROR(INDEX($A$4:$A$56,SMALL(IF($A$88=AJ$4:AJ$56,ROW(AJ$4:AJ$56)-MIN(ROW(AJ$4))+1,""),ROWS(AJ$88:AJ101))),"")</f>
        <v/>
      </c>
      <c r="AK101" s="186" t="str">
        <f t="array" ref="AK101">IFERROR(INDEX($A$4:$A$56,SMALL(IF($A$88=AK$4:AK$56,ROW(AK$4:AK$56)-MIN(ROW(AK$4))+1,""),ROWS(AK$88:AK101))),"")</f>
        <v/>
      </c>
      <c r="AL101" s="138" t="str">
        <f t="array" ref="AL101">IFERROR(INDEX($A$4:$A$56,SMALL(IF($A$88=AL$4:AL$56,ROW(AL$4:AL$56)-MIN(ROW(AL$4))+1,""),ROWS(AL$88:AL101))),"")</f>
        <v/>
      </c>
      <c r="AM101" s="138" t="str">
        <f t="array" ref="AM101">IFERROR(INDEX($A$4:$A$56,SMALL(IF($A$88=AM$4:AM$56,ROW(AM$4:AM$56)-MIN(ROW(AM$4))+1,""),ROWS(AM$88:AM101))),"")</f>
        <v/>
      </c>
      <c r="AN101" s="138" t="str">
        <f t="array" ref="AN101">IFERROR(INDEX($A$4:$A$56,SMALL(IF($A$88=AN$4:AN$56,ROW(AN$4:AN$56)-MIN(ROW(AN$4))+1,""),ROWS(AN$88:AN101))),"")</f>
        <v/>
      </c>
      <c r="AO101" s="138" t="str">
        <f t="array" ref="AO101">IFERROR(INDEX($A$4:$A$56,SMALL(IF($A$88=AO$4:AO$56,ROW(AO$4:AO$56)-MIN(ROW(AO$4))+1,""),ROWS(AO$88:AO101))),"")</f>
        <v/>
      </c>
      <c r="AP101" s="186" t="str">
        <f t="array" ref="AP101">IFERROR(INDEX($A$4:$A$56,SMALL(IF($A$88=AP$4:AP$56,ROW(AP$4:AP$56)-MIN(ROW(AP$4))+1,""),ROWS(AP$88:AP101))),"")</f>
        <v/>
      </c>
      <c r="AQ101" s="138" t="str">
        <f t="array" ref="AQ101">IFERROR(INDEX($A$4:$A$56,SMALL(IF($A$88=AQ$4:AQ$56,ROW(AQ$4:AQ$56)-MIN(ROW(AQ$4))+1,""),ROWS(AQ$88:AQ101))),"")</f>
        <v/>
      </c>
      <c r="AR101" s="138" t="str">
        <f t="array" ref="AR101">IFERROR(INDEX($A$4:$A$56,SMALL(IF($A$88=AR$4:AR$56,ROW(AR$4:AR$56)-MIN(ROW(AR$4))+1,""),ROWS(AR$88:AR101))),"")</f>
        <v/>
      </c>
      <c r="AS101" s="138" t="str">
        <f t="array" ref="AS101">IFERROR(INDEX($A$4:$A$56,SMALL(IF($A$88=AS$4:AS$56,ROW(AS$4:AS$56)-MIN(ROW(AS$4))+1,""),ROWS(AS$88:AS101))),"")</f>
        <v/>
      </c>
      <c r="AT101" s="138" t="str">
        <f t="array" ref="AT101">IFERROR(INDEX($A$4:$A$56,SMALL(IF($A$88=AT$4:AT$56,ROW(AT$4:AT$56)-MIN(ROW(AT$4))+1,""),ROWS(AT$88:AT101))),"")</f>
        <v/>
      </c>
      <c r="AU101" s="186" t="str">
        <f t="array" ref="AU101">IFERROR(INDEX($A$4:$A$56,SMALL(IF($A$88=AU$4:AU$56,ROW(AU$4:AU$56)-MIN(ROW(AU$4))+1,""),ROWS(AU$88:AU101))),"")</f>
        <v/>
      </c>
      <c r="AV101" s="138" t="str">
        <f t="array" ref="AV101">IFERROR(INDEX($A$4:$A$56,SMALL(IF($A$88=AV$4:AV$56,ROW(AV$4:AV$56)-MIN(ROW(AV$4))+1,""),ROWS(AV$88:AV101))),"")</f>
        <v/>
      </c>
      <c r="AW101" s="138" t="str">
        <f t="array" ref="AW101">IFERROR(INDEX($A$4:$A$56,SMALL(IF($A$88=AW$4:AW$56,ROW(AW$4:AW$56)-MIN(ROW(AW$4))+1,""),ROWS(AW$88:AW101))),"")</f>
        <v/>
      </c>
      <c r="AX101" s="138" t="str">
        <f t="array" ref="AX101">IFERROR(INDEX($A$4:$A$56,SMALL(IF($A$88=AX$4:AX$56,ROW(AX$4:AX$56)-MIN(ROW(AX$4))+1,""),ROWS(AX$88:AX101))),"")</f>
        <v/>
      </c>
      <c r="AY101" s="138" t="str">
        <f t="array" ref="AY101">IFERROR(INDEX($A$4:$A$56,SMALL(IF($A$88=AY$4:AY$56,ROW(AY$4:AY$56)-MIN(ROW(AY$4))+1,""),ROWS(AY$88:AY101))),"")</f>
        <v/>
      </c>
      <c r="AZ101" s="186" t="str">
        <f t="array" ref="AZ101">IFERROR(INDEX($A$4:$A$56,SMALL(IF($A$88=AZ$4:AZ$56,ROW(AZ$4:AZ$56)-MIN(ROW(AZ$4))+1,""),ROWS(AZ$88:AZ101))),"")</f>
        <v/>
      </c>
      <c r="BA101" s="138" t="str">
        <f t="array" ref="BA101">IFERROR(INDEX($A$4:$A$56,SMALL(IF($A$88=BA$4:BA$56,ROW(BA$4:BA$56)-MIN(ROW(BA$4))+1,""),ROWS(BA$88:BA101))),"")</f>
        <v/>
      </c>
      <c r="BB101" s="138" t="str">
        <f t="array" ref="BB101">IFERROR(INDEX($A$4:$A$56,SMALL(IF($A$88=BB$4:BB$56,ROW(BB$4:BB$56)-MIN(ROW(BB$4))+1,""),ROWS(BB$88:BB101))),"")</f>
        <v/>
      </c>
      <c r="BC101" s="138" t="str">
        <f t="array" ref="BC101">IFERROR(INDEX($A$4:$A$56,SMALL(IF($A$88=BC$4:BC$56,ROW(BC$4:BC$56)-MIN(ROW(BC$4))+1,""),ROWS(BC$88:BC101))),"")</f>
        <v/>
      </c>
      <c r="BD101" s="138" t="str">
        <f t="array" ref="BD101">IFERROR(INDEX($A$4:$A$56,SMALL(IF($A$88=BD$4:BD$56,ROW(BD$4:BD$56)-MIN(ROW(BD$4))+1,""),ROWS(BD$88:BD101))),"")</f>
        <v/>
      </c>
      <c r="BE101" s="186" t="str">
        <f t="array" ref="BE101">IFERROR(INDEX($A$4:$A$56,SMALL(IF($A$88=BE$4:BE$56,ROW(BE$4:BE$56)-MIN(ROW(BE$4))+1,""),ROWS(BE$88:BE101))),"")</f>
        <v/>
      </c>
      <c r="BF101" s="138" t="str">
        <f t="array" ref="BF101">IFERROR(INDEX($A$4:$A$56,SMALL(IF($A$88=BF$4:BF$56,ROW(BF$4:BF$56)-MIN(ROW(BF$4))+1,""),ROWS(BF$88:BF101))),"")</f>
        <v/>
      </c>
      <c r="BG101" s="138" t="str">
        <f t="array" ref="BG101">IFERROR(INDEX($A$4:$A$56,SMALL(IF($A$88=BG$4:BG$56,ROW(BG$4:BG$56)-MIN(ROW(BG$4))+1,""),ROWS(BG$88:BG101))),"")</f>
        <v/>
      </c>
      <c r="BH101" s="138" t="str">
        <f t="array" ref="BH101">IFERROR(INDEX($A$4:$A$56,SMALL(IF($A$88=BH$4:BH$56,ROW(BH$4:BH$56)-MIN(ROW(BH$4))+1,""),ROWS(BH$88:BH101))),"")</f>
        <v/>
      </c>
      <c r="BI101" s="138" t="str">
        <f t="array" ref="BI101">IFERROR(INDEX($A$4:$A$56,SMALL(IF($A$88=BI$4:BI$56,ROW(BI$4:BI$56)-MIN(ROW(BI$4))+1,""),ROWS(BI$88:BI101))),"")</f>
        <v/>
      </c>
      <c r="BJ101" s="186" t="str">
        <f t="array" ref="BJ101">IFERROR(INDEX($A$4:$A$56,SMALL(IF($A$88=BJ$4:BJ$56,ROW(BJ$4:BJ$56)-MIN(ROW(BJ$4))+1,""),ROWS(BJ$88:BJ101))),"")</f>
        <v/>
      </c>
      <c r="BK101" s="138" t="str">
        <f t="array" ref="BK101">IFERROR(INDEX($A$4:$A$56,SMALL(IF($A$88=BK$4:BK$56,ROW(BK$4:BK$56)-MIN(ROW(BK$4))+1,""),ROWS(BK$88:BK101))),"")</f>
        <v/>
      </c>
      <c r="BL101" s="138" t="str">
        <f t="array" ref="BL101">IFERROR(INDEX($A$4:$A$56,SMALL(IF($A$88=BL$4:BL$56,ROW(BL$4:BL$56)-MIN(ROW(BL$4))+1,""),ROWS(BL$88:BL101))),"")</f>
        <v/>
      </c>
      <c r="BM101" s="138" t="str">
        <f t="array" ref="BM101">IFERROR(INDEX($A$4:$A$56,SMALL(IF($A$88=BM$4:BM$56,ROW(BM$4:BM$56)-MIN(ROW(BM$4))+1,""),ROWS(BM$88:BM101))),"")</f>
        <v/>
      </c>
      <c r="BN101" s="138" t="str">
        <f t="array" ref="BN101">IFERROR(INDEX($A$4:$A$56,SMALL(IF($A$88=BN$4:BN$56,ROW(BN$4:BN$56)-MIN(ROW(BN$4))+1,""),ROWS(BN$88:BN101))),"")</f>
        <v/>
      </c>
      <c r="BO101" s="186" t="str">
        <f t="array" ref="BO101">IFERROR(INDEX($A$4:$A$56,SMALL(IF($A$88=BO$4:BO$56,ROW(BO$4:BO$56)-MIN(ROW(BO$4))+1,""),ROWS(BO$88:BO101))),"")</f>
        <v/>
      </c>
      <c r="BP101" s="138" t="str">
        <f t="array" ref="BP101">IFERROR(INDEX($A$4:$A$56,SMALL(IF($A$88=BP$4:BP$56,ROW(BP$4:BP$56)-MIN(ROW(BP$4))+1,""),ROWS(BP$88:BP101))),"")</f>
        <v/>
      </c>
      <c r="BQ101" s="138" t="str">
        <f t="array" ref="BQ101">IFERROR(INDEX($A$4:$A$56,SMALL(IF($A$88=BQ$4:BQ$56,ROW(BQ$4:BQ$56)-MIN(ROW(BQ$4))+1,""),ROWS(BQ$88:BQ101))),"")</f>
        <v/>
      </c>
      <c r="BR101" s="138" t="str">
        <f t="array" ref="BR101">IFERROR(INDEX($A$4:$A$56,SMALL(IF($A$88=BR$4:BR$56,ROW(BR$4:BR$56)-MIN(ROW(BR$4))+1,""),ROWS(BR$88:BR101))),"")</f>
        <v/>
      </c>
      <c r="BS101" s="138" t="str">
        <f t="array" ref="BS101">IFERROR(INDEX($A$4:$A$56,SMALL(IF($A$88=BS$4:BS$56,ROW(BS$4:BS$56)-MIN(ROW(BS$4))+1,""),ROWS(BS$88:BS101))),"")</f>
        <v/>
      </c>
      <c r="BT101" s="186" t="str">
        <f t="array" ref="BT101">IFERROR(INDEX($A$4:$A$56,SMALL(IF($A$88=BT$4:BT$56,ROW(BT$4:BT$56)-MIN(ROW(BT$4))+1,""),ROWS(BT$88:BT101))),"")</f>
        <v/>
      </c>
      <c r="BU101" s="138" t="str">
        <f t="array" ref="BU101">IFERROR(INDEX($A$4:$A$56,SMALL(IF($A$88=BU$4:BU$56,ROW(BU$4:BU$56)-MIN(ROW(BU$4))+1,""),ROWS(BU$88:BU101))),"")</f>
        <v/>
      </c>
      <c r="BV101" s="138" t="str">
        <f t="array" ref="BV101">IFERROR(INDEX($A$4:$A$56,SMALL(IF($A$88=BV$4:BV$56,ROW(BV$4:BV$56)-MIN(ROW(BV$4))+1,""),ROWS(BV$88:BV101))),"")</f>
        <v/>
      </c>
      <c r="BW101" s="138" t="str">
        <f t="array" ref="BW101">IFERROR(INDEX($A$4:$A$56,SMALL(IF($A$88=BW$4:BW$56,ROW(BW$4:BW$56)-MIN(ROW(BW$4))+1,""),ROWS(BW$88:BW101))),"")</f>
        <v/>
      </c>
      <c r="BX101" s="138" t="str">
        <f t="array" ref="BX101">IFERROR(INDEX($A$4:$A$56,SMALL(IF($A$88=BX$4:BX$56,ROW(BX$4:BX$56)-MIN(ROW(BX$4))+1,""),ROWS(BX$88:BX101))),"")</f>
        <v/>
      </c>
      <c r="BY101" s="186" t="str">
        <f t="array" ref="BY101">IFERROR(INDEX($A$4:$A$56,SMALL(IF($A$88=BY$4:BY$56,ROW(BY$4:BY$56)-MIN(ROW(BY$4))+1,""),ROWS(BY$88:BY101))),"")</f>
        <v/>
      </c>
      <c r="BZ101" s="138" t="str">
        <f t="array" ref="BZ101">IFERROR(INDEX($A$4:$A$56,SMALL(IF($A$88=BZ$4:BZ$56,ROW(BZ$4:BZ$56)-MIN(ROW(BZ$4))+1,""),ROWS(BZ$88:BZ101))),"")</f>
        <v/>
      </c>
      <c r="CA101" s="138" t="str">
        <f t="array" ref="CA101">IFERROR(INDEX($A$4:$A$56,SMALL(IF($A$88=CA$4:CA$56,ROW(CA$4:CA$56)-MIN(ROW(CA$4))+1,""),ROWS(CA$88:CA101))),"")</f>
        <v/>
      </c>
      <c r="CB101" s="138" t="str">
        <f t="array" ref="CB101">IFERROR(INDEX($A$4:$A$56,SMALL(IF($A$88=CB$4:CB$56,ROW(CB$4:CB$56)-MIN(ROW(CB$4))+1,""),ROWS(CB$88:CB101))),"")</f>
        <v/>
      </c>
      <c r="CC101" s="138" t="str">
        <f t="array" ref="CC101">IFERROR(INDEX($A$4:$A$56,SMALL(IF($A$88=CC$4:CC$56,ROW(CC$4:CC$56)-MIN(ROW(CC$4))+1,""),ROWS(CC$88:CC101))),"")</f>
        <v/>
      </c>
      <c r="CD101" s="186" t="str">
        <f t="array" ref="CD101">IFERROR(INDEX($A$4:$A$56,SMALL(IF($A$88=CD$4:CD$56,ROW(CD$4:CD$56)-MIN(ROW(CD$4))+1,""),ROWS(CD$88:CD101))),"")</f>
        <v/>
      </c>
      <c r="CE101" s="138" t="str">
        <f t="array" ref="CE101">IFERROR(INDEX($A$4:$A$56,SMALL(IF($A$88=CE$4:CE$56,ROW(CE$4:CE$56)-MIN(ROW(CE$4))+1,""),ROWS(CE$88:CE101))),"")</f>
        <v/>
      </c>
      <c r="CF101" s="138" t="str">
        <f t="array" ref="CF101">IFERROR(INDEX($A$4:$A$56,SMALL(IF($A$88=CF$4:CF$56,ROW(CF$4:CF$56)-MIN(ROW(CF$4))+1,""),ROWS(CF$88:CF101))),"")</f>
        <v/>
      </c>
      <c r="CG101" s="138" t="str">
        <f t="array" ref="CG101">IFERROR(INDEX($A$4:$A$56,SMALL(IF($A$88=CG$4:CG$56,ROW(CG$4:CG$56)-MIN(ROW(CG$4))+1,""),ROWS(CG$88:CG101))),"")</f>
        <v/>
      </c>
      <c r="CH101" s="138" t="str">
        <f t="array" ref="CH101">IFERROR(INDEX($A$4:$A$56,SMALL(IF($A$88=CH$4:CH$56,ROW(CH$4:CH$56)-MIN(ROW(CH$4))+1,""),ROWS(CH$88:CH101))),"")</f>
        <v/>
      </c>
      <c r="CI101" s="186" t="str">
        <f t="array" ref="CI101">IFERROR(INDEX($A$4:$A$56,SMALL(IF($A$88=CI$4:CI$56,ROW(CI$4:CI$56)-MIN(ROW(CI$4))+1,""),ROWS(CI$88:CI101))),"")</f>
        <v/>
      </c>
      <c r="CJ101" s="138" t="str">
        <f t="array" ref="CJ101">IFERROR(INDEX($A$4:$A$56,SMALL(IF($A$88=CJ$4:CJ$56,ROW(CJ$4:CJ$56)-MIN(ROW(CJ$4))+1,""),ROWS(CJ$88:CJ101))),"")</f>
        <v/>
      </c>
      <c r="CK101" s="138" t="str">
        <f t="array" ref="CK101">IFERROR(INDEX($A$4:$A$56,SMALL(IF($A$88=CK$4:CK$56,ROW(CK$4:CK$56)-MIN(ROW(CK$4))+1,""),ROWS(CK$88:CK101))),"")</f>
        <v/>
      </c>
      <c r="CL101" s="138" t="str">
        <f t="array" ref="CL101">IFERROR(INDEX($A$4:$A$56,SMALL(IF($A$88=CL$4:CL$56,ROW(CL$4:CL$56)-MIN(ROW(CL$4))+1,""),ROWS(CL$88:CL101))),"")</f>
        <v/>
      </c>
      <c r="CM101" s="138" t="str">
        <f t="array" ref="CM101">IFERROR(INDEX($A$4:$A$56,SMALL(IF($A$88=CM$4:CM$56,ROW(CM$4:CM$56)-MIN(ROW(CM$4))+1,""),ROWS(CM$88:CM101))),"")</f>
        <v/>
      </c>
      <c r="CN101" s="186" t="str">
        <f t="array" ref="CN101">IFERROR(INDEX($A$4:$A$56,SMALL(IF($A$88=CN$4:CN$56,ROW(CN$4:CN$56)-MIN(ROW(CN$4))+1,""),ROWS(CN$88:CN101))),"")</f>
        <v/>
      </c>
      <c r="CO101" s="138" t="str">
        <f t="array" ref="CO101">IFERROR(INDEX($A$4:$A$56,SMALL(IF($A$88=CO$4:CO$56,ROW(CO$4:CO$56)-MIN(ROW(CO$4))+1,""),ROWS(CO$88:CO101))),"")</f>
        <v/>
      </c>
      <c r="CP101" s="138" t="str">
        <f t="array" ref="CP101">IFERROR(INDEX($A$4:$A$56,SMALL(IF($A$88=CP$4:CP$56,ROW(CP$4:CP$56)-MIN(ROW(CP$4))+1,""),ROWS(CP$88:CP101))),"")</f>
        <v/>
      </c>
      <c r="CQ101" s="138" t="str">
        <f t="array" ref="CQ101">IFERROR(INDEX($A$4:$A$56,SMALL(IF($A$88=CQ$4:CQ$56,ROW(CQ$4:CQ$56)-MIN(ROW(CQ$4))+1,""),ROWS(CQ$88:CQ101))),"")</f>
        <v/>
      </c>
      <c r="CR101" s="138" t="str">
        <f t="array" ref="CR101">IFERROR(INDEX($A$4:$A$56,SMALL(IF($A$88=CR$4:CR$56,ROW(CR$4:CR$56)-MIN(ROW(CR$4))+1,""),ROWS(CR$88:CR101))),"")</f>
        <v/>
      </c>
      <c r="CS101" s="186" t="str">
        <f t="array" ref="CS101">IFERROR(INDEX($A$4:$A$56,SMALL(IF($A$88=CS$4:CS$56,ROW(CS$4:CS$56)-MIN(ROW(CS$4))+1,""),ROWS(CS$88:CS101))),"")</f>
        <v/>
      </c>
      <c r="CT101" s="138" t="str">
        <f t="array" ref="CT101">IFERROR(INDEX($A$4:$A$56,SMALL(IF($A$88=CT$4:CT$56,ROW(CT$4:CT$56)-MIN(ROW(CT$4))+1,""),ROWS(CT$88:CT101))),"")</f>
        <v/>
      </c>
      <c r="CU101" s="138" t="str">
        <f t="array" ref="CU101">IFERROR(INDEX($A$4:$A$56,SMALL(IF($A$88=CU$4:CU$56,ROW(CU$4:CU$56)-MIN(ROW(CU$4))+1,""),ROWS(CU$88:CU101))),"")</f>
        <v/>
      </c>
      <c r="CV101" s="138" t="str">
        <f t="array" ref="CV101">IFERROR(INDEX($A$4:$A$56,SMALL(IF($A$88=CV$4:CV$56,ROW(CV$4:CV$56)-MIN(ROW(CV$4))+1,""),ROWS(CV$88:CV101))),"")</f>
        <v/>
      </c>
      <c r="CW101" s="138" t="str">
        <f t="array" ref="CW101">IFERROR(INDEX($A$4:$A$56,SMALL(IF($A$88=CW$4:CW$56,ROW(CW$4:CW$56)-MIN(ROW(CW$4))+1,""),ROWS(CW$88:CW101))),"")</f>
        <v/>
      </c>
      <c r="CX101" s="186" t="str">
        <f t="array" ref="CX101">IFERROR(INDEX($A$4:$A$56,SMALL(IF($A$88=CX$4:CX$56,ROW(CX$4:CX$56)-MIN(ROW(CX$4))+1,""),ROWS(CX$88:CX101))),"")</f>
        <v/>
      </c>
      <c r="CY101" s="138" t="str">
        <f t="array" ref="CY101">IFERROR(INDEX($A$4:$A$56,SMALL(IF($A$88=CY$4:CY$56,ROW(CY$4:CY$56)-MIN(ROW(CY$4))+1,""),ROWS(CY$88:CY101))),"")</f>
        <v/>
      </c>
      <c r="CZ101" s="138" t="str">
        <f t="array" ref="CZ101">IFERROR(INDEX($A$4:$A$56,SMALL(IF($A$88=CZ$4:CZ$56,ROW(CZ$4:CZ$56)-MIN(ROW(CZ$4))+1,""),ROWS(CZ$88:CZ101))),"")</f>
        <v/>
      </c>
      <c r="DA101" s="138" t="str">
        <f t="array" ref="DA101">IFERROR(INDEX($A$4:$A$56,SMALL(IF($A$88=DA$4:DA$56,ROW(DA$4:DA$56)-MIN(ROW(DA$4))+1,""),ROWS(DA$88:DA101))),"")</f>
        <v/>
      </c>
      <c r="DB101" s="138" t="str">
        <f t="array" ref="DB101">IFERROR(INDEX($A$4:$A$56,SMALL(IF($A$88=DB$4:DB$56,ROW(DB$4:DB$56)-MIN(ROW(DB$4))+1,""),ROWS(DB$88:DB101))),"")</f>
        <v/>
      </c>
      <c r="DC101" s="186" t="str">
        <f t="array" ref="DC101">IFERROR(INDEX($A$4:$A$56,SMALL(IF($A$88=DC$4:DC$56,ROW(DC$4:DC$56)-MIN(ROW(DC$4))+1,""),ROWS(DC$88:DC101))),"")</f>
        <v/>
      </c>
      <c r="DD101" s="138" t="str">
        <f t="array" ref="DD101">IFERROR(INDEX($A$4:$A$56,SMALL(IF($A$88=DD$4:DD$56,ROW(DD$4:DD$56)-MIN(ROW(DD$4))+1,""),ROWS(DD$88:DD101))),"")</f>
        <v/>
      </c>
      <c r="DE101" s="138" t="str">
        <f t="array" ref="DE101">IFERROR(INDEX($A$4:$A$56,SMALL(IF($A$88=DE$4:DE$56,ROW(DE$4:DE$56)-MIN(ROW(DE$4))+1,""),ROWS(DE$88:DE101))),"")</f>
        <v/>
      </c>
      <c r="DF101" s="138" t="str">
        <f t="array" ref="DF101">IFERROR(INDEX($A$4:$A$56,SMALL(IF($A$88=DF$4:DF$56,ROW(DF$4:DF$56)-MIN(ROW(DF$4))+1,""),ROWS(DF$88:DF101))),"")</f>
        <v/>
      </c>
      <c r="DG101" s="138" t="str">
        <f t="array" ref="DG101">IFERROR(INDEX($A$4:$A$56,SMALL(IF($A$88=DG$4:DG$56,ROW(DG$4:DG$56)-MIN(ROW(DG$4))+1,""),ROWS(DG$88:DG101))),"")</f>
        <v/>
      </c>
      <c r="DH101" s="186" t="str">
        <f t="array" ref="DH101">IFERROR(INDEX($A$4:$A$56,SMALL(IF($A$88=DH$4:DH$56,ROW(DH$4:DH$56)-MIN(ROW(DH$4))+1,""),ROWS(DH$88:DH101))),"")</f>
        <v/>
      </c>
      <c r="DI101" s="138" t="str">
        <f t="array" ref="DI101">IFERROR(INDEX($A$4:$A$56,SMALL(IF($A$88=DI$4:DI$56,ROW(DI$4:DI$56)-MIN(ROW(DI$4))+1,""),ROWS(DI$88:DI101))),"")</f>
        <v/>
      </c>
      <c r="DJ101" s="138" t="str">
        <f t="array" ref="DJ101">IFERROR(INDEX($A$4:$A$56,SMALL(IF($A$88=DJ$4:DJ$56,ROW(DJ$4:DJ$56)-MIN(ROW(DJ$4))+1,""),ROWS(DJ$88:DJ101))),"")</f>
        <v/>
      </c>
      <c r="DK101" s="138" t="str">
        <f t="array" ref="DK101">IFERROR(INDEX($A$4:$A$56,SMALL(IF($A$88=DK$4:DK$56,ROW(DK$4:DK$56)-MIN(ROW(DK$4))+1,""),ROWS(DK$88:DK101))),"")</f>
        <v/>
      </c>
      <c r="DL101" s="138" t="str">
        <f t="array" ref="DL101">IFERROR(INDEX($A$4:$A$56,SMALL(IF($A$88=DL$4:DL$56,ROW(DL$4:DL$56)-MIN(ROW(DL$4))+1,""),ROWS(DL$88:DL101))),"")</f>
        <v/>
      </c>
      <c r="DM101" s="186" t="str">
        <f t="array" ref="DM101">IFERROR(INDEX($A$4:$A$56,SMALL(IF($A$88=DM$4:DM$56,ROW(DM$4:DM$56)-MIN(ROW(DM$4))+1,""),ROWS(DM$88:DM101))),"")</f>
        <v/>
      </c>
      <c r="DN101" s="138" t="str">
        <f t="array" ref="DN101">IFERROR(INDEX($A$4:$A$56,SMALL(IF($A$88=DN$4:DN$56,ROW(DN$4:DN$56)-MIN(ROW(DN$4))+1,""),ROWS(DN$88:DN101))),"")</f>
        <v/>
      </c>
      <c r="DO101" s="138" t="str">
        <f t="array" ref="DO101">IFERROR(INDEX($A$4:$A$56,SMALL(IF($A$88=DO$4:DO$56,ROW(DO$4:DO$56)-MIN(ROW(DO$4))+1,""),ROWS(DO$88:DO101))),"")</f>
        <v/>
      </c>
      <c r="DP101" s="138" t="str">
        <f t="array" ref="DP101">IFERROR(INDEX($A$4:$A$56,SMALL(IF($A$88=DP$4:DP$56,ROW(DP$4:DP$56)-MIN(ROW(DP$4))+1,""),ROWS(DP$88:DP101))),"")</f>
        <v/>
      </c>
      <c r="DQ101" s="138" t="str">
        <f t="array" ref="DQ101">IFERROR(INDEX($A$4:$A$56,SMALL(IF($A$88=DQ$4:DQ$56,ROW(DQ$4:DQ$56)-MIN(ROW(DQ$4))+1,""),ROWS(DQ$88:DQ101))),"")</f>
        <v/>
      </c>
      <c r="DR101" s="186" t="str">
        <f t="array" ref="DR101">IFERROR(INDEX($A$4:$A$56,SMALL(IF($A$88=DR$4:DR$56,ROW(DR$4:DR$56)-MIN(ROW(DR$4))+1,""),ROWS(DR$88:DR101))),"")</f>
        <v/>
      </c>
      <c r="DS101" s="138" t="str">
        <f t="array" ref="DS101">IFERROR(INDEX($A$4:$A$56,SMALL(IF($A$88=DS$4:DS$56,ROW(DS$4:DS$56)-MIN(ROW(DS$4))+1,""),ROWS(DS$88:DS101))),"")</f>
        <v/>
      </c>
      <c r="DT101" s="138" t="str">
        <f t="array" ref="DT101">IFERROR(INDEX($A$4:$A$56,SMALL(IF($A$88=DT$4:DT$56,ROW(DT$4:DT$56)-MIN(ROW(DT$4))+1,""),ROWS(DT$88:DT101))),"")</f>
        <v/>
      </c>
      <c r="DU101" s="138" t="str">
        <f t="array" ref="DU101">IFERROR(INDEX($A$4:$A$56,SMALL(IF($A$88=DU$4:DU$56,ROW(DU$4:DU$56)-MIN(ROW(DU$4))+1,""),ROWS(DU$88:DU101))),"")</f>
        <v/>
      </c>
      <c r="DV101" s="138" t="str">
        <f t="array" ref="DV101">IFERROR(INDEX($A$4:$A$56,SMALL(IF($A$88=DV$4:DV$56,ROW(DV$4:DV$56)-MIN(ROW(DV$4))+1,""),ROWS(DV$88:DV101))),"")</f>
        <v/>
      </c>
      <c r="DW101" s="186" t="str">
        <f t="array" ref="DW101">IFERROR(INDEX($A$4:$A$56,SMALL(IF($A$88=DW$4:DW$56,ROW(DW$4:DW$56)-MIN(ROW(DW$4))+1,""),ROWS(DW$88:DW101))),"")</f>
        <v/>
      </c>
      <c r="DX101" s="138" t="str">
        <f t="array" ref="DX101">IFERROR(INDEX($A$4:$A$56,SMALL(IF($A$88=DX$4:DX$56,ROW(DX$4:DX$56)-MIN(ROW(DX$4))+1,""),ROWS(DX$88:DX101))),"")</f>
        <v/>
      </c>
      <c r="DY101" s="138" t="str">
        <f t="array" ref="DY101">IFERROR(INDEX($A$4:$A$56,SMALL(IF($A$88=DY$4:DY$56,ROW(DY$4:DY$56)-MIN(ROW(DY$4))+1,""),ROWS(DY$88:DY101))),"")</f>
        <v/>
      </c>
      <c r="DZ101" s="138" t="str">
        <f t="array" ref="DZ101">IFERROR(INDEX($A$4:$A$56,SMALL(IF($A$88=DZ$4:DZ$56,ROW(DZ$4:DZ$56)-MIN(ROW(DZ$4))+1,""),ROWS(DZ$88:DZ101))),"")</f>
        <v/>
      </c>
      <c r="EA101" s="138" t="str">
        <f t="array" ref="EA101">IFERROR(INDEX($A$4:$A$56,SMALL(IF($A$88=EA$4:EA$56,ROW(EA$4:EA$56)-MIN(ROW(EA$4))+1,""),ROWS(EA$88:EA101))),"")</f>
        <v/>
      </c>
      <c r="EB101" s="186" t="str">
        <f t="array" ref="EB101">IFERROR(INDEX($A$4:$A$56,SMALL(IF($A$88=EB$4:EB$56,ROW(EB$4:EB$56)-MIN(ROW(EB$4))+1,""),ROWS(EB$88:EB101))),"")</f>
        <v/>
      </c>
      <c r="EC101" s="138" t="str">
        <f t="array" ref="EC101">IFERROR(INDEX($A$4:$A$56,SMALL(IF($A$88=EC$4:EC$56,ROW(EC$4:EC$56)-MIN(ROW(EC$4))+1,""),ROWS(EC$88:EC101))),"")</f>
        <v/>
      </c>
      <c r="ED101" s="138" t="str">
        <f t="array" ref="ED101">IFERROR(INDEX($A$4:$A$56,SMALL(IF($A$88=ED$4:ED$56,ROW(ED$4:ED$56)-MIN(ROW(ED$4))+1,""),ROWS(ED$88:ED101))),"")</f>
        <v/>
      </c>
      <c r="EE101" s="138" t="str">
        <f t="array" ref="EE101">IFERROR(INDEX($A$4:$A$56,SMALL(IF($A$88=EE$4:EE$56,ROW(EE$4:EE$56)-MIN(ROW(EE$4))+1,""),ROWS(EE$88:EE101))),"")</f>
        <v/>
      </c>
      <c r="EF101" s="138" t="str">
        <f t="array" ref="EF101">IFERROR(INDEX($A$4:$A$56,SMALL(IF($A$88=EF$4:EF$56,ROW(EF$4:EF$56)-MIN(ROW(EF$4))+1,""),ROWS(EF$88:EF101))),"")</f>
        <v/>
      </c>
      <c r="EG101" s="186" t="str">
        <f t="array" ref="EG101">IFERROR(INDEX($A$4:$A$56,SMALL(IF($A$88=EG$4:EG$56,ROW(EG$4:EG$56)-MIN(ROW(EG$4))+1,""),ROWS(EG$88:EG101))),"")</f>
        <v/>
      </c>
      <c r="EH101" s="138" t="str">
        <f t="array" ref="EH101">IFERROR(INDEX($A$4:$A$56,SMALL(IF($A$88=EH$4:EH$56,ROW(EH$4:EH$56)-MIN(ROW(EH$4))+1,""),ROWS(EH$88:EH101))),"")</f>
        <v/>
      </c>
      <c r="EI101" s="138" t="str">
        <f t="array" ref="EI101">IFERROR(INDEX($A$4:$A$56,SMALL(IF($A$88=EI$4:EI$56,ROW(EI$4:EI$56)-MIN(ROW(EI$4))+1,""),ROWS(EI$88:EI101))),"")</f>
        <v/>
      </c>
      <c r="EJ101" s="138" t="str">
        <f t="array" ref="EJ101">IFERROR(INDEX($A$4:$A$56,SMALL(IF($A$88=EJ$4:EJ$56,ROW(EJ$4:EJ$56)-MIN(ROW(EJ$4))+1,""),ROWS(EJ$88:EJ101))),"")</f>
        <v/>
      </c>
      <c r="EK101" s="138" t="str">
        <f t="array" ref="EK101">IFERROR(INDEX($A$4:$A$56,SMALL(IF($A$88=EK$4:EK$56,ROW(EK$4:EK$56)-MIN(ROW(EK$4))+1,""),ROWS(EK$88:EK101))),"")</f>
        <v/>
      </c>
      <c r="EL101" s="138" t="str">
        <f t="array" ref="EL101">IFERROR(INDEX($A$4:$A$56,SMALL(IF($A$88=EL$4:EL$56,ROW(EL$4:EL$56)-MIN(ROW(EL$4))+1,""),ROWS(EL$88:EL101))),"")</f>
        <v/>
      </c>
      <c r="EM101" s="138" t="str">
        <f t="array" ref="EM101">IFERROR(INDEX($A$4:$A$56,SMALL(IF($A$88=EM$4:EM$56,ROW(EM$4:EM$56)-MIN(ROW(EM$4))+1,""),ROWS(EM$88:EM101))),"")</f>
        <v/>
      </c>
      <c r="EN101" s="138" t="str">
        <f t="array" ref="EN101">IFERROR(INDEX($A$4:$A$56,SMALL(IF($A$88=EN$4:EN$56,ROW(EN$4:EN$56)-MIN(ROW(EN$4))+1,""),ROWS(EN$88:EN101))),"")</f>
        <v/>
      </c>
      <c r="EO101" s="138" t="str">
        <f t="array" ref="EO101">IFERROR(INDEX($A$4:$A$56,SMALL(IF($A$88=EO$4:EO$56,ROW(EO$4:EO$56)-MIN(ROW(EO$4))+1,""),ROWS(EO$88:EO101))),"")</f>
        <v/>
      </c>
      <c r="EP101" s="138" t="str">
        <f t="array" ref="EP101">IFERROR(INDEX($A$4:$A$56,SMALL(IF($A$88=EP$4:EP$56,ROW(EP$4:EP$56)-MIN(ROW(EP$4))+1,""),ROWS(EP$88:EP101))),"")</f>
        <v/>
      </c>
      <c r="EQ101" s="138" t="str">
        <f t="array" ref="EQ101">IFERROR(INDEX($A$4:$A$56,SMALL(IF($A$88=EQ$4:EQ$56,ROW(EQ$4:EQ$56)-MIN(ROW(EQ$4))+1,""),ROWS(EQ$88:EQ101))),"")</f>
        <v/>
      </c>
      <c r="ER101" s="138" t="str">
        <f t="array" ref="ER101">IFERROR(INDEX($A$4:$A$56,SMALL(IF($A$88=ER$4:ER$56,ROW(ER$4:ER$56)-MIN(ROW(ER$4))+1,""),ROWS(ER$88:ER101))),"")</f>
        <v/>
      </c>
      <c r="ES101" s="138" t="str">
        <f t="array" ref="ES101">IFERROR(INDEX($A$4:$A$56,SMALL(IF($A$88=ES$4:ES$56,ROW(ES$4:ES$56)-MIN(ROW(ES$4))+1,""),ROWS(ES$88:ES101))),"")</f>
        <v/>
      </c>
      <c r="ET101" s="138" t="str">
        <f t="array" ref="ET101">IFERROR(INDEX($A$4:$A$56,SMALL(IF($A$88=ET$4:ET$56,ROW(ET$4:ET$56)-MIN(ROW(ET$4))+1,""),ROWS(ET$88:ET101))),"")</f>
        <v/>
      </c>
      <c r="EU101" s="138" t="str">
        <f t="array" ref="EU101">IFERROR(INDEX($A$4:$A$56,SMALL(IF($A$88=EU$4:EU$56,ROW(EU$4:EU$56)-MIN(ROW(EU$4))+1,""),ROWS(EU$88:EU101))),"")</f>
        <v/>
      </c>
      <c r="EV101" s="138" t="str">
        <f t="array" ref="EV101">IFERROR(INDEX($A$4:$A$56,SMALL(IF($A$88=EV$4:EV$56,ROW(EV$4:EV$56)-MIN(ROW(EV$4))+1,""),ROWS(EV$88:EV101))),"")</f>
        <v/>
      </c>
      <c r="EW101" s="138" t="str">
        <f t="array" ref="EW101">IFERROR(INDEX($A$4:$A$56,SMALL(IF($A$88=EW$4:EW$56,ROW(EW$4:EW$56)-MIN(ROW(EW$4))+1,""),ROWS(EW$88:EW101))),"")</f>
        <v/>
      </c>
      <c r="EX101" s="138" t="str">
        <f t="array" ref="EX101">IFERROR(INDEX($A$4:$A$56,SMALL(IF($A$88=EX$4:EX$56,ROW(EX$4:EX$56)-MIN(ROW(EX$4))+1,""),ROWS(EX$88:EX101))),"")</f>
        <v/>
      </c>
      <c r="EY101" s="138" t="str">
        <f t="array" ref="EY101">IFERROR(INDEX($A$4:$A$56,SMALL(IF($A$88=EY$4:EY$56,ROW(EY$4:EY$56)-MIN(ROW(EY$4))+1,""),ROWS(EY$88:EY101))),"")</f>
        <v/>
      </c>
      <c r="EZ101" s="138" t="str">
        <f t="array" ref="EZ101">IFERROR(INDEX($A$4:$A$56,SMALL(IF($A$88=EZ$4:EZ$56,ROW(EZ$4:EZ$56)-MIN(ROW(EZ$4))+1,""),ROWS(EZ$88:EZ101))),"")</f>
        <v/>
      </c>
      <c r="FA101" s="138" t="str">
        <f t="array" ref="FA101">IFERROR(INDEX($A$4:$A$56,SMALL(IF($A$88=FA$4:FA$56,ROW(FA$4:FA$56)-MIN(ROW(FA$4))+1,""),ROWS(FA$88:FA101))),"")</f>
        <v/>
      </c>
      <c r="FB101" s="138" t="str">
        <f t="array" ref="FB101">IFERROR(INDEX($A$4:$A$56,SMALL(IF($A$88=FB$4:FB$56,ROW(FB$4:FB$56)-MIN(ROW(FB$4))+1,""),ROWS(FB$88:FB101))),"")</f>
        <v/>
      </c>
      <c r="FC101" s="138" t="str">
        <f t="array" ref="FC101">IFERROR(INDEX($A$4:$A$56,SMALL(IF($A$88=FC$4:FC$56,ROW(FC$4:FC$56)-MIN(ROW(FC$4))+1,""),ROWS(FC$88:FC101))),"")</f>
        <v/>
      </c>
      <c r="FD101" s="138" t="str">
        <f t="array" ref="FD101">IFERROR(INDEX($A$4:$A$56,SMALL(IF($A$88=FD$4:FD$56,ROW(FD$4:FD$56)-MIN(ROW(FD$4))+1,""),ROWS(FD$88:FD101))),"")</f>
        <v/>
      </c>
      <c r="FE101" s="138" t="str">
        <f t="array" ref="FE101">IFERROR(INDEX($A$4:$A$56,SMALL(IF($A$88=FE$4:FE$56,ROW(FE$4:FE$56)-MIN(ROW(FE$4))+1,""),ROWS(FE$88:FE101))),"")</f>
        <v/>
      </c>
      <c r="FF101" s="138" t="str">
        <f t="array" ref="FF101">IFERROR(INDEX($A$4:$A$56,SMALL(IF($A$88=FF$4:FF$56,ROW(FF$4:FF$56)-MIN(ROW(FF$4))+1,""),ROWS(FF$88:FF101))),"")</f>
        <v/>
      </c>
      <c r="FG101" s="138" t="str">
        <f t="array" ref="FG101">IFERROR(INDEX($A$4:$A$56,SMALL(IF($A$88=FG$4:FG$56,ROW(FG$4:FG$56)-MIN(ROW(FG$4))+1,""),ROWS(FG$88:FG101))),"")</f>
        <v/>
      </c>
      <c r="FH101" s="138" t="str">
        <f t="array" ref="FH101">IFERROR(INDEX($A$4:$A$56,SMALL(IF($A$88=FH$4:FH$56,ROW(FH$4:FH$56)-MIN(ROW(FH$4))+1,""),ROWS(FH$88:FH101))),"")</f>
        <v/>
      </c>
      <c r="FI101" s="138" t="str">
        <f t="array" ref="FI101">IFERROR(INDEX($A$4:$A$56,SMALL(IF($A$88=FI$4:FI$56,ROW(FI$4:FI$56)-MIN(ROW(FI$4))+1,""),ROWS(FI$88:FI101))),"")</f>
        <v/>
      </c>
      <c r="FJ101" s="138" t="str">
        <f t="array" ref="FJ101">IFERROR(INDEX($A$4:$A$56,SMALL(IF($A$88=FJ$4:FJ$56,ROW(FJ$4:FJ$56)-MIN(ROW(FJ$4))+1,""),ROWS(FJ$88:FJ101))),"")</f>
        <v/>
      </c>
      <c r="FK101" s="138" t="str">
        <f t="array" ref="FK101">IFERROR(INDEX($A$4:$A$56,SMALL(IF($A$88=FK$4:FK$56,ROW(FK$4:FK$56)-MIN(ROW(FK$4))+1,""),ROWS(FK$88:FK101))),"")</f>
        <v/>
      </c>
      <c r="FL101" s="138" t="str">
        <f t="array" ref="FL101">IFERROR(INDEX($A$4:$A$56,SMALL(IF($A$88=FL$4:FL$56,ROW(FL$4:FL$56)-MIN(ROW(FL$4))+1,""),ROWS(FL$88:FL101))),"")</f>
        <v/>
      </c>
      <c r="FM101" s="138" t="str">
        <f t="array" ref="FM101">IFERROR(INDEX($A$4:$A$56,SMALL(IF($A$88=FM$4:FM$56,ROW(FM$4:FM$56)-MIN(ROW(FM$4))+1,""),ROWS(FM$88:FM101))),"")</f>
        <v/>
      </c>
      <c r="FN101" s="138" t="str">
        <f t="array" ref="FN101">IFERROR(INDEX($A$4:$A$56,SMALL(IF($A$88=FN$4:FN$56,ROW(FN$4:FN$56)-MIN(ROW(FN$4))+1,""),ROWS(FN$88:FN101))),"")</f>
        <v/>
      </c>
      <c r="FO101" s="138" t="str">
        <f t="array" ref="FO101">IFERROR(INDEX($A$4:$A$56,SMALL(IF($A$88=FO$4:FO$56,ROW(FO$4:FO$56)-MIN(ROW(FO$4))+1,""),ROWS(FO$88:FO101))),"")</f>
        <v/>
      </c>
      <c r="FP101" s="138" t="str">
        <f t="array" ref="FP101">IFERROR(INDEX($A$4:$A$56,SMALL(IF($A$88=FP$4:FP$56,ROW(FP$4:FP$56)-MIN(ROW(FP$4))+1,""),ROWS(FP$88:FP101))),"")</f>
        <v/>
      </c>
      <c r="FQ101" s="138" t="str">
        <f t="array" ref="FQ101">IFERROR(INDEX($A$4:$A$56,SMALL(IF($A$88=FQ$4:FQ$56,ROW(FQ$4:FQ$56)-MIN(ROW(FQ$4))+1,""),ROWS(FQ$88:FQ101))),"")</f>
        <v/>
      </c>
      <c r="FR101" s="138" t="str">
        <f t="array" ref="FR101">IFERROR(INDEX($A$4:$A$56,SMALL(IF($A$88=FR$4:FR$56,ROW(FR$4:FR$56)-MIN(ROW(FR$4))+1,""),ROWS(FR$88:FR101))),"")</f>
        <v/>
      </c>
      <c r="FS101" s="138" t="str">
        <f t="array" ref="FS101">IFERROR(INDEX($A$4:$A$56,SMALL(IF($A$88=FS$4:FS$56,ROW(FS$4:FS$56)-MIN(ROW(FS$4))+1,""),ROWS(FS$88:FS101))),"")</f>
        <v/>
      </c>
      <c r="FT101" s="138" t="str">
        <f t="array" ref="FT101">IFERROR(INDEX($A$4:$A$56,SMALL(IF($A$88=FT$4:FT$56,ROW(FT$4:FT$56)-MIN(ROW(FT$4))+1,""),ROWS(FT$88:FT101))),"")</f>
        <v/>
      </c>
      <c r="FU101" s="138" t="str">
        <f t="array" ref="FU101">IFERROR(INDEX($A$4:$A$56,SMALL(IF($A$88=FU$4:FU$56,ROW(FU$4:FU$56)-MIN(ROW(FU$4))+1,""),ROWS(FU$88:FU101))),"")</f>
        <v/>
      </c>
      <c r="FV101" s="138" t="str">
        <f t="array" ref="FV101">IFERROR(INDEX($A$4:$A$56,SMALL(IF($A$88=FV$4:FV$56,ROW(FV$4:FV$56)-MIN(ROW(FV$4))+1,""),ROWS(FV$88:FV101))),"")</f>
        <v/>
      </c>
      <c r="FW101" s="138" t="str">
        <f t="array" ref="FW101">IFERROR(INDEX($A$4:$A$56,SMALL(IF($A$88=FW$4:FW$56,ROW(FW$4:FW$56)-MIN(ROW(FW$4))+1,""),ROWS(FW$88:FW101))),"")</f>
        <v/>
      </c>
      <c r="FX101" s="138" t="str">
        <f t="array" ref="FX101">IFERROR(INDEX($A$4:$A$56,SMALL(IF($A$88=FX$4:FX$56,ROW(FX$4:FX$56)-MIN(ROW(FX$4))+1,""),ROWS(FX$88:FX101))),"")</f>
        <v/>
      </c>
      <c r="FY101" s="138" t="str">
        <f t="array" ref="FY101">IFERROR(INDEX($A$4:$A$56,SMALL(IF($A$88=FY$4:FY$56,ROW(FY$4:FY$56)-MIN(ROW(FY$4))+1,""),ROWS(FY$88:FY101))),"")</f>
        <v/>
      </c>
      <c r="FZ101" s="138" t="str">
        <f t="array" ref="FZ101">IFERROR(INDEX($A$4:$A$56,SMALL(IF($A$88=FZ$4:FZ$56,ROW(FZ$4:FZ$56)-MIN(ROW(FZ$4))+1,""),ROWS(FZ$88:FZ101))),"")</f>
        <v/>
      </c>
      <c r="GA101" s="138" t="str">
        <f t="array" ref="GA101">IFERROR(INDEX($A$4:$A$56,SMALL(IF($A$88=GA$4:GA$56,ROW(GA$4:GA$56)-MIN(ROW(GA$4))+1,""),ROWS(GA$88:GA101))),"")</f>
        <v/>
      </c>
      <c r="GB101" s="138" t="str">
        <f t="array" ref="GB101">IFERROR(INDEX($A$4:$A$56,SMALL(IF($A$88=GB$4:GB$56,ROW(GB$4:GB$56)-MIN(ROW(GB$4))+1,""),ROWS(GB$88:GB101))),"")</f>
        <v/>
      </c>
      <c r="GC101" s="138" t="str">
        <f t="array" ref="GC101">IFERROR(INDEX($A$4:$A$56,SMALL(IF($A$88=GC$4:GC$56,ROW(GC$4:GC$56)-MIN(ROW(GC$4))+1,""),ROWS(GC$88:GC101))),"")</f>
        <v/>
      </c>
      <c r="GD101" s="138" t="str">
        <f t="array" ref="GD101">IFERROR(INDEX($A$4:$A$56,SMALL(IF($A$88=GD$4:GD$56,ROW(GD$4:GD$56)-MIN(ROW(GD$4))+1,""),ROWS(GD$88:GD101))),"")</f>
        <v/>
      </c>
      <c r="GE101" s="138" t="str">
        <f t="array" ref="GE101">IFERROR(INDEX($A$4:$A$56,SMALL(IF($A$88=GE$4:GE$56,ROW(GE$4:GE$56)-MIN(ROW(GE$4))+1,""),ROWS(GE$88:GE101))),"")</f>
        <v/>
      </c>
      <c r="GF101" s="138" t="str">
        <f t="array" ref="GF101">IFERROR(INDEX($A$4:$A$56,SMALL(IF($A$88=GF$4:GF$56,ROW(GF$4:GF$56)-MIN(ROW(GF$4))+1,""),ROWS(GF$88:GF101))),"")</f>
        <v/>
      </c>
      <c r="GG101" s="138" t="str">
        <f t="array" ref="GG101">IFERROR(INDEX($A$4:$A$56,SMALL(IF($A$88=GG$4:GG$56,ROW(GG$4:GG$56)-MIN(ROW(GG$4))+1,""),ROWS(GG$88:GG101))),"")</f>
        <v/>
      </c>
      <c r="GH101" s="138" t="str">
        <f t="array" ref="GH101">IFERROR(INDEX($A$4:$A$56,SMALL(IF($A$88=GH$4:GH$56,ROW(GH$4:GH$56)-MIN(ROW(GH$4))+1,""),ROWS(GH$88:GH101))),"")</f>
        <v/>
      </c>
      <c r="GI101" s="138" t="str">
        <f t="array" ref="GI101">IFERROR(INDEX($A$4:$A$56,SMALL(IF($A$88=GI$4:GI$56,ROW(GI$4:GI$56)-MIN(ROW(GI$4))+1,""),ROWS(GI$88:GI101))),"")</f>
        <v/>
      </c>
      <c r="GJ101" s="138" t="str">
        <f t="array" ref="GJ101">IFERROR(INDEX($A$4:$A$56,SMALL(IF($A$88=GJ$4:GJ$56,ROW(GJ$4:GJ$56)-MIN(ROW(GJ$4))+1,""),ROWS(GJ$88:GJ101))),"")</f>
        <v/>
      </c>
      <c r="GK101" s="138" t="str">
        <f t="array" ref="GK101">IFERROR(INDEX($A$4:$A$56,SMALL(IF($A$88=GK$4:GK$56,ROW(GK$4:GK$56)-MIN(ROW(GK$4))+1,""),ROWS(GK$88:GK101))),"")</f>
        <v/>
      </c>
      <c r="GL101" s="138" t="str">
        <f t="array" ref="GL101">IFERROR(INDEX($A$4:$A$56,SMALL(IF($A$88=GL$4:GL$56,ROW(GL$4:GL$56)-MIN(ROW(GL$4))+1,""),ROWS(GL$88:GL101))),"")</f>
        <v/>
      </c>
      <c r="GM101" s="138" t="str">
        <f t="array" ref="GM101">IFERROR(INDEX($A$4:$A$56,SMALL(IF($A$88=GM$4:GM$56,ROW(GM$4:GM$56)-MIN(ROW(GM$4))+1,""),ROWS(GM$88:GM101))),"")</f>
        <v/>
      </c>
      <c r="GN101" s="138" t="str">
        <f t="array" ref="GN101">IFERROR(INDEX($A$4:$A$56,SMALL(IF($A$88=GN$4:GN$56,ROW(GN$4:GN$56)-MIN(ROW(GN$4))+1,""),ROWS(GN$88:GN101))),"")</f>
        <v/>
      </c>
      <c r="GO101" s="138" t="str">
        <f t="array" ref="GO101">IFERROR(INDEX($A$4:$A$56,SMALL(IF($A$88=GO$4:GO$56,ROW(GO$4:GO$56)-MIN(ROW(GO$4))+1,""),ROWS(GO$88:GO101))),"")</f>
        <v/>
      </c>
      <c r="GP101" s="138" t="str">
        <f t="array" ref="GP101">IFERROR(INDEX($A$4:$A$56,SMALL(IF($A$88=GP$4:GP$56,ROW(GP$4:GP$56)-MIN(ROW(GP$4))+1,""),ROWS(GP$88:GP101))),"")</f>
        <v/>
      </c>
      <c r="GQ101" s="138" t="str">
        <f t="array" ref="GQ101">IFERROR(INDEX($A$4:$A$56,SMALL(IF($A$88=GQ$4:GQ$56,ROW(GQ$4:GQ$56)-MIN(ROW(GQ$4))+1,""),ROWS(GQ$88:GQ101))),"")</f>
        <v/>
      </c>
      <c r="GR101" s="138" t="str">
        <f t="array" ref="GR101">IFERROR(INDEX($A$4:$A$56,SMALL(IF($A$88=GR$4:GR$56,ROW(GR$4:GR$56)-MIN(ROW(GR$4))+1,""),ROWS(GR$88:GR101))),"")</f>
        <v/>
      </c>
      <c r="GS101" s="138" t="str">
        <f t="array" ref="GS101">IFERROR(INDEX($A$4:$A$56,SMALL(IF($A$88=GS$4:GS$56,ROW(GS$4:GS$56)-MIN(ROW(GS$4))+1,""),ROWS(GS$88:GS101))),"")</f>
        <v/>
      </c>
      <c r="GT101" s="138" t="str">
        <f t="array" ref="GT101">IFERROR(INDEX($A$4:$A$56,SMALL(IF($A$88=GT$4:GT$56,ROW(GT$4:GT$56)-MIN(ROW(GT$4))+1,""),ROWS(GT$88:GT101))),"")</f>
        <v/>
      </c>
      <c r="GU101" s="138" t="str">
        <f t="array" ref="GU101">IFERROR(INDEX($A$4:$A$56,SMALL(IF($A$88=GU$4:GU$56,ROW(GU$4:GU$56)-MIN(ROW(GU$4))+1,""),ROWS(GU$88:GU101))),"")</f>
        <v/>
      </c>
      <c r="GV101" s="138" t="str">
        <f t="array" ref="GV101">IFERROR(INDEX($A$4:$A$56,SMALL(IF($A$88=GV$4:GV$56,ROW(GV$4:GV$56)-MIN(ROW(GV$4))+1,""),ROWS(GV$88:GV101))),"")</f>
        <v/>
      </c>
      <c r="GW101" s="138" t="str">
        <f t="array" ref="GW101">IFERROR(INDEX($A$4:$A$56,SMALL(IF($A$88=GW$4:GW$56,ROW(GW$4:GW$56)-MIN(ROW(GW$4))+1,""),ROWS(GW$88:GW101))),"")</f>
        <v/>
      </c>
      <c r="GX101" s="138" t="str">
        <f t="array" ref="GX101">IFERROR(INDEX($A$4:$A$56,SMALL(IF($A$88=GX$4:GX$56,ROW(GX$4:GX$56)-MIN(ROW(GX$4))+1,""),ROWS(GX$88:GX101))),"")</f>
        <v/>
      </c>
      <c r="GY101" s="138" t="str">
        <f t="array" ref="GY101">IFERROR(INDEX($A$4:$A$56,SMALL(IF($A$88=GY$4:GY$56,ROW(GY$4:GY$56)-MIN(ROW(GY$4))+1,""),ROWS(GY$88:GY101))),"")</f>
        <v/>
      </c>
      <c r="GZ101" s="138" t="str">
        <f t="array" ref="GZ101">IFERROR(INDEX($A$4:$A$56,SMALL(IF($A$88=GZ$4:GZ$56,ROW(GZ$4:GZ$56)-MIN(ROW(GZ$4))+1,""),ROWS(GZ$88:GZ101))),"")</f>
        <v/>
      </c>
      <c r="HA101" s="138" t="str">
        <f t="array" ref="HA101">IFERROR(INDEX($A$4:$A$56,SMALL(IF($A$88=HA$4:HA$56,ROW(HA$4:HA$56)-MIN(ROW(HA$4))+1,""),ROWS(HA$88:HA101))),"")</f>
        <v/>
      </c>
      <c r="HB101" s="138" t="str">
        <f t="array" ref="HB101">IFERROR(INDEX($A$4:$A$56,SMALL(IF($A$88=HB$4:HB$56,ROW(HB$4:HB$56)-MIN(ROW(HB$4))+1,""),ROWS(HB$88:HB101))),"")</f>
        <v/>
      </c>
      <c r="HC101" s="138" t="str">
        <f t="array" ref="HC101">IFERROR(INDEX($A$4:$A$56,SMALL(IF($A$88=HC$4:HC$56,ROW(HC$4:HC$56)-MIN(ROW(HC$4))+1,""),ROWS(HC$88:HC101))),"")</f>
        <v/>
      </c>
      <c r="HD101" s="138" t="str">
        <f t="array" ref="HD101">IFERROR(INDEX($A$4:$A$56,SMALL(IF($A$88=HD$4:HD$56,ROW(HD$4:HD$56)-MIN(ROW(HD$4))+1,""),ROWS(HD$88:HD101))),"")</f>
        <v/>
      </c>
      <c r="HE101" s="138" t="str">
        <f t="array" ref="HE101">IFERROR(INDEX($A$4:$A$56,SMALL(IF($A$88=HE$4:HE$56,ROW(HE$4:HE$56)-MIN(ROW(HE$4))+1,""),ROWS(HE$88:HE101))),"")</f>
        <v/>
      </c>
      <c r="HF101" s="138" t="str">
        <f t="array" ref="HF101">IFERROR(INDEX($A$4:$A$56,SMALL(IF($A$88=HF$4:HF$56,ROW(HF$4:HF$56)-MIN(ROW(HF$4))+1,""),ROWS(HF$88:HF101))),"")</f>
        <v/>
      </c>
      <c r="HG101" s="138" t="str">
        <f t="array" ref="HG101">IFERROR(INDEX($A$4:$A$56,SMALL(IF($A$88=HG$4:HG$56,ROW(HG$4:HG$56)-MIN(ROW(HG$4))+1,""),ROWS(HG$88:HG101))),"")</f>
        <v/>
      </c>
      <c r="HH101" s="138" t="str">
        <f t="array" ref="HH101">IFERROR(INDEX($A$4:$A$56,SMALL(IF($A$88=HH$4:HH$56,ROW(HH$4:HH$56)-MIN(ROW(HH$4))+1,""),ROWS(HH$88:HH101))),"")</f>
        <v/>
      </c>
      <c r="HI101" s="138" t="str">
        <f t="array" ref="HI101">IFERROR(INDEX($A$4:$A$56,SMALL(IF($A$88=HI$4:HI$56,ROW(HI$4:HI$56)-MIN(ROW(HI$4))+1,""),ROWS(HI$88:HI101))),"")</f>
        <v/>
      </c>
      <c r="HJ101" s="138" t="str">
        <f t="array" ref="HJ101">IFERROR(INDEX($A$4:$A$56,SMALL(IF($A$88=HJ$4:HJ$56,ROW(HJ$4:HJ$56)-MIN(ROW(HJ$4))+1,""),ROWS(HJ$88:HJ101))),"")</f>
        <v/>
      </c>
      <c r="HK101" s="138" t="str">
        <f t="array" ref="HK101">IFERROR(INDEX($A$4:$A$56,SMALL(IF($A$88=HK$4:HK$56,ROW(HK$4:HK$56)-MIN(ROW(HK$4))+1,""),ROWS(HK$88:HK101))),"")</f>
        <v/>
      </c>
      <c r="HL101" s="138" t="str">
        <f t="array" ref="HL101">IFERROR(INDEX($A$4:$A$56,SMALL(IF($A$88=HL$4:HL$56,ROW(HL$4:HL$56)-MIN(ROW(HL$4))+1,""),ROWS(HL$88:HL101))),"")</f>
        <v/>
      </c>
      <c r="HM101" s="138" t="str">
        <f t="array" ref="HM101">IFERROR(INDEX($A$4:$A$56,SMALL(IF($A$88=HM$4:HM$56,ROW(HM$4:HM$56)-MIN(ROW(HM$4))+1,""),ROWS(HM$88:HM101))),"")</f>
        <v/>
      </c>
      <c r="HN101" s="138" t="str">
        <f t="array" ref="HN101">IFERROR(INDEX($A$4:$A$56,SMALL(IF($A$88=HN$4:HN$56,ROW(HN$4:HN$56)-MIN(ROW(HN$4))+1,""),ROWS(HN$88:HN101))),"")</f>
        <v/>
      </c>
      <c r="HO101" s="138" t="str">
        <f t="array" ref="HO101">IFERROR(INDEX($A$4:$A$56,SMALL(IF($A$88=HO$4:HO$56,ROW(HO$4:HO$56)-MIN(ROW(HO$4))+1,""),ROWS(HO$88:HO101))),"")</f>
        <v/>
      </c>
      <c r="HP101" s="138" t="str">
        <f t="array" ref="HP101">IFERROR(INDEX($A$4:$A$56,SMALL(IF($A$88=HP$4:HP$56,ROW(HP$4:HP$56)-MIN(ROW(HP$4))+1,""),ROWS(HP$88:HP101))),"")</f>
        <v/>
      </c>
      <c r="HQ101" s="138" t="str">
        <f t="array" ref="HQ101">IFERROR(INDEX($A$4:$A$56,SMALL(IF($A$88=HQ$4:HQ$56,ROW(HQ$4:HQ$56)-MIN(ROW(HQ$4))+1,""),ROWS(HQ$88:HQ101))),"")</f>
        <v/>
      </c>
      <c r="HR101" s="138" t="str">
        <f t="array" ref="HR101">IFERROR(INDEX($A$4:$A$56,SMALL(IF($A$88=HR$4:HR$56,ROW(HR$4:HR$56)-MIN(ROW(HR$4))+1,""),ROWS(HR$88:HR101))),"")</f>
        <v/>
      </c>
      <c r="HS101" s="138" t="str">
        <f t="array" ref="HS101">IFERROR(INDEX($A$4:$A$56,SMALL(IF($A$88=HS$4:HS$56,ROW(HS$4:HS$56)-MIN(ROW(HS$4))+1,""),ROWS(HS$88:HS101))),"")</f>
        <v/>
      </c>
      <c r="HT101" s="138" t="str">
        <f t="array" ref="HT101">IFERROR(INDEX($A$4:$A$56,SMALL(IF($A$88=HT$4:HT$56,ROW(HT$4:HT$56)-MIN(ROW(HT$4))+1,""),ROWS(HT$88:HT101))),"")</f>
        <v/>
      </c>
      <c r="HU101" s="138" t="str">
        <f t="array" ref="HU101">IFERROR(INDEX($A$4:$A$56,SMALL(IF($A$88=HU$4:HU$56,ROW(HU$4:HU$56)-MIN(ROW(HU$4))+1,""),ROWS(HU$88:HU101))),"")</f>
        <v/>
      </c>
      <c r="HV101" s="138" t="str">
        <f t="array" ref="HV101">IFERROR(INDEX($A$4:$A$56,SMALL(IF($A$88=HV$4:HV$56,ROW(HV$4:HV$56)-MIN(ROW(HV$4))+1,""),ROWS(HV$88:HV101))),"")</f>
        <v/>
      </c>
      <c r="HW101" s="138" t="str">
        <f t="array" ref="HW101">IFERROR(INDEX($A$4:$A$56,SMALL(IF($A$88=HW$4:HW$56,ROW(HW$4:HW$56)-MIN(ROW(HW$4))+1,""),ROWS(HW$88:HW101))),"")</f>
        <v/>
      </c>
      <c r="HX101" s="138" t="str">
        <f t="array" ref="HX101">IFERROR(INDEX($A$4:$A$56,SMALL(IF($A$88=HX$4:HX$56,ROW(HX$4:HX$56)-MIN(ROW(HX$4))+1,""),ROWS(HX$88:HX101))),"")</f>
        <v/>
      </c>
      <c r="HY101" s="138" t="str">
        <f t="array" ref="HY101">IFERROR(INDEX($A$4:$A$56,SMALL(IF($A$88=HY$4:HY$56,ROW(HY$4:HY$56)-MIN(ROW(HY$4))+1,""),ROWS(HY$88:HY101))),"")</f>
        <v/>
      </c>
      <c r="HZ101" s="138" t="str">
        <f t="array" ref="HZ101">IFERROR(INDEX($A$4:$A$56,SMALL(IF($A$88=HZ$4:HZ$56,ROW(HZ$4:HZ$56)-MIN(ROW(HZ$4))+1,""),ROWS(HZ$88:HZ101))),"")</f>
        <v/>
      </c>
      <c r="IA101" s="138" t="str">
        <f t="array" ref="IA101">IFERROR(INDEX($A$4:$A$56,SMALL(IF($A$88=IA$4:IA$56,ROW(IA$4:IA$56)-MIN(ROW(IA$4))+1,""),ROWS(IA$88:IA101))),"")</f>
        <v/>
      </c>
      <c r="IB101" s="138" t="str">
        <f t="array" ref="IB101">IFERROR(INDEX($A$4:$A$56,SMALL(IF($A$88=IB$4:IB$56,ROW(IB$4:IB$56)-MIN(ROW(IB$4))+1,""),ROWS(IB$88:IB101))),"")</f>
        <v/>
      </c>
      <c r="IC101" s="138" t="str">
        <f t="array" ref="IC101">IFERROR(INDEX($A$4:$A$56,SMALL(IF($A$88=IC$4:IC$56,ROW(IC$4:IC$56)-MIN(ROW(IC$4))+1,""),ROWS(IC$88:IC101))),"")</f>
        <v/>
      </c>
      <c r="ID101" s="138" t="str">
        <f t="array" ref="ID101">IFERROR(INDEX($A$4:$A$56,SMALL(IF($A$88=ID$4:ID$56,ROW(ID$4:ID$56)-MIN(ROW(ID$4))+1,""),ROWS(ID$88:ID101))),"")</f>
        <v/>
      </c>
      <c r="IE101" s="138" t="str">
        <f t="array" ref="IE101">IFERROR(INDEX($A$4:$A$56,SMALL(IF($A$88=IE$4:IE$56,ROW(IE$4:IE$56)-MIN(ROW(IE$4))+1,""),ROWS(IE$88:IE101))),"")</f>
        <v/>
      </c>
      <c r="IF101" s="138" t="str">
        <f t="array" ref="IF101">IFERROR(INDEX($A$4:$A$56,SMALL(IF($A$88=IF$4:IF$56,ROW(IF$4:IF$56)-MIN(ROW(IF$4))+1,""),ROWS(IF$88:IF101))),"")</f>
        <v/>
      </c>
      <c r="IG101" s="138" t="str">
        <f t="array" ref="IG101">IFERROR(INDEX($A$4:$A$56,SMALL(IF($A$88=IG$4:IG$56,ROW(IG$4:IG$56)-MIN(ROW(IG$4))+1,""),ROWS(IG$88:IG101))),"")</f>
        <v/>
      </c>
      <c r="IH101" s="138" t="str">
        <f t="array" ref="IH101">IFERROR(INDEX($A$4:$A$56,SMALL(IF($A$88=IH$4:IH$56,ROW(IH$4:IH$56)-MIN(ROW(IH$4))+1,""),ROWS(IH$88:IH101))),"")</f>
        <v/>
      </c>
      <c r="II101" s="138" t="str">
        <f t="array" ref="II101">IFERROR(INDEX($A$4:$A$56,SMALL(IF($A$88=II$4:II$56,ROW(II$4:II$56)-MIN(ROW(II$4))+1,""),ROWS(II$88:II101))),"")</f>
        <v/>
      </c>
      <c r="IJ101" s="138" t="str">
        <f t="array" ref="IJ101">IFERROR(INDEX($A$4:$A$56,SMALL(IF($A$88=IJ$4:IJ$56,ROW(IJ$4:IJ$56)-MIN(ROW(IJ$4))+1,""),ROWS(IJ$88:IJ101))),"")</f>
        <v/>
      </c>
      <c r="IK101" s="138" t="str">
        <f t="array" ref="IK101">IFERROR(INDEX($A$4:$A$56,SMALL(IF($A$88=IK$4:IK$56,ROW(IK$4:IK$56)-MIN(ROW(IK$4))+1,""),ROWS(IK$88:IK101))),"")</f>
        <v/>
      </c>
      <c r="IL101" s="138" t="str">
        <f t="array" ref="IL101">IFERROR(INDEX($A$4:$A$56,SMALL(IF($A$88=IL$4:IL$56,ROW(IL$4:IL$56)-MIN(ROW(IL$4))+1,""),ROWS(IL$88:IL101))),"")</f>
        <v/>
      </c>
      <c r="IM101" s="138" t="str">
        <f t="array" ref="IM101">IFERROR(INDEX($A$4:$A$56,SMALL(IF($A$88=IM$4:IM$56,ROW(IM$4:IM$56)-MIN(ROW(IM$4))+1,""),ROWS(IM$88:IM101))),"")</f>
        <v/>
      </c>
      <c r="IN101" s="138" t="str">
        <f t="array" ref="IN101">IFERROR(INDEX($A$4:$A$56,SMALL(IF($A$88=IN$4:IN$56,ROW(IN$4:IN$56)-MIN(ROW(IN$4))+1,""),ROWS(IN$88:IN101))),"")</f>
        <v/>
      </c>
      <c r="IO101" s="138" t="str">
        <f t="array" ref="IO101">IFERROR(INDEX($A$4:$A$56,SMALL(IF($A$88=IO$4:IO$56,ROW(IO$4:IO$56)-MIN(ROW(IO$4))+1,""),ROWS(IO$88:IO101))),"")</f>
        <v/>
      </c>
      <c r="IP101" s="138" t="str">
        <f t="array" ref="IP101">IFERROR(INDEX($A$4:$A$56,SMALL(IF($A$88=IP$4:IP$56,ROW(IP$4:IP$56)-MIN(ROW(IP$4))+1,""),ROWS(IP$88:IP101))),"")</f>
        <v/>
      </c>
      <c r="IQ101" s="138" t="str">
        <f t="array" ref="IQ101">IFERROR(INDEX($A$4:$A$56,SMALL(IF($A$88=IQ$4:IQ$56,ROW(IQ$4:IQ$56)-MIN(ROW(IQ$4))+1,""),ROWS(IQ$88:IQ101))),"")</f>
        <v/>
      </c>
      <c r="IR101" s="138" t="str">
        <f t="array" ref="IR101">IFERROR(INDEX($A$4:$A$56,SMALL(IF($A$88=IR$4:IR$56,ROW(IR$4:IR$56)-MIN(ROW(IR$4))+1,""),ROWS(IR$88:IR101))),"")</f>
        <v/>
      </c>
      <c r="IS101" s="138" t="str">
        <f t="array" ref="IS101">IFERROR(INDEX($A$4:$A$56,SMALL(IF($A$88=IS$4:IS$56,ROW(IS$4:IS$56)-MIN(ROW(IS$4))+1,""),ROWS(IS$88:IS101))),"")</f>
        <v/>
      </c>
      <c r="IT101" s="138" t="str">
        <f t="array" ref="IT101">IFERROR(INDEX($A$4:$A$56,SMALL(IF($A$88=IT$4:IT$56,ROW(IT$4:IT$56)-MIN(ROW(IT$4))+1,""),ROWS(IT$88:IT101))),"")</f>
        <v/>
      </c>
      <c r="IU101" s="138" t="str">
        <f t="array" ref="IU101">IFERROR(INDEX($A$4:$A$56,SMALL(IF($A$88=IU$4:IU$56,ROW(IU$4:IU$56)-MIN(ROW(IU$4))+1,""),ROWS(IU$88:IU101))),"")</f>
        <v/>
      </c>
      <c r="IV101" s="138" t="str">
        <f t="array" ref="IV101">IFERROR(INDEX($A$4:$A$56,SMALL(IF($A$88=IV$4:IV$56,ROW(IV$4:IV$56)-MIN(ROW(IV$4))+1,""),ROWS(IV$88:IV101))),"")</f>
        <v/>
      </c>
      <c r="IW101" s="138" t="str">
        <f t="array" ref="IW101">IFERROR(INDEX($A$4:$A$56,SMALL(IF($A$88=IW$4:IW$56,ROW(IW$4:IW$56)-MIN(ROW(IW$4))+1,""),ROWS(IW$88:IW101))),"")</f>
        <v/>
      </c>
      <c r="IX101" s="138" t="str">
        <f t="array" ref="IX101">IFERROR(INDEX($A$4:$A$56,SMALL(IF($A$88=IX$4:IX$56,ROW(IX$4:IX$56)-MIN(ROW(IX$4))+1,""),ROWS(IX$88:IX101))),"")</f>
        <v/>
      </c>
      <c r="IY101" s="138" t="str">
        <f t="array" ref="IY101">IFERROR(INDEX($A$4:$A$56,SMALL(IF($A$88=IY$4:IY$56,ROW(IY$4:IY$56)-MIN(ROW(IY$4))+1,""),ROWS(IY$88:IY101))),"")</f>
        <v/>
      </c>
      <c r="IZ101" s="138" t="str">
        <f t="array" ref="IZ101">IFERROR(INDEX($A$4:$A$56,SMALL(IF($A$88=IZ$4:IZ$56,ROW(IZ$4:IZ$56)-MIN(ROW(IZ$4))+1,""),ROWS(IZ$88:IZ101))),"")</f>
        <v/>
      </c>
      <c r="JA101" s="138" t="str">
        <f t="array" ref="JA101">IFERROR(INDEX($A$4:$A$56,SMALL(IF($A$88=JA$4:JA$56,ROW(JA$4:JA$56)-MIN(ROW(JA$4))+1,""),ROWS(JA$88:JA101))),"")</f>
        <v/>
      </c>
      <c r="JB101" s="138" t="str">
        <f t="array" ref="JB101">IFERROR(INDEX($A$4:$A$56,SMALL(IF($A$88=JB$4:JB$56,ROW(JB$4:JB$56)-MIN(ROW(JB$4))+1,""),ROWS(JB$88:JB101))),"")</f>
        <v/>
      </c>
      <c r="JC101" s="138" t="str">
        <f t="array" ref="JC101">IFERROR(INDEX($A$4:$A$56,SMALL(IF($A$88=JC$4:JC$56,ROW(JC$4:JC$56)-MIN(ROW(JC$4))+1,""),ROWS(JC$88:JC101))),"")</f>
        <v/>
      </c>
      <c r="JD101" s="138" t="str">
        <f t="array" ref="JD101">IFERROR(INDEX($A$4:$A$56,SMALL(IF($A$88=JD$4:JD$56,ROW(JD$4:JD$56)-MIN(ROW(JD$4))+1,""),ROWS(JD$88:JD101))),"")</f>
        <v/>
      </c>
      <c r="JE101" s="138" t="str">
        <f t="array" ref="JE101">IFERROR(INDEX($A$4:$A$56,SMALL(IF($A$88=JE$4:JE$56,ROW(JE$4:JE$56)-MIN(ROW(JE$4))+1,""),ROWS(JE$88:JE101))),"")</f>
        <v/>
      </c>
      <c r="JF101" s="138" t="str">
        <f t="array" ref="JF101">IFERROR(INDEX($A$4:$A$56,SMALL(IF($A$88=JF$4:JF$56,ROW(JF$4:JF$56)-MIN(ROW(JF$4))+1,""),ROWS(JF$88:JF101))),"")</f>
        <v/>
      </c>
      <c r="JG101" s="138" t="str">
        <f t="array" ref="JG101">IFERROR(INDEX($A$4:$A$56,SMALL(IF($A$88=JG$4:JG$56,ROW(JG$4:JG$56)-MIN(ROW(JG$4))+1,""),ROWS(JG$88:JG101))),"")</f>
        <v/>
      </c>
      <c r="JH101" s="138" t="str">
        <f t="array" ref="JH101">IFERROR(INDEX($A$4:$A$56,SMALL(IF($A$88=JH$4:JH$56,ROW(JH$4:JH$56)-MIN(ROW(JH$4))+1,""),ROWS(JH$88:JH101))),"")</f>
        <v/>
      </c>
      <c r="JI101" s="138" t="str">
        <f t="array" ref="JI101">IFERROR(INDEX($A$4:$A$56,SMALL(IF($A$88=JI$4:JI$56,ROW(JI$4:JI$56)-MIN(ROW(JI$4))+1,""),ROWS(JI$88:JI101))),"")</f>
        <v/>
      </c>
      <c r="JJ101" s="138" t="str">
        <f t="array" ref="JJ101">IFERROR(INDEX($A$4:$A$56,SMALL(IF($A$88=JJ$4:JJ$56,ROW(JJ$4:JJ$56)-MIN(ROW(JJ$4))+1,""),ROWS(JJ$88:JJ101))),"")</f>
        <v/>
      </c>
      <c r="JK101" s="138" t="str">
        <f t="array" ref="JK101">IFERROR(INDEX($A$4:$A$56,SMALL(IF($A$88=JK$4:JK$56,ROW(JK$4:JK$56)-MIN(ROW(JK$4))+1,""),ROWS(JK$88:JK101))),"")</f>
        <v/>
      </c>
    </row>
    <row r="102" spans="1:271">
      <c r="B102" s="186" t="str">
        <f t="array" ref="B102">IFERROR(INDEX($A$4:$A$56,SMALL(IF($A$88=B$4:B$56,ROW(B$4:B$56)-MIN(ROW(B$4))+1,""),ROWS(B$88:B102))),"")</f>
        <v/>
      </c>
      <c r="C102" s="138" t="str">
        <f t="array" ref="C102">IFERROR(INDEX($A$4:$A$56,SMALL(IF($A$88=C$4:C$56,ROW(C$4:C$56)-MIN(ROW(C$4))+1,""),ROWS(C$88:C102))),"")</f>
        <v/>
      </c>
      <c r="D102" s="138" t="str">
        <f t="array" ref="D102">IFERROR(INDEX($A$4:$A$56,SMALL(IF($A$88=D$4:D$56,ROW(D$4:D$56)-MIN(ROW(D$4))+1,""),ROWS(D$88:D102))),"")</f>
        <v/>
      </c>
      <c r="E102" s="138" t="str">
        <f t="array" ref="E102">IFERROR(INDEX($A$4:$A$56,SMALL(IF($A$88=E$4:E$56,ROW(E$4:E$56)-MIN(ROW(E$4))+1,""),ROWS(E$88:E102))),"")</f>
        <v/>
      </c>
      <c r="F102" s="138" t="str">
        <f t="array" ref="F102">IFERROR(INDEX($A$4:$A$56,SMALL(IF($A$88=F$4:F$56,ROW(F$4:F$56)-MIN(ROW(F$4))+1,""),ROWS(F$88:F102))),"")</f>
        <v/>
      </c>
      <c r="G102" s="186" t="str">
        <f t="array" ref="G102">IFERROR(INDEX($A$4:$A$56,SMALL(IF($A$88=G$4:G$56,ROW(G$4:G$56)-MIN(ROW(G$4))+1,""),ROWS(G$88:G102))),"")</f>
        <v/>
      </c>
      <c r="H102" s="138" t="str">
        <f t="array" ref="H102">IFERROR(INDEX($A$4:$A$56,SMALL(IF($A$88=H$4:H$56,ROW(H$4:H$56)-MIN(ROW(H$4))+1,""),ROWS(H$88:H102))),"")</f>
        <v/>
      </c>
      <c r="I102" s="138" t="str">
        <f t="array" ref="I102">IFERROR(INDEX($A$4:$A$56,SMALL(IF($A$88=I$4:I$56,ROW(I$4:I$56)-MIN(ROW(I$4))+1,""),ROWS(I$88:I102))),"")</f>
        <v/>
      </c>
      <c r="J102" s="138" t="str">
        <f t="array" ref="J102">IFERROR(INDEX($A$4:$A$56,SMALL(IF($A$88=J$4:J$56,ROW(J$4:J$56)-MIN(ROW(J$4))+1,""),ROWS(J$88:J102))),"")</f>
        <v/>
      </c>
      <c r="K102" s="138" t="str">
        <f t="array" ref="K102">IFERROR(INDEX($A$4:$A$56,SMALL(IF($A$88=K$4:K$56,ROW(K$4:K$56)-MIN(ROW(K$4))+1,""),ROWS(K$88:K102))),"")</f>
        <v/>
      </c>
      <c r="L102" s="186" t="str">
        <f t="array" ref="L102">IFERROR(INDEX($A$4:$A$56,SMALL(IF($A$88=L$4:L$56,ROW(L$4:L$56)-MIN(ROW(L$4))+1,""),ROWS(L$88:L102))),"")</f>
        <v/>
      </c>
      <c r="M102" s="138" t="str">
        <f t="array" ref="M102">IFERROR(INDEX($A$4:$A$56,SMALL(IF($A$88=M$4:M$56,ROW(M$4:M$56)-MIN(ROW(M$4))+1,""),ROWS(M$88:M102))),"")</f>
        <v/>
      </c>
      <c r="N102" s="138" t="str">
        <f t="array" ref="N102">IFERROR(INDEX($A$4:$A$56,SMALL(IF($A$88=N$4:N$56,ROW(N$4:N$56)-MIN(ROW(N$4))+1,""),ROWS(N$88:N102))),"")</f>
        <v/>
      </c>
      <c r="O102" s="138" t="str">
        <f t="array" ref="O102">IFERROR(INDEX($A$4:$A$56,SMALL(IF($A$88=O$4:O$56,ROW(O$4:O$56)-MIN(ROW(O$4))+1,""),ROWS(O$88:O102))),"")</f>
        <v/>
      </c>
      <c r="P102" s="138" t="str">
        <f t="array" ref="P102">IFERROR(INDEX($A$4:$A$56,SMALL(IF($A$88=P$4:P$56,ROW(P$4:P$56)-MIN(ROW(P$4))+1,""),ROWS(P$88:P102))),"")</f>
        <v/>
      </c>
      <c r="Q102" s="186" t="str">
        <f t="array" ref="Q102">IFERROR(INDEX($A$4:$A$56,SMALL(IF($A$88=Q$4:Q$56,ROW(Q$4:Q$56)-MIN(ROW(Q$4))+1,""),ROWS(Q$88:Q102))),"")</f>
        <v/>
      </c>
      <c r="R102" s="138" t="str">
        <f t="array" ref="R102">IFERROR(INDEX($A$4:$A$56,SMALL(IF($A$88=R$4:R$56,ROW(R$4:R$56)-MIN(ROW(R$4))+1,""),ROWS(R$88:R102))),"")</f>
        <v/>
      </c>
      <c r="S102" s="138" t="str">
        <f t="array" ref="S102">IFERROR(INDEX($A$4:$A$56,SMALL(IF($A$88=S$4:S$56,ROW(S$4:S$56)-MIN(ROW(S$4))+1,""),ROWS(S$88:S102))),"")</f>
        <v/>
      </c>
      <c r="T102" s="138" t="str">
        <f t="array" ref="T102">IFERROR(INDEX($A$4:$A$56,SMALL(IF($A$88=T$4:T$56,ROW(T$4:T$56)-MIN(ROW(T$4))+1,""),ROWS(T$88:T102))),"")</f>
        <v/>
      </c>
      <c r="U102" s="138" t="str">
        <f t="array" ref="U102">IFERROR(INDEX($A$4:$A$56,SMALL(IF($A$88=U$4:U$56,ROW(U$4:U$56)-MIN(ROW(U$4))+1,""),ROWS(U$88:U102))),"")</f>
        <v/>
      </c>
      <c r="V102" s="186" t="str">
        <f t="array" ref="V102">IFERROR(INDEX($A$4:$A$56,SMALL(IF($A$88=V$4:V$56,ROW(V$4:V$56)-MIN(ROW(V$4))+1,""),ROWS(V$88:V102))),"")</f>
        <v/>
      </c>
      <c r="W102" s="138" t="str">
        <f t="array" ref="W102">IFERROR(INDEX($A$4:$A$56,SMALL(IF($A$88=W$4:W$56,ROW(W$4:W$56)-MIN(ROW(W$4))+1,""),ROWS(W$88:W102))),"")</f>
        <v/>
      </c>
      <c r="X102" s="138" t="str">
        <f t="array" ref="X102">IFERROR(INDEX($A$4:$A$56,SMALL(IF($A$88=X$4:X$56,ROW(X$4:X$56)-MIN(ROW(X$4))+1,""),ROWS(X$88:X102))),"")</f>
        <v/>
      </c>
      <c r="Y102" s="138" t="str">
        <f t="array" ref="Y102">IFERROR(INDEX($A$4:$A$56,SMALL(IF($A$88=Y$4:Y$56,ROW(Y$4:Y$56)-MIN(ROW(Y$4))+1,""),ROWS(Y$88:Y102))),"")</f>
        <v/>
      </c>
      <c r="Z102" s="138" t="str">
        <f t="array" ref="Z102">IFERROR(INDEX($A$4:$A$56,SMALL(IF($A$88=Z$4:Z$56,ROW(Z$4:Z$56)-MIN(ROW(Z$4))+1,""),ROWS(Z$88:Z102))),"")</f>
        <v/>
      </c>
      <c r="AA102" s="186" t="str">
        <f t="array" ref="AA102">IFERROR(INDEX($A$4:$A$56,SMALL(IF($A$88=AA$4:AA$56,ROW(AA$4:AA$56)-MIN(ROW(AA$4))+1,""),ROWS(AA$88:AA102))),"")</f>
        <v/>
      </c>
      <c r="AB102" s="138" t="str">
        <f t="array" ref="AB102">IFERROR(INDEX($A$4:$A$56,SMALL(IF($A$88=AB$4:AB$56,ROW(AB$4:AB$56)-MIN(ROW(AB$4))+1,""),ROWS(AB$88:AB102))),"")</f>
        <v/>
      </c>
      <c r="AC102" s="138" t="str">
        <f t="array" ref="AC102">IFERROR(INDEX($A$4:$A$56,SMALL(IF($A$88=AC$4:AC$56,ROW(AC$4:AC$56)-MIN(ROW(AC$4))+1,""),ROWS(AC$88:AC102))),"")</f>
        <v/>
      </c>
      <c r="AD102" s="138" t="str">
        <f t="array" ref="AD102">IFERROR(INDEX($A$4:$A$56,SMALL(IF($A$88=AD$4:AD$56,ROW(AD$4:AD$56)-MIN(ROW(AD$4))+1,""),ROWS(AD$88:AD102))),"")</f>
        <v/>
      </c>
      <c r="AE102" s="138" t="str">
        <f t="array" ref="AE102">IFERROR(INDEX($A$4:$A$56,SMALL(IF($A$88=AE$4:AE$56,ROW(AE$4:AE$56)-MIN(ROW(AE$4))+1,""),ROWS(AE$88:AE102))),"")</f>
        <v/>
      </c>
      <c r="AF102" s="186" t="str">
        <f t="array" ref="AF102">IFERROR(INDEX($A$4:$A$56,SMALL(IF($A$88=AF$4:AF$56,ROW(AF$4:AF$56)-MIN(ROW(AF$4))+1,""),ROWS(AF$88:AF102))),"")</f>
        <v/>
      </c>
      <c r="AG102" s="138" t="str">
        <f t="array" ref="AG102">IFERROR(INDEX($A$4:$A$56,SMALL(IF($A$88=AG$4:AG$56,ROW(AG$4:AG$56)-MIN(ROW(AG$4))+1,""),ROWS(AG$88:AG102))),"")</f>
        <v/>
      </c>
      <c r="AH102" s="138" t="str">
        <f t="array" ref="AH102">IFERROR(INDEX($A$4:$A$56,SMALL(IF($A$88=AH$4:AH$56,ROW(AH$4:AH$56)-MIN(ROW(AH$4))+1,""),ROWS(AH$88:AH102))),"")</f>
        <v/>
      </c>
      <c r="AI102" s="138" t="str">
        <f t="array" ref="AI102">IFERROR(INDEX($A$4:$A$56,SMALL(IF($A$88=AI$4:AI$56,ROW(AI$4:AI$56)-MIN(ROW(AI$4))+1,""),ROWS(AI$88:AI102))),"")</f>
        <v/>
      </c>
      <c r="AJ102" s="138" t="str">
        <f t="array" ref="AJ102">IFERROR(INDEX($A$4:$A$56,SMALL(IF($A$88=AJ$4:AJ$56,ROW(AJ$4:AJ$56)-MIN(ROW(AJ$4))+1,""),ROWS(AJ$88:AJ102))),"")</f>
        <v/>
      </c>
      <c r="AK102" s="186" t="str">
        <f t="array" ref="AK102">IFERROR(INDEX($A$4:$A$56,SMALL(IF($A$88=AK$4:AK$56,ROW(AK$4:AK$56)-MIN(ROW(AK$4))+1,""),ROWS(AK$88:AK102))),"")</f>
        <v/>
      </c>
      <c r="AL102" s="138" t="str">
        <f t="array" ref="AL102">IFERROR(INDEX($A$4:$A$56,SMALL(IF($A$88=AL$4:AL$56,ROW(AL$4:AL$56)-MIN(ROW(AL$4))+1,""),ROWS(AL$88:AL102))),"")</f>
        <v/>
      </c>
      <c r="AM102" s="138" t="str">
        <f t="array" ref="AM102">IFERROR(INDEX($A$4:$A$56,SMALL(IF($A$88=AM$4:AM$56,ROW(AM$4:AM$56)-MIN(ROW(AM$4))+1,""),ROWS(AM$88:AM102))),"")</f>
        <v/>
      </c>
      <c r="AN102" s="138" t="str">
        <f t="array" ref="AN102">IFERROR(INDEX($A$4:$A$56,SMALL(IF($A$88=AN$4:AN$56,ROW(AN$4:AN$56)-MIN(ROW(AN$4))+1,""),ROWS(AN$88:AN102))),"")</f>
        <v/>
      </c>
      <c r="AO102" s="138" t="str">
        <f t="array" ref="AO102">IFERROR(INDEX($A$4:$A$56,SMALL(IF($A$88=AO$4:AO$56,ROW(AO$4:AO$56)-MIN(ROW(AO$4))+1,""),ROWS(AO$88:AO102))),"")</f>
        <v/>
      </c>
      <c r="AP102" s="186" t="str">
        <f t="array" ref="AP102">IFERROR(INDEX($A$4:$A$56,SMALL(IF($A$88=AP$4:AP$56,ROW(AP$4:AP$56)-MIN(ROW(AP$4))+1,""),ROWS(AP$88:AP102))),"")</f>
        <v/>
      </c>
      <c r="AQ102" s="138" t="str">
        <f t="array" ref="AQ102">IFERROR(INDEX($A$4:$A$56,SMALL(IF($A$88=AQ$4:AQ$56,ROW(AQ$4:AQ$56)-MIN(ROW(AQ$4))+1,""),ROWS(AQ$88:AQ102))),"")</f>
        <v/>
      </c>
      <c r="AR102" s="138" t="str">
        <f t="array" ref="AR102">IFERROR(INDEX($A$4:$A$56,SMALL(IF($A$88=AR$4:AR$56,ROW(AR$4:AR$56)-MIN(ROW(AR$4))+1,""),ROWS(AR$88:AR102))),"")</f>
        <v/>
      </c>
      <c r="AS102" s="138" t="str">
        <f t="array" ref="AS102">IFERROR(INDEX($A$4:$A$56,SMALL(IF($A$88=AS$4:AS$56,ROW(AS$4:AS$56)-MIN(ROW(AS$4))+1,""),ROWS(AS$88:AS102))),"")</f>
        <v/>
      </c>
      <c r="AT102" s="138" t="str">
        <f t="array" ref="AT102">IFERROR(INDEX($A$4:$A$56,SMALL(IF($A$88=AT$4:AT$56,ROW(AT$4:AT$56)-MIN(ROW(AT$4))+1,""),ROWS(AT$88:AT102))),"")</f>
        <v/>
      </c>
      <c r="AU102" s="186" t="str">
        <f t="array" ref="AU102">IFERROR(INDEX($A$4:$A$56,SMALL(IF($A$88=AU$4:AU$56,ROW(AU$4:AU$56)-MIN(ROW(AU$4))+1,""),ROWS(AU$88:AU102))),"")</f>
        <v/>
      </c>
      <c r="AV102" s="138" t="str">
        <f t="array" ref="AV102">IFERROR(INDEX($A$4:$A$56,SMALL(IF($A$88=AV$4:AV$56,ROW(AV$4:AV$56)-MIN(ROW(AV$4))+1,""),ROWS(AV$88:AV102))),"")</f>
        <v/>
      </c>
      <c r="AW102" s="138" t="str">
        <f t="array" ref="AW102">IFERROR(INDEX($A$4:$A$56,SMALL(IF($A$88=AW$4:AW$56,ROW(AW$4:AW$56)-MIN(ROW(AW$4))+1,""),ROWS(AW$88:AW102))),"")</f>
        <v/>
      </c>
      <c r="AX102" s="138" t="str">
        <f t="array" ref="AX102">IFERROR(INDEX($A$4:$A$56,SMALL(IF($A$88=AX$4:AX$56,ROW(AX$4:AX$56)-MIN(ROW(AX$4))+1,""),ROWS(AX$88:AX102))),"")</f>
        <v/>
      </c>
      <c r="AY102" s="138" t="str">
        <f t="array" ref="AY102">IFERROR(INDEX($A$4:$A$56,SMALL(IF($A$88=AY$4:AY$56,ROW(AY$4:AY$56)-MIN(ROW(AY$4))+1,""),ROWS(AY$88:AY102))),"")</f>
        <v/>
      </c>
      <c r="AZ102" s="186" t="str">
        <f t="array" ref="AZ102">IFERROR(INDEX($A$4:$A$56,SMALL(IF($A$88=AZ$4:AZ$56,ROW(AZ$4:AZ$56)-MIN(ROW(AZ$4))+1,""),ROWS(AZ$88:AZ102))),"")</f>
        <v/>
      </c>
      <c r="BA102" s="138" t="str">
        <f t="array" ref="BA102">IFERROR(INDEX($A$4:$A$56,SMALL(IF($A$88=BA$4:BA$56,ROW(BA$4:BA$56)-MIN(ROW(BA$4))+1,""),ROWS(BA$88:BA102))),"")</f>
        <v/>
      </c>
      <c r="BB102" s="138" t="str">
        <f t="array" ref="BB102">IFERROR(INDEX($A$4:$A$56,SMALL(IF($A$88=BB$4:BB$56,ROW(BB$4:BB$56)-MIN(ROW(BB$4))+1,""),ROWS(BB$88:BB102))),"")</f>
        <v/>
      </c>
      <c r="BC102" s="138" t="str">
        <f t="array" ref="BC102">IFERROR(INDEX($A$4:$A$56,SMALL(IF($A$88=BC$4:BC$56,ROW(BC$4:BC$56)-MIN(ROW(BC$4))+1,""),ROWS(BC$88:BC102))),"")</f>
        <v/>
      </c>
      <c r="BD102" s="138" t="str">
        <f t="array" ref="BD102">IFERROR(INDEX($A$4:$A$56,SMALL(IF($A$88=BD$4:BD$56,ROW(BD$4:BD$56)-MIN(ROW(BD$4))+1,""),ROWS(BD$88:BD102))),"")</f>
        <v/>
      </c>
      <c r="BE102" s="186" t="str">
        <f t="array" ref="BE102">IFERROR(INDEX($A$4:$A$56,SMALL(IF($A$88=BE$4:BE$56,ROW(BE$4:BE$56)-MIN(ROW(BE$4))+1,""),ROWS(BE$88:BE102))),"")</f>
        <v/>
      </c>
      <c r="BF102" s="138" t="str">
        <f t="array" ref="BF102">IFERROR(INDEX($A$4:$A$56,SMALL(IF($A$88=BF$4:BF$56,ROW(BF$4:BF$56)-MIN(ROW(BF$4))+1,""),ROWS(BF$88:BF102))),"")</f>
        <v/>
      </c>
      <c r="BG102" s="138" t="str">
        <f t="array" ref="BG102">IFERROR(INDEX($A$4:$A$56,SMALL(IF($A$88=BG$4:BG$56,ROW(BG$4:BG$56)-MIN(ROW(BG$4))+1,""),ROWS(BG$88:BG102))),"")</f>
        <v/>
      </c>
      <c r="BH102" s="138" t="str">
        <f t="array" ref="BH102">IFERROR(INDEX($A$4:$A$56,SMALL(IF($A$88=BH$4:BH$56,ROW(BH$4:BH$56)-MIN(ROW(BH$4))+1,""),ROWS(BH$88:BH102))),"")</f>
        <v/>
      </c>
      <c r="BI102" s="138" t="str">
        <f t="array" ref="BI102">IFERROR(INDEX($A$4:$A$56,SMALL(IF($A$88=BI$4:BI$56,ROW(BI$4:BI$56)-MIN(ROW(BI$4))+1,""),ROWS(BI$88:BI102))),"")</f>
        <v/>
      </c>
      <c r="BJ102" s="186" t="str">
        <f t="array" ref="BJ102">IFERROR(INDEX($A$4:$A$56,SMALL(IF($A$88=BJ$4:BJ$56,ROW(BJ$4:BJ$56)-MIN(ROW(BJ$4))+1,""),ROWS(BJ$88:BJ102))),"")</f>
        <v/>
      </c>
      <c r="BK102" s="138" t="str">
        <f t="array" ref="BK102">IFERROR(INDEX($A$4:$A$56,SMALL(IF($A$88=BK$4:BK$56,ROW(BK$4:BK$56)-MIN(ROW(BK$4))+1,""),ROWS(BK$88:BK102))),"")</f>
        <v/>
      </c>
      <c r="BL102" s="138" t="str">
        <f t="array" ref="BL102">IFERROR(INDEX($A$4:$A$56,SMALL(IF($A$88=BL$4:BL$56,ROW(BL$4:BL$56)-MIN(ROW(BL$4))+1,""),ROWS(BL$88:BL102))),"")</f>
        <v/>
      </c>
      <c r="BM102" s="138" t="str">
        <f t="array" ref="BM102">IFERROR(INDEX($A$4:$A$56,SMALL(IF($A$88=BM$4:BM$56,ROW(BM$4:BM$56)-MIN(ROW(BM$4))+1,""),ROWS(BM$88:BM102))),"")</f>
        <v/>
      </c>
      <c r="BN102" s="138" t="str">
        <f t="array" ref="BN102">IFERROR(INDEX($A$4:$A$56,SMALL(IF($A$88=BN$4:BN$56,ROW(BN$4:BN$56)-MIN(ROW(BN$4))+1,""),ROWS(BN$88:BN102))),"")</f>
        <v/>
      </c>
      <c r="BO102" s="186" t="str">
        <f t="array" ref="BO102">IFERROR(INDEX($A$4:$A$56,SMALL(IF($A$88=BO$4:BO$56,ROW(BO$4:BO$56)-MIN(ROW(BO$4))+1,""),ROWS(BO$88:BO102))),"")</f>
        <v/>
      </c>
      <c r="BP102" s="138" t="str">
        <f t="array" ref="BP102">IFERROR(INDEX($A$4:$A$56,SMALL(IF($A$88=BP$4:BP$56,ROW(BP$4:BP$56)-MIN(ROW(BP$4))+1,""),ROWS(BP$88:BP102))),"")</f>
        <v/>
      </c>
      <c r="BQ102" s="138" t="str">
        <f t="array" ref="BQ102">IFERROR(INDEX($A$4:$A$56,SMALL(IF($A$88=BQ$4:BQ$56,ROW(BQ$4:BQ$56)-MIN(ROW(BQ$4))+1,""),ROWS(BQ$88:BQ102))),"")</f>
        <v/>
      </c>
      <c r="BR102" s="138" t="str">
        <f t="array" ref="BR102">IFERROR(INDEX($A$4:$A$56,SMALL(IF($A$88=BR$4:BR$56,ROW(BR$4:BR$56)-MIN(ROW(BR$4))+1,""),ROWS(BR$88:BR102))),"")</f>
        <v/>
      </c>
      <c r="BS102" s="138" t="str">
        <f t="array" ref="BS102">IFERROR(INDEX($A$4:$A$56,SMALL(IF($A$88=BS$4:BS$56,ROW(BS$4:BS$56)-MIN(ROW(BS$4))+1,""),ROWS(BS$88:BS102))),"")</f>
        <v/>
      </c>
      <c r="BT102" s="186" t="str">
        <f t="array" ref="BT102">IFERROR(INDEX($A$4:$A$56,SMALL(IF($A$88=BT$4:BT$56,ROW(BT$4:BT$56)-MIN(ROW(BT$4))+1,""),ROWS(BT$88:BT102))),"")</f>
        <v/>
      </c>
      <c r="BU102" s="138" t="str">
        <f t="array" ref="BU102">IFERROR(INDEX($A$4:$A$56,SMALL(IF($A$88=BU$4:BU$56,ROW(BU$4:BU$56)-MIN(ROW(BU$4))+1,""),ROWS(BU$88:BU102))),"")</f>
        <v/>
      </c>
      <c r="BV102" s="138" t="str">
        <f t="array" ref="BV102">IFERROR(INDEX($A$4:$A$56,SMALL(IF($A$88=BV$4:BV$56,ROW(BV$4:BV$56)-MIN(ROW(BV$4))+1,""),ROWS(BV$88:BV102))),"")</f>
        <v/>
      </c>
      <c r="BW102" s="138" t="str">
        <f t="array" ref="BW102">IFERROR(INDEX($A$4:$A$56,SMALL(IF($A$88=BW$4:BW$56,ROW(BW$4:BW$56)-MIN(ROW(BW$4))+1,""),ROWS(BW$88:BW102))),"")</f>
        <v/>
      </c>
      <c r="BX102" s="138" t="str">
        <f t="array" ref="BX102">IFERROR(INDEX($A$4:$A$56,SMALL(IF($A$88=BX$4:BX$56,ROW(BX$4:BX$56)-MIN(ROW(BX$4))+1,""),ROWS(BX$88:BX102))),"")</f>
        <v/>
      </c>
      <c r="BY102" s="186" t="str">
        <f t="array" ref="BY102">IFERROR(INDEX($A$4:$A$56,SMALL(IF($A$88=BY$4:BY$56,ROW(BY$4:BY$56)-MIN(ROW(BY$4))+1,""),ROWS(BY$88:BY102))),"")</f>
        <v/>
      </c>
      <c r="BZ102" s="138" t="str">
        <f t="array" ref="BZ102">IFERROR(INDEX($A$4:$A$56,SMALL(IF($A$88=BZ$4:BZ$56,ROW(BZ$4:BZ$56)-MIN(ROW(BZ$4))+1,""),ROWS(BZ$88:BZ102))),"")</f>
        <v/>
      </c>
      <c r="CA102" s="138" t="str">
        <f t="array" ref="CA102">IFERROR(INDEX($A$4:$A$56,SMALL(IF($A$88=CA$4:CA$56,ROW(CA$4:CA$56)-MIN(ROW(CA$4))+1,""),ROWS(CA$88:CA102))),"")</f>
        <v/>
      </c>
      <c r="CB102" s="138" t="str">
        <f t="array" ref="CB102">IFERROR(INDEX($A$4:$A$56,SMALL(IF($A$88=CB$4:CB$56,ROW(CB$4:CB$56)-MIN(ROW(CB$4))+1,""),ROWS(CB$88:CB102))),"")</f>
        <v/>
      </c>
      <c r="CC102" s="138" t="str">
        <f t="array" ref="CC102">IFERROR(INDEX($A$4:$A$56,SMALL(IF($A$88=CC$4:CC$56,ROW(CC$4:CC$56)-MIN(ROW(CC$4))+1,""),ROWS(CC$88:CC102))),"")</f>
        <v/>
      </c>
      <c r="CD102" s="186" t="str">
        <f t="array" ref="CD102">IFERROR(INDEX($A$4:$A$56,SMALL(IF($A$88=CD$4:CD$56,ROW(CD$4:CD$56)-MIN(ROW(CD$4))+1,""),ROWS(CD$88:CD102))),"")</f>
        <v/>
      </c>
      <c r="CE102" s="138" t="str">
        <f t="array" ref="CE102">IFERROR(INDEX($A$4:$A$56,SMALL(IF($A$88=CE$4:CE$56,ROW(CE$4:CE$56)-MIN(ROW(CE$4))+1,""),ROWS(CE$88:CE102))),"")</f>
        <v/>
      </c>
      <c r="CF102" s="138" t="str">
        <f t="array" ref="CF102">IFERROR(INDEX($A$4:$A$56,SMALL(IF($A$88=CF$4:CF$56,ROW(CF$4:CF$56)-MIN(ROW(CF$4))+1,""),ROWS(CF$88:CF102))),"")</f>
        <v/>
      </c>
      <c r="CG102" s="138" t="str">
        <f t="array" ref="CG102">IFERROR(INDEX($A$4:$A$56,SMALL(IF($A$88=CG$4:CG$56,ROW(CG$4:CG$56)-MIN(ROW(CG$4))+1,""),ROWS(CG$88:CG102))),"")</f>
        <v/>
      </c>
      <c r="CH102" s="138" t="str">
        <f t="array" ref="CH102">IFERROR(INDEX($A$4:$A$56,SMALL(IF($A$88=CH$4:CH$56,ROW(CH$4:CH$56)-MIN(ROW(CH$4))+1,""),ROWS(CH$88:CH102))),"")</f>
        <v/>
      </c>
      <c r="CI102" s="186" t="str">
        <f t="array" ref="CI102">IFERROR(INDEX($A$4:$A$56,SMALL(IF($A$88=CI$4:CI$56,ROW(CI$4:CI$56)-MIN(ROW(CI$4))+1,""),ROWS(CI$88:CI102))),"")</f>
        <v/>
      </c>
      <c r="CJ102" s="138" t="str">
        <f t="array" ref="CJ102">IFERROR(INDEX($A$4:$A$56,SMALL(IF($A$88=CJ$4:CJ$56,ROW(CJ$4:CJ$56)-MIN(ROW(CJ$4))+1,""),ROWS(CJ$88:CJ102))),"")</f>
        <v/>
      </c>
      <c r="CK102" s="138" t="str">
        <f t="array" ref="CK102">IFERROR(INDEX($A$4:$A$56,SMALL(IF($A$88=CK$4:CK$56,ROW(CK$4:CK$56)-MIN(ROW(CK$4))+1,""),ROWS(CK$88:CK102))),"")</f>
        <v/>
      </c>
      <c r="CL102" s="138" t="str">
        <f t="array" ref="CL102">IFERROR(INDEX($A$4:$A$56,SMALL(IF($A$88=CL$4:CL$56,ROW(CL$4:CL$56)-MIN(ROW(CL$4))+1,""),ROWS(CL$88:CL102))),"")</f>
        <v/>
      </c>
      <c r="CM102" s="138" t="str">
        <f t="array" ref="CM102">IFERROR(INDEX($A$4:$A$56,SMALL(IF($A$88=CM$4:CM$56,ROW(CM$4:CM$56)-MIN(ROW(CM$4))+1,""),ROWS(CM$88:CM102))),"")</f>
        <v/>
      </c>
      <c r="CN102" s="186" t="str">
        <f t="array" ref="CN102">IFERROR(INDEX($A$4:$A$56,SMALL(IF($A$88=CN$4:CN$56,ROW(CN$4:CN$56)-MIN(ROW(CN$4))+1,""),ROWS(CN$88:CN102))),"")</f>
        <v/>
      </c>
      <c r="CO102" s="138" t="str">
        <f t="array" ref="CO102">IFERROR(INDEX($A$4:$A$56,SMALL(IF($A$88=CO$4:CO$56,ROW(CO$4:CO$56)-MIN(ROW(CO$4))+1,""),ROWS(CO$88:CO102))),"")</f>
        <v/>
      </c>
      <c r="CP102" s="138" t="str">
        <f t="array" ref="CP102">IFERROR(INDEX($A$4:$A$56,SMALL(IF($A$88=CP$4:CP$56,ROW(CP$4:CP$56)-MIN(ROW(CP$4))+1,""),ROWS(CP$88:CP102))),"")</f>
        <v/>
      </c>
      <c r="CQ102" s="138" t="str">
        <f t="array" ref="CQ102">IFERROR(INDEX($A$4:$A$56,SMALL(IF($A$88=CQ$4:CQ$56,ROW(CQ$4:CQ$56)-MIN(ROW(CQ$4))+1,""),ROWS(CQ$88:CQ102))),"")</f>
        <v/>
      </c>
      <c r="CR102" s="138" t="str">
        <f t="array" ref="CR102">IFERROR(INDEX($A$4:$A$56,SMALL(IF($A$88=CR$4:CR$56,ROW(CR$4:CR$56)-MIN(ROW(CR$4))+1,""),ROWS(CR$88:CR102))),"")</f>
        <v/>
      </c>
      <c r="CS102" s="186" t="str">
        <f t="array" ref="CS102">IFERROR(INDEX($A$4:$A$56,SMALL(IF($A$88=CS$4:CS$56,ROW(CS$4:CS$56)-MIN(ROW(CS$4))+1,""),ROWS(CS$88:CS102))),"")</f>
        <v/>
      </c>
      <c r="CT102" s="138" t="str">
        <f t="array" ref="CT102">IFERROR(INDEX($A$4:$A$56,SMALL(IF($A$88=CT$4:CT$56,ROW(CT$4:CT$56)-MIN(ROW(CT$4))+1,""),ROWS(CT$88:CT102))),"")</f>
        <v/>
      </c>
      <c r="CU102" s="138" t="str">
        <f t="array" ref="CU102">IFERROR(INDEX($A$4:$A$56,SMALL(IF($A$88=CU$4:CU$56,ROW(CU$4:CU$56)-MIN(ROW(CU$4))+1,""),ROWS(CU$88:CU102))),"")</f>
        <v/>
      </c>
      <c r="CV102" s="138" t="str">
        <f t="array" ref="CV102">IFERROR(INDEX($A$4:$A$56,SMALL(IF($A$88=CV$4:CV$56,ROW(CV$4:CV$56)-MIN(ROW(CV$4))+1,""),ROWS(CV$88:CV102))),"")</f>
        <v/>
      </c>
      <c r="CW102" s="138" t="str">
        <f t="array" ref="CW102">IFERROR(INDEX($A$4:$A$56,SMALL(IF($A$88=CW$4:CW$56,ROW(CW$4:CW$56)-MIN(ROW(CW$4))+1,""),ROWS(CW$88:CW102))),"")</f>
        <v/>
      </c>
      <c r="CX102" s="186" t="str">
        <f t="array" ref="CX102">IFERROR(INDEX($A$4:$A$56,SMALL(IF($A$88=CX$4:CX$56,ROW(CX$4:CX$56)-MIN(ROW(CX$4))+1,""),ROWS(CX$88:CX102))),"")</f>
        <v/>
      </c>
      <c r="CY102" s="138" t="str">
        <f t="array" ref="CY102">IFERROR(INDEX($A$4:$A$56,SMALL(IF($A$88=CY$4:CY$56,ROW(CY$4:CY$56)-MIN(ROW(CY$4))+1,""),ROWS(CY$88:CY102))),"")</f>
        <v/>
      </c>
      <c r="CZ102" s="138" t="str">
        <f t="array" ref="CZ102">IFERROR(INDEX($A$4:$A$56,SMALL(IF($A$88=CZ$4:CZ$56,ROW(CZ$4:CZ$56)-MIN(ROW(CZ$4))+1,""),ROWS(CZ$88:CZ102))),"")</f>
        <v/>
      </c>
      <c r="DA102" s="138" t="str">
        <f t="array" ref="DA102">IFERROR(INDEX($A$4:$A$56,SMALL(IF($A$88=DA$4:DA$56,ROW(DA$4:DA$56)-MIN(ROW(DA$4))+1,""),ROWS(DA$88:DA102))),"")</f>
        <v/>
      </c>
      <c r="DB102" s="138" t="str">
        <f t="array" ref="DB102">IFERROR(INDEX($A$4:$A$56,SMALL(IF($A$88=DB$4:DB$56,ROW(DB$4:DB$56)-MIN(ROW(DB$4))+1,""),ROWS(DB$88:DB102))),"")</f>
        <v/>
      </c>
      <c r="DC102" s="186" t="str">
        <f t="array" ref="DC102">IFERROR(INDEX($A$4:$A$56,SMALL(IF($A$88=DC$4:DC$56,ROW(DC$4:DC$56)-MIN(ROW(DC$4))+1,""),ROWS(DC$88:DC102))),"")</f>
        <v/>
      </c>
      <c r="DD102" s="138" t="str">
        <f t="array" ref="DD102">IFERROR(INDEX($A$4:$A$56,SMALL(IF($A$88=DD$4:DD$56,ROW(DD$4:DD$56)-MIN(ROW(DD$4))+1,""),ROWS(DD$88:DD102))),"")</f>
        <v/>
      </c>
      <c r="DE102" s="138" t="str">
        <f t="array" ref="DE102">IFERROR(INDEX($A$4:$A$56,SMALL(IF($A$88=DE$4:DE$56,ROW(DE$4:DE$56)-MIN(ROW(DE$4))+1,""),ROWS(DE$88:DE102))),"")</f>
        <v/>
      </c>
      <c r="DF102" s="138" t="str">
        <f t="array" ref="DF102">IFERROR(INDEX($A$4:$A$56,SMALL(IF($A$88=DF$4:DF$56,ROW(DF$4:DF$56)-MIN(ROW(DF$4))+1,""),ROWS(DF$88:DF102))),"")</f>
        <v/>
      </c>
      <c r="DG102" s="138" t="str">
        <f t="array" ref="DG102">IFERROR(INDEX($A$4:$A$56,SMALL(IF($A$88=DG$4:DG$56,ROW(DG$4:DG$56)-MIN(ROW(DG$4))+1,""),ROWS(DG$88:DG102))),"")</f>
        <v/>
      </c>
      <c r="DH102" s="186" t="str">
        <f t="array" ref="DH102">IFERROR(INDEX($A$4:$A$56,SMALL(IF($A$88=DH$4:DH$56,ROW(DH$4:DH$56)-MIN(ROW(DH$4))+1,""),ROWS(DH$88:DH102))),"")</f>
        <v/>
      </c>
      <c r="DI102" s="138" t="str">
        <f t="array" ref="DI102">IFERROR(INDEX($A$4:$A$56,SMALL(IF($A$88=DI$4:DI$56,ROW(DI$4:DI$56)-MIN(ROW(DI$4))+1,""),ROWS(DI$88:DI102))),"")</f>
        <v/>
      </c>
      <c r="DJ102" s="138" t="str">
        <f t="array" ref="DJ102">IFERROR(INDEX($A$4:$A$56,SMALL(IF($A$88=DJ$4:DJ$56,ROW(DJ$4:DJ$56)-MIN(ROW(DJ$4))+1,""),ROWS(DJ$88:DJ102))),"")</f>
        <v/>
      </c>
      <c r="DK102" s="138" t="str">
        <f t="array" ref="DK102">IFERROR(INDEX($A$4:$A$56,SMALL(IF($A$88=DK$4:DK$56,ROW(DK$4:DK$56)-MIN(ROW(DK$4))+1,""),ROWS(DK$88:DK102))),"")</f>
        <v/>
      </c>
      <c r="DL102" s="138" t="str">
        <f t="array" ref="DL102">IFERROR(INDEX($A$4:$A$56,SMALL(IF($A$88=DL$4:DL$56,ROW(DL$4:DL$56)-MIN(ROW(DL$4))+1,""),ROWS(DL$88:DL102))),"")</f>
        <v/>
      </c>
      <c r="DM102" s="186" t="str">
        <f t="array" ref="DM102">IFERROR(INDEX($A$4:$A$56,SMALL(IF($A$88=DM$4:DM$56,ROW(DM$4:DM$56)-MIN(ROW(DM$4))+1,""),ROWS(DM$88:DM102))),"")</f>
        <v/>
      </c>
      <c r="DN102" s="138" t="str">
        <f t="array" ref="DN102">IFERROR(INDEX($A$4:$A$56,SMALL(IF($A$88=DN$4:DN$56,ROW(DN$4:DN$56)-MIN(ROW(DN$4))+1,""),ROWS(DN$88:DN102))),"")</f>
        <v/>
      </c>
      <c r="DO102" s="138" t="str">
        <f t="array" ref="DO102">IFERROR(INDEX($A$4:$A$56,SMALL(IF($A$88=DO$4:DO$56,ROW(DO$4:DO$56)-MIN(ROW(DO$4))+1,""),ROWS(DO$88:DO102))),"")</f>
        <v/>
      </c>
      <c r="DP102" s="138" t="str">
        <f t="array" ref="DP102">IFERROR(INDEX($A$4:$A$56,SMALL(IF($A$88=DP$4:DP$56,ROW(DP$4:DP$56)-MIN(ROW(DP$4))+1,""),ROWS(DP$88:DP102))),"")</f>
        <v/>
      </c>
      <c r="DQ102" s="138" t="str">
        <f t="array" ref="DQ102">IFERROR(INDEX($A$4:$A$56,SMALL(IF($A$88=DQ$4:DQ$56,ROW(DQ$4:DQ$56)-MIN(ROW(DQ$4))+1,""),ROWS(DQ$88:DQ102))),"")</f>
        <v/>
      </c>
      <c r="DR102" s="186" t="str">
        <f t="array" ref="DR102">IFERROR(INDEX($A$4:$A$56,SMALL(IF($A$88=DR$4:DR$56,ROW(DR$4:DR$56)-MIN(ROW(DR$4))+1,""),ROWS(DR$88:DR102))),"")</f>
        <v/>
      </c>
      <c r="DS102" s="138" t="str">
        <f t="array" ref="DS102">IFERROR(INDEX($A$4:$A$56,SMALL(IF($A$88=DS$4:DS$56,ROW(DS$4:DS$56)-MIN(ROW(DS$4))+1,""),ROWS(DS$88:DS102))),"")</f>
        <v/>
      </c>
      <c r="DT102" s="138" t="str">
        <f t="array" ref="DT102">IFERROR(INDEX($A$4:$A$56,SMALL(IF($A$88=DT$4:DT$56,ROW(DT$4:DT$56)-MIN(ROW(DT$4))+1,""),ROWS(DT$88:DT102))),"")</f>
        <v/>
      </c>
      <c r="DU102" s="138" t="str">
        <f t="array" ref="DU102">IFERROR(INDEX($A$4:$A$56,SMALL(IF($A$88=DU$4:DU$56,ROW(DU$4:DU$56)-MIN(ROW(DU$4))+1,""),ROWS(DU$88:DU102))),"")</f>
        <v/>
      </c>
      <c r="DV102" s="138" t="str">
        <f t="array" ref="DV102">IFERROR(INDEX($A$4:$A$56,SMALL(IF($A$88=DV$4:DV$56,ROW(DV$4:DV$56)-MIN(ROW(DV$4))+1,""),ROWS(DV$88:DV102))),"")</f>
        <v/>
      </c>
      <c r="DW102" s="186" t="str">
        <f t="array" ref="DW102">IFERROR(INDEX($A$4:$A$56,SMALL(IF($A$88=DW$4:DW$56,ROW(DW$4:DW$56)-MIN(ROW(DW$4))+1,""),ROWS(DW$88:DW102))),"")</f>
        <v/>
      </c>
      <c r="DX102" s="138" t="str">
        <f t="array" ref="DX102">IFERROR(INDEX($A$4:$A$56,SMALL(IF($A$88=DX$4:DX$56,ROW(DX$4:DX$56)-MIN(ROW(DX$4))+1,""),ROWS(DX$88:DX102))),"")</f>
        <v/>
      </c>
      <c r="DY102" s="138" t="str">
        <f t="array" ref="DY102">IFERROR(INDEX($A$4:$A$56,SMALL(IF($A$88=DY$4:DY$56,ROW(DY$4:DY$56)-MIN(ROW(DY$4))+1,""),ROWS(DY$88:DY102))),"")</f>
        <v/>
      </c>
      <c r="DZ102" s="138" t="str">
        <f t="array" ref="DZ102">IFERROR(INDEX($A$4:$A$56,SMALL(IF($A$88=DZ$4:DZ$56,ROW(DZ$4:DZ$56)-MIN(ROW(DZ$4))+1,""),ROWS(DZ$88:DZ102))),"")</f>
        <v/>
      </c>
      <c r="EA102" s="138" t="str">
        <f t="array" ref="EA102">IFERROR(INDEX($A$4:$A$56,SMALL(IF($A$88=EA$4:EA$56,ROW(EA$4:EA$56)-MIN(ROW(EA$4))+1,""),ROWS(EA$88:EA102))),"")</f>
        <v/>
      </c>
      <c r="EB102" s="186" t="str">
        <f t="array" ref="EB102">IFERROR(INDEX($A$4:$A$56,SMALL(IF($A$88=EB$4:EB$56,ROW(EB$4:EB$56)-MIN(ROW(EB$4))+1,""),ROWS(EB$88:EB102))),"")</f>
        <v/>
      </c>
      <c r="EC102" s="138" t="str">
        <f t="array" ref="EC102">IFERROR(INDEX($A$4:$A$56,SMALL(IF($A$88=EC$4:EC$56,ROW(EC$4:EC$56)-MIN(ROW(EC$4))+1,""),ROWS(EC$88:EC102))),"")</f>
        <v/>
      </c>
      <c r="ED102" s="138" t="str">
        <f t="array" ref="ED102">IFERROR(INDEX($A$4:$A$56,SMALL(IF($A$88=ED$4:ED$56,ROW(ED$4:ED$56)-MIN(ROW(ED$4))+1,""),ROWS(ED$88:ED102))),"")</f>
        <v/>
      </c>
      <c r="EE102" s="138" t="str">
        <f t="array" ref="EE102">IFERROR(INDEX($A$4:$A$56,SMALL(IF($A$88=EE$4:EE$56,ROW(EE$4:EE$56)-MIN(ROW(EE$4))+1,""),ROWS(EE$88:EE102))),"")</f>
        <v/>
      </c>
      <c r="EF102" s="138" t="str">
        <f t="array" ref="EF102">IFERROR(INDEX($A$4:$A$56,SMALL(IF($A$88=EF$4:EF$56,ROW(EF$4:EF$56)-MIN(ROW(EF$4))+1,""),ROWS(EF$88:EF102))),"")</f>
        <v/>
      </c>
      <c r="EG102" s="186" t="str">
        <f t="array" ref="EG102">IFERROR(INDEX($A$4:$A$56,SMALL(IF($A$88=EG$4:EG$56,ROW(EG$4:EG$56)-MIN(ROW(EG$4))+1,""),ROWS(EG$88:EG102))),"")</f>
        <v/>
      </c>
      <c r="EH102" s="138" t="str">
        <f t="array" ref="EH102">IFERROR(INDEX($A$4:$A$56,SMALL(IF($A$88=EH$4:EH$56,ROW(EH$4:EH$56)-MIN(ROW(EH$4))+1,""),ROWS(EH$88:EH102))),"")</f>
        <v/>
      </c>
      <c r="EI102" s="138" t="str">
        <f t="array" ref="EI102">IFERROR(INDEX($A$4:$A$56,SMALL(IF($A$88=EI$4:EI$56,ROW(EI$4:EI$56)-MIN(ROW(EI$4))+1,""),ROWS(EI$88:EI102))),"")</f>
        <v/>
      </c>
      <c r="EJ102" s="138" t="str">
        <f t="array" ref="EJ102">IFERROR(INDEX($A$4:$A$56,SMALL(IF($A$88=EJ$4:EJ$56,ROW(EJ$4:EJ$56)-MIN(ROW(EJ$4))+1,""),ROWS(EJ$88:EJ102))),"")</f>
        <v/>
      </c>
      <c r="EK102" s="138" t="str">
        <f t="array" ref="EK102">IFERROR(INDEX($A$4:$A$56,SMALL(IF($A$88=EK$4:EK$56,ROW(EK$4:EK$56)-MIN(ROW(EK$4))+1,""),ROWS(EK$88:EK102))),"")</f>
        <v/>
      </c>
      <c r="EL102" s="138" t="str">
        <f t="array" ref="EL102">IFERROR(INDEX($A$4:$A$56,SMALL(IF($A$88=EL$4:EL$56,ROW(EL$4:EL$56)-MIN(ROW(EL$4))+1,""),ROWS(EL$88:EL102))),"")</f>
        <v/>
      </c>
      <c r="EM102" s="138" t="str">
        <f t="array" ref="EM102">IFERROR(INDEX($A$4:$A$56,SMALL(IF($A$88=EM$4:EM$56,ROW(EM$4:EM$56)-MIN(ROW(EM$4))+1,""),ROWS(EM$88:EM102))),"")</f>
        <v/>
      </c>
      <c r="EN102" s="138" t="str">
        <f t="array" ref="EN102">IFERROR(INDEX($A$4:$A$56,SMALL(IF($A$88=EN$4:EN$56,ROW(EN$4:EN$56)-MIN(ROW(EN$4))+1,""),ROWS(EN$88:EN102))),"")</f>
        <v/>
      </c>
      <c r="EO102" s="138" t="str">
        <f t="array" ref="EO102">IFERROR(INDEX($A$4:$A$56,SMALL(IF($A$88=EO$4:EO$56,ROW(EO$4:EO$56)-MIN(ROW(EO$4))+1,""),ROWS(EO$88:EO102))),"")</f>
        <v/>
      </c>
      <c r="EP102" s="138" t="str">
        <f t="array" ref="EP102">IFERROR(INDEX($A$4:$A$56,SMALL(IF($A$88=EP$4:EP$56,ROW(EP$4:EP$56)-MIN(ROW(EP$4))+1,""),ROWS(EP$88:EP102))),"")</f>
        <v/>
      </c>
      <c r="EQ102" s="138" t="str">
        <f t="array" ref="EQ102">IFERROR(INDEX($A$4:$A$56,SMALL(IF($A$88=EQ$4:EQ$56,ROW(EQ$4:EQ$56)-MIN(ROW(EQ$4))+1,""),ROWS(EQ$88:EQ102))),"")</f>
        <v/>
      </c>
      <c r="ER102" s="138" t="str">
        <f t="array" ref="ER102">IFERROR(INDEX($A$4:$A$56,SMALL(IF($A$88=ER$4:ER$56,ROW(ER$4:ER$56)-MIN(ROW(ER$4))+1,""),ROWS(ER$88:ER102))),"")</f>
        <v/>
      </c>
      <c r="ES102" s="138" t="str">
        <f t="array" ref="ES102">IFERROR(INDEX($A$4:$A$56,SMALL(IF($A$88=ES$4:ES$56,ROW(ES$4:ES$56)-MIN(ROW(ES$4))+1,""),ROWS(ES$88:ES102))),"")</f>
        <v/>
      </c>
      <c r="ET102" s="138" t="str">
        <f t="array" ref="ET102">IFERROR(INDEX($A$4:$A$56,SMALL(IF($A$88=ET$4:ET$56,ROW(ET$4:ET$56)-MIN(ROW(ET$4))+1,""),ROWS(ET$88:ET102))),"")</f>
        <v/>
      </c>
      <c r="EU102" s="138" t="str">
        <f t="array" ref="EU102">IFERROR(INDEX($A$4:$A$56,SMALL(IF($A$88=EU$4:EU$56,ROW(EU$4:EU$56)-MIN(ROW(EU$4))+1,""),ROWS(EU$88:EU102))),"")</f>
        <v/>
      </c>
      <c r="EV102" s="138" t="str">
        <f t="array" ref="EV102">IFERROR(INDEX($A$4:$A$56,SMALL(IF($A$88=EV$4:EV$56,ROW(EV$4:EV$56)-MIN(ROW(EV$4))+1,""),ROWS(EV$88:EV102))),"")</f>
        <v/>
      </c>
      <c r="EW102" s="138" t="str">
        <f t="array" ref="EW102">IFERROR(INDEX($A$4:$A$56,SMALL(IF($A$88=EW$4:EW$56,ROW(EW$4:EW$56)-MIN(ROW(EW$4))+1,""),ROWS(EW$88:EW102))),"")</f>
        <v/>
      </c>
      <c r="EX102" s="138" t="str">
        <f t="array" ref="EX102">IFERROR(INDEX($A$4:$A$56,SMALL(IF($A$88=EX$4:EX$56,ROW(EX$4:EX$56)-MIN(ROW(EX$4))+1,""),ROWS(EX$88:EX102))),"")</f>
        <v/>
      </c>
      <c r="EY102" s="138" t="str">
        <f t="array" ref="EY102">IFERROR(INDEX($A$4:$A$56,SMALL(IF($A$88=EY$4:EY$56,ROW(EY$4:EY$56)-MIN(ROW(EY$4))+1,""),ROWS(EY$88:EY102))),"")</f>
        <v/>
      </c>
      <c r="EZ102" s="138" t="str">
        <f t="array" ref="EZ102">IFERROR(INDEX($A$4:$A$56,SMALL(IF($A$88=EZ$4:EZ$56,ROW(EZ$4:EZ$56)-MIN(ROW(EZ$4))+1,""),ROWS(EZ$88:EZ102))),"")</f>
        <v/>
      </c>
      <c r="FA102" s="138" t="str">
        <f t="array" ref="FA102">IFERROR(INDEX($A$4:$A$56,SMALL(IF($A$88=FA$4:FA$56,ROW(FA$4:FA$56)-MIN(ROW(FA$4))+1,""),ROWS(FA$88:FA102))),"")</f>
        <v/>
      </c>
      <c r="FB102" s="138" t="str">
        <f t="array" ref="FB102">IFERROR(INDEX($A$4:$A$56,SMALL(IF($A$88=FB$4:FB$56,ROW(FB$4:FB$56)-MIN(ROW(FB$4))+1,""),ROWS(FB$88:FB102))),"")</f>
        <v/>
      </c>
      <c r="FC102" s="138" t="str">
        <f t="array" ref="FC102">IFERROR(INDEX($A$4:$A$56,SMALL(IF($A$88=FC$4:FC$56,ROW(FC$4:FC$56)-MIN(ROW(FC$4))+1,""),ROWS(FC$88:FC102))),"")</f>
        <v/>
      </c>
      <c r="FD102" s="138" t="str">
        <f t="array" ref="FD102">IFERROR(INDEX($A$4:$A$56,SMALL(IF($A$88=FD$4:FD$56,ROW(FD$4:FD$56)-MIN(ROW(FD$4))+1,""),ROWS(FD$88:FD102))),"")</f>
        <v/>
      </c>
      <c r="FE102" s="138" t="str">
        <f t="array" ref="FE102">IFERROR(INDEX($A$4:$A$56,SMALL(IF($A$88=FE$4:FE$56,ROW(FE$4:FE$56)-MIN(ROW(FE$4))+1,""),ROWS(FE$88:FE102))),"")</f>
        <v/>
      </c>
      <c r="FF102" s="138" t="str">
        <f t="array" ref="FF102">IFERROR(INDEX($A$4:$A$56,SMALL(IF($A$88=FF$4:FF$56,ROW(FF$4:FF$56)-MIN(ROW(FF$4))+1,""),ROWS(FF$88:FF102))),"")</f>
        <v/>
      </c>
      <c r="FG102" s="138" t="str">
        <f t="array" ref="FG102">IFERROR(INDEX($A$4:$A$56,SMALL(IF($A$88=FG$4:FG$56,ROW(FG$4:FG$56)-MIN(ROW(FG$4))+1,""),ROWS(FG$88:FG102))),"")</f>
        <v/>
      </c>
      <c r="FH102" s="138" t="str">
        <f t="array" ref="FH102">IFERROR(INDEX($A$4:$A$56,SMALL(IF($A$88=FH$4:FH$56,ROW(FH$4:FH$56)-MIN(ROW(FH$4))+1,""),ROWS(FH$88:FH102))),"")</f>
        <v/>
      </c>
      <c r="FI102" s="138" t="str">
        <f t="array" ref="FI102">IFERROR(INDEX($A$4:$A$56,SMALL(IF($A$88=FI$4:FI$56,ROW(FI$4:FI$56)-MIN(ROW(FI$4))+1,""),ROWS(FI$88:FI102))),"")</f>
        <v/>
      </c>
      <c r="FJ102" s="138" t="str">
        <f t="array" ref="FJ102">IFERROR(INDEX($A$4:$A$56,SMALL(IF($A$88=FJ$4:FJ$56,ROW(FJ$4:FJ$56)-MIN(ROW(FJ$4))+1,""),ROWS(FJ$88:FJ102))),"")</f>
        <v/>
      </c>
      <c r="FK102" s="138" t="str">
        <f t="array" ref="FK102">IFERROR(INDEX($A$4:$A$56,SMALL(IF($A$88=FK$4:FK$56,ROW(FK$4:FK$56)-MIN(ROW(FK$4))+1,""),ROWS(FK$88:FK102))),"")</f>
        <v/>
      </c>
      <c r="FL102" s="138" t="str">
        <f t="array" ref="FL102">IFERROR(INDEX($A$4:$A$56,SMALL(IF($A$88=FL$4:FL$56,ROW(FL$4:FL$56)-MIN(ROW(FL$4))+1,""),ROWS(FL$88:FL102))),"")</f>
        <v/>
      </c>
      <c r="FM102" s="138" t="str">
        <f t="array" ref="FM102">IFERROR(INDEX($A$4:$A$56,SMALL(IF($A$88=FM$4:FM$56,ROW(FM$4:FM$56)-MIN(ROW(FM$4))+1,""),ROWS(FM$88:FM102))),"")</f>
        <v/>
      </c>
      <c r="FN102" s="138" t="str">
        <f t="array" ref="FN102">IFERROR(INDEX($A$4:$A$56,SMALL(IF($A$88=FN$4:FN$56,ROW(FN$4:FN$56)-MIN(ROW(FN$4))+1,""),ROWS(FN$88:FN102))),"")</f>
        <v/>
      </c>
      <c r="FO102" s="138" t="str">
        <f t="array" ref="FO102">IFERROR(INDEX($A$4:$A$56,SMALL(IF($A$88=FO$4:FO$56,ROW(FO$4:FO$56)-MIN(ROW(FO$4))+1,""),ROWS(FO$88:FO102))),"")</f>
        <v/>
      </c>
      <c r="FP102" s="138" t="str">
        <f t="array" ref="FP102">IFERROR(INDEX($A$4:$A$56,SMALL(IF($A$88=FP$4:FP$56,ROW(FP$4:FP$56)-MIN(ROW(FP$4))+1,""),ROWS(FP$88:FP102))),"")</f>
        <v/>
      </c>
      <c r="FQ102" s="138" t="str">
        <f t="array" ref="FQ102">IFERROR(INDEX($A$4:$A$56,SMALL(IF($A$88=FQ$4:FQ$56,ROW(FQ$4:FQ$56)-MIN(ROW(FQ$4))+1,""),ROWS(FQ$88:FQ102))),"")</f>
        <v/>
      </c>
      <c r="FR102" s="138" t="str">
        <f t="array" ref="FR102">IFERROR(INDEX($A$4:$A$56,SMALL(IF($A$88=FR$4:FR$56,ROW(FR$4:FR$56)-MIN(ROW(FR$4))+1,""),ROWS(FR$88:FR102))),"")</f>
        <v/>
      </c>
      <c r="FS102" s="138" t="str">
        <f t="array" ref="FS102">IFERROR(INDEX($A$4:$A$56,SMALL(IF($A$88=FS$4:FS$56,ROW(FS$4:FS$56)-MIN(ROW(FS$4))+1,""),ROWS(FS$88:FS102))),"")</f>
        <v/>
      </c>
      <c r="FT102" s="138" t="str">
        <f t="array" ref="FT102">IFERROR(INDEX($A$4:$A$56,SMALL(IF($A$88=FT$4:FT$56,ROW(FT$4:FT$56)-MIN(ROW(FT$4))+1,""),ROWS(FT$88:FT102))),"")</f>
        <v/>
      </c>
      <c r="FU102" s="138" t="str">
        <f t="array" ref="FU102">IFERROR(INDEX($A$4:$A$56,SMALL(IF($A$88=FU$4:FU$56,ROW(FU$4:FU$56)-MIN(ROW(FU$4))+1,""),ROWS(FU$88:FU102))),"")</f>
        <v/>
      </c>
      <c r="FV102" s="138" t="str">
        <f t="array" ref="FV102">IFERROR(INDEX($A$4:$A$56,SMALL(IF($A$88=FV$4:FV$56,ROW(FV$4:FV$56)-MIN(ROW(FV$4))+1,""),ROWS(FV$88:FV102))),"")</f>
        <v/>
      </c>
      <c r="FW102" s="138" t="str">
        <f t="array" ref="FW102">IFERROR(INDEX($A$4:$A$56,SMALL(IF($A$88=FW$4:FW$56,ROW(FW$4:FW$56)-MIN(ROW(FW$4))+1,""),ROWS(FW$88:FW102))),"")</f>
        <v/>
      </c>
      <c r="FX102" s="138" t="str">
        <f t="array" ref="FX102">IFERROR(INDEX($A$4:$A$56,SMALL(IF($A$88=FX$4:FX$56,ROW(FX$4:FX$56)-MIN(ROW(FX$4))+1,""),ROWS(FX$88:FX102))),"")</f>
        <v/>
      </c>
      <c r="FY102" s="138" t="str">
        <f t="array" ref="FY102">IFERROR(INDEX($A$4:$A$56,SMALL(IF($A$88=FY$4:FY$56,ROW(FY$4:FY$56)-MIN(ROW(FY$4))+1,""),ROWS(FY$88:FY102))),"")</f>
        <v/>
      </c>
      <c r="FZ102" s="138" t="str">
        <f t="array" ref="FZ102">IFERROR(INDEX($A$4:$A$56,SMALL(IF($A$88=FZ$4:FZ$56,ROW(FZ$4:FZ$56)-MIN(ROW(FZ$4))+1,""),ROWS(FZ$88:FZ102))),"")</f>
        <v/>
      </c>
      <c r="GA102" s="138" t="str">
        <f t="array" ref="GA102">IFERROR(INDEX($A$4:$A$56,SMALL(IF($A$88=GA$4:GA$56,ROW(GA$4:GA$56)-MIN(ROW(GA$4))+1,""),ROWS(GA$88:GA102))),"")</f>
        <v/>
      </c>
      <c r="GB102" s="138" t="str">
        <f t="array" ref="GB102">IFERROR(INDEX($A$4:$A$56,SMALL(IF($A$88=GB$4:GB$56,ROW(GB$4:GB$56)-MIN(ROW(GB$4))+1,""),ROWS(GB$88:GB102))),"")</f>
        <v/>
      </c>
      <c r="GC102" s="138" t="str">
        <f t="array" ref="GC102">IFERROR(INDEX($A$4:$A$56,SMALL(IF($A$88=GC$4:GC$56,ROW(GC$4:GC$56)-MIN(ROW(GC$4))+1,""),ROWS(GC$88:GC102))),"")</f>
        <v/>
      </c>
      <c r="GD102" s="138" t="str">
        <f t="array" ref="GD102">IFERROR(INDEX($A$4:$A$56,SMALL(IF($A$88=GD$4:GD$56,ROW(GD$4:GD$56)-MIN(ROW(GD$4))+1,""),ROWS(GD$88:GD102))),"")</f>
        <v/>
      </c>
      <c r="GE102" s="138" t="str">
        <f t="array" ref="GE102">IFERROR(INDEX($A$4:$A$56,SMALL(IF($A$88=GE$4:GE$56,ROW(GE$4:GE$56)-MIN(ROW(GE$4))+1,""),ROWS(GE$88:GE102))),"")</f>
        <v/>
      </c>
      <c r="GF102" s="138" t="str">
        <f t="array" ref="GF102">IFERROR(INDEX($A$4:$A$56,SMALL(IF($A$88=GF$4:GF$56,ROW(GF$4:GF$56)-MIN(ROW(GF$4))+1,""),ROWS(GF$88:GF102))),"")</f>
        <v/>
      </c>
      <c r="GG102" s="138" t="str">
        <f t="array" ref="GG102">IFERROR(INDEX($A$4:$A$56,SMALL(IF($A$88=GG$4:GG$56,ROW(GG$4:GG$56)-MIN(ROW(GG$4))+1,""),ROWS(GG$88:GG102))),"")</f>
        <v/>
      </c>
      <c r="GH102" s="138" t="str">
        <f t="array" ref="GH102">IFERROR(INDEX($A$4:$A$56,SMALL(IF($A$88=GH$4:GH$56,ROW(GH$4:GH$56)-MIN(ROW(GH$4))+1,""),ROWS(GH$88:GH102))),"")</f>
        <v/>
      </c>
      <c r="GI102" s="138" t="str">
        <f t="array" ref="GI102">IFERROR(INDEX($A$4:$A$56,SMALL(IF($A$88=GI$4:GI$56,ROW(GI$4:GI$56)-MIN(ROW(GI$4))+1,""),ROWS(GI$88:GI102))),"")</f>
        <v/>
      </c>
      <c r="GJ102" s="138" t="str">
        <f t="array" ref="GJ102">IFERROR(INDEX($A$4:$A$56,SMALL(IF($A$88=GJ$4:GJ$56,ROW(GJ$4:GJ$56)-MIN(ROW(GJ$4))+1,""),ROWS(GJ$88:GJ102))),"")</f>
        <v/>
      </c>
      <c r="GK102" s="138" t="str">
        <f t="array" ref="GK102">IFERROR(INDEX($A$4:$A$56,SMALL(IF($A$88=GK$4:GK$56,ROW(GK$4:GK$56)-MIN(ROW(GK$4))+1,""),ROWS(GK$88:GK102))),"")</f>
        <v/>
      </c>
      <c r="GL102" s="138" t="str">
        <f t="array" ref="GL102">IFERROR(INDEX($A$4:$A$56,SMALL(IF($A$88=GL$4:GL$56,ROW(GL$4:GL$56)-MIN(ROW(GL$4))+1,""),ROWS(GL$88:GL102))),"")</f>
        <v/>
      </c>
      <c r="GM102" s="138" t="str">
        <f t="array" ref="GM102">IFERROR(INDEX($A$4:$A$56,SMALL(IF($A$88=GM$4:GM$56,ROW(GM$4:GM$56)-MIN(ROW(GM$4))+1,""),ROWS(GM$88:GM102))),"")</f>
        <v/>
      </c>
      <c r="GN102" s="138" t="str">
        <f t="array" ref="GN102">IFERROR(INDEX($A$4:$A$56,SMALL(IF($A$88=GN$4:GN$56,ROW(GN$4:GN$56)-MIN(ROW(GN$4))+1,""),ROWS(GN$88:GN102))),"")</f>
        <v/>
      </c>
      <c r="GO102" s="138" t="str">
        <f t="array" ref="GO102">IFERROR(INDEX($A$4:$A$56,SMALL(IF($A$88=GO$4:GO$56,ROW(GO$4:GO$56)-MIN(ROW(GO$4))+1,""),ROWS(GO$88:GO102))),"")</f>
        <v/>
      </c>
      <c r="GP102" s="138" t="str">
        <f t="array" ref="GP102">IFERROR(INDEX($A$4:$A$56,SMALL(IF($A$88=GP$4:GP$56,ROW(GP$4:GP$56)-MIN(ROW(GP$4))+1,""),ROWS(GP$88:GP102))),"")</f>
        <v/>
      </c>
      <c r="GQ102" s="138" t="str">
        <f t="array" ref="GQ102">IFERROR(INDEX($A$4:$A$56,SMALL(IF($A$88=GQ$4:GQ$56,ROW(GQ$4:GQ$56)-MIN(ROW(GQ$4))+1,""),ROWS(GQ$88:GQ102))),"")</f>
        <v/>
      </c>
      <c r="GR102" s="138" t="str">
        <f t="array" ref="GR102">IFERROR(INDEX($A$4:$A$56,SMALL(IF($A$88=GR$4:GR$56,ROW(GR$4:GR$56)-MIN(ROW(GR$4))+1,""),ROWS(GR$88:GR102))),"")</f>
        <v/>
      </c>
      <c r="GS102" s="138" t="str">
        <f t="array" ref="GS102">IFERROR(INDEX($A$4:$A$56,SMALL(IF($A$88=GS$4:GS$56,ROW(GS$4:GS$56)-MIN(ROW(GS$4))+1,""),ROWS(GS$88:GS102))),"")</f>
        <v/>
      </c>
      <c r="GT102" s="138" t="str">
        <f t="array" ref="GT102">IFERROR(INDEX($A$4:$A$56,SMALL(IF($A$88=GT$4:GT$56,ROW(GT$4:GT$56)-MIN(ROW(GT$4))+1,""),ROWS(GT$88:GT102))),"")</f>
        <v/>
      </c>
      <c r="GU102" s="138" t="str">
        <f t="array" ref="GU102">IFERROR(INDEX($A$4:$A$56,SMALL(IF($A$88=GU$4:GU$56,ROW(GU$4:GU$56)-MIN(ROW(GU$4))+1,""),ROWS(GU$88:GU102))),"")</f>
        <v/>
      </c>
      <c r="GV102" s="138" t="str">
        <f t="array" ref="GV102">IFERROR(INDEX($A$4:$A$56,SMALL(IF($A$88=GV$4:GV$56,ROW(GV$4:GV$56)-MIN(ROW(GV$4))+1,""),ROWS(GV$88:GV102))),"")</f>
        <v/>
      </c>
      <c r="GW102" s="138" t="str">
        <f t="array" ref="GW102">IFERROR(INDEX($A$4:$A$56,SMALL(IF($A$88=GW$4:GW$56,ROW(GW$4:GW$56)-MIN(ROW(GW$4))+1,""),ROWS(GW$88:GW102))),"")</f>
        <v/>
      </c>
      <c r="GX102" s="138" t="str">
        <f t="array" ref="GX102">IFERROR(INDEX($A$4:$A$56,SMALL(IF($A$88=GX$4:GX$56,ROW(GX$4:GX$56)-MIN(ROW(GX$4))+1,""),ROWS(GX$88:GX102))),"")</f>
        <v/>
      </c>
      <c r="GY102" s="138" t="str">
        <f t="array" ref="GY102">IFERROR(INDEX($A$4:$A$56,SMALL(IF($A$88=GY$4:GY$56,ROW(GY$4:GY$56)-MIN(ROW(GY$4))+1,""),ROWS(GY$88:GY102))),"")</f>
        <v/>
      </c>
      <c r="GZ102" s="138" t="str">
        <f t="array" ref="GZ102">IFERROR(INDEX($A$4:$A$56,SMALL(IF($A$88=GZ$4:GZ$56,ROW(GZ$4:GZ$56)-MIN(ROW(GZ$4))+1,""),ROWS(GZ$88:GZ102))),"")</f>
        <v/>
      </c>
      <c r="HA102" s="138" t="str">
        <f t="array" ref="HA102">IFERROR(INDEX($A$4:$A$56,SMALL(IF($A$88=HA$4:HA$56,ROW(HA$4:HA$56)-MIN(ROW(HA$4))+1,""),ROWS(HA$88:HA102))),"")</f>
        <v/>
      </c>
      <c r="HB102" s="138" t="str">
        <f t="array" ref="HB102">IFERROR(INDEX($A$4:$A$56,SMALL(IF($A$88=HB$4:HB$56,ROW(HB$4:HB$56)-MIN(ROW(HB$4))+1,""),ROWS(HB$88:HB102))),"")</f>
        <v/>
      </c>
      <c r="HC102" s="138" t="str">
        <f t="array" ref="HC102">IFERROR(INDEX($A$4:$A$56,SMALL(IF($A$88=HC$4:HC$56,ROW(HC$4:HC$56)-MIN(ROW(HC$4))+1,""),ROWS(HC$88:HC102))),"")</f>
        <v/>
      </c>
      <c r="HD102" s="138" t="str">
        <f t="array" ref="HD102">IFERROR(INDEX($A$4:$A$56,SMALL(IF($A$88=HD$4:HD$56,ROW(HD$4:HD$56)-MIN(ROW(HD$4))+1,""),ROWS(HD$88:HD102))),"")</f>
        <v/>
      </c>
      <c r="HE102" s="138" t="str">
        <f t="array" ref="HE102">IFERROR(INDEX($A$4:$A$56,SMALL(IF($A$88=HE$4:HE$56,ROW(HE$4:HE$56)-MIN(ROW(HE$4))+1,""),ROWS(HE$88:HE102))),"")</f>
        <v/>
      </c>
      <c r="HF102" s="138" t="str">
        <f t="array" ref="HF102">IFERROR(INDEX($A$4:$A$56,SMALL(IF($A$88=HF$4:HF$56,ROW(HF$4:HF$56)-MIN(ROW(HF$4))+1,""),ROWS(HF$88:HF102))),"")</f>
        <v/>
      </c>
      <c r="HG102" s="138" t="str">
        <f t="array" ref="HG102">IFERROR(INDEX($A$4:$A$56,SMALL(IF($A$88=HG$4:HG$56,ROW(HG$4:HG$56)-MIN(ROW(HG$4))+1,""),ROWS(HG$88:HG102))),"")</f>
        <v/>
      </c>
      <c r="HH102" s="138" t="str">
        <f t="array" ref="HH102">IFERROR(INDEX($A$4:$A$56,SMALL(IF($A$88=HH$4:HH$56,ROW(HH$4:HH$56)-MIN(ROW(HH$4))+1,""),ROWS(HH$88:HH102))),"")</f>
        <v/>
      </c>
      <c r="HI102" s="138" t="str">
        <f t="array" ref="HI102">IFERROR(INDEX($A$4:$A$56,SMALL(IF($A$88=HI$4:HI$56,ROW(HI$4:HI$56)-MIN(ROW(HI$4))+1,""),ROWS(HI$88:HI102))),"")</f>
        <v/>
      </c>
      <c r="HJ102" s="138" t="str">
        <f t="array" ref="HJ102">IFERROR(INDEX($A$4:$A$56,SMALL(IF($A$88=HJ$4:HJ$56,ROW(HJ$4:HJ$56)-MIN(ROW(HJ$4))+1,""),ROWS(HJ$88:HJ102))),"")</f>
        <v/>
      </c>
      <c r="HK102" s="138" t="str">
        <f t="array" ref="HK102">IFERROR(INDEX($A$4:$A$56,SMALL(IF($A$88=HK$4:HK$56,ROW(HK$4:HK$56)-MIN(ROW(HK$4))+1,""),ROWS(HK$88:HK102))),"")</f>
        <v/>
      </c>
      <c r="HL102" s="138" t="str">
        <f t="array" ref="HL102">IFERROR(INDEX($A$4:$A$56,SMALL(IF($A$88=HL$4:HL$56,ROW(HL$4:HL$56)-MIN(ROW(HL$4))+1,""),ROWS(HL$88:HL102))),"")</f>
        <v/>
      </c>
      <c r="HM102" s="138" t="str">
        <f t="array" ref="HM102">IFERROR(INDEX($A$4:$A$56,SMALL(IF($A$88=HM$4:HM$56,ROW(HM$4:HM$56)-MIN(ROW(HM$4))+1,""),ROWS(HM$88:HM102))),"")</f>
        <v/>
      </c>
      <c r="HN102" s="138" t="str">
        <f t="array" ref="HN102">IFERROR(INDEX($A$4:$A$56,SMALL(IF($A$88=HN$4:HN$56,ROW(HN$4:HN$56)-MIN(ROW(HN$4))+1,""),ROWS(HN$88:HN102))),"")</f>
        <v/>
      </c>
      <c r="HO102" s="138" t="str">
        <f t="array" ref="HO102">IFERROR(INDEX($A$4:$A$56,SMALL(IF($A$88=HO$4:HO$56,ROW(HO$4:HO$56)-MIN(ROW(HO$4))+1,""),ROWS(HO$88:HO102))),"")</f>
        <v/>
      </c>
      <c r="HP102" s="138" t="str">
        <f t="array" ref="HP102">IFERROR(INDEX($A$4:$A$56,SMALL(IF($A$88=HP$4:HP$56,ROW(HP$4:HP$56)-MIN(ROW(HP$4))+1,""),ROWS(HP$88:HP102))),"")</f>
        <v/>
      </c>
      <c r="HQ102" s="138" t="str">
        <f t="array" ref="HQ102">IFERROR(INDEX($A$4:$A$56,SMALL(IF($A$88=HQ$4:HQ$56,ROW(HQ$4:HQ$56)-MIN(ROW(HQ$4))+1,""),ROWS(HQ$88:HQ102))),"")</f>
        <v/>
      </c>
      <c r="HR102" s="138" t="str">
        <f t="array" ref="HR102">IFERROR(INDEX($A$4:$A$56,SMALL(IF($A$88=HR$4:HR$56,ROW(HR$4:HR$56)-MIN(ROW(HR$4))+1,""),ROWS(HR$88:HR102))),"")</f>
        <v/>
      </c>
      <c r="HS102" s="138" t="str">
        <f t="array" ref="HS102">IFERROR(INDEX($A$4:$A$56,SMALL(IF($A$88=HS$4:HS$56,ROW(HS$4:HS$56)-MIN(ROW(HS$4))+1,""),ROWS(HS$88:HS102))),"")</f>
        <v/>
      </c>
      <c r="HT102" s="138" t="str">
        <f t="array" ref="HT102">IFERROR(INDEX($A$4:$A$56,SMALL(IF($A$88=HT$4:HT$56,ROW(HT$4:HT$56)-MIN(ROW(HT$4))+1,""),ROWS(HT$88:HT102))),"")</f>
        <v/>
      </c>
      <c r="HU102" s="138" t="str">
        <f t="array" ref="HU102">IFERROR(INDEX($A$4:$A$56,SMALL(IF($A$88=HU$4:HU$56,ROW(HU$4:HU$56)-MIN(ROW(HU$4))+1,""),ROWS(HU$88:HU102))),"")</f>
        <v/>
      </c>
      <c r="HV102" s="138" t="str">
        <f t="array" ref="HV102">IFERROR(INDEX($A$4:$A$56,SMALL(IF($A$88=HV$4:HV$56,ROW(HV$4:HV$56)-MIN(ROW(HV$4))+1,""),ROWS(HV$88:HV102))),"")</f>
        <v/>
      </c>
      <c r="HW102" s="138" t="str">
        <f t="array" ref="HW102">IFERROR(INDEX($A$4:$A$56,SMALL(IF($A$88=HW$4:HW$56,ROW(HW$4:HW$56)-MIN(ROW(HW$4))+1,""),ROWS(HW$88:HW102))),"")</f>
        <v/>
      </c>
      <c r="HX102" s="138" t="str">
        <f t="array" ref="HX102">IFERROR(INDEX($A$4:$A$56,SMALL(IF($A$88=HX$4:HX$56,ROW(HX$4:HX$56)-MIN(ROW(HX$4))+1,""),ROWS(HX$88:HX102))),"")</f>
        <v/>
      </c>
      <c r="HY102" s="138" t="str">
        <f t="array" ref="HY102">IFERROR(INDEX($A$4:$A$56,SMALL(IF($A$88=HY$4:HY$56,ROW(HY$4:HY$56)-MIN(ROW(HY$4))+1,""),ROWS(HY$88:HY102))),"")</f>
        <v/>
      </c>
      <c r="HZ102" s="138" t="str">
        <f t="array" ref="HZ102">IFERROR(INDEX($A$4:$A$56,SMALL(IF($A$88=HZ$4:HZ$56,ROW(HZ$4:HZ$56)-MIN(ROW(HZ$4))+1,""),ROWS(HZ$88:HZ102))),"")</f>
        <v/>
      </c>
      <c r="IA102" s="138" t="str">
        <f t="array" ref="IA102">IFERROR(INDEX($A$4:$A$56,SMALL(IF($A$88=IA$4:IA$56,ROW(IA$4:IA$56)-MIN(ROW(IA$4))+1,""),ROWS(IA$88:IA102))),"")</f>
        <v/>
      </c>
      <c r="IB102" s="138" t="str">
        <f t="array" ref="IB102">IFERROR(INDEX($A$4:$A$56,SMALL(IF($A$88=IB$4:IB$56,ROW(IB$4:IB$56)-MIN(ROW(IB$4))+1,""),ROWS(IB$88:IB102))),"")</f>
        <v/>
      </c>
      <c r="IC102" s="138" t="str">
        <f t="array" ref="IC102">IFERROR(INDEX($A$4:$A$56,SMALL(IF($A$88=IC$4:IC$56,ROW(IC$4:IC$56)-MIN(ROW(IC$4))+1,""),ROWS(IC$88:IC102))),"")</f>
        <v/>
      </c>
      <c r="ID102" s="138" t="str">
        <f t="array" ref="ID102">IFERROR(INDEX($A$4:$A$56,SMALL(IF($A$88=ID$4:ID$56,ROW(ID$4:ID$56)-MIN(ROW(ID$4))+1,""),ROWS(ID$88:ID102))),"")</f>
        <v/>
      </c>
      <c r="IE102" s="138" t="str">
        <f t="array" ref="IE102">IFERROR(INDEX($A$4:$A$56,SMALL(IF($A$88=IE$4:IE$56,ROW(IE$4:IE$56)-MIN(ROW(IE$4))+1,""),ROWS(IE$88:IE102))),"")</f>
        <v/>
      </c>
      <c r="IF102" s="138" t="str">
        <f t="array" ref="IF102">IFERROR(INDEX($A$4:$A$56,SMALL(IF($A$88=IF$4:IF$56,ROW(IF$4:IF$56)-MIN(ROW(IF$4))+1,""),ROWS(IF$88:IF102))),"")</f>
        <v/>
      </c>
      <c r="IG102" s="138" t="str">
        <f t="array" ref="IG102">IFERROR(INDEX($A$4:$A$56,SMALL(IF($A$88=IG$4:IG$56,ROW(IG$4:IG$56)-MIN(ROW(IG$4))+1,""),ROWS(IG$88:IG102))),"")</f>
        <v/>
      </c>
      <c r="IH102" s="138" t="str">
        <f t="array" ref="IH102">IFERROR(INDEX($A$4:$A$56,SMALL(IF($A$88=IH$4:IH$56,ROW(IH$4:IH$56)-MIN(ROW(IH$4))+1,""),ROWS(IH$88:IH102))),"")</f>
        <v/>
      </c>
      <c r="II102" s="138" t="str">
        <f t="array" ref="II102">IFERROR(INDEX($A$4:$A$56,SMALL(IF($A$88=II$4:II$56,ROW(II$4:II$56)-MIN(ROW(II$4))+1,""),ROWS(II$88:II102))),"")</f>
        <v/>
      </c>
      <c r="IJ102" s="138" t="str">
        <f t="array" ref="IJ102">IFERROR(INDEX($A$4:$A$56,SMALL(IF($A$88=IJ$4:IJ$56,ROW(IJ$4:IJ$56)-MIN(ROW(IJ$4))+1,""),ROWS(IJ$88:IJ102))),"")</f>
        <v/>
      </c>
      <c r="IK102" s="138" t="str">
        <f t="array" ref="IK102">IFERROR(INDEX($A$4:$A$56,SMALL(IF($A$88=IK$4:IK$56,ROW(IK$4:IK$56)-MIN(ROW(IK$4))+1,""),ROWS(IK$88:IK102))),"")</f>
        <v/>
      </c>
      <c r="IL102" s="138" t="str">
        <f t="array" ref="IL102">IFERROR(INDEX($A$4:$A$56,SMALL(IF($A$88=IL$4:IL$56,ROW(IL$4:IL$56)-MIN(ROW(IL$4))+1,""),ROWS(IL$88:IL102))),"")</f>
        <v/>
      </c>
      <c r="IM102" s="138" t="str">
        <f t="array" ref="IM102">IFERROR(INDEX($A$4:$A$56,SMALL(IF($A$88=IM$4:IM$56,ROW(IM$4:IM$56)-MIN(ROW(IM$4))+1,""),ROWS(IM$88:IM102))),"")</f>
        <v/>
      </c>
      <c r="IN102" s="138" t="str">
        <f t="array" ref="IN102">IFERROR(INDEX($A$4:$A$56,SMALL(IF($A$88=IN$4:IN$56,ROW(IN$4:IN$56)-MIN(ROW(IN$4))+1,""),ROWS(IN$88:IN102))),"")</f>
        <v/>
      </c>
      <c r="IO102" s="138" t="str">
        <f t="array" ref="IO102">IFERROR(INDEX($A$4:$A$56,SMALL(IF($A$88=IO$4:IO$56,ROW(IO$4:IO$56)-MIN(ROW(IO$4))+1,""),ROWS(IO$88:IO102))),"")</f>
        <v/>
      </c>
      <c r="IP102" s="138" t="str">
        <f t="array" ref="IP102">IFERROR(INDEX($A$4:$A$56,SMALL(IF($A$88=IP$4:IP$56,ROW(IP$4:IP$56)-MIN(ROW(IP$4))+1,""),ROWS(IP$88:IP102))),"")</f>
        <v/>
      </c>
      <c r="IQ102" s="138" t="str">
        <f t="array" ref="IQ102">IFERROR(INDEX($A$4:$A$56,SMALL(IF($A$88=IQ$4:IQ$56,ROW(IQ$4:IQ$56)-MIN(ROW(IQ$4))+1,""),ROWS(IQ$88:IQ102))),"")</f>
        <v/>
      </c>
      <c r="IR102" s="138" t="str">
        <f t="array" ref="IR102">IFERROR(INDEX($A$4:$A$56,SMALL(IF($A$88=IR$4:IR$56,ROW(IR$4:IR$56)-MIN(ROW(IR$4))+1,""),ROWS(IR$88:IR102))),"")</f>
        <v/>
      </c>
      <c r="IS102" s="138" t="str">
        <f t="array" ref="IS102">IFERROR(INDEX($A$4:$A$56,SMALL(IF($A$88=IS$4:IS$56,ROW(IS$4:IS$56)-MIN(ROW(IS$4))+1,""),ROWS(IS$88:IS102))),"")</f>
        <v/>
      </c>
      <c r="IT102" s="138" t="str">
        <f t="array" ref="IT102">IFERROR(INDEX($A$4:$A$56,SMALL(IF($A$88=IT$4:IT$56,ROW(IT$4:IT$56)-MIN(ROW(IT$4))+1,""),ROWS(IT$88:IT102))),"")</f>
        <v/>
      </c>
      <c r="IU102" s="138" t="str">
        <f t="array" ref="IU102">IFERROR(INDEX($A$4:$A$56,SMALL(IF($A$88=IU$4:IU$56,ROW(IU$4:IU$56)-MIN(ROW(IU$4))+1,""),ROWS(IU$88:IU102))),"")</f>
        <v/>
      </c>
      <c r="IV102" s="138" t="str">
        <f t="array" ref="IV102">IFERROR(INDEX($A$4:$A$56,SMALL(IF($A$88=IV$4:IV$56,ROW(IV$4:IV$56)-MIN(ROW(IV$4))+1,""),ROWS(IV$88:IV102))),"")</f>
        <v/>
      </c>
      <c r="IW102" s="138" t="str">
        <f t="array" ref="IW102">IFERROR(INDEX($A$4:$A$56,SMALL(IF($A$88=IW$4:IW$56,ROW(IW$4:IW$56)-MIN(ROW(IW$4))+1,""),ROWS(IW$88:IW102))),"")</f>
        <v/>
      </c>
      <c r="IX102" s="138" t="str">
        <f t="array" ref="IX102">IFERROR(INDEX($A$4:$A$56,SMALL(IF($A$88=IX$4:IX$56,ROW(IX$4:IX$56)-MIN(ROW(IX$4))+1,""),ROWS(IX$88:IX102))),"")</f>
        <v/>
      </c>
      <c r="IY102" s="138" t="str">
        <f t="array" ref="IY102">IFERROR(INDEX($A$4:$A$56,SMALL(IF($A$88=IY$4:IY$56,ROW(IY$4:IY$56)-MIN(ROW(IY$4))+1,""),ROWS(IY$88:IY102))),"")</f>
        <v/>
      </c>
      <c r="IZ102" s="138" t="str">
        <f t="array" ref="IZ102">IFERROR(INDEX($A$4:$A$56,SMALL(IF($A$88=IZ$4:IZ$56,ROW(IZ$4:IZ$56)-MIN(ROW(IZ$4))+1,""),ROWS(IZ$88:IZ102))),"")</f>
        <v/>
      </c>
      <c r="JA102" s="138" t="str">
        <f t="array" ref="JA102">IFERROR(INDEX($A$4:$A$56,SMALL(IF($A$88=JA$4:JA$56,ROW(JA$4:JA$56)-MIN(ROW(JA$4))+1,""),ROWS(JA$88:JA102))),"")</f>
        <v/>
      </c>
      <c r="JB102" s="138" t="str">
        <f t="array" ref="JB102">IFERROR(INDEX($A$4:$A$56,SMALL(IF($A$88=JB$4:JB$56,ROW(JB$4:JB$56)-MIN(ROW(JB$4))+1,""),ROWS(JB$88:JB102))),"")</f>
        <v/>
      </c>
      <c r="JC102" s="138" t="str">
        <f t="array" ref="JC102">IFERROR(INDEX($A$4:$A$56,SMALL(IF($A$88=JC$4:JC$56,ROW(JC$4:JC$56)-MIN(ROW(JC$4))+1,""),ROWS(JC$88:JC102))),"")</f>
        <v/>
      </c>
      <c r="JD102" s="138" t="str">
        <f t="array" ref="JD102">IFERROR(INDEX($A$4:$A$56,SMALL(IF($A$88=JD$4:JD$56,ROW(JD$4:JD$56)-MIN(ROW(JD$4))+1,""),ROWS(JD$88:JD102))),"")</f>
        <v/>
      </c>
      <c r="JE102" s="138" t="str">
        <f t="array" ref="JE102">IFERROR(INDEX($A$4:$A$56,SMALL(IF($A$88=JE$4:JE$56,ROW(JE$4:JE$56)-MIN(ROW(JE$4))+1,""),ROWS(JE$88:JE102))),"")</f>
        <v/>
      </c>
      <c r="JF102" s="138" t="str">
        <f t="array" ref="JF102">IFERROR(INDEX($A$4:$A$56,SMALL(IF($A$88=JF$4:JF$56,ROW(JF$4:JF$56)-MIN(ROW(JF$4))+1,""),ROWS(JF$88:JF102))),"")</f>
        <v/>
      </c>
      <c r="JG102" s="138" t="str">
        <f t="array" ref="JG102">IFERROR(INDEX($A$4:$A$56,SMALL(IF($A$88=JG$4:JG$56,ROW(JG$4:JG$56)-MIN(ROW(JG$4))+1,""),ROWS(JG$88:JG102))),"")</f>
        <v/>
      </c>
      <c r="JH102" s="138" t="str">
        <f t="array" ref="JH102">IFERROR(INDEX($A$4:$A$56,SMALL(IF($A$88=JH$4:JH$56,ROW(JH$4:JH$56)-MIN(ROW(JH$4))+1,""),ROWS(JH$88:JH102))),"")</f>
        <v/>
      </c>
      <c r="JI102" s="138" t="str">
        <f t="array" ref="JI102">IFERROR(INDEX($A$4:$A$56,SMALL(IF($A$88=JI$4:JI$56,ROW(JI$4:JI$56)-MIN(ROW(JI$4))+1,""),ROWS(JI$88:JI102))),"")</f>
        <v/>
      </c>
      <c r="JJ102" s="138" t="str">
        <f t="array" ref="JJ102">IFERROR(INDEX($A$4:$A$56,SMALL(IF($A$88=JJ$4:JJ$56,ROW(JJ$4:JJ$56)-MIN(ROW(JJ$4))+1,""),ROWS(JJ$88:JJ102))),"")</f>
        <v/>
      </c>
      <c r="JK102" s="138" t="str">
        <f t="array" ref="JK102">IFERROR(INDEX($A$4:$A$56,SMALL(IF($A$88=JK$4:JK$56,ROW(JK$4:JK$56)-MIN(ROW(JK$4))+1,""),ROWS(JK$88:JK102))),"")</f>
        <v/>
      </c>
    </row>
    <row r="103" spans="1:271">
      <c r="B103" s="186" t="str">
        <f t="array" ref="B103">IFERROR(INDEX($A$4:$A$56,SMALL(IF($A$88=B$4:B$56,ROW(B$4:B$56)-MIN(ROW(B$4))+1,""),ROWS(B$88:B103))),"")</f>
        <v/>
      </c>
      <c r="C103" s="138" t="str">
        <f t="array" ref="C103">IFERROR(INDEX($A$4:$A$56,SMALL(IF($A$88=C$4:C$56,ROW(C$4:C$56)-MIN(ROW(C$4))+1,""),ROWS(C$88:C103))),"")</f>
        <v/>
      </c>
      <c r="D103" s="138" t="str">
        <f t="array" ref="D103">IFERROR(INDEX($A$4:$A$56,SMALL(IF($A$88=D$4:D$56,ROW(D$4:D$56)-MIN(ROW(D$4))+1,""),ROWS(D$88:D103))),"")</f>
        <v/>
      </c>
      <c r="E103" s="138" t="str">
        <f t="array" ref="E103">IFERROR(INDEX($A$4:$A$56,SMALL(IF($A$88=E$4:E$56,ROW(E$4:E$56)-MIN(ROW(E$4))+1,""),ROWS(E$88:E103))),"")</f>
        <v/>
      </c>
      <c r="F103" s="138" t="str">
        <f t="array" ref="F103">IFERROR(INDEX($A$4:$A$56,SMALL(IF($A$88=F$4:F$56,ROW(F$4:F$56)-MIN(ROW(F$4))+1,""),ROWS(F$88:F103))),"")</f>
        <v/>
      </c>
      <c r="G103" s="186" t="str">
        <f t="array" ref="G103">IFERROR(INDEX($A$4:$A$56,SMALL(IF($A$88=G$4:G$56,ROW(G$4:G$56)-MIN(ROW(G$4))+1,""),ROWS(G$88:G103))),"")</f>
        <v/>
      </c>
      <c r="H103" s="138" t="str">
        <f t="array" ref="H103">IFERROR(INDEX($A$4:$A$56,SMALL(IF($A$88=H$4:H$56,ROW(H$4:H$56)-MIN(ROW(H$4))+1,""),ROWS(H$88:H103))),"")</f>
        <v/>
      </c>
      <c r="I103" s="138" t="str">
        <f t="array" ref="I103">IFERROR(INDEX($A$4:$A$56,SMALL(IF($A$88=I$4:I$56,ROW(I$4:I$56)-MIN(ROW(I$4))+1,""),ROWS(I$88:I103))),"")</f>
        <v/>
      </c>
      <c r="J103" s="138" t="str">
        <f t="array" ref="J103">IFERROR(INDEX($A$4:$A$56,SMALL(IF($A$88=J$4:J$56,ROW(J$4:J$56)-MIN(ROW(J$4))+1,""),ROWS(J$88:J103))),"")</f>
        <v/>
      </c>
      <c r="K103" s="138" t="str">
        <f t="array" ref="K103">IFERROR(INDEX($A$4:$A$56,SMALL(IF($A$88=K$4:K$56,ROW(K$4:K$56)-MIN(ROW(K$4))+1,""),ROWS(K$88:K103))),"")</f>
        <v/>
      </c>
      <c r="L103" s="186" t="str">
        <f t="array" ref="L103">IFERROR(INDEX($A$4:$A$56,SMALL(IF($A$88=L$4:L$56,ROW(L$4:L$56)-MIN(ROW(L$4))+1,""),ROWS(L$88:L103))),"")</f>
        <v/>
      </c>
      <c r="M103" s="138" t="str">
        <f t="array" ref="M103">IFERROR(INDEX($A$4:$A$56,SMALL(IF($A$88=M$4:M$56,ROW(M$4:M$56)-MIN(ROW(M$4))+1,""),ROWS(M$88:M103))),"")</f>
        <v/>
      </c>
      <c r="N103" s="138" t="str">
        <f t="array" ref="N103">IFERROR(INDEX($A$4:$A$56,SMALL(IF($A$88=N$4:N$56,ROW(N$4:N$56)-MIN(ROW(N$4))+1,""),ROWS(N$88:N103))),"")</f>
        <v/>
      </c>
      <c r="O103" s="138" t="str">
        <f t="array" ref="O103">IFERROR(INDEX($A$4:$A$56,SMALL(IF($A$88=O$4:O$56,ROW(O$4:O$56)-MIN(ROW(O$4))+1,""),ROWS(O$88:O103))),"")</f>
        <v/>
      </c>
      <c r="P103" s="138" t="str">
        <f t="array" ref="P103">IFERROR(INDEX($A$4:$A$56,SMALL(IF($A$88=P$4:P$56,ROW(P$4:P$56)-MIN(ROW(P$4))+1,""),ROWS(P$88:P103))),"")</f>
        <v/>
      </c>
      <c r="Q103" s="186" t="str">
        <f t="array" ref="Q103">IFERROR(INDEX($A$4:$A$56,SMALL(IF($A$88=Q$4:Q$56,ROW(Q$4:Q$56)-MIN(ROW(Q$4))+1,""),ROWS(Q$88:Q103))),"")</f>
        <v/>
      </c>
      <c r="R103" s="138" t="str">
        <f t="array" ref="R103">IFERROR(INDEX($A$4:$A$56,SMALL(IF($A$88=R$4:R$56,ROW(R$4:R$56)-MIN(ROW(R$4))+1,""),ROWS(R$88:R103))),"")</f>
        <v/>
      </c>
      <c r="S103" s="138" t="str">
        <f t="array" ref="S103">IFERROR(INDEX($A$4:$A$56,SMALL(IF($A$88=S$4:S$56,ROW(S$4:S$56)-MIN(ROW(S$4))+1,""),ROWS(S$88:S103))),"")</f>
        <v/>
      </c>
      <c r="T103" s="138" t="str">
        <f t="array" ref="T103">IFERROR(INDEX($A$4:$A$56,SMALL(IF($A$88=T$4:T$56,ROW(T$4:T$56)-MIN(ROW(T$4))+1,""),ROWS(T$88:T103))),"")</f>
        <v/>
      </c>
      <c r="U103" s="138" t="str">
        <f t="array" ref="U103">IFERROR(INDEX($A$4:$A$56,SMALL(IF($A$88=U$4:U$56,ROW(U$4:U$56)-MIN(ROW(U$4))+1,""),ROWS(U$88:U103))),"")</f>
        <v/>
      </c>
      <c r="V103" s="186" t="str">
        <f t="array" ref="V103">IFERROR(INDEX($A$4:$A$56,SMALL(IF($A$88=V$4:V$56,ROW(V$4:V$56)-MIN(ROW(V$4))+1,""),ROWS(V$88:V103))),"")</f>
        <v/>
      </c>
      <c r="W103" s="138" t="str">
        <f t="array" ref="W103">IFERROR(INDEX($A$4:$A$56,SMALL(IF($A$88=W$4:W$56,ROW(W$4:W$56)-MIN(ROW(W$4))+1,""),ROWS(W$88:W103))),"")</f>
        <v/>
      </c>
      <c r="X103" s="138" t="str">
        <f t="array" ref="X103">IFERROR(INDEX($A$4:$A$56,SMALL(IF($A$88=X$4:X$56,ROW(X$4:X$56)-MIN(ROW(X$4))+1,""),ROWS(X$88:X103))),"")</f>
        <v/>
      </c>
      <c r="Y103" s="138" t="str">
        <f t="array" ref="Y103">IFERROR(INDEX($A$4:$A$56,SMALL(IF($A$88=Y$4:Y$56,ROW(Y$4:Y$56)-MIN(ROW(Y$4))+1,""),ROWS(Y$88:Y103))),"")</f>
        <v/>
      </c>
      <c r="Z103" s="138" t="str">
        <f t="array" ref="Z103">IFERROR(INDEX($A$4:$A$56,SMALL(IF($A$88=Z$4:Z$56,ROW(Z$4:Z$56)-MIN(ROW(Z$4))+1,""),ROWS(Z$88:Z103))),"")</f>
        <v/>
      </c>
      <c r="AA103" s="186" t="str">
        <f t="array" ref="AA103">IFERROR(INDEX($A$4:$A$56,SMALL(IF($A$88=AA$4:AA$56,ROW(AA$4:AA$56)-MIN(ROW(AA$4))+1,""),ROWS(AA$88:AA103))),"")</f>
        <v/>
      </c>
      <c r="AB103" s="138" t="str">
        <f t="array" ref="AB103">IFERROR(INDEX($A$4:$A$56,SMALL(IF($A$88=AB$4:AB$56,ROW(AB$4:AB$56)-MIN(ROW(AB$4))+1,""),ROWS(AB$88:AB103))),"")</f>
        <v/>
      </c>
      <c r="AC103" s="138" t="str">
        <f t="array" ref="AC103">IFERROR(INDEX($A$4:$A$56,SMALL(IF($A$88=AC$4:AC$56,ROW(AC$4:AC$56)-MIN(ROW(AC$4))+1,""),ROWS(AC$88:AC103))),"")</f>
        <v/>
      </c>
      <c r="AD103" s="138" t="str">
        <f t="array" ref="AD103">IFERROR(INDEX($A$4:$A$56,SMALL(IF($A$88=AD$4:AD$56,ROW(AD$4:AD$56)-MIN(ROW(AD$4))+1,""),ROWS(AD$88:AD103))),"")</f>
        <v/>
      </c>
      <c r="AE103" s="138" t="str">
        <f t="array" ref="AE103">IFERROR(INDEX($A$4:$A$56,SMALL(IF($A$88=AE$4:AE$56,ROW(AE$4:AE$56)-MIN(ROW(AE$4))+1,""),ROWS(AE$88:AE103))),"")</f>
        <v/>
      </c>
      <c r="AF103" s="186" t="str">
        <f t="array" ref="AF103">IFERROR(INDEX($A$4:$A$56,SMALL(IF($A$88=AF$4:AF$56,ROW(AF$4:AF$56)-MIN(ROW(AF$4))+1,""),ROWS(AF$88:AF103))),"")</f>
        <v/>
      </c>
      <c r="AG103" s="138" t="str">
        <f t="array" ref="AG103">IFERROR(INDEX($A$4:$A$56,SMALL(IF($A$88=AG$4:AG$56,ROW(AG$4:AG$56)-MIN(ROW(AG$4))+1,""),ROWS(AG$88:AG103))),"")</f>
        <v/>
      </c>
      <c r="AH103" s="138" t="str">
        <f t="array" ref="AH103">IFERROR(INDEX($A$4:$A$56,SMALL(IF($A$88=AH$4:AH$56,ROW(AH$4:AH$56)-MIN(ROW(AH$4))+1,""),ROWS(AH$88:AH103))),"")</f>
        <v/>
      </c>
      <c r="AI103" s="138" t="str">
        <f t="array" ref="AI103">IFERROR(INDEX($A$4:$A$56,SMALL(IF($A$88=AI$4:AI$56,ROW(AI$4:AI$56)-MIN(ROW(AI$4))+1,""),ROWS(AI$88:AI103))),"")</f>
        <v/>
      </c>
      <c r="AJ103" s="138" t="str">
        <f t="array" ref="AJ103">IFERROR(INDEX($A$4:$A$56,SMALL(IF($A$88=AJ$4:AJ$56,ROW(AJ$4:AJ$56)-MIN(ROW(AJ$4))+1,""),ROWS(AJ$88:AJ103))),"")</f>
        <v/>
      </c>
      <c r="AK103" s="186" t="str">
        <f t="array" ref="AK103">IFERROR(INDEX($A$4:$A$56,SMALL(IF($A$88=AK$4:AK$56,ROW(AK$4:AK$56)-MIN(ROW(AK$4))+1,""),ROWS(AK$88:AK103))),"")</f>
        <v/>
      </c>
      <c r="AL103" s="138" t="str">
        <f t="array" ref="AL103">IFERROR(INDEX($A$4:$A$56,SMALL(IF($A$88=AL$4:AL$56,ROW(AL$4:AL$56)-MIN(ROW(AL$4))+1,""),ROWS(AL$88:AL103))),"")</f>
        <v/>
      </c>
      <c r="AM103" s="138" t="str">
        <f t="array" ref="AM103">IFERROR(INDEX($A$4:$A$56,SMALL(IF($A$88=AM$4:AM$56,ROW(AM$4:AM$56)-MIN(ROW(AM$4))+1,""),ROWS(AM$88:AM103))),"")</f>
        <v/>
      </c>
      <c r="AN103" s="138" t="str">
        <f t="array" ref="AN103">IFERROR(INDEX($A$4:$A$56,SMALL(IF($A$88=AN$4:AN$56,ROW(AN$4:AN$56)-MIN(ROW(AN$4))+1,""),ROWS(AN$88:AN103))),"")</f>
        <v/>
      </c>
      <c r="AO103" s="138" t="str">
        <f t="array" ref="AO103">IFERROR(INDEX($A$4:$A$56,SMALL(IF($A$88=AO$4:AO$56,ROW(AO$4:AO$56)-MIN(ROW(AO$4))+1,""),ROWS(AO$88:AO103))),"")</f>
        <v/>
      </c>
      <c r="AP103" s="186" t="str">
        <f t="array" ref="AP103">IFERROR(INDEX($A$4:$A$56,SMALL(IF($A$88=AP$4:AP$56,ROW(AP$4:AP$56)-MIN(ROW(AP$4))+1,""),ROWS(AP$88:AP103))),"")</f>
        <v/>
      </c>
      <c r="AQ103" s="138" t="str">
        <f t="array" ref="AQ103">IFERROR(INDEX($A$4:$A$56,SMALL(IF($A$88=AQ$4:AQ$56,ROW(AQ$4:AQ$56)-MIN(ROW(AQ$4))+1,""),ROWS(AQ$88:AQ103))),"")</f>
        <v/>
      </c>
      <c r="AR103" s="138" t="str">
        <f t="array" ref="AR103">IFERROR(INDEX($A$4:$A$56,SMALL(IF($A$88=AR$4:AR$56,ROW(AR$4:AR$56)-MIN(ROW(AR$4))+1,""),ROWS(AR$88:AR103))),"")</f>
        <v/>
      </c>
      <c r="AS103" s="138" t="str">
        <f t="array" ref="AS103">IFERROR(INDEX($A$4:$A$56,SMALL(IF($A$88=AS$4:AS$56,ROW(AS$4:AS$56)-MIN(ROW(AS$4))+1,""),ROWS(AS$88:AS103))),"")</f>
        <v/>
      </c>
      <c r="AT103" s="138" t="str">
        <f t="array" ref="AT103">IFERROR(INDEX($A$4:$A$56,SMALL(IF($A$88=AT$4:AT$56,ROW(AT$4:AT$56)-MIN(ROW(AT$4))+1,""),ROWS(AT$88:AT103))),"")</f>
        <v/>
      </c>
      <c r="AU103" s="186" t="str">
        <f t="array" ref="AU103">IFERROR(INDEX($A$4:$A$56,SMALL(IF($A$88=AU$4:AU$56,ROW(AU$4:AU$56)-MIN(ROW(AU$4))+1,""),ROWS(AU$88:AU103))),"")</f>
        <v/>
      </c>
      <c r="AV103" s="138" t="str">
        <f t="array" ref="AV103">IFERROR(INDEX($A$4:$A$56,SMALL(IF($A$88=AV$4:AV$56,ROW(AV$4:AV$56)-MIN(ROW(AV$4))+1,""),ROWS(AV$88:AV103))),"")</f>
        <v/>
      </c>
      <c r="AW103" s="138" t="str">
        <f t="array" ref="AW103">IFERROR(INDEX($A$4:$A$56,SMALL(IF($A$88=AW$4:AW$56,ROW(AW$4:AW$56)-MIN(ROW(AW$4))+1,""),ROWS(AW$88:AW103))),"")</f>
        <v/>
      </c>
      <c r="AX103" s="138" t="str">
        <f t="array" ref="AX103">IFERROR(INDEX($A$4:$A$56,SMALL(IF($A$88=AX$4:AX$56,ROW(AX$4:AX$56)-MIN(ROW(AX$4))+1,""),ROWS(AX$88:AX103))),"")</f>
        <v/>
      </c>
      <c r="AY103" s="138" t="str">
        <f t="array" ref="AY103">IFERROR(INDEX($A$4:$A$56,SMALL(IF($A$88=AY$4:AY$56,ROW(AY$4:AY$56)-MIN(ROW(AY$4))+1,""),ROWS(AY$88:AY103))),"")</f>
        <v/>
      </c>
      <c r="AZ103" s="186" t="str">
        <f t="array" ref="AZ103">IFERROR(INDEX($A$4:$A$56,SMALL(IF($A$88=AZ$4:AZ$56,ROW(AZ$4:AZ$56)-MIN(ROW(AZ$4))+1,""),ROWS(AZ$88:AZ103))),"")</f>
        <v/>
      </c>
      <c r="BA103" s="138" t="str">
        <f t="array" ref="BA103">IFERROR(INDEX($A$4:$A$56,SMALL(IF($A$88=BA$4:BA$56,ROW(BA$4:BA$56)-MIN(ROW(BA$4))+1,""),ROWS(BA$88:BA103))),"")</f>
        <v/>
      </c>
      <c r="BB103" s="138" t="str">
        <f t="array" ref="BB103">IFERROR(INDEX($A$4:$A$56,SMALL(IF($A$88=BB$4:BB$56,ROW(BB$4:BB$56)-MIN(ROW(BB$4))+1,""),ROWS(BB$88:BB103))),"")</f>
        <v/>
      </c>
      <c r="BC103" s="138" t="str">
        <f t="array" ref="BC103">IFERROR(INDEX($A$4:$A$56,SMALL(IF($A$88=BC$4:BC$56,ROW(BC$4:BC$56)-MIN(ROW(BC$4))+1,""),ROWS(BC$88:BC103))),"")</f>
        <v/>
      </c>
      <c r="BD103" s="138" t="str">
        <f t="array" ref="BD103">IFERROR(INDEX($A$4:$A$56,SMALL(IF($A$88=BD$4:BD$56,ROW(BD$4:BD$56)-MIN(ROW(BD$4))+1,""),ROWS(BD$88:BD103))),"")</f>
        <v/>
      </c>
      <c r="BE103" s="186" t="str">
        <f t="array" ref="BE103">IFERROR(INDEX($A$4:$A$56,SMALL(IF($A$88=BE$4:BE$56,ROW(BE$4:BE$56)-MIN(ROW(BE$4))+1,""),ROWS(BE$88:BE103))),"")</f>
        <v/>
      </c>
      <c r="BF103" s="138" t="str">
        <f t="array" ref="BF103">IFERROR(INDEX($A$4:$A$56,SMALL(IF($A$88=BF$4:BF$56,ROW(BF$4:BF$56)-MIN(ROW(BF$4))+1,""),ROWS(BF$88:BF103))),"")</f>
        <v/>
      </c>
      <c r="BG103" s="138" t="str">
        <f t="array" ref="BG103">IFERROR(INDEX($A$4:$A$56,SMALL(IF($A$88=BG$4:BG$56,ROW(BG$4:BG$56)-MIN(ROW(BG$4))+1,""),ROWS(BG$88:BG103))),"")</f>
        <v/>
      </c>
      <c r="BH103" s="138" t="str">
        <f t="array" ref="BH103">IFERROR(INDEX($A$4:$A$56,SMALL(IF($A$88=BH$4:BH$56,ROW(BH$4:BH$56)-MIN(ROW(BH$4))+1,""),ROWS(BH$88:BH103))),"")</f>
        <v/>
      </c>
      <c r="BI103" s="138" t="str">
        <f t="array" ref="BI103">IFERROR(INDEX($A$4:$A$56,SMALL(IF($A$88=BI$4:BI$56,ROW(BI$4:BI$56)-MIN(ROW(BI$4))+1,""),ROWS(BI$88:BI103))),"")</f>
        <v/>
      </c>
      <c r="BJ103" s="186" t="str">
        <f t="array" ref="BJ103">IFERROR(INDEX($A$4:$A$56,SMALL(IF($A$88=BJ$4:BJ$56,ROW(BJ$4:BJ$56)-MIN(ROW(BJ$4))+1,""),ROWS(BJ$88:BJ103))),"")</f>
        <v/>
      </c>
      <c r="BK103" s="138" t="str">
        <f t="array" ref="BK103">IFERROR(INDEX($A$4:$A$56,SMALL(IF($A$88=BK$4:BK$56,ROW(BK$4:BK$56)-MIN(ROW(BK$4))+1,""),ROWS(BK$88:BK103))),"")</f>
        <v/>
      </c>
      <c r="BL103" s="138" t="str">
        <f t="array" ref="BL103">IFERROR(INDEX($A$4:$A$56,SMALL(IF($A$88=BL$4:BL$56,ROW(BL$4:BL$56)-MIN(ROW(BL$4))+1,""),ROWS(BL$88:BL103))),"")</f>
        <v/>
      </c>
      <c r="BM103" s="138" t="str">
        <f t="array" ref="BM103">IFERROR(INDEX($A$4:$A$56,SMALL(IF($A$88=BM$4:BM$56,ROW(BM$4:BM$56)-MIN(ROW(BM$4))+1,""),ROWS(BM$88:BM103))),"")</f>
        <v/>
      </c>
      <c r="BN103" s="138" t="str">
        <f t="array" ref="BN103">IFERROR(INDEX($A$4:$A$56,SMALL(IF($A$88=BN$4:BN$56,ROW(BN$4:BN$56)-MIN(ROW(BN$4))+1,""),ROWS(BN$88:BN103))),"")</f>
        <v/>
      </c>
      <c r="BO103" s="186" t="str">
        <f t="array" ref="BO103">IFERROR(INDEX($A$4:$A$56,SMALL(IF($A$88=BO$4:BO$56,ROW(BO$4:BO$56)-MIN(ROW(BO$4))+1,""),ROWS(BO$88:BO103))),"")</f>
        <v/>
      </c>
      <c r="BP103" s="138" t="str">
        <f t="array" ref="BP103">IFERROR(INDEX($A$4:$A$56,SMALL(IF($A$88=BP$4:BP$56,ROW(BP$4:BP$56)-MIN(ROW(BP$4))+1,""),ROWS(BP$88:BP103))),"")</f>
        <v/>
      </c>
      <c r="BQ103" s="138" t="str">
        <f t="array" ref="BQ103">IFERROR(INDEX($A$4:$A$56,SMALL(IF($A$88=BQ$4:BQ$56,ROW(BQ$4:BQ$56)-MIN(ROW(BQ$4))+1,""),ROWS(BQ$88:BQ103))),"")</f>
        <v/>
      </c>
      <c r="BR103" s="138" t="str">
        <f t="array" ref="BR103">IFERROR(INDEX($A$4:$A$56,SMALL(IF($A$88=BR$4:BR$56,ROW(BR$4:BR$56)-MIN(ROW(BR$4))+1,""),ROWS(BR$88:BR103))),"")</f>
        <v/>
      </c>
      <c r="BS103" s="138" t="str">
        <f t="array" ref="BS103">IFERROR(INDEX($A$4:$A$56,SMALL(IF($A$88=BS$4:BS$56,ROW(BS$4:BS$56)-MIN(ROW(BS$4))+1,""),ROWS(BS$88:BS103))),"")</f>
        <v/>
      </c>
      <c r="BT103" s="186" t="str">
        <f t="array" ref="BT103">IFERROR(INDEX($A$4:$A$56,SMALL(IF($A$88=BT$4:BT$56,ROW(BT$4:BT$56)-MIN(ROW(BT$4))+1,""),ROWS(BT$88:BT103))),"")</f>
        <v/>
      </c>
      <c r="BU103" s="138" t="str">
        <f t="array" ref="BU103">IFERROR(INDEX($A$4:$A$56,SMALL(IF($A$88=BU$4:BU$56,ROW(BU$4:BU$56)-MIN(ROW(BU$4))+1,""),ROWS(BU$88:BU103))),"")</f>
        <v/>
      </c>
      <c r="BV103" s="138" t="str">
        <f t="array" ref="BV103">IFERROR(INDEX($A$4:$A$56,SMALL(IF($A$88=BV$4:BV$56,ROW(BV$4:BV$56)-MIN(ROW(BV$4))+1,""),ROWS(BV$88:BV103))),"")</f>
        <v/>
      </c>
      <c r="BW103" s="138" t="str">
        <f t="array" ref="BW103">IFERROR(INDEX($A$4:$A$56,SMALL(IF($A$88=BW$4:BW$56,ROW(BW$4:BW$56)-MIN(ROW(BW$4))+1,""),ROWS(BW$88:BW103))),"")</f>
        <v/>
      </c>
      <c r="BX103" s="138" t="str">
        <f t="array" ref="BX103">IFERROR(INDEX($A$4:$A$56,SMALL(IF($A$88=BX$4:BX$56,ROW(BX$4:BX$56)-MIN(ROW(BX$4))+1,""),ROWS(BX$88:BX103))),"")</f>
        <v/>
      </c>
      <c r="BY103" s="186" t="str">
        <f t="array" ref="BY103">IFERROR(INDEX($A$4:$A$56,SMALL(IF($A$88=BY$4:BY$56,ROW(BY$4:BY$56)-MIN(ROW(BY$4))+1,""),ROWS(BY$88:BY103))),"")</f>
        <v/>
      </c>
      <c r="BZ103" s="138" t="str">
        <f t="array" ref="BZ103">IFERROR(INDEX($A$4:$A$56,SMALL(IF($A$88=BZ$4:BZ$56,ROW(BZ$4:BZ$56)-MIN(ROW(BZ$4))+1,""),ROWS(BZ$88:BZ103))),"")</f>
        <v/>
      </c>
      <c r="CA103" s="138" t="str">
        <f t="array" ref="CA103">IFERROR(INDEX($A$4:$A$56,SMALL(IF($A$88=CA$4:CA$56,ROW(CA$4:CA$56)-MIN(ROW(CA$4))+1,""),ROWS(CA$88:CA103))),"")</f>
        <v/>
      </c>
      <c r="CB103" s="138" t="str">
        <f t="array" ref="CB103">IFERROR(INDEX($A$4:$A$56,SMALL(IF($A$88=CB$4:CB$56,ROW(CB$4:CB$56)-MIN(ROW(CB$4))+1,""),ROWS(CB$88:CB103))),"")</f>
        <v/>
      </c>
      <c r="CC103" s="138" t="str">
        <f t="array" ref="CC103">IFERROR(INDEX($A$4:$A$56,SMALL(IF($A$88=CC$4:CC$56,ROW(CC$4:CC$56)-MIN(ROW(CC$4))+1,""),ROWS(CC$88:CC103))),"")</f>
        <v/>
      </c>
      <c r="CD103" s="186" t="str">
        <f t="array" ref="CD103">IFERROR(INDEX($A$4:$A$56,SMALL(IF($A$88=CD$4:CD$56,ROW(CD$4:CD$56)-MIN(ROW(CD$4))+1,""),ROWS(CD$88:CD103))),"")</f>
        <v/>
      </c>
      <c r="CE103" s="138" t="str">
        <f t="array" ref="CE103">IFERROR(INDEX($A$4:$A$56,SMALL(IF($A$88=CE$4:CE$56,ROW(CE$4:CE$56)-MIN(ROW(CE$4))+1,""),ROWS(CE$88:CE103))),"")</f>
        <v/>
      </c>
      <c r="CF103" s="138" t="str">
        <f t="array" ref="CF103">IFERROR(INDEX($A$4:$A$56,SMALL(IF($A$88=CF$4:CF$56,ROW(CF$4:CF$56)-MIN(ROW(CF$4))+1,""),ROWS(CF$88:CF103))),"")</f>
        <v/>
      </c>
      <c r="CG103" s="138" t="str">
        <f t="array" ref="CG103">IFERROR(INDEX($A$4:$A$56,SMALL(IF($A$88=CG$4:CG$56,ROW(CG$4:CG$56)-MIN(ROW(CG$4))+1,""),ROWS(CG$88:CG103))),"")</f>
        <v/>
      </c>
      <c r="CH103" s="138" t="str">
        <f t="array" ref="CH103">IFERROR(INDEX($A$4:$A$56,SMALL(IF($A$88=CH$4:CH$56,ROW(CH$4:CH$56)-MIN(ROW(CH$4))+1,""),ROWS(CH$88:CH103))),"")</f>
        <v/>
      </c>
      <c r="CI103" s="186" t="str">
        <f t="array" ref="CI103">IFERROR(INDEX($A$4:$A$56,SMALL(IF($A$88=CI$4:CI$56,ROW(CI$4:CI$56)-MIN(ROW(CI$4))+1,""),ROWS(CI$88:CI103))),"")</f>
        <v/>
      </c>
      <c r="CJ103" s="138" t="str">
        <f t="array" ref="CJ103">IFERROR(INDEX($A$4:$A$56,SMALL(IF($A$88=CJ$4:CJ$56,ROW(CJ$4:CJ$56)-MIN(ROW(CJ$4))+1,""),ROWS(CJ$88:CJ103))),"")</f>
        <v/>
      </c>
      <c r="CK103" s="138" t="str">
        <f t="array" ref="CK103">IFERROR(INDEX($A$4:$A$56,SMALL(IF($A$88=CK$4:CK$56,ROW(CK$4:CK$56)-MIN(ROW(CK$4))+1,""),ROWS(CK$88:CK103))),"")</f>
        <v/>
      </c>
      <c r="CL103" s="138" t="str">
        <f t="array" ref="CL103">IFERROR(INDEX($A$4:$A$56,SMALL(IF($A$88=CL$4:CL$56,ROW(CL$4:CL$56)-MIN(ROW(CL$4))+1,""),ROWS(CL$88:CL103))),"")</f>
        <v/>
      </c>
      <c r="CM103" s="138" t="str">
        <f t="array" ref="CM103">IFERROR(INDEX($A$4:$A$56,SMALL(IF($A$88=CM$4:CM$56,ROW(CM$4:CM$56)-MIN(ROW(CM$4))+1,""),ROWS(CM$88:CM103))),"")</f>
        <v/>
      </c>
      <c r="CN103" s="186" t="str">
        <f t="array" ref="CN103">IFERROR(INDEX($A$4:$A$56,SMALL(IF($A$88=CN$4:CN$56,ROW(CN$4:CN$56)-MIN(ROW(CN$4))+1,""),ROWS(CN$88:CN103))),"")</f>
        <v/>
      </c>
      <c r="CO103" s="138" t="str">
        <f t="array" ref="CO103">IFERROR(INDEX($A$4:$A$56,SMALL(IF($A$88=CO$4:CO$56,ROW(CO$4:CO$56)-MIN(ROW(CO$4))+1,""),ROWS(CO$88:CO103))),"")</f>
        <v/>
      </c>
      <c r="CP103" s="138" t="str">
        <f t="array" ref="CP103">IFERROR(INDEX($A$4:$A$56,SMALL(IF($A$88=CP$4:CP$56,ROW(CP$4:CP$56)-MIN(ROW(CP$4))+1,""),ROWS(CP$88:CP103))),"")</f>
        <v/>
      </c>
      <c r="CQ103" s="138" t="str">
        <f t="array" ref="CQ103">IFERROR(INDEX($A$4:$A$56,SMALL(IF($A$88=CQ$4:CQ$56,ROW(CQ$4:CQ$56)-MIN(ROW(CQ$4))+1,""),ROWS(CQ$88:CQ103))),"")</f>
        <v/>
      </c>
      <c r="CR103" s="138" t="str">
        <f t="array" ref="CR103">IFERROR(INDEX($A$4:$A$56,SMALL(IF($A$88=CR$4:CR$56,ROW(CR$4:CR$56)-MIN(ROW(CR$4))+1,""),ROWS(CR$88:CR103))),"")</f>
        <v/>
      </c>
      <c r="CS103" s="186" t="str">
        <f t="array" ref="CS103">IFERROR(INDEX($A$4:$A$56,SMALL(IF($A$88=CS$4:CS$56,ROW(CS$4:CS$56)-MIN(ROW(CS$4))+1,""),ROWS(CS$88:CS103))),"")</f>
        <v/>
      </c>
      <c r="CT103" s="138" t="str">
        <f t="array" ref="CT103">IFERROR(INDEX($A$4:$A$56,SMALL(IF($A$88=CT$4:CT$56,ROW(CT$4:CT$56)-MIN(ROW(CT$4))+1,""),ROWS(CT$88:CT103))),"")</f>
        <v/>
      </c>
      <c r="CU103" s="138" t="str">
        <f t="array" ref="CU103">IFERROR(INDEX($A$4:$A$56,SMALL(IF($A$88=CU$4:CU$56,ROW(CU$4:CU$56)-MIN(ROW(CU$4))+1,""),ROWS(CU$88:CU103))),"")</f>
        <v/>
      </c>
      <c r="CV103" s="138" t="str">
        <f t="array" ref="CV103">IFERROR(INDEX($A$4:$A$56,SMALL(IF($A$88=CV$4:CV$56,ROW(CV$4:CV$56)-MIN(ROW(CV$4))+1,""),ROWS(CV$88:CV103))),"")</f>
        <v/>
      </c>
      <c r="CW103" s="138" t="str">
        <f t="array" ref="CW103">IFERROR(INDEX($A$4:$A$56,SMALL(IF($A$88=CW$4:CW$56,ROW(CW$4:CW$56)-MIN(ROW(CW$4))+1,""),ROWS(CW$88:CW103))),"")</f>
        <v/>
      </c>
      <c r="CX103" s="186" t="str">
        <f t="array" ref="CX103">IFERROR(INDEX($A$4:$A$56,SMALL(IF($A$88=CX$4:CX$56,ROW(CX$4:CX$56)-MIN(ROW(CX$4))+1,""),ROWS(CX$88:CX103))),"")</f>
        <v/>
      </c>
      <c r="CY103" s="138" t="str">
        <f t="array" ref="CY103">IFERROR(INDEX($A$4:$A$56,SMALL(IF($A$88=CY$4:CY$56,ROW(CY$4:CY$56)-MIN(ROW(CY$4))+1,""),ROWS(CY$88:CY103))),"")</f>
        <v/>
      </c>
      <c r="CZ103" s="138" t="str">
        <f t="array" ref="CZ103">IFERROR(INDEX($A$4:$A$56,SMALL(IF($A$88=CZ$4:CZ$56,ROW(CZ$4:CZ$56)-MIN(ROW(CZ$4))+1,""),ROWS(CZ$88:CZ103))),"")</f>
        <v/>
      </c>
      <c r="DA103" s="138" t="str">
        <f t="array" ref="DA103">IFERROR(INDEX($A$4:$A$56,SMALL(IF($A$88=DA$4:DA$56,ROW(DA$4:DA$56)-MIN(ROW(DA$4))+1,""),ROWS(DA$88:DA103))),"")</f>
        <v/>
      </c>
      <c r="DB103" s="138" t="str">
        <f t="array" ref="DB103">IFERROR(INDEX($A$4:$A$56,SMALL(IF($A$88=DB$4:DB$56,ROW(DB$4:DB$56)-MIN(ROW(DB$4))+1,""),ROWS(DB$88:DB103))),"")</f>
        <v/>
      </c>
      <c r="DC103" s="186" t="str">
        <f t="array" ref="DC103">IFERROR(INDEX($A$4:$A$56,SMALL(IF($A$88=DC$4:DC$56,ROW(DC$4:DC$56)-MIN(ROW(DC$4))+1,""),ROWS(DC$88:DC103))),"")</f>
        <v/>
      </c>
      <c r="DD103" s="138" t="str">
        <f t="array" ref="DD103">IFERROR(INDEX($A$4:$A$56,SMALL(IF($A$88=DD$4:DD$56,ROW(DD$4:DD$56)-MIN(ROW(DD$4))+1,""),ROWS(DD$88:DD103))),"")</f>
        <v/>
      </c>
      <c r="DE103" s="138" t="str">
        <f t="array" ref="DE103">IFERROR(INDEX($A$4:$A$56,SMALL(IF($A$88=DE$4:DE$56,ROW(DE$4:DE$56)-MIN(ROW(DE$4))+1,""),ROWS(DE$88:DE103))),"")</f>
        <v/>
      </c>
      <c r="DF103" s="138" t="str">
        <f t="array" ref="DF103">IFERROR(INDEX($A$4:$A$56,SMALL(IF($A$88=DF$4:DF$56,ROW(DF$4:DF$56)-MIN(ROW(DF$4))+1,""),ROWS(DF$88:DF103))),"")</f>
        <v/>
      </c>
      <c r="DG103" s="138" t="str">
        <f t="array" ref="DG103">IFERROR(INDEX($A$4:$A$56,SMALL(IF($A$88=DG$4:DG$56,ROW(DG$4:DG$56)-MIN(ROW(DG$4))+1,""),ROWS(DG$88:DG103))),"")</f>
        <v/>
      </c>
      <c r="DH103" s="186" t="str">
        <f t="array" ref="DH103">IFERROR(INDEX($A$4:$A$56,SMALL(IF($A$88=DH$4:DH$56,ROW(DH$4:DH$56)-MIN(ROW(DH$4))+1,""),ROWS(DH$88:DH103))),"")</f>
        <v/>
      </c>
      <c r="DI103" s="138" t="str">
        <f t="array" ref="DI103">IFERROR(INDEX($A$4:$A$56,SMALL(IF($A$88=DI$4:DI$56,ROW(DI$4:DI$56)-MIN(ROW(DI$4))+1,""),ROWS(DI$88:DI103))),"")</f>
        <v/>
      </c>
      <c r="DJ103" s="138" t="str">
        <f t="array" ref="DJ103">IFERROR(INDEX($A$4:$A$56,SMALL(IF($A$88=DJ$4:DJ$56,ROW(DJ$4:DJ$56)-MIN(ROW(DJ$4))+1,""),ROWS(DJ$88:DJ103))),"")</f>
        <v/>
      </c>
      <c r="DK103" s="138" t="str">
        <f t="array" ref="DK103">IFERROR(INDEX($A$4:$A$56,SMALL(IF($A$88=DK$4:DK$56,ROW(DK$4:DK$56)-MIN(ROW(DK$4))+1,""),ROWS(DK$88:DK103))),"")</f>
        <v/>
      </c>
      <c r="DL103" s="138" t="str">
        <f t="array" ref="DL103">IFERROR(INDEX($A$4:$A$56,SMALL(IF($A$88=DL$4:DL$56,ROW(DL$4:DL$56)-MIN(ROW(DL$4))+1,""),ROWS(DL$88:DL103))),"")</f>
        <v/>
      </c>
      <c r="DM103" s="186" t="str">
        <f t="array" ref="DM103">IFERROR(INDEX($A$4:$A$56,SMALL(IF($A$88=DM$4:DM$56,ROW(DM$4:DM$56)-MIN(ROW(DM$4))+1,""),ROWS(DM$88:DM103))),"")</f>
        <v/>
      </c>
      <c r="DN103" s="138" t="str">
        <f t="array" ref="DN103">IFERROR(INDEX($A$4:$A$56,SMALL(IF($A$88=DN$4:DN$56,ROW(DN$4:DN$56)-MIN(ROW(DN$4))+1,""),ROWS(DN$88:DN103))),"")</f>
        <v/>
      </c>
      <c r="DO103" s="138" t="str">
        <f t="array" ref="DO103">IFERROR(INDEX($A$4:$A$56,SMALL(IF($A$88=DO$4:DO$56,ROW(DO$4:DO$56)-MIN(ROW(DO$4))+1,""),ROWS(DO$88:DO103))),"")</f>
        <v/>
      </c>
      <c r="DP103" s="138" t="str">
        <f t="array" ref="DP103">IFERROR(INDEX($A$4:$A$56,SMALL(IF($A$88=DP$4:DP$56,ROW(DP$4:DP$56)-MIN(ROW(DP$4))+1,""),ROWS(DP$88:DP103))),"")</f>
        <v/>
      </c>
      <c r="DQ103" s="138" t="str">
        <f t="array" ref="DQ103">IFERROR(INDEX($A$4:$A$56,SMALL(IF($A$88=DQ$4:DQ$56,ROW(DQ$4:DQ$56)-MIN(ROW(DQ$4))+1,""),ROWS(DQ$88:DQ103))),"")</f>
        <v/>
      </c>
      <c r="DR103" s="186" t="str">
        <f t="array" ref="DR103">IFERROR(INDEX($A$4:$A$56,SMALL(IF($A$88=DR$4:DR$56,ROW(DR$4:DR$56)-MIN(ROW(DR$4))+1,""),ROWS(DR$88:DR103))),"")</f>
        <v/>
      </c>
      <c r="DS103" s="138" t="str">
        <f t="array" ref="DS103">IFERROR(INDEX($A$4:$A$56,SMALL(IF($A$88=DS$4:DS$56,ROW(DS$4:DS$56)-MIN(ROW(DS$4))+1,""),ROWS(DS$88:DS103))),"")</f>
        <v/>
      </c>
      <c r="DT103" s="138" t="str">
        <f t="array" ref="DT103">IFERROR(INDEX($A$4:$A$56,SMALL(IF($A$88=DT$4:DT$56,ROW(DT$4:DT$56)-MIN(ROW(DT$4))+1,""),ROWS(DT$88:DT103))),"")</f>
        <v/>
      </c>
      <c r="DU103" s="138" t="str">
        <f t="array" ref="DU103">IFERROR(INDEX($A$4:$A$56,SMALL(IF($A$88=DU$4:DU$56,ROW(DU$4:DU$56)-MIN(ROW(DU$4))+1,""),ROWS(DU$88:DU103))),"")</f>
        <v/>
      </c>
      <c r="DV103" s="138" t="str">
        <f t="array" ref="DV103">IFERROR(INDEX($A$4:$A$56,SMALL(IF($A$88=DV$4:DV$56,ROW(DV$4:DV$56)-MIN(ROW(DV$4))+1,""),ROWS(DV$88:DV103))),"")</f>
        <v/>
      </c>
      <c r="DW103" s="186" t="str">
        <f t="array" ref="DW103">IFERROR(INDEX($A$4:$A$56,SMALL(IF($A$88=DW$4:DW$56,ROW(DW$4:DW$56)-MIN(ROW(DW$4))+1,""),ROWS(DW$88:DW103))),"")</f>
        <v/>
      </c>
      <c r="DX103" s="138" t="str">
        <f t="array" ref="DX103">IFERROR(INDEX($A$4:$A$56,SMALL(IF($A$88=DX$4:DX$56,ROW(DX$4:DX$56)-MIN(ROW(DX$4))+1,""),ROWS(DX$88:DX103))),"")</f>
        <v/>
      </c>
      <c r="DY103" s="138" t="str">
        <f t="array" ref="DY103">IFERROR(INDEX($A$4:$A$56,SMALL(IF($A$88=DY$4:DY$56,ROW(DY$4:DY$56)-MIN(ROW(DY$4))+1,""),ROWS(DY$88:DY103))),"")</f>
        <v/>
      </c>
      <c r="DZ103" s="138" t="str">
        <f t="array" ref="DZ103">IFERROR(INDEX($A$4:$A$56,SMALL(IF($A$88=DZ$4:DZ$56,ROW(DZ$4:DZ$56)-MIN(ROW(DZ$4))+1,""),ROWS(DZ$88:DZ103))),"")</f>
        <v/>
      </c>
      <c r="EA103" s="138" t="str">
        <f t="array" ref="EA103">IFERROR(INDEX($A$4:$A$56,SMALL(IF($A$88=EA$4:EA$56,ROW(EA$4:EA$56)-MIN(ROW(EA$4))+1,""),ROWS(EA$88:EA103))),"")</f>
        <v/>
      </c>
      <c r="EB103" s="186" t="str">
        <f t="array" ref="EB103">IFERROR(INDEX($A$4:$A$56,SMALL(IF($A$88=EB$4:EB$56,ROW(EB$4:EB$56)-MIN(ROW(EB$4))+1,""),ROWS(EB$88:EB103))),"")</f>
        <v/>
      </c>
      <c r="EC103" s="138" t="str">
        <f t="array" ref="EC103">IFERROR(INDEX($A$4:$A$56,SMALL(IF($A$88=EC$4:EC$56,ROW(EC$4:EC$56)-MIN(ROW(EC$4))+1,""),ROWS(EC$88:EC103))),"")</f>
        <v/>
      </c>
      <c r="ED103" s="138" t="str">
        <f t="array" ref="ED103">IFERROR(INDEX($A$4:$A$56,SMALL(IF($A$88=ED$4:ED$56,ROW(ED$4:ED$56)-MIN(ROW(ED$4))+1,""),ROWS(ED$88:ED103))),"")</f>
        <v/>
      </c>
      <c r="EE103" s="138" t="str">
        <f t="array" ref="EE103">IFERROR(INDEX($A$4:$A$56,SMALL(IF($A$88=EE$4:EE$56,ROW(EE$4:EE$56)-MIN(ROW(EE$4))+1,""),ROWS(EE$88:EE103))),"")</f>
        <v/>
      </c>
      <c r="EF103" s="138" t="str">
        <f t="array" ref="EF103">IFERROR(INDEX($A$4:$A$56,SMALL(IF($A$88=EF$4:EF$56,ROW(EF$4:EF$56)-MIN(ROW(EF$4))+1,""),ROWS(EF$88:EF103))),"")</f>
        <v/>
      </c>
      <c r="EG103" s="186" t="str">
        <f t="array" ref="EG103">IFERROR(INDEX($A$4:$A$56,SMALL(IF($A$88=EG$4:EG$56,ROW(EG$4:EG$56)-MIN(ROW(EG$4))+1,""),ROWS(EG$88:EG103))),"")</f>
        <v/>
      </c>
      <c r="EH103" s="138" t="str">
        <f t="array" ref="EH103">IFERROR(INDEX($A$4:$A$56,SMALL(IF($A$88=EH$4:EH$56,ROW(EH$4:EH$56)-MIN(ROW(EH$4))+1,""),ROWS(EH$88:EH103))),"")</f>
        <v/>
      </c>
      <c r="EI103" s="138" t="str">
        <f t="array" ref="EI103">IFERROR(INDEX($A$4:$A$56,SMALL(IF($A$88=EI$4:EI$56,ROW(EI$4:EI$56)-MIN(ROW(EI$4))+1,""),ROWS(EI$88:EI103))),"")</f>
        <v/>
      </c>
      <c r="EJ103" s="138" t="str">
        <f t="array" ref="EJ103">IFERROR(INDEX($A$4:$A$56,SMALL(IF($A$88=EJ$4:EJ$56,ROW(EJ$4:EJ$56)-MIN(ROW(EJ$4))+1,""),ROWS(EJ$88:EJ103))),"")</f>
        <v/>
      </c>
      <c r="EK103" s="138" t="str">
        <f t="array" ref="EK103">IFERROR(INDEX($A$4:$A$56,SMALL(IF($A$88=EK$4:EK$56,ROW(EK$4:EK$56)-MIN(ROW(EK$4))+1,""),ROWS(EK$88:EK103))),"")</f>
        <v/>
      </c>
      <c r="EL103" s="138" t="str">
        <f t="array" ref="EL103">IFERROR(INDEX($A$4:$A$56,SMALL(IF($A$88=EL$4:EL$56,ROW(EL$4:EL$56)-MIN(ROW(EL$4))+1,""),ROWS(EL$88:EL103))),"")</f>
        <v/>
      </c>
      <c r="EM103" s="138" t="str">
        <f t="array" ref="EM103">IFERROR(INDEX($A$4:$A$56,SMALL(IF($A$88=EM$4:EM$56,ROW(EM$4:EM$56)-MIN(ROW(EM$4))+1,""),ROWS(EM$88:EM103))),"")</f>
        <v/>
      </c>
      <c r="EN103" s="138" t="str">
        <f t="array" ref="EN103">IFERROR(INDEX($A$4:$A$56,SMALL(IF($A$88=EN$4:EN$56,ROW(EN$4:EN$56)-MIN(ROW(EN$4))+1,""),ROWS(EN$88:EN103))),"")</f>
        <v/>
      </c>
      <c r="EO103" s="138" t="str">
        <f t="array" ref="EO103">IFERROR(INDEX($A$4:$A$56,SMALL(IF($A$88=EO$4:EO$56,ROW(EO$4:EO$56)-MIN(ROW(EO$4))+1,""),ROWS(EO$88:EO103))),"")</f>
        <v/>
      </c>
      <c r="EP103" s="138" t="str">
        <f t="array" ref="EP103">IFERROR(INDEX($A$4:$A$56,SMALL(IF($A$88=EP$4:EP$56,ROW(EP$4:EP$56)-MIN(ROW(EP$4))+1,""),ROWS(EP$88:EP103))),"")</f>
        <v/>
      </c>
      <c r="EQ103" s="138" t="str">
        <f t="array" ref="EQ103">IFERROR(INDEX($A$4:$A$56,SMALL(IF($A$88=EQ$4:EQ$56,ROW(EQ$4:EQ$56)-MIN(ROW(EQ$4))+1,""),ROWS(EQ$88:EQ103))),"")</f>
        <v/>
      </c>
      <c r="ER103" s="138" t="str">
        <f t="array" ref="ER103">IFERROR(INDEX($A$4:$A$56,SMALL(IF($A$88=ER$4:ER$56,ROW(ER$4:ER$56)-MIN(ROW(ER$4))+1,""),ROWS(ER$88:ER103))),"")</f>
        <v/>
      </c>
      <c r="ES103" s="138" t="str">
        <f t="array" ref="ES103">IFERROR(INDEX($A$4:$A$56,SMALL(IF($A$88=ES$4:ES$56,ROW(ES$4:ES$56)-MIN(ROW(ES$4))+1,""),ROWS(ES$88:ES103))),"")</f>
        <v/>
      </c>
      <c r="ET103" s="138" t="str">
        <f t="array" ref="ET103">IFERROR(INDEX($A$4:$A$56,SMALL(IF($A$88=ET$4:ET$56,ROW(ET$4:ET$56)-MIN(ROW(ET$4))+1,""),ROWS(ET$88:ET103))),"")</f>
        <v/>
      </c>
      <c r="EU103" s="138" t="str">
        <f t="array" ref="EU103">IFERROR(INDEX($A$4:$A$56,SMALL(IF($A$88=EU$4:EU$56,ROW(EU$4:EU$56)-MIN(ROW(EU$4))+1,""),ROWS(EU$88:EU103))),"")</f>
        <v/>
      </c>
      <c r="EV103" s="138" t="str">
        <f t="array" ref="EV103">IFERROR(INDEX($A$4:$A$56,SMALL(IF($A$88=EV$4:EV$56,ROW(EV$4:EV$56)-MIN(ROW(EV$4))+1,""),ROWS(EV$88:EV103))),"")</f>
        <v/>
      </c>
      <c r="EW103" s="138" t="str">
        <f t="array" ref="EW103">IFERROR(INDEX($A$4:$A$56,SMALL(IF($A$88=EW$4:EW$56,ROW(EW$4:EW$56)-MIN(ROW(EW$4))+1,""),ROWS(EW$88:EW103))),"")</f>
        <v/>
      </c>
      <c r="EX103" s="138" t="str">
        <f t="array" ref="EX103">IFERROR(INDEX($A$4:$A$56,SMALL(IF($A$88=EX$4:EX$56,ROW(EX$4:EX$56)-MIN(ROW(EX$4))+1,""),ROWS(EX$88:EX103))),"")</f>
        <v/>
      </c>
      <c r="EY103" s="138" t="str">
        <f t="array" ref="EY103">IFERROR(INDEX($A$4:$A$56,SMALL(IF($A$88=EY$4:EY$56,ROW(EY$4:EY$56)-MIN(ROW(EY$4))+1,""),ROWS(EY$88:EY103))),"")</f>
        <v/>
      </c>
      <c r="EZ103" s="138" t="str">
        <f t="array" ref="EZ103">IFERROR(INDEX($A$4:$A$56,SMALL(IF($A$88=EZ$4:EZ$56,ROW(EZ$4:EZ$56)-MIN(ROW(EZ$4))+1,""),ROWS(EZ$88:EZ103))),"")</f>
        <v/>
      </c>
      <c r="FA103" s="138" t="str">
        <f t="array" ref="FA103">IFERROR(INDEX($A$4:$A$56,SMALL(IF($A$88=FA$4:FA$56,ROW(FA$4:FA$56)-MIN(ROW(FA$4))+1,""),ROWS(FA$88:FA103))),"")</f>
        <v/>
      </c>
      <c r="FB103" s="138" t="str">
        <f t="array" ref="FB103">IFERROR(INDEX($A$4:$A$56,SMALL(IF($A$88=FB$4:FB$56,ROW(FB$4:FB$56)-MIN(ROW(FB$4))+1,""),ROWS(FB$88:FB103))),"")</f>
        <v/>
      </c>
      <c r="FC103" s="138" t="str">
        <f t="array" ref="FC103">IFERROR(INDEX($A$4:$A$56,SMALL(IF($A$88=FC$4:FC$56,ROW(FC$4:FC$56)-MIN(ROW(FC$4))+1,""),ROWS(FC$88:FC103))),"")</f>
        <v/>
      </c>
      <c r="FD103" s="138" t="str">
        <f t="array" ref="FD103">IFERROR(INDEX($A$4:$A$56,SMALL(IF($A$88=FD$4:FD$56,ROW(FD$4:FD$56)-MIN(ROW(FD$4))+1,""),ROWS(FD$88:FD103))),"")</f>
        <v/>
      </c>
      <c r="FE103" s="138" t="str">
        <f t="array" ref="FE103">IFERROR(INDEX($A$4:$A$56,SMALL(IF($A$88=FE$4:FE$56,ROW(FE$4:FE$56)-MIN(ROW(FE$4))+1,""),ROWS(FE$88:FE103))),"")</f>
        <v/>
      </c>
      <c r="FF103" s="138" t="str">
        <f t="array" ref="FF103">IFERROR(INDEX($A$4:$A$56,SMALL(IF($A$88=FF$4:FF$56,ROW(FF$4:FF$56)-MIN(ROW(FF$4))+1,""),ROWS(FF$88:FF103))),"")</f>
        <v/>
      </c>
      <c r="FG103" s="138" t="str">
        <f t="array" ref="FG103">IFERROR(INDEX($A$4:$A$56,SMALL(IF($A$88=FG$4:FG$56,ROW(FG$4:FG$56)-MIN(ROW(FG$4))+1,""),ROWS(FG$88:FG103))),"")</f>
        <v/>
      </c>
      <c r="FH103" s="138" t="str">
        <f t="array" ref="FH103">IFERROR(INDEX($A$4:$A$56,SMALL(IF($A$88=FH$4:FH$56,ROW(FH$4:FH$56)-MIN(ROW(FH$4))+1,""),ROWS(FH$88:FH103))),"")</f>
        <v/>
      </c>
      <c r="FI103" s="138" t="str">
        <f t="array" ref="FI103">IFERROR(INDEX($A$4:$A$56,SMALL(IF($A$88=FI$4:FI$56,ROW(FI$4:FI$56)-MIN(ROW(FI$4))+1,""),ROWS(FI$88:FI103))),"")</f>
        <v/>
      </c>
      <c r="FJ103" s="138" t="str">
        <f t="array" ref="FJ103">IFERROR(INDEX($A$4:$A$56,SMALL(IF($A$88=FJ$4:FJ$56,ROW(FJ$4:FJ$56)-MIN(ROW(FJ$4))+1,""),ROWS(FJ$88:FJ103))),"")</f>
        <v/>
      </c>
      <c r="FK103" s="138" t="str">
        <f t="array" ref="FK103">IFERROR(INDEX($A$4:$A$56,SMALL(IF($A$88=FK$4:FK$56,ROW(FK$4:FK$56)-MIN(ROW(FK$4))+1,""),ROWS(FK$88:FK103))),"")</f>
        <v/>
      </c>
      <c r="FL103" s="138" t="str">
        <f t="array" ref="FL103">IFERROR(INDEX($A$4:$A$56,SMALL(IF($A$88=FL$4:FL$56,ROW(FL$4:FL$56)-MIN(ROW(FL$4))+1,""),ROWS(FL$88:FL103))),"")</f>
        <v/>
      </c>
      <c r="FM103" s="138" t="str">
        <f t="array" ref="FM103">IFERROR(INDEX($A$4:$A$56,SMALL(IF($A$88=FM$4:FM$56,ROW(FM$4:FM$56)-MIN(ROW(FM$4))+1,""),ROWS(FM$88:FM103))),"")</f>
        <v/>
      </c>
      <c r="FN103" s="138" t="str">
        <f t="array" ref="FN103">IFERROR(INDEX($A$4:$A$56,SMALL(IF($A$88=FN$4:FN$56,ROW(FN$4:FN$56)-MIN(ROW(FN$4))+1,""),ROWS(FN$88:FN103))),"")</f>
        <v/>
      </c>
      <c r="FO103" s="138" t="str">
        <f t="array" ref="FO103">IFERROR(INDEX($A$4:$A$56,SMALL(IF($A$88=FO$4:FO$56,ROW(FO$4:FO$56)-MIN(ROW(FO$4))+1,""),ROWS(FO$88:FO103))),"")</f>
        <v/>
      </c>
      <c r="FP103" s="138" t="str">
        <f t="array" ref="FP103">IFERROR(INDEX($A$4:$A$56,SMALL(IF($A$88=FP$4:FP$56,ROW(FP$4:FP$56)-MIN(ROW(FP$4))+1,""),ROWS(FP$88:FP103))),"")</f>
        <v/>
      </c>
      <c r="FQ103" s="138" t="str">
        <f t="array" ref="FQ103">IFERROR(INDEX($A$4:$A$56,SMALL(IF($A$88=FQ$4:FQ$56,ROW(FQ$4:FQ$56)-MIN(ROW(FQ$4))+1,""),ROWS(FQ$88:FQ103))),"")</f>
        <v/>
      </c>
      <c r="FR103" s="138" t="str">
        <f t="array" ref="FR103">IFERROR(INDEX($A$4:$A$56,SMALL(IF($A$88=FR$4:FR$56,ROW(FR$4:FR$56)-MIN(ROW(FR$4))+1,""),ROWS(FR$88:FR103))),"")</f>
        <v/>
      </c>
      <c r="FS103" s="138" t="str">
        <f t="array" ref="FS103">IFERROR(INDEX($A$4:$A$56,SMALL(IF($A$88=FS$4:FS$56,ROW(FS$4:FS$56)-MIN(ROW(FS$4))+1,""),ROWS(FS$88:FS103))),"")</f>
        <v/>
      </c>
      <c r="FT103" s="138" t="str">
        <f t="array" ref="FT103">IFERROR(INDEX($A$4:$A$56,SMALL(IF($A$88=FT$4:FT$56,ROW(FT$4:FT$56)-MIN(ROW(FT$4))+1,""),ROWS(FT$88:FT103))),"")</f>
        <v/>
      </c>
      <c r="FU103" s="138" t="str">
        <f t="array" ref="FU103">IFERROR(INDEX($A$4:$A$56,SMALL(IF($A$88=FU$4:FU$56,ROW(FU$4:FU$56)-MIN(ROW(FU$4))+1,""),ROWS(FU$88:FU103))),"")</f>
        <v/>
      </c>
      <c r="FV103" s="138" t="str">
        <f t="array" ref="FV103">IFERROR(INDEX($A$4:$A$56,SMALL(IF($A$88=FV$4:FV$56,ROW(FV$4:FV$56)-MIN(ROW(FV$4))+1,""),ROWS(FV$88:FV103))),"")</f>
        <v/>
      </c>
      <c r="FW103" s="138" t="str">
        <f t="array" ref="FW103">IFERROR(INDEX($A$4:$A$56,SMALL(IF($A$88=FW$4:FW$56,ROW(FW$4:FW$56)-MIN(ROW(FW$4))+1,""),ROWS(FW$88:FW103))),"")</f>
        <v/>
      </c>
      <c r="FX103" s="138" t="str">
        <f t="array" ref="FX103">IFERROR(INDEX($A$4:$A$56,SMALL(IF($A$88=FX$4:FX$56,ROW(FX$4:FX$56)-MIN(ROW(FX$4))+1,""),ROWS(FX$88:FX103))),"")</f>
        <v/>
      </c>
      <c r="FY103" s="138" t="str">
        <f t="array" ref="FY103">IFERROR(INDEX($A$4:$A$56,SMALL(IF($A$88=FY$4:FY$56,ROW(FY$4:FY$56)-MIN(ROW(FY$4))+1,""),ROWS(FY$88:FY103))),"")</f>
        <v/>
      </c>
      <c r="FZ103" s="138" t="str">
        <f t="array" ref="FZ103">IFERROR(INDEX($A$4:$A$56,SMALL(IF($A$88=FZ$4:FZ$56,ROW(FZ$4:FZ$56)-MIN(ROW(FZ$4))+1,""),ROWS(FZ$88:FZ103))),"")</f>
        <v/>
      </c>
      <c r="GA103" s="138" t="str">
        <f t="array" ref="GA103">IFERROR(INDEX($A$4:$A$56,SMALL(IF($A$88=GA$4:GA$56,ROW(GA$4:GA$56)-MIN(ROW(GA$4))+1,""),ROWS(GA$88:GA103))),"")</f>
        <v/>
      </c>
      <c r="GB103" s="138" t="str">
        <f t="array" ref="GB103">IFERROR(INDEX($A$4:$A$56,SMALL(IF($A$88=GB$4:GB$56,ROW(GB$4:GB$56)-MIN(ROW(GB$4))+1,""),ROWS(GB$88:GB103))),"")</f>
        <v/>
      </c>
      <c r="GC103" s="138" t="str">
        <f t="array" ref="GC103">IFERROR(INDEX($A$4:$A$56,SMALL(IF($A$88=GC$4:GC$56,ROW(GC$4:GC$56)-MIN(ROW(GC$4))+1,""),ROWS(GC$88:GC103))),"")</f>
        <v/>
      </c>
      <c r="GD103" s="138" t="str">
        <f t="array" ref="GD103">IFERROR(INDEX($A$4:$A$56,SMALL(IF($A$88=GD$4:GD$56,ROW(GD$4:GD$56)-MIN(ROW(GD$4))+1,""),ROWS(GD$88:GD103))),"")</f>
        <v/>
      </c>
      <c r="GE103" s="138" t="str">
        <f t="array" ref="GE103">IFERROR(INDEX($A$4:$A$56,SMALL(IF($A$88=GE$4:GE$56,ROW(GE$4:GE$56)-MIN(ROW(GE$4))+1,""),ROWS(GE$88:GE103))),"")</f>
        <v/>
      </c>
      <c r="GF103" s="138" t="str">
        <f t="array" ref="GF103">IFERROR(INDEX($A$4:$A$56,SMALL(IF($A$88=GF$4:GF$56,ROW(GF$4:GF$56)-MIN(ROW(GF$4))+1,""),ROWS(GF$88:GF103))),"")</f>
        <v/>
      </c>
      <c r="GG103" s="138" t="str">
        <f t="array" ref="GG103">IFERROR(INDEX($A$4:$A$56,SMALL(IF($A$88=GG$4:GG$56,ROW(GG$4:GG$56)-MIN(ROW(GG$4))+1,""),ROWS(GG$88:GG103))),"")</f>
        <v/>
      </c>
      <c r="GH103" s="138" t="str">
        <f t="array" ref="GH103">IFERROR(INDEX($A$4:$A$56,SMALL(IF($A$88=GH$4:GH$56,ROW(GH$4:GH$56)-MIN(ROW(GH$4))+1,""),ROWS(GH$88:GH103))),"")</f>
        <v/>
      </c>
      <c r="GI103" s="138" t="str">
        <f t="array" ref="GI103">IFERROR(INDEX($A$4:$A$56,SMALL(IF($A$88=GI$4:GI$56,ROW(GI$4:GI$56)-MIN(ROW(GI$4))+1,""),ROWS(GI$88:GI103))),"")</f>
        <v/>
      </c>
      <c r="GJ103" s="138" t="str">
        <f t="array" ref="GJ103">IFERROR(INDEX($A$4:$A$56,SMALL(IF($A$88=GJ$4:GJ$56,ROW(GJ$4:GJ$56)-MIN(ROW(GJ$4))+1,""),ROWS(GJ$88:GJ103))),"")</f>
        <v/>
      </c>
      <c r="GK103" s="138" t="str">
        <f t="array" ref="GK103">IFERROR(INDEX($A$4:$A$56,SMALL(IF($A$88=GK$4:GK$56,ROW(GK$4:GK$56)-MIN(ROW(GK$4))+1,""),ROWS(GK$88:GK103))),"")</f>
        <v/>
      </c>
      <c r="GL103" s="138" t="str">
        <f t="array" ref="GL103">IFERROR(INDEX($A$4:$A$56,SMALL(IF($A$88=GL$4:GL$56,ROW(GL$4:GL$56)-MIN(ROW(GL$4))+1,""),ROWS(GL$88:GL103))),"")</f>
        <v/>
      </c>
      <c r="GM103" s="138" t="str">
        <f t="array" ref="GM103">IFERROR(INDEX($A$4:$A$56,SMALL(IF($A$88=GM$4:GM$56,ROW(GM$4:GM$56)-MIN(ROW(GM$4))+1,""),ROWS(GM$88:GM103))),"")</f>
        <v/>
      </c>
      <c r="GN103" s="138" t="str">
        <f t="array" ref="GN103">IFERROR(INDEX($A$4:$A$56,SMALL(IF($A$88=GN$4:GN$56,ROW(GN$4:GN$56)-MIN(ROW(GN$4))+1,""),ROWS(GN$88:GN103))),"")</f>
        <v/>
      </c>
      <c r="GO103" s="138" t="str">
        <f t="array" ref="GO103">IFERROR(INDEX($A$4:$A$56,SMALL(IF($A$88=GO$4:GO$56,ROW(GO$4:GO$56)-MIN(ROW(GO$4))+1,""),ROWS(GO$88:GO103))),"")</f>
        <v/>
      </c>
      <c r="GP103" s="138" t="str">
        <f t="array" ref="GP103">IFERROR(INDEX($A$4:$A$56,SMALL(IF($A$88=GP$4:GP$56,ROW(GP$4:GP$56)-MIN(ROW(GP$4))+1,""),ROWS(GP$88:GP103))),"")</f>
        <v/>
      </c>
      <c r="GQ103" s="138" t="str">
        <f t="array" ref="GQ103">IFERROR(INDEX($A$4:$A$56,SMALL(IF($A$88=GQ$4:GQ$56,ROW(GQ$4:GQ$56)-MIN(ROW(GQ$4))+1,""),ROWS(GQ$88:GQ103))),"")</f>
        <v/>
      </c>
      <c r="GR103" s="138" t="str">
        <f t="array" ref="GR103">IFERROR(INDEX($A$4:$A$56,SMALL(IF($A$88=GR$4:GR$56,ROW(GR$4:GR$56)-MIN(ROW(GR$4))+1,""),ROWS(GR$88:GR103))),"")</f>
        <v/>
      </c>
      <c r="GS103" s="138" t="str">
        <f t="array" ref="GS103">IFERROR(INDEX($A$4:$A$56,SMALL(IF($A$88=GS$4:GS$56,ROW(GS$4:GS$56)-MIN(ROW(GS$4))+1,""),ROWS(GS$88:GS103))),"")</f>
        <v/>
      </c>
      <c r="GT103" s="138" t="str">
        <f t="array" ref="GT103">IFERROR(INDEX($A$4:$A$56,SMALL(IF($A$88=GT$4:GT$56,ROW(GT$4:GT$56)-MIN(ROW(GT$4))+1,""),ROWS(GT$88:GT103))),"")</f>
        <v/>
      </c>
      <c r="GU103" s="138" t="str">
        <f t="array" ref="GU103">IFERROR(INDEX($A$4:$A$56,SMALL(IF($A$88=GU$4:GU$56,ROW(GU$4:GU$56)-MIN(ROW(GU$4))+1,""),ROWS(GU$88:GU103))),"")</f>
        <v/>
      </c>
      <c r="GV103" s="138" t="str">
        <f t="array" ref="GV103">IFERROR(INDEX($A$4:$A$56,SMALL(IF($A$88=GV$4:GV$56,ROW(GV$4:GV$56)-MIN(ROW(GV$4))+1,""),ROWS(GV$88:GV103))),"")</f>
        <v/>
      </c>
      <c r="GW103" s="138" t="str">
        <f t="array" ref="GW103">IFERROR(INDEX($A$4:$A$56,SMALL(IF($A$88=GW$4:GW$56,ROW(GW$4:GW$56)-MIN(ROW(GW$4))+1,""),ROWS(GW$88:GW103))),"")</f>
        <v/>
      </c>
      <c r="GX103" s="138" t="str">
        <f t="array" ref="GX103">IFERROR(INDEX($A$4:$A$56,SMALL(IF($A$88=GX$4:GX$56,ROW(GX$4:GX$56)-MIN(ROW(GX$4))+1,""),ROWS(GX$88:GX103))),"")</f>
        <v/>
      </c>
      <c r="GY103" s="138" t="str">
        <f t="array" ref="GY103">IFERROR(INDEX($A$4:$A$56,SMALL(IF($A$88=GY$4:GY$56,ROW(GY$4:GY$56)-MIN(ROW(GY$4))+1,""),ROWS(GY$88:GY103))),"")</f>
        <v/>
      </c>
      <c r="GZ103" s="138" t="str">
        <f t="array" ref="GZ103">IFERROR(INDEX($A$4:$A$56,SMALL(IF($A$88=GZ$4:GZ$56,ROW(GZ$4:GZ$56)-MIN(ROW(GZ$4))+1,""),ROWS(GZ$88:GZ103))),"")</f>
        <v/>
      </c>
      <c r="HA103" s="138" t="str">
        <f t="array" ref="HA103">IFERROR(INDEX($A$4:$A$56,SMALL(IF($A$88=HA$4:HA$56,ROW(HA$4:HA$56)-MIN(ROW(HA$4))+1,""),ROWS(HA$88:HA103))),"")</f>
        <v/>
      </c>
      <c r="HB103" s="138" t="str">
        <f t="array" ref="HB103">IFERROR(INDEX($A$4:$A$56,SMALL(IF($A$88=HB$4:HB$56,ROW(HB$4:HB$56)-MIN(ROW(HB$4))+1,""),ROWS(HB$88:HB103))),"")</f>
        <v/>
      </c>
      <c r="HC103" s="138" t="str">
        <f t="array" ref="HC103">IFERROR(INDEX($A$4:$A$56,SMALL(IF($A$88=HC$4:HC$56,ROW(HC$4:HC$56)-MIN(ROW(HC$4))+1,""),ROWS(HC$88:HC103))),"")</f>
        <v/>
      </c>
      <c r="HD103" s="138" t="str">
        <f t="array" ref="HD103">IFERROR(INDEX($A$4:$A$56,SMALL(IF($A$88=HD$4:HD$56,ROW(HD$4:HD$56)-MIN(ROW(HD$4))+1,""),ROWS(HD$88:HD103))),"")</f>
        <v/>
      </c>
      <c r="HE103" s="138" t="str">
        <f t="array" ref="HE103">IFERROR(INDEX($A$4:$A$56,SMALL(IF($A$88=HE$4:HE$56,ROW(HE$4:HE$56)-MIN(ROW(HE$4))+1,""),ROWS(HE$88:HE103))),"")</f>
        <v/>
      </c>
      <c r="HF103" s="138" t="str">
        <f t="array" ref="HF103">IFERROR(INDEX($A$4:$A$56,SMALL(IF($A$88=HF$4:HF$56,ROW(HF$4:HF$56)-MIN(ROW(HF$4))+1,""),ROWS(HF$88:HF103))),"")</f>
        <v/>
      </c>
      <c r="HG103" s="138" t="str">
        <f t="array" ref="HG103">IFERROR(INDEX($A$4:$A$56,SMALL(IF($A$88=HG$4:HG$56,ROW(HG$4:HG$56)-MIN(ROW(HG$4))+1,""),ROWS(HG$88:HG103))),"")</f>
        <v/>
      </c>
      <c r="HH103" s="138" t="str">
        <f t="array" ref="HH103">IFERROR(INDEX($A$4:$A$56,SMALL(IF($A$88=HH$4:HH$56,ROW(HH$4:HH$56)-MIN(ROW(HH$4))+1,""),ROWS(HH$88:HH103))),"")</f>
        <v/>
      </c>
      <c r="HI103" s="138" t="str">
        <f t="array" ref="HI103">IFERROR(INDEX($A$4:$A$56,SMALL(IF($A$88=HI$4:HI$56,ROW(HI$4:HI$56)-MIN(ROW(HI$4))+1,""),ROWS(HI$88:HI103))),"")</f>
        <v/>
      </c>
      <c r="HJ103" s="138" t="str">
        <f t="array" ref="HJ103">IFERROR(INDEX($A$4:$A$56,SMALL(IF($A$88=HJ$4:HJ$56,ROW(HJ$4:HJ$56)-MIN(ROW(HJ$4))+1,""),ROWS(HJ$88:HJ103))),"")</f>
        <v/>
      </c>
      <c r="HK103" s="138" t="str">
        <f t="array" ref="HK103">IFERROR(INDEX($A$4:$A$56,SMALL(IF($A$88=HK$4:HK$56,ROW(HK$4:HK$56)-MIN(ROW(HK$4))+1,""),ROWS(HK$88:HK103))),"")</f>
        <v/>
      </c>
      <c r="HL103" s="138" t="str">
        <f t="array" ref="HL103">IFERROR(INDEX($A$4:$A$56,SMALL(IF($A$88=HL$4:HL$56,ROW(HL$4:HL$56)-MIN(ROW(HL$4))+1,""),ROWS(HL$88:HL103))),"")</f>
        <v/>
      </c>
      <c r="HM103" s="138" t="str">
        <f t="array" ref="HM103">IFERROR(INDEX($A$4:$A$56,SMALL(IF($A$88=HM$4:HM$56,ROW(HM$4:HM$56)-MIN(ROW(HM$4))+1,""),ROWS(HM$88:HM103))),"")</f>
        <v/>
      </c>
      <c r="HN103" s="138" t="str">
        <f t="array" ref="HN103">IFERROR(INDEX($A$4:$A$56,SMALL(IF($A$88=HN$4:HN$56,ROW(HN$4:HN$56)-MIN(ROW(HN$4))+1,""),ROWS(HN$88:HN103))),"")</f>
        <v/>
      </c>
      <c r="HO103" s="138" t="str">
        <f t="array" ref="HO103">IFERROR(INDEX($A$4:$A$56,SMALL(IF($A$88=HO$4:HO$56,ROW(HO$4:HO$56)-MIN(ROW(HO$4))+1,""),ROWS(HO$88:HO103))),"")</f>
        <v/>
      </c>
      <c r="HP103" s="138" t="str">
        <f t="array" ref="HP103">IFERROR(INDEX($A$4:$A$56,SMALL(IF($A$88=HP$4:HP$56,ROW(HP$4:HP$56)-MIN(ROW(HP$4))+1,""),ROWS(HP$88:HP103))),"")</f>
        <v/>
      </c>
      <c r="HQ103" s="138" t="str">
        <f t="array" ref="HQ103">IFERROR(INDEX($A$4:$A$56,SMALL(IF($A$88=HQ$4:HQ$56,ROW(HQ$4:HQ$56)-MIN(ROW(HQ$4))+1,""),ROWS(HQ$88:HQ103))),"")</f>
        <v/>
      </c>
      <c r="HR103" s="138" t="str">
        <f t="array" ref="HR103">IFERROR(INDEX($A$4:$A$56,SMALL(IF($A$88=HR$4:HR$56,ROW(HR$4:HR$56)-MIN(ROW(HR$4))+1,""),ROWS(HR$88:HR103))),"")</f>
        <v/>
      </c>
      <c r="HS103" s="138" t="str">
        <f t="array" ref="HS103">IFERROR(INDEX($A$4:$A$56,SMALL(IF($A$88=HS$4:HS$56,ROW(HS$4:HS$56)-MIN(ROW(HS$4))+1,""),ROWS(HS$88:HS103))),"")</f>
        <v/>
      </c>
      <c r="HT103" s="138" t="str">
        <f t="array" ref="HT103">IFERROR(INDEX($A$4:$A$56,SMALL(IF($A$88=HT$4:HT$56,ROW(HT$4:HT$56)-MIN(ROW(HT$4))+1,""),ROWS(HT$88:HT103))),"")</f>
        <v/>
      </c>
      <c r="HU103" s="138" t="str">
        <f t="array" ref="HU103">IFERROR(INDEX($A$4:$A$56,SMALL(IF($A$88=HU$4:HU$56,ROW(HU$4:HU$56)-MIN(ROW(HU$4))+1,""),ROWS(HU$88:HU103))),"")</f>
        <v/>
      </c>
      <c r="HV103" s="138" t="str">
        <f t="array" ref="HV103">IFERROR(INDEX($A$4:$A$56,SMALL(IF($A$88=HV$4:HV$56,ROW(HV$4:HV$56)-MIN(ROW(HV$4))+1,""),ROWS(HV$88:HV103))),"")</f>
        <v/>
      </c>
      <c r="HW103" s="138" t="str">
        <f t="array" ref="HW103">IFERROR(INDEX($A$4:$A$56,SMALL(IF($A$88=HW$4:HW$56,ROW(HW$4:HW$56)-MIN(ROW(HW$4))+1,""),ROWS(HW$88:HW103))),"")</f>
        <v/>
      </c>
      <c r="HX103" s="138" t="str">
        <f t="array" ref="HX103">IFERROR(INDEX($A$4:$A$56,SMALL(IF($A$88=HX$4:HX$56,ROW(HX$4:HX$56)-MIN(ROW(HX$4))+1,""),ROWS(HX$88:HX103))),"")</f>
        <v/>
      </c>
      <c r="HY103" s="138" t="str">
        <f t="array" ref="HY103">IFERROR(INDEX($A$4:$A$56,SMALL(IF($A$88=HY$4:HY$56,ROW(HY$4:HY$56)-MIN(ROW(HY$4))+1,""),ROWS(HY$88:HY103))),"")</f>
        <v/>
      </c>
      <c r="HZ103" s="138" t="str">
        <f t="array" ref="HZ103">IFERROR(INDEX($A$4:$A$56,SMALL(IF($A$88=HZ$4:HZ$56,ROW(HZ$4:HZ$56)-MIN(ROW(HZ$4))+1,""),ROWS(HZ$88:HZ103))),"")</f>
        <v/>
      </c>
      <c r="IA103" s="138" t="str">
        <f t="array" ref="IA103">IFERROR(INDEX($A$4:$A$56,SMALL(IF($A$88=IA$4:IA$56,ROW(IA$4:IA$56)-MIN(ROW(IA$4))+1,""),ROWS(IA$88:IA103))),"")</f>
        <v/>
      </c>
      <c r="IB103" s="138" t="str">
        <f t="array" ref="IB103">IFERROR(INDEX($A$4:$A$56,SMALL(IF($A$88=IB$4:IB$56,ROW(IB$4:IB$56)-MIN(ROW(IB$4))+1,""),ROWS(IB$88:IB103))),"")</f>
        <v/>
      </c>
      <c r="IC103" s="138" t="str">
        <f t="array" ref="IC103">IFERROR(INDEX($A$4:$A$56,SMALL(IF($A$88=IC$4:IC$56,ROW(IC$4:IC$56)-MIN(ROW(IC$4))+1,""),ROWS(IC$88:IC103))),"")</f>
        <v/>
      </c>
      <c r="ID103" s="138" t="str">
        <f t="array" ref="ID103">IFERROR(INDEX($A$4:$A$56,SMALL(IF($A$88=ID$4:ID$56,ROW(ID$4:ID$56)-MIN(ROW(ID$4))+1,""),ROWS(ID$88:ID103))),"")</f>
        <v/>
      </c>
      <c r="IE103" s="138" t="str">
        <f t="array" ref="IE103">IFERROR(INDEX($A$4:$A$56,SMALL(IF($A$88=IE$4:IE$56,ROW(IE$4:IE$56)-MIN(ROW(IE$4))+1,""),ROWS(IE$88:IE103))),"")</f>
        <v/>
      </c>
      <c r="IF103" s="138" t="str">
        <f t="array" ref="IF103">IFERROR(INDEX($A$4:$A$56,SMALL(IF($A$88=IF$4:IF$56,ROW(IF$4:IF$56)-MIN(ROW(IF$4))+1,""),ROWS(IF$88:IF103))),"")</f>
        <v/>
      </c>
      <c r="IG103" s="138" t="str">
        <f t="array" ref="IG103">IFERROR(INDEX($A$4:$A$56,SMALL(IF($A$88=IG$4:IG$56,ROW(IG$4:IG$56)-MIN(ROW(IG$4))+1,""),ROWS(IG$88:IG103))),"")</f>
        <v/>
      </c>
      <c r="IH103" s="138" t="str">
        <f t="array" ref="IH103">IFERROR(INDEX($A$4:$A$56,SMALL(IF($A$88=IH$4:IH$56,ROW(IH$4:IH$56)-MIN(ROW(IH$4))+1,""),ROWS(IH$88:IH103))),"")</f>
        <v/>
      </c>
      <c r="II103" s="138" t="str">
        <f t="array" ref="II103">IFERROR(INDEX($A$4:$A$56,SMALL(IF($A$88=II$4:II$56,ROW(II$4:II$56)-MIN(ROW(II$4))+1,""),ROWS(II$88:II103))),"")</f>
        <v/>
      </c>
      <c r="IJ103" s="138" t="str">
        <f t="array" ref="IJ103">IFERROR(INDEX($A$4:$A$56,SMALL(IF($A$88=IJ$4:IJ$56,ROW(IJ$4:IJ$56)-MIN(ROW(IJ$4))+1,""),ROWS(IJ$88:IJ103))),"")</f>
        <v/>
      </c>
      <c r="IK103" s="138" t="str">
        <f t="array" ref="IK103">IFERROR(INDEX($A$4:$A$56,SMALL(IF($A$88=IK$4:IK$56,ROW(IK$4:IK$56)-MIN(ROW(IK$4))+1,""),ROWS(IK$88:IK103))),"")</f>
        <v/>
      </c>
      <c r="IL103" s="138" t="str">
        <f t="array" ref="IL103">IFERROR(INDEX($A$4:$A$56,SMALL(IF($A$88=IL$4:IL$56,ROW(IL$4:IL$56)-MIN(ROW(IL$4))+1,""),ROWS(IL$88:IL103))),"")</f>
        <v/>
      </c>
      <c r="IM103" s="138" t="str">
        <f t="array" ref="IM103">IFERROR(INDEX($A$4:$A$56,SMALL(IF($A$88=IM$4:IM$56,ROW(IM$4:IM$56)-MIN(ROW(IM$4))+1,""),ROWS(IM$88:IM103))),"")</f>
        <v/>
      </c>
      <c r="IN103" s="138" t="str">
        <f t="array" ref="IN103">IFERROR(INDEX($A$4:$A$56,SMALL(IF($A$88=IN$4:IN$56,ROW(IN$4:IN$56)-MIN(ROW(IN$4))+1,""),ROWS(IN$88:IN103))),"")</f>
        <v/>
      </c>
      <c r="IO103" s="138" t="str">
        <f t="array" ref="IO103">IFERROR(INDEX($A$4:$A$56,SMALL(IF($A$88=IO$4:IO$56,ROW(IO$4:IO$56)-MIN(ROW(IO$4))+1,""),ROWS(IO$88:IO103))),"")</f>
        <v/>
      </c>
      <c r="IP103" s="138" t="str">
        <f t="array" ref="IP103">IFERROR(INDEX($A$4:$A$56,SMALL(IF($A$88=IP$4:IP$56,ROW(IP$4:IP$56)-MIN(ROW(IP$4))+1,""),ROWS(IP$88:IP103))),"")</f>
        <v/>
      </c>
      <c r="IQ103" s="138" t="str">
        <f t="array" ref="IQ103">IFERROR(INDEX($A$4:$A$56,SMALL(IF($A$88=IQ$4:IQ$56,ROW(IQ$4:IQ$56)-MIN(ROW(IQ$4))+1,""),ROWS(IQ$88:IQ103))),"")</f>
        <v/>
      </c>
      <c r="IR103" s="138" t="str">
        <f t="array" ref="IR103">IFERROR(INDEX($A$4:$A$56,SMALL(IF($A$88=IR$4:IR$56,ROW(IR$4:IR$56)-MIN(ROW(IR$4))+1,""),ROWS(IR$88:IR103))),"")</f>
        <v/>
      </c>
      <c r="IS103" s="138" t="str">
        <f t="array" ref="IS103">IFERROR(INDEX($A$4:$A$56,SMALL(IF($A$88=IS$4:IS$56,ROW(IS$4:IS$56)-MIN(ROW(IS$4))+1,""),ROWS(IS$88:IS103))),"")</f>
        <v/>
      </c>
      <c r="IT103" s="138" t="str">
        <f t="array" ref="IT103">IFERROR(INDEX($A$4:$A$56,SMALL(IF($A$88=IT$4:IT$56,ROW(IT$4:IT$56)-MIN(ROW(IT$4))+1,""),ROWS(IT$88:IT103))),"")</f>
        <v/>
      </c>
      <c r="IU103" s="138" t="str">
        <f t="array" ref="IU103">IFERROR(INDEX($A$4:$A$56,SMALL(IF($A$88=IU$4:IU$56,ROW(IU$4:IU$56)-MIN(ROW(IU$4))+1,""),ROWS(IU$88:IU103))),"")</f>
        <v/>
      </c>
      <c r="IV103" s="138" t="str">
        <f t="array" ref="IV103">IFERROR(INDEX($A$4:$A$56,SMALL(IF($A$88=IV$4:IV$56,ROW(IV$4:IV$56)-MIN(ROW(IV$4))+1,""),ROWS(IV$88:IV103))),"")</f>
        <v/>
      </c>
      <c r="IW103" s="138" t="str">
        <f t="array" ref="IW103">IFERROR(INDEX($A$4:$A$56,SMALL(IF($A$88=IW$4:IW$56,ROW(IW$4:IW$56)-MIN(ROW(IW$4))+1,""),ROWS(IW$88:IW103))),"")</f>
        <v/>
      </c>
      <c r="IX103" s="138" t="str">
        <f t="array" ref="IX103">IFERROR(INDEX($A$4:$A$56,SMALL(IF($A$88=IX$4:IX$56,ROW(IX$4:IX$56)-MIN(ROW(IX$4))+1,""),ROWS(IX$88:IX103))),"")</f>
        <v/>
      </c>
      <c r="IY103" s="138" t="str">
        <f t="array" ref="IY103">IFERROR(INDEX($A$4:$A$56,SMALL(IF($A$88=IY$4:IY$56,ROW(IY$4:IY$56)-MIN(ROW(IY$4))+1,""),ROWS(IY$88:IY103))),"")</f>
        <v/>
      </c>
      <c r="IZ103" s="138" t="str">
        <f t="array" ref="IZ103">IFERROR(INDEX($A$4:$A$56,SMALL(IF($A$88=IZ$4:IZ$56,ROW(IZ$4:IZ$56)-MIN(ROW(IZ$4))+1,""),ROWS(IZ$88:IZ103))),"")</f>
        <v/>
      </c>
      <c r="JA103" s="138" t="str">
        <f t="array" ref="JA103">IFERROR(INDEX($A$4:$A$56,SMALL(IF($A$88=JA$4:JA$56,ROW(JA$4:JA$56)-MIN(ROW(JA$4))+1,""),ROWS(JA$88:JA103))),"")</f>
        <v/>
      </c>
      <c r="JB103" s="138" t="str">
        <f t="array" ref="JB103">IFERROR(INDEX($A$4:$A$56,SMALL(IF($A$88=JB$4:JB$56,ROW(JB$4:JB$56)-MIN(ROW(JB$4))+1,""),ROWS(JB$88:JB103))),"")</f>
        <v/>
      </c>
      <c r="JC103" s="138" t="str">
        <f t="array" ref="JC103">IFERROR(INDEX($A$4:$A$56,SMALL(IF($A$88=JC$4:JC$56,ROW(JC$4:JC$56)-MIN(ROW(JC$4))+1,""),ROWS(JC$88:JC103))),"")</f>
        <v/>
      </c>
      <c r="JD103" s="138" t="str">
        <f t="array" ref="JD103">IFERROR(INDEX($A$4:$A$56,SMALL(IF($A$88=JD$4:JD$56,ROW(JD$4:JD$56)-MIN(ROW(JD$4))+1,""),ROWS(JD$88:JD103))),"")</f>
        <v/>
      </c>
      <c r="JE103" s="138" t="str">
        <f t="array" ref="JE103">IFERROR(INDEX($A$4:$A$56,SMALL(IF($A$88=JE$4:JE$56,ROW(JE$4:JE$56)-MIN(ROW(JE$4))+1,""),ROWS(JE$88:JE103))),"")</f>
        <v/>
      </c>
      <c r="JF103" s="138" t="str">
        <f t="array" ref="JF103">IFERROR(INDEX($A$4:$A$56,SMALL(IF($A$88=JF$4:JF$56,ROW(JF$4:JF$56)-MIN(ROW(JF$4))+1,""),ROWS(JF$88:JF103))),"")</f>
        <v/>
      </c>
      <c r="JG103" s="138" t="str">
        <f t="array" ref="JG103">IFERROR(INDEX($A$4:$A$56,SMALL(IF($A$88=JG$4:JG$56,ROW(JG$4:JG$56)-MIN(ROW(JG$4))+1,""),ROWS(JG$88:JG103))),"")</f>
        <v/>
      </c>
      <c r="JH103" s="138" t="str">
        <f t="array" ref="JH103">IFERROR(INDEX($A$4:$A$56,SMALL(IF($A$88=JH$4:JH$56,ROW(JH$4:JH$56)-MIN(ROW(JH$4))+1,""),ROWS(JH$88:JH103))),"")</f>
        <v/>
      </c>
      <c r="JI103" s="138" t="str">
        <f t="array" ref="JI103">IFERROR(INDEX($A$4:$A$56,SMALL(IF($A$88=JI$4:JI$56,ROW(JI$4:JI$56)-MIN(ROW(JI$4))+1,""),ROWS(JI$88:JI103))),"")</f>
        <v/>
      </c>
      <c r="JJ103" s="138" t="str">
        <f t="array" ref="JJ103">IFERROR(INDEX($A$4:$A$56,SMALL(IF($A$88=JJ$4:JJ$56,ROW(JJ$4:JJ$56)-MIN(ROW(JJ$4))+1,""),ROWS(JJ$88:JJ103))),"")</f>
        <v/>
      </c>
      <c r="JK103" s="138" t="str">
        <f t="array" ref="JK103">IFERROR(INDEX($A$4:$A$56,SMALL(IF($A$88=JK$4:JK$56,ROW(JK$4:JK$56)-MIN(ROW(JK$4))+1,""),ROWS(JK$88:JK103))),"")</f>
        <v/>
      </c>
    </row>
    <row r="104" spans="1:271">
      <c r="B104" s="186" t="str">
        <f t="array" ref="B104">IFERROR(INDEX($A$4:$A$56,SMALL(IF($A$88=B$4:B$56,ROW(B$4:B$56)-MIN(ROW(B$4))+1,""),ROWS(B$88:B104))),"")</f>
        <v/>
      </c>
      <c r="C104" s="138" t="str">
        <f t="array" ref="C104">IFERROR(INDEX($A$4:$A$56,SMALL(IF($A$88=C$4:C$56,ROW(C$4:C$56)-MIN(ROW(C$4))+1,""),ROWS(C$88:C104))),"")</f>
        <v/>
      </c>
      <c r="D104" s="138" t="str">
        <f t="array" ref="D104">IFERROR(INDEX($A$4:$A$56,SMALL(IF($A$88=D$4:D$56,ROW(D$4:D$56)-MIN(ROW(D$4))+1,""),ROWS(D$88:D104))),"")</f>
        <v/>
      </c>
      <c r="E104" s="138" t="str">
        <f t="array" ref="E104">IFERROR(INDEX($A$4:$A$56,SMALL(IF($A$88=E$4:E$56,ROW(E$4:E$56)-MIN(ROW(E$4))+1,""),ROWS(E$88:E104))),"")</f>
        <v/>
      </c>
      <c r="F104" s="138" t="str">
        <f t="array" ref="F104">IFERROR(INDEX($A$4:$A$56,SMALL(IF($A$88=F$4:F$56,ROW(F$4:F$56)-MIN(ROW(F$4))+1,""),ROWS(F$88:F104))),"")</f>
        <v/>
      </c>
      <c r="G104" s="186" t="str">
        <f t="array" ref="G104">IFERROR(INDEX($A$4:$A$56,SMALL(IF($A$88=G$4:G$56,ROW(G$4:G$56)-MIN(ROW(G$4))+1,""),ROWS(G$88:G104))),"")</f>
        <v/>
      </c>
      <c r="H104" s="138" t="str">
        <f t="array" ref="H104">IFERROR(INDEX($A$4:$A$56,SMALL(IF($A$88=H$4:H$56,ROW(H$4:H$56)-MIN(ROW(H$4))+1,""),ROWS(H$88:H104))),"")</f>
        <v/>
      </c>
      <c r="I104" s="138" t="str">
        <f t="array" ref="I104">IFERROR(INDEX($A$4:$A$56,SMALL(IF($A$88=I$4:I$56,ROW(I$4:I$56)-MIN(ROW(I$4))+1,""),ROWS(I$88:I104))),"")</f>
        <v/>
      </c>
      <c r="J104" s="138" t="str">
        <f t="array" ref="J104">IFERROR(INDEX($A$4:$A$56,SMALL(IF($A$88=J$4:J$56,ROW(J$4:J$56)-MIN(ROW(J$4))+1,""),ROWS(J$88:J104))),"")</f>
        <v/>
      </c>
      <c r="K104" s="138" t="str">
        <f t="array" ref="K104">IFERROR(INDEX($A$4:$A$56,SMALL(IF($A$88=K$4:K$56,ROW(K$4:K$56)-MIN(ROW(K$4))+1,""),ROWS(K$88:K104))),"")</f>
        <v/>
      </c>
      <c r="L104" s="186" t="str">
        <f t="array" ref="L104">IFERROR(INDEX($A$4:$A$56,SMALL(IF($A$88=L$4:L$56,ROW(L$4:L$56)-MIN(ROW(L$4))+1,""),ROWS(L$88:L104))),"")</f>
        <v/>
      </c>
      <c r="M104" s="138" t="str">
        <f t="array" ref="M104">IFERROR(INDEX($A$4:$A$56,SMALL(IF($A$88=M$4:M$56,ROW(M$4:M$56)-MIN(ROW(M$4))+1,""),ROWS(M$88:M104))),"")</f>
        <v/>
      </c>
      <c r="N104" s="138" t="str">
        <f t="array" ref="N104">IFERROR(INDEX($A$4:$A$56,SMALL(IF($A$88=N$4:N$56,ROW(N$4:N$56)-MIN(ROW(N$4))+1,""),ROWS(N$88:N104))),"")</f>
        <v/>
      </c>
      <c r="O104" s="138" t="str">
        <f t="array" ref="O104">IFERROR(INDEX($A$4:$A$56,SMALL(IF($A$88=O$4:O$56,ROW(O$4:O$56)-MIN(ROW(O$4))+1,""),ROWS(O$88:O104))),"")</f>
        <v/>
      </c>
      <c r="P104" s="138" t="str">
        <f t="array" ref="P104">IFERROR(INDEX($A$4:$A$56,SMALL(IF($A$88=P$4:P$56,ROW(P$4:P$56)-MIN(ROW(P$4))+1,""),ROWS(P$88:P104))),"")</f>
        <v/>
      </c>
      <c r="Q104" s="186" t="str">
        <f t="array" ref="Q104">IFERROR(INDEX($A$4:$A$56,SMALL(IF($A$88=Q$4:Q$56,ROW(Q$4:Q$56)-MIN(ROW(Q$4))+1,""),ROWS(Q$88:Q104))),"")</f>
        <v/>
      </c>
      <c r="R104" s="138" t="str">
        <f t="array" ref="R104">IFERROR(INDEX($A$4:$A$56,SMALL(IF($A$88=R$4:R$56,ROW(R$4:R$56)-MIN(ROW(R$4))+1,""),ROWS(R$88:R104))),"")</f>
        <v/>
      </c>
      <c r="S104" s="138" t="str">
        <f t="array" ref="S104">IFERROR(INDEX($A$4:$A$56,SMALL(IF($A$88=S$4:S$56,ROW(S$4:S$56)-MIN(ROW(S$4))+1,""),ROWS(S$88:S104))),"")</f>
        <v/>
      </c>
      <c r="T104" s="138" t="str">
        <f t="array" ref="T104">IFERROR(INDEX($A$4:$A$56,SMALL(IF($A$88=T$4:T$56,ROW(T$4:T$56)-MIN(ROW(T$4))+1,""),ROWS(T$88:T104))),"")</f>
        <v/>
      </c>
      <c r="U104" s="138" t="str">
        <f t="array" ref="U104">IFERROR(INDEX($A$4:$A$56,SMALL(IF($A$88=U$4:U$56,ROW(U$4:U$56)-MIN(ROW(U$4))+1,""),ROWS(U$88:U104))),"")</f>
        <v/>
      </c>
      <c r="V104" s="186" t="str">
        <f t="array" ref="V104">IFERROR(INDEX($A$4:$A$56,SMALL(IF($A$88=V$4:V$56,ROW(V$4:V$56)-MIN(ROW(V$4))+1,""),ROWS(V$88:V104))),"")</f>
        <v/>
      </c>
      <c r="W104" s="138" t="str">
        <f t="array" ref="W104">IFERROR(INDEX($A$4:$A$56,SMALL(IF($A$88=W$4:W$56,ROW(W$4:W$56)-MIN(ROW(W$4))+1,""),ROWS(W$88:W104))),"")</f>
        <v/>
      </c>
      <c r="X104" s="138" t="str">
        <f t="array" ref="X104">IFERROR(INDEX($A$4:$A$56,SMALL(IF($A$88=X$4:X$56,ROW(X$4:X$56)-MIN(ROW(X$4))+1,""),ROWS(X$88:X104))),"")</f>
        <v/>
      </c>
      <c r="Y104" s="138" t="str">
        <f t="array" ref="Y104">IFERROR(INDEX($A$4:$A$56,SMALL(IF($A$88=Y$4:Y$56,ROW(Y$4:Y$56)-MIN(ROW(Y$4))+1,""),ROWS(Y$88:Y104))),"")</f>
        <v/>
      </c>
      <c r="Z104" s="138" t="str">
        <f t="array" ref="Z104">IFERROR(INDEX($A$4:$A$56,SMALL(IF($A$88=Z$4:Z$56,ROW(Z$4:Z$56)-MIN(ROW(Z$4))+1,""),ROWS(Z$88:Z104))),"")</f>
        <v/>
      </c>
      <c r="AA104" s="186" t="str">
        <f t="array" ref="AA104">IFERROR(INDEX($A$4:$A$56,SMALL(IF($A$88=AA$4:AA$56,ROW(AA$4:AA$56)-MIN(ROW(AA$4))+1,""),ROWS(AA$88:AA104))),"")</f>
        <v/>
      </c>
      <c r="AB104" s="138" t="str">
        <f t="array" ref="AB104">IFERROR(INDEX($A$4:$A$56,SMALL(IF($A$88=AB$4:AB$56,ROW(AB$4:AB$56)-MIN(ROW(AB$4))+1,""),ROWS(AB$88:AB104))),"")</f>
        <v/>
      </c>
      <c r="AC104" s="138" t="str">
        <f t="array" ref="AC104">IFERROR(INDEX($A$4:$A$56,SMALL(IF($A$88=AC$4:AC$56,ROW(AC$4:AC$56)-MIN(ROW(AC$4))+1,""),ROWS(AC$88:AC104))),"")</f>
        <v/>
      </c>
      <c r="AD104" s="138" t="str">
        <f t="array" ref="AD104">IFERROR(INDEX($A$4:$A$56,SMALL(IF($A$88=AD$4:AD$56,ROW(AD$4:AD$56)-MIN(ROW(AD$4))+1,""),ROWS(AD$88:AD104))),"")</f>
        <v/>
      </c>
      <c r="AE104" s="138" t="str">
        <f t="array" ref="AE104">IFERROR(INDEX($A$4:$A$56,SMALL(IF($A$88=AE$4:AE$56,ROW(AE$4:AE$56)-MIN(ROW(AE$4))+1,""),ROWS(AE$88:AE104))),"")</f>
        <v/>
      </c>
      <c r="AF104" s="186" t="str">
        <f t="array" ref="AF104">IFERROR(INDEX($A$4:$A$56,SMALL(IF($A$88=AF$4:AF$56,ROW(AF$4:AF$56)-MIN(ROW(AF$4))+1,""),ROWS(AF$88:AF104))),"")</f>
        <v/>
      </c>
      <c r="AG104" s="138" t="str">
        <f t="array" ref="AG104">IFERROR(INDEX($A$4:$A$56,SMALL(IF($A$88=AG$4:AG$56,ROW(AG$4:AG$56)-MIN(ROW(AG$4))+1,""),ROWS(AG$88:AG104))),"")</f>
        <v/>
      </c>
      <c r="AH104" s="138" t="str">
        <f t="array" ref="AH104">IFERROR(INDEX($A$4:$A$56,SMALL(IF($A$88=AH$4:AH$56,ROW(AH$4:AH$56)-MIN(ROW(AH$4))+1,""),ROWS(AH$88:AH104))),"")</f>
        <v/>
      </c>
      <c r="AI104" s="138" t="str">
        <f t="array" ref="AI104">IFERROR(INDEX($A$4:$A$56,SMALL(IF($A$88=AI$4:AI$56,ROW(AI$4:AI$56)-MIN(ROW(AI$4))+1,""),ROWS(AI$88:AI104))),"")</f>
        <v/>
      </c>
      <c r="AJ104" s="138" t="str">
        <f t="array" ref="AJ104">IFERROR(INDEX($A$4:$A$56,SMALL(IF($A$88=AJ$4:AJ$56,ROW(AJ$4:AJ$56)-MIN(ROW(AJ$4))+1,""),ROWS(AJ$88:AJ104))),"")</f>
        <v/>
      </c>
      <c r="AK104" s="186" t="str">
        <f t="array" ref="AK104">IFERROR(INDEX($A$4:$A$56,SMALL(IF($A$88=AK$4:AK$56,ROW(AK$4:AK$56)-MIN(ROW(AK$4))+1,""),ROWS(AK$88:AK104))),"")</f>
        <v/>
      </c>
      <c r="AL104" s="138" t="str">
        <f t="array" ref="AL104">IFERROR(INDEX($A$4:$A$56,SMALL(IF($A$88=AL$4:AL$56,ROW(AL$4:AL$56)-MIN(ROW(AL$4))+1,""),ROWS(AL$88:AL104))),"")</f>
        <v/>
      </c>
      <c r="AM104" s="138" t="str">
        <f t="array" ref="AM104">IFERROR(INDEX($A$4:$A$56,SMALL(IF($A$88=AM$4:AM$56,ROW(AM$4:AM$56)-MIN(ROW(AM$4))+1,""),ROWS(AM$88:AM104))),"")</f>
        <v/>
      </c>
      <c r="AN104" s="138" t="str">
        <f t="array" ref="AN104">IFERROR(INDEX($A$4:$A$56,SMALL(IF($A$88=AN$4:AN$56,ROW(AN$4:AN$56)-MIN(ROW(AN$4))+1,""),ROWS(AN$88:AN104))),"")</f>
        <v/>
      </c>
      <c r="AO104" s="138" t="str">
        <f t="array" ref="AO104">IFERROR(INDEX($A$4:$A$56,SMALL(IF($A$88=AO$4:AO$56,ROW(AO$4:AO$56)-MIN(ROW(AO$4))+1,""),ROWS(AO$88:AO104))),"")</f>
        <v/>
      </c>
      <c r="AP104" s="186" t="str">
        <f t="array" ref="AP104">IFERROR(INDEX($A$4:$A$56,SMALL(IF($A$88=AP$4:AP$56,ROW(AP$4:AP$56)-MIN(ROW(AP$4))+1,""),ROWS(AP$88:AP104))),"")</f>
        <v/>
      </c>
      <c r="AQ104" s="138" t="str">
        <f t="array" ref="AQ104">IFERROR(INDEX($A$4:$A$56,SMALL(IF($A$88=AQ$4:AQ$56,ROW(AQ$4:AQ$56)-MIN(ROW(AQ$4))+1,""),ROWS(AQ$88:AQ104))),"")</f>
        <v/>
      </c>
      <c r="AR104" s="138" t="str">
        <f t="array" ref="AR104">IFERROR(INDEX($A$4:$A$56,SMALL(IF($A$88=AR$4:AR$56,ROW(AR$4:AR$56)-MIN(ROW(AR$4))+1,""),ROWS(AR$88:AR104))),"")</f>
        <v/>
      </c>
      <c r="AS104" s="138" t="str">
        <f t="array" ref="AS104">IFERROR(INDEX($A$4:$A$56,SMALL(IF($A$88=AS$4:AS$56,ROW(AS$4:AS$56)-MIN(ROW(AS$4))+1,""),ROWS(AS$88:AS104))),"")</f>
        <v/>
      </c>
      <c r="AT104" s="138" t="str">
        <f t="array" ref="AT104">IFERROR(INDEX($A$4:$A$56,SMALL(IF($A$88=AT$4:AT$56,ROW(AT$4:AT$56)-MIN(ROW(AT$4))+1,""),ROWS(AT$88:AT104))),"")</f>
        <v/>
      </c>
      <c r="AU104" s="186" t="str">
        <f t="array" ref="AU104">IFERROR(INDEX($A$4:$A$56,SMALL(IF($A$88=AU$4:AU$56,ROW(AU$4:AU$56)-MIN(ROW(AU$4))+1,""),ROWS(AU$88:AU104))),"")</f>
        <v/>
      </c>
      <c r="AV104" s="138" t="str">
        <f t="array" ref="AV104">IFERROR(INDEX($A$4:$A$56,SMALL(IF($A$88=AV$4:AV$56,ROW(AV$4:AV$56)-MIN(ROW(AV$4))+1,""),ROWS(AV$88:AV104))),"")</f>
        <v/>
      </c>
      <c r="AW104" s="138" t="str">
        <f t="array" ref="AW104">IFERROR(INDEX($A$4:$A$56,SMALL(IF($A$88=AW$4:AW$56,ROW(AW$4:AW$56)-MIN(ROW(AW$4))+1,""),ROWS(AW$88:AW104))),"")</f>
        <v/>
      </c>
      <c r="AX104" s="138" t="str">
        <f t="array" ref="AX104">IFERROR(INDEX($A$4:$A$56,SMALL(IF($A$88=AX$4:AX$56,ROW(AX$4:AX$56)-MIN(ROW(AX$4))+1,""),ROWS(AX$88:AX104))),"")</f>
        <v/>
      </c>
      <c r="AY104" s="138" t="str">
        <f t="array" ref="AY104">IFERROR(INDEX($A$4:$A$56,SMALL(IF($A$88=AY$4:AY$56,ROW(AY$4:AY$56)-MIN(ROW(AY$4))+1,""),ROWS(AY$88:AY104))),"")</f>
        <v/>
      </c>
      <c r="AZ104" s="186" t="str">
        <f t="array" ref="AZ104">IFERROR(INDEX($A$4:$A$56,SMALL(IF($A$88=AZ$4:AZ$56,ROW(AZ$4:AZ$56)-MIN(ROW(AZ$4))+1,""),ROWS(AZ$88:AZ104))),"")</f>
        <v/>
      </c>
      <c r="BA104" s="138" t="str">
        <f t="array" ref="BA104">IFERROR(INDEX($A$4:$A$56,SMALL(IF($A$88=BA$4:BA$56,ROW(BA$4:BA$56)-MIN(ROW(BA$4))+1,""),ROWS(BA$88:BA104))),"")</f>
        <v/>
      </c>
      <c r="BB104" s="138" t="str">
        <f t="array" ref="BB104">IFERROR(INDEX($A$4:$A$56,SMALL(IF($A$88=BB$4:BB$56,ROW(BB$4:BB$56)-MIN(ROW(BB$4))+1,""),ROWS(BB$88:BB104))),"")</f>
        <v/>
      </c>
      <c r="BC104" s="138" t="str">
        <f t="array" ref="BC104">IFERROR(INDEX($A$4:$A$56,SMALL(IF($A$88=BC$4:BC$56,ROW(BC$4:BC$56)-MIN(ROW(BC$4))+1,""),ROWS(BC$88:BC104))),"")</f>
        <v/>
      </c>
      <c r="BD104" s="138" t="str">
        <f t="array" ref="BD104">IFERROR(INDEX($A$4:$A$56,SMALL(IF($A$88=BD$4:BD$56,ROW(BD$4:BD$56)-MIN(ROW(BD$4))+1,""),ROWS(BD$88:BD104))),"")</f>
        <v/>
      </c>
      <c r="BE104" s="186" t="str">
        <f t="array" ref="BE104">IFERROR(INDEX($A$4:$A$56,SMALL(IF($A$88=BE$4:BE$56,ROW(BE$4:BE$56)-MIN(ROW(BE$4))+1,""),ROWS(BE$88:BE104))),"")</f>
        <v/>
      </c>
      <c r="BF104" s="138" t="str">
        <f t="array" ref="BF104">IFERROR(INDEX($A$4:$A$56,SMALL(IF($A$88=BF$4:BF$56,ROW(BF$4:BF$56)-MIN(ROW(BF$4))+1,""),ROWS(BF$88:BF104))),"")</f>
        <v/>
      </c>
      <c r="BG104" s="138" t="str">
        <f t="array" ref="BG104">IFERROR(INDEX($A$4:$A$56,SMALL(IF($A$88=BG$4:BG$56,ROW(BG$4:BG$56)-MIN(ROW(BG$4))+1,""),ROWS(BG$88:BG104))),"")</f>
        <v/>
      </c>
      <c r="BH104" s="138" t="str">
        <f t="array" ref="BH104">IFERROR(INDEX($A$4:$A$56,SMALL(IF($A$88=BH$4:BH$56,ROW(BH$4:BH$56)-MIN(ROW(BH$4))+1,""),ROWS(BH$88:BH104))),"")</f>
        <v/>
      </c>
      <c r="BI104" s="138" t="str">
        <f t="array" ref="BI104">IFERROR(INDEX($A$4:$A$56,SMALL(IF($A$88=BI$4:BI$56,ROW(BI$4:BI$56)-MIN(ROW(BI$4))+1,""),ROWS(BI$88:BI104))),"")</f>
        <v/>
      </c>
      <c r="BJ104" s="186" t="str">
        <f t="array" ref="BJ104">IFERROR(INDEX($A$4:$A$56,SMALL(IF($A$88=BJ$4:BJ$56,ROW(BJ$4:BJ$56)-MIN(ROW(BJ$4))+1,""),ROWS(BJ$88:BJ104))),"")</f>
        <v/>
      </c>
      <c r="BK104" s="138" t="str">
        <f t="array" ref="BK104">IFERROR(INDEX($A$4:$A$56,SMALL(IF($A$88=BK$4:BK$56,ROW(BK$4:BK$56)-MIN(ROW(BK$4))+1,""),ROWS(BK$88:BK104))),"")</f>
        <v/>
      </c>
      <c r="BL104" s="138" t="str">
        <f t="array" ref="BL104">IFERROR(INDEX($A$4:$A$56,SMALL(IF($A$88=BL$4:BL$56,ROW(BL$4:BL$56)-MIN(ROW(BL$4))+1,""),ROWS(BL$88:BL104))),"")</f>
        <v/>
      </c>
      <c r="BM104" s="138" t="str">
        <f t="array" ref="BM104">IFERROR(INDEX($A$4:$A$56,SMALL(IF($A$88=BM$4:BM$56,ROW(BM$4:BM$56)-MIN(ROW(BM$4))+1,""),ROWS(BM$88:BM104))),"")</f>
        <v/>
      </c>
      <c r="BN104" s="138" t="str">
        <f t="array" ref="BN104">IFERROR(INDEX($A$4:$A$56,SMALL(IF($A$88=BN$4:BN$56,ROW(BN$4:BN$56)-MIN(ROW(BN$4))+1,""),ROWS(BN$88:BN104))),"")</f>
        <v/>
      </c>
      <c r="BO104" s="186" t="str">
        <f t="array" ref="BO104">IFERROR(INDEX($A$4:$A$56,SMALL(IF($A$88=BO$4:BO$56,ROW(BO$4:BO$56)-MIN(ROW(BO$4))+1,""),ROWS(BO$88:BO104))),"")</f>
        <v/>
      </c>
      <c r="BP104" s="138" t="str">
        <f t="array" ref="BP104">IFERROR(INDEX($A$4:$A$56,SMALL(IF($A$88=BP$4:BP$56,ROW(BP$4:BP$56)-MIN(ROW(BP$4))+1,""),ROWS(BP$88:BP104))),"")</f>
        <v/>
      </c>
      <c r="BQ104" s="138" t="str">
        <f t="array" ref="BQ104">IFERROR(INDEX($A$4:$A$56,SMALL(IF($A$88=BQ$4:BQ$56,ROW(BQ$4:BQ$56)-MIN(ROW(BQ$4))+1,""),ROWS(BQ$88:BQ104))),"")</f>
        <v/>
      </c>
      <c r="BR104" s="138" t="str">
        <f t="array" ref="BR104">IFERROR(INDEX($A$4:$A$56,SMALL(IF($A$88=BR$4:BR$56,ROW(BR$4:BR$56)-MIN(ROW(BR$4))+1,""),ROWS(BR$88:BR104))),"")</f>
        <v/>
      </c>
      <c r="BS104" s="138" t="str">
        <f t="array" ref="BS104">IFERROR(INDEX($A$4:$A$56,SMALL(IF($A$88=BS$4:BS$56,ROW(BS$4:BS$56)-MIN(ROW(BS$4))+1,""),ROWS(BS$88:BS104))),"")</f>
        <v/>
      </c>
      <c r="BT104" s="186" t="str">
        <f t="array" ref="BT104">IFERROR(INDEX($A$4:$A$56,SMALL(IF($A$88=BT$4:BT$56,ROW(BT$4:BT$56)-MIN(ROW(BT$4))+1,""),ROWS(BT$88:BT104))),"")</f>
        <v/>
      </c>
      <c r="BU104" s="138" t="str">
        <f t="array" ref="BU104">IFERROR(INDEX($A$4:$A$56,SMALL(IF($A$88=BU$4:BU$56,ROW(BU$4:BU$56)-MIN(ROW(BU$4))+1,""),ROWS(BU$88:BU104))),"")</f>
        <v/>
      </c>
      <c r="BV104" s="138" t="str">
        <f t="array" ref="BV104">IFERROR(INDEX($A$4:$A$56,SMALL(IF($A$88=BV$4:BV$56,ROW(BV$4:BV$56)-MIN(ROW(BV$4))+1,""),ROWS(BV$88:BV104))),"")</f>
        <v/>
      </c>
      <c r="BW104" s="138" t="str">
        <f t="array" ref="BW104">IFERROR(INDEX($A$4:$A$56,SMALL(IF($A$88=BW$4:BW$56,ROW(BW$4:BW$56)-MIN(ROW(BW$4))+1,""),ROWS(BW$88:BW104))),"")</f>
        <v/>
      </c>
      <c r="BX104" s="138" t="str">
        <f t="array" ref="BX104">IFERROR(INDEX($A$4:$A$56,SMALL(IF($A$88=BX$4:BX$56,ROW(BX$4:BX$56)-MIN(ROW(BX$4))+1,""),ROWS(BX$88:BX104))),"")</f>
        <v/>
      </c>
      <c r="BY104" s="186" t="str">
        <f t="array" ref="BY104">IFERROR(INDEX($A$4:$A$56,SMALL(IF($A$88=BY$4:BY$56,ROW(BY$4:BY$56)-MIN(ROW(BY$4))+1,""),ROWS(BY$88:BY104))),"")</f>
        <v/>
      </c>
      <c r="BZ104" s="138" t="str">
        <f t="array" ref="BZ104">IFERROR(INDEX($A$4:$A$56,SMALL(IF($A$88=BZ$4:BZ$56,ROW(BZ$4:BZ$56)-MIN(ROW(BZ$4))+1,""),ROWS(BZ$88:BZ104))),"")</f>
        <v/>
      </c>
      <c r="CA104" s="138" t="str">
        <f t="array" ref="CA104">IFERROR(INDEX($A$4:$A$56,SMALL(IF($A$88=CA$4:CA$56,ROW(CA$4:CA$56)-MIN(ROW(CA$4))+1,""),ROWS(CA$88:CA104))),"")</f>
        <v/>
      </c>
      <c r="CB104" s="138" t="str">
        <f t="array" ref="CB104">IFERROR(INDEX($A$4:$A$56,SMALL(IF($A$88=CB$4:CB$56,ROW(CB$4:CB$56)-MIN(ROW(CB$4))+1,""),ROWS(CB$88:CB104))),"")</f>
        <v/>
      </c>
      <c r="CC104" s="138" t="str">
        <f t="array" ref="CC104">IFERROR(INDEX($A$4:$A$56,SMALL(IF($A$88=CC$4:CC$56,ROW(CC$4:CC$56)-MIN(ROW(CC$4))+1,""),ROWS(CC$88:CC104))),"")</f>
        <v/>
      </c>
      <c r="CD104" s="186" t="str">
        <f t="array" ref="CD104">IFERROR(INDEX($A$4:$A$56,SMALL(IF($A$88=CD$4:CD$56,ROW(CD$4:CD$56)-MIN(ROW(CD$4))+1,""),ROWS(CD$88:CD104))),"")</f>
        <v/>
      </c>
      <c r="CE104" s="138" t="str">
        <f t="array" ref="CE104">IFERROR(INDEX($A$4:$A$56,SMALL(IF($A$88=CE$4:CE$56,ROW(CE$4:CE$56)-MIN(ROW(CE$4))+1,""),ROWS(CE$88:CE104))),"")</f>
        <v/>
      </c>
      <c r="CF104" s="138" t="str">
        <f t="array" ref="CF104">IFERROR(INDEX($A$4:$A$56,SMALL(IF($A$88=CF$4:CF$56,ROW(CF$4:CF$56)-MIN(ROW(CF$4))+1,""),ROWS(CF$88:CF104))),"")</f>
        <v/>
      </c>
      <c r="CG104" s="138" t="str">
        <f t="array" ref="CG104">IFERROR(INDEX($A$4:$A$56,SMALL(IF($A$88=CG$4:CG$56,ROW(CG$4:CG$56)-MIN(ROW(CG$4))+1,""),ROWS(CG$88:CG104))),"")</f>
        <v/>
      </c>
      <c r="CH104" s="138" t="str">
        <f t="array" ref="CH104">IFERROR(INDEX($A$4:$A$56,SMALL(IF($A$88=CH$4:CH$56,ROW(CH$4:CH$56)-MIN(ROW(CH$4))+1,""),ROWS(CH$88:CH104))),"")</f>
        <v/>
      </c>
      <c r="CI104" s="186" t="str">
        <f t="array" ref="CI104">IFERROR(INDEX($A$4:$A$56,SMALL(IF($A$88=CI$4:CI$56,ROW(CI$4:CI$56)-MIN(ROW(CI$4))+1,""),ROWS(CI$88:CI104))),"")</f>
        <v/>
      </c>
      <c r="CJ104" s="138" t="str">
        <f t="array" ref="CJ104">IFERROR(INDEX($A$4:$A$56,SMALL(IF($A$88=CJ$4:CJ$56,ROW(CJ$4:CJ$56)-MIN(ROW(CJ$4))+1,""),ROWS(CJ$88:CJ104))),"")</f>
        <v/>
      </c>
      <c r="CK104" s="138" t="str">
        <f t="array" ref="CK104">IFERROR(INDEX($A$4:$A$56,SMALL(IF($A$88=CK$4:CK$56,ROW(CK$4:CK$56)-MIN(ROW(CK$4))+1,""),ROWS(CK$88:CK104))),"")</f>
        <v/>
      </c>
      <c r="CL104" s="138" t="str">
        <f t="array" ref="CL104">IFERROR(INDEX($A$4:$A$56,SMALL(IF($A$88=CL$4:CL$56,ROW(CL$4:CL$56)-MIN(ROW(CL$4))+1,""),ROWS(CL$88:CL104))),"")</f>
        <v/>
      </c>
      <c r="CM104" s="138" t="str">
        <f t="array" ref="CM104">IFERROR(INDEX($A$4:$A$56,SMALL(IF($A$88=CM$4:CM$56,ROW(CM$4:CM$56)-MIN(ROW(CM$4))+1,""),ROWS(CM$88:CM104))),"")</f>
        <v/>
      </c>
      <c r="CN104" s="186" t="str">
        <f t="array" ref="CN104">IFERROR(INDEX($A$4:$A$56,SMALL(IF($A$88=CN$4:CN$56,ROW(CN$4:CN$56)-MIN(ROW(CN$4))+1,""),ROWS(CN$88:CN104))),"")</f>
        <v/>
      </c>
      <c r="CO104" s="138" t="str">
        <f t="array" ref="CO104">IFERROR(INDEX($A$4:$A$56,SMALL(IF($A$88=CO$4:CO$56,ROW(CO$4:CO$56)-MIN(ROW(CO$4))+1,""),ROWS(CO$88:CO104))),"")</f>
        <v/>
      </c>
      <c r="CP104" s="138" t="str">
        <f t="array" ref="CP104">IFERROR(INDEX($A$4:$A$56,SMALL(IF($A$88=CP$4:CP$56,ROW(CP$4:CP$56)-MIN(ROW(CP$4))+1,""),ROWS(CP$88:CP104))),"")</f>
        <v/>
      </c>
      <c r="CQ104" s="138" t="str">
        <f t="array" ref="CQ104">IFERROR(INDEX($A$4:$A$56,SMALL(IF($A$88=CQ$4:CQ$56,ROW(CQ$4:CQ$56)-MIN(ROW(CQ$4))+1,""),ROWS(CQ$88:CQ104))),"")</f>
        <v/>
      </c>
      <c r="CR104" s="138" t="str">
        <f t="array" ref="CR104">IFERROR(INDEX($A$4:$A$56,SMALL(IF($A$88=CR$4:CR$56,ROW(CR$4:CR$56)-MIN(ROW(CR$4))+1,""),ROWS(CR$88:CR104))),"")</f>
        <v/>
      </c>
      <c r="CS104" s="186" t="str">
        <f t="array" ref="CS104">IFERROR(INDEX($A$4:$A$56,SMALL(IF($A$88=CS$4:CS$56,ROW(CS$4:CS$56)-MIN(ROW(CS$4))+1,""),ROWS(CS$88:CS104))),"")</f>
        <v/>
      </c>
      <c r="CT104" s="138" t="str">
        <f t="array" ref="CT104">IFERROR(INDEX($A$4:$A$56,SMALL(IF($A$88=CT$4:CT$56,ROW(CT$4:CT$56)-MIN(ROW(CT$4))+1,""),ROWS(CT$88:CT104))),"")</f>
        <v/>
      </c>
      <c r="CU104" s="138" t="str">
        <f t="array" ref="CU104">IFERROR(INDEX($A$4:$A$56,SMALL(IF($A$88=CU$4:CU$56,ROW(CU$4:CU$56)-MIN(ROW(CU$4))+1,""),ROWS(CU$88:CU104))),"")</f>
        <v/>
      </c>
      <c r="CV104" s="138" t="str">
        <f t="array" ref="CV104">IFERROR(INDEX($A$4:$A$56,SMALL(IF($A$88=CV$4:CV$56,ROW(CV$4:CV$56)-MIN(ROW(CV$4))+1,""),ROWS(CV$88:CV104))),"")</f>
        <v/>
      </c>
      <c r="CW104" s="138" t="str">
        <f t="array" ref="CW104">IFERROR(INDEX($A$4:$A$56,SMALL(IF($A$88=CW$4:CW$56,ROW(CW$4:CW$56)-MIN(ROW(CW$4))+1,""),ROWS(CW$88:CW104))),"")</f>
        <v/>
      </c>
      <c r="CX104" s="186" t="str">
        <f t="array" ref="CX104">IFERROR(INDEX($A$4:$A$56,SMALL(IF($A$88=CX$4:CX$56,ROW(CX$4:CX$56)-MIN(ROW(CX$4))+1,""),ROWS(CX$88:CX104))),"")</f>
        <v/>
      </c>
      <c r="CY104" s="138" t="str">
        <f t="array" ref="CY104">IFERROR(INDEX($A$4:$A$56,SMALL(IF($A$88=CY$4:CY$56,ROW(CY$4:CY$56)-MIN(ROW(CY$4))+1,""),ROWS(CY$88:CY104))),"")</f>
        <v/>
      </c>
      <c r="CZ104" s="138" t="str">
        <f t="array" ref="CZ104">IFERROR(INDEX($A$4:$A$56,SMALL(IF($A$88=CZ$4:CZ$56,ROW(CZ$4:CZ$56)-MIN(ROW(CZ$4))+1,""),ROWS(CZ$88:CZ104))),"")</f>
        <v/>
      </c>
      <c r="DA104" s="138" t="str">
        <f t="array" ref="DA104">IFERROR(INDEX($A$4:$A$56,SMALL(IF($A$88=DA$4:DA$56,ROW(DA$4:DA$56)-MIN(ROW(DA$4))+1,""),ROWS(DA$88:DA104))),"")</f>
        <v/>
      </c>
      <c r="DB104" s="138" t="str">
        <f t="array" ref="DB104">IFERROR(INDEX($A$4:$A$56,SMALL(IF($A$88=DB$4:DB$56,ROW(DB$4:DB$56)-MIN(ROW(DB$4))+1,""),ROWS(DB$88:DB104))),"")</f>
        <v/>
      </c>
      <c r="DC104" s="186" t="str">
        <f t="array" ref="DC104">IFERROR(INDEX($A$4:$A$56,SMALL(IF($A$88=DC$4:DC$56,ROW(DC$4:DC$56)-MIN(ROW(DC$4))+1,""),ROWS(DC$88:DC104))),"")</f>
        <v/>
      </c>
      <c r="DD104" s="138" t="str">
        <f t="array" ref="DD104">IFERROR(INDEX($A$4:$A$56,SMALL(IF($A$88=DD$4:DD$56,ROW(DD$4:DD$56)-MIN(ROW(DD$4))+1,""),ROWS(DD$88:DD104))),"")</f>
        <v/>
      </c>
      <c r="DE104" s="138" t="str">
        <f t="array" ref="DE104">IFERROR(INDEX($A$4:$A$56,SMALL(IF($A$88=DE$4:DE$56,ROW(DE$4:DE$56)-MIN(ROW(DE$4))+1,""),ROWS(DE$88:DE104))),"")</f>
        <v/>
      </c>
      <c r="DF104" s="138" t="str">
        <f t="array" ref="DF104">IFERROR(INDEX($A$4:$A$56,SMALL(IF($A$88=DF$4:DF$56,ROW(DF$4:DF$56)-MIN(ROW(DF$4))+1,""),ROWS(DF$88:DF104))),"")</f>
        <v/>
      </c>
      <c r="DG104" s="138" t="str">
        <f t="array" ref="DG104">IFERROR(INDEX($A$4:$A$56,SMALL(IF($A$88=DG$4:DG$56,ROW(DG$4:DG$56)-MIN(ROW(DG$4))+1,""),ROWS(DG$88:DG104))),"")</f>
        <v/>
      </c>
      <c r="DH104" s="186" t="str">
        <f t="array" ref="DH104">IFERROR(INDEX($A$4:$A$56,SMALL(IF($A$88=DH$4:DH$56,ROW(DH$4:DH$56)-MIN(ROW(DH$4))+1,""),ROWS(DH$88:DH104))),"")</f>
        <v/>
      </c>
      <c r="DI104" s="138" t="str">
        <f t="array" ref="DI104">IFERROR(INDEX($A$4:$A$56,SMALL(IF($A$88=DI$4:DI$56,ROW(DI$4:DI$56)-MIN(ROW(DI$4))+1,""),ROWS(DI$88:DI104))),"")</f>
        <v/>
      </c>
      <c r="DJ104" s="138" t="str">
        <f t="array" ref="DJ104">IFERROR(INDEX($A$4:$A$56,SMALL(IF($A$88=DJ$4:DJ$56,ROW(DJ$4:DJ$56)-MIN(ROW(DJ$4))+1,""),ROWS(DJ$88:DJ104))),"")</f>
        <v/>
      </c>
      <c r="DK104" s="138" t="str">
        <f t="array" ref="DK104">IFERROR(INDEX($A$4:$A$56,SMALL(IF($A$88=DK$4:DK$56,ROW(DK$4:DK$56)-MIN(ROW(DK$4))+1,""),ROWS(DK$88:DK104))),"")</f>
        <v/>
      </c>
      <c r="DL104" s="138" t="str">
        <f t="array" ref="DL104">IFERROR(INDEX($A$4:$A$56,SMALL(IF($A$88=DL$4:DL$56,ROW(DL$4:DL$56)-MIN(ROW(DL$4))+1,""),ROWS(DL$88:DL104))),"")</f>
        <v/>
      </c>
      <c r="DM104" s="186" t="str">
        <f t="array" ref="DM104">IFERROR(INDEX($A$4:$A$56,SMALL(IF($A$88=DM$4:DM$56,ROW(DM$4:DM$56)-MIN(ROW(DM$4))+1,""),ROWS(DM$88:DM104))),"")</f>
        <v/>
      </c>
      <c r="DN104" s="138" t="str">
        <f t="array" ref="DN104">IFERROR(INDEX($A$4:$A$56,SMALL(IF($A$88=DN$4:DN$56,ROW(DN$4:DN$56)-MIN(ROW(DN$4))+1,""),ROWS(DN$88:DN104))),"")</f>
        <v/>
      </c>
      <c r="DO104" s="138" t="str">
        <f t="array" ref="DO104">IFERROR(INDEX($A$4:$A$56,SMALL(IF($A$88=DO$4:DO$56,ROW(DO$4:DO$56)-MIN(ROW(DO$4))+1,""),ROWS(DO$88:DO104))),"")</f>
        <v/>
      </c>
      <c r="DP104" s="138" t="str">
        <f t="array" ref="DP104">IFERROR(INDEX($A$4:$A$56,SMALL(IF($A$88=DP$4:DP$56,ROW(DP$4:DP$56)-MIN(ROW(DP$4))+1,""),ROWS(DP$88:DP104))),"")</f>
        <v/>
      </c>
      <c r="DQ104" s="138" t="str">
        <f t="array" ref="DQ104">IFERROR(INDEX($A$4:$A$56,SMALL(IF($A$88=DQ$4:DQ$56,ROW(DQ$4:DQ$56)-MIN(ROW(DQ$4))+1,""),ROWS(DQ$88:DQ104))),"")</f>
        <v/>
      </c>
      <c r="DR104" s="186" t="str">
        <f t="array" ref="DR104">IFERROR(INDEX($A$4:$A$56,SMALL(IF($A$88=DR$4:DR$56,ROW(DR$4:DR$56)-MIN(ROW(DR$4))+1,""),ROWS(DR$88:DR104))),"")</f>
        <v/>
      </c>
      <c r="DS104" s="138" t="str">
        <f t="array" ref="DS104">IFERROR(INDEX($A$4:$A$56,SMALL(IF($A$88=DS$4:DS$56,ROW(DS$4:DS$56)-MIN(ROW(DS$4))+1,""),ROWS(DS$88:DS104))),"")</f>
        <v/>
      </c>
      <c r="DT104" s="138" t="str">
        <f t="array" ref="DT104">IFERROR(INDEX($A$4:$A$56,SMALL(IF($A$88=DT$4:DT$56,ROW(DT$4:DT$56)-MIN(ROW(DT$4))+1,""),ROWS(DT$88:DT104))),"")</f>
        <v/>
      </c>
      <c r="DU104" s="138" t="str">
        <f t="array" ref="DU104">IFERROR(INDEX($A$4:$A$56,SMALL(IF($A$88=DU$4:DU$56,ROW(DU$4:DU$56)-MIN(ROW(DU$4))+1,""),ROWS(DU$88:DU104))),"")</f>
        <v/>
      </c>
      <c r="DV104" s="138" t="str">
        <f t="array" ref="DV104">IFERROR(INDEX($A$4:$A$56,SMALL(IF($A$88=DV$4:DV$56,ROW(DV$4:DV$56)-MIN(ROW(DV$4))+1,""),ROWS(DV$88:DV104))),"")</f>
        <v/>
      </c>
      <c r="DW104" s="186" t="str">
        <f t="array" ref="DW104">IFERROR(INDEX($A$4:$A$56,SMALL(IF($A$88=DW$4:DW$56,ROW(DW$4:DW$56)-MIN(ROW(DW$4))+1,""),ROWS(DW$88:DW104))),"")</f>
        <v/>
      </c>
      <c r="DX104" s="138" t="str">
        <f t="array" ref="DX104">IFERROR(INDEX($A$4:$A$56,SMALL(IF($A$88=DX$4:DX$56,ROW(DX$4:DX$56)-MIN(ROW(DX$4))+1,""),ROWS(DX$88:DX104))),"")</f>
        <v/>
      </c>
      <c r="DY104" s="138" t="str">
        <f t="array" ref="DY104">IFERROR(INDEX($A$4:$A$56,SMALL(IF($A$88=DY$4:DY$56,ROW(DY$4:DY$56)-MIN(ROW(DY$4))+1,""),ROWS(DY$88:DY104))),"")</f>
        <v/>
      </c>
      <c r="DZ104" s="138" t="str">
        <f t="array" ref="DZ104">IFERROR(INDEX($A$4:$A$56,SMALL(IF($A$88=DZ$4:DZ$56,ROW(DZ$4:DZ$56)-MIN(ROW(DZ$4))+1,""),ROWS(DZ$88:DZ104))),"")</f>
        <v/>
      </c>
      <c r="EA104" s="138" t="str">
        <f t="array" ref="EA104">IFERROR(INDEX($A$4:$A$56,SMALL(IF($A$88=EA$4:EA$56,ROW(EA$4:EA$56)-MIN(ROW(EA$4))+1,""),ROWS(EA$88:EA104))),"")</f>
        <v/>
      </c>
      <c r="EB104" s="186" t="str">
        <f t="array" ref="EB104">IFERROR(INDEX($A$4:$A$56,SMALL(IF($A$88=EB$4:EB$56,ROW(EB$4:EB$56)-MIN(ROW(EB$4))+1,""),ROWS(EB$88:EB104))),"")</f>
        <v/>
      </c>
      <c r="EC104" s="138" t="str">
        <f t="array" ref="EC104">IFERROR(INDEX($A$4:$A$56,SMALL(IF($A$88=EC$4:EC$56,ROW(EC$4:EC$56)-MIN(ROW(EC$4))+1,""),ROWS(EC$88:EC104))),"")</f>
        <v/>
      </c>
      <c r="ED104" s="138" t="str">
        <f t="array" ref="ED104">IFERROR(INDEX($A$4:$A$56,SMALL(IF($A$88=ED$4:ED$56,ROW(ED$4:ED$56)-MIN(ROW(ED$4))+1,""),ROWS(ED$88:ED104))),"")</f>
        <v/>
      </c>
      <c r="EE104" s="138" t="str">
        <f t="array" ref="EE104">IFERROR(INDEX($A$4:$A$56,SMALL(IF($A$88=EE$4:EE$56,ROW(EE$4:EE$56)-MIN(ROW(EE$4))+1,""),ROWS(EE$88:EE104))),"")</f>
        <v/>
      </c>
      <c r="EF104" s="138" t="str">
        <f t="array" ref="EF104">IFERROR(INDEX($A$4:$A$56,SMALL(IF($A$88=EF$4:EF$56,ROW(EF$4:EF$56)-MIN(ROW(EF$4))+1,""),ROWS(EF$88:EF104))),"")</f>
        <v/>
      </c>
      <c r="EG104" s="186" t="str">
        <f t="array" ref="EG104">IFERROR(INDEX($A$4:$A$56,SMALL(IF($A$88=EG$4:EG$56,ROW(EG$4:EG$56)-MIN(ROW(EG$4))+1,""),ROWS(EG$88:EG104))),"")</f>
        <v/>
      </c>
      <c r="EH104" s="138" t="str">
        <f t="array" ref="EH104">IFERROR(INDEX($A$4:$A$56,SMALL(IF($A$88=EH$4:EH$56,ROW(EH$4:EH$56)-MIN(ROW(EH$4))+1,""),ROWS(EH$88:EH104))),"")</f>
        <v/>
      </c>
      <c r="EI104" s="138" t="str">
        <f t="array" ref="EI104">IFERROR(INDEX($A$4:$A$56,SMALL(IF($A$88=EI$4:EI$56,ROW(EI$4:EI$56)-MIN(ROW(EI$4))+1,""),ROWS(EI$88:EI104))),"")</f>
        <v/>
      </c>
      <c r="EJ104" s="138" t="str">
        <f t="array" ref="EJ104">IFERROR(INDEX($A$4:$A$56,SMALL(IF($A$88=EJ$4:EJ$56,ROW(EJ$4:EJ$56)-MIN(ROW(EJ$4))+1,""),ROWS(EJ$88:EJ104))),"")</f>
        <v/>
      </c>
      <c r="EK104" s="138" t="str">
        <f t="array" ref="EK104">IFERROR(INDEX($A$4:$A$56,SMALL(IF($A$88=EK$4:EK$56,ROW(EK$4:EK$56)-MIN(ROW(EK$4))+1,""),ROWS(EK$88:EK104))),"")</f>
        <v/>
      </c>
      <c r="EL104" s="138" t="str">
        <f t="array" ref="EL104">IFERROR(INDEX($A$4:$A$56,SMALL(IF($A$88=EL$4:EL$56,ROW(EL$4:EL$56)-MIN(ROW(EL$4))+1,""),ROWS(EL$88:EL104))),"")</f>
        <v/>
      </c>
      <c r="EM104" s="138" t="str">
        <f t="array" ref="EM104">IFERROR(INDEX($A$4:$A$56,SMALL(IF($A$88=EM$4:EM$56,ROW(EM$4:EM$56)-MIN(ROW(EM$4))+1,""),ROWS(EM$88:EM104))),"")</f>
        <v/>
      </c>
      <c r="EN104" s="138" t="str">
        <f t="array" ref="EN104">IFERROR(INDEX($A$4:$A$56,SMALL(IF($A$88=EN$4:EN$56,ROW(EN$4:EN$56)-MIN(ROW(EN$4))+1,""),ROWS(EN$88:EN104))),"")</f>
        <v/>
      </c>
      <c r="EO104" s="138" t="str">
        <f t="array" ref="EO104">IFERROR(INDEX($A$4:$A$56,SMALL(IF($A$88=EO$4:EO$56,ROW(EO$4:EO$56)-MIN(ROW(EO$4))+1,""),ROWS(EO$88:EO104))),"")</f>
        <v/>
      </c>
      <c r="EP104" s="138" t="str">
        <f t="array" ref="EP104">IFERROR(INDEX($A$4:$A$56,SMALL(IF($A$88=EP$4:EP$56,ROW(EP$4:EP$56)-MIN(ROW(EP$4))+1,""),ROWS(EP$88:EP104))),"")</f>
        <v/>
      </c>
      <c r="EQ104" s="138" t="str">
        <f t="array" ref="EQ104">IFERROR(INDEX($A$4:$A$56,SMALL(IF($A$88=EQ$4:EQ$56,ROW(EQ$4:EQ$56)-MIN(ROW(EQ$4))+1,""),ROWS(EQ$88:EQ104))),"")</f>
        <v/>
      </c>
      <c r="ER104" s="138" t="str">
        <f t="array" ref="ER104">IFERROR(INDEX($A$4:$A$56,SMALL(IF($A$88=ER$4:ER$56,ROW(ER$4:ER$56)-MIN(ROW(ER$4))+1,""),ROWS(ER$88:ER104))),"")</f>
        <v/>
      </c>
      <c r="ES104" s="138" t="str">
        <f t="array" ref="ES104">IFERROR(INDEX($A$4:$A$56,SMALL(IF($A$88=ES$4:ES$56,ROW(ES$4:ES$56)-MIN(ROW(ES$4))+1,""),ROWS(ES$88:ES104))),"")</f>
        <v/>
      </c>
      <c r="ET104" s="138" t="str">
        <f t="array" ref="ET104">IFERROR(INDEX($A$4:$A$56,SMALL(IF($A$88=ET$4:ET$56,ROW(ET$4:ET$56)-MIN(ROW(ET$4))+1,""),ROWS(ET$88:ET104))),"")</f>
        <v/>
      </c>
      <c r="EU104" s="138" t="str">
        <f t="array" ref="EU104">IFERROR(INDEX($A$4:$A$56,SMALL(IF($A$88=EU$4:EU$56,ROW(EU$4:EU$56)-MIN(ROW(EU$4))+1,""),ROWS(EU$88:EU104))),"")</f>
        <v/>
      </c>
      <c r="EV104" s="138" t="str">
        <f t="array" ref="EV104">IFERROR(INDEX($A$4:$A$56,SMALL(IF($A$88=EV$4:EV$56,ROW(EV$4:EV$56)-MIN(ROW(EV$4))+1,""),ROWS(EV$88:EV104))),"")</f>
        <v/>
      </c>
      <c r="EW104" s="138" t="str">
        <f t="array" ref="EW104">IFERROR(INDEX($A$4:$A$56,SMALL(IF($A$88=EW$4:EW$56,ROW(EW$4:EW$56)-MIN(ROW(EW$4))+1,""),ROWS(EW$88:EW104))),"")</f>
        <v/>
      </c>
      <c r="EX104" s="138" t="str">
        <f t="array" ref="EX104">IFERROR(INDEX($A$4:$A$56,SMALL(IF($A$88=EX$4:EX$56,ROW(EX$4:EX$56)-MIN(ROW(EX$4))+1,""),ROWS(EX$88:EX104))),"")</f>
        <v/>
      </c>
      <c r="EY104" s="138" t="str">
        <f t="array" ref="EY104">IFERROR(INDEX($A$4:$A$56,SMALL(IF($A$88=EY$4:EY$56,ROW(EY$4:EY$56)-MIN(ROW(EY$4))+1,""),ROWS(EY$88:EY104))),"")</f>
        <v/>
      </c>
      <c r="EZ104" s="138" t="str">
        <f t="array" ref="EZ104">IFERROR(INDEX($A$4:$A$56,SMALL(IF($A$88=EZ$4:EZ$56,ROW(EZ$4:EZ$56)-MIN(ROW(EZ$4))+1,""),ROWS(EZ$88:EZ104))),"")</f>
        <v/>
      </c>
      <c r="FA104" s="138" t="str">
        <f t="array" ref="FA104">IFERROR(INDEX($A$4:$A$56,SMALL(IF($A$88=FA$4:FA$56,ROW(FA$4:FA$56)-MIN(ROW(FA$4))+1,""),ROWS(FA$88:FA104))),"")</f>
        <v/>
      </c>
      <c r="FB104" s="138" t="str">
        <f t="array" ref="FB104">IFERROR(INDEX($A$4:$A$56,SMALL(IF($A$88=FB$4:FB$56,ROW(FB$4:FB$56)-MIN(ROW(FB$4))+1,""),ROWS(FB$88:FB104))),"")</f>
        <v/>
      </c>
      <c r="FC104" s="138" t="str">
        <f t="array" ref="FC104">IFERROR(INDEX($A$4:$A$56,SMALL(IF($A$88=FC$4:FC$56,ROW(FC$4:FC$56)-MIN(ROW(FC$4))+1,""),ROWS(FC$88:FC104))),"")</f>
        <v/>
      </c>
      <c r="FD104" s="138" t="str">
        <f t="array" ref="FD104">IFERROR(INDEX($A$4:$A$56,SMALL(IF($A$88=FD$4:FD$56,ROW(FD$4:FD$56)-MIN(ROW(FD$4))+1,""),ROWS(FD$88:FD104))),"")</f>
        <v/>
      </c>
      <c r="FE104" s="138" t="str">
        <f t="array" ref="FE104">IFERROR(INDEX($A$4:$A$56,SMALL(IF($A$88=FE$4:FE$56,ROW(FE$4:FE$56)-MIN(ROW(FE$4))+1,""),ROWS(FE$88:FE104))),"")</f>
        <v/>
      </c>
      <c r="FF104" s="138" t="str">
        <f t="array" ref="FF104">IFERROR(INDEX($A$4:$A$56,SMALL(IF($A$88=FF$4:FF$56,ROW(FF$4:FF$56)-MIN(ROW(FF$4))+1,""),ROWS(FF$88:FF104))),"")</f>
        <v/>
      </c>
      <c r="FG104" s="138" t="str">
        <f t="array" ref="FG104">IFERROR(INDEX($A$4:$A$56,SMALL(IF($A$88=FG$4:FG$56,ROW(FG$4:FG$56)-MIN(ROW(FG$4))+1,""),ROWS(FG$88:FG104))),"")</f>
        <v/>
      </c>
      <c r="FH104" s="138" t="str">
        <f t="array" ref="FH104">IFERROR(INDEX($A$4:$A$56,SMALL(IF($A$88=FH$4:FH$56,ROW(FH$4:FH$56)-MIN(ROW(FH$4))+1,""),ROWS(FH$88:FH104))),"")</f>
        <v/>
      </c>
      <c r="FI104" s="138" t="str">
        <f t="array" ref="FI104">IFERROR(INDEX($A$4:$A$56,SMALL(IF($A$88=FI$4:FI$56,ROW(FI$4:FI$56)-MIN(ROW(FI$4))+1,""),ROWS(FI$88:FI104))),"")</f>
        <v/>
      </c>
      <c r="FJ104" s="138" t="str">
        <f t="array" ref="FJ104">IFERROR(INDEX($A$4:$A$56,SMALL(IF($A$88=FJ$4:FJ$56,ROW(FJ$4:FJ$56)-MIN(ROW(FJ$4))+1,""),ROWS(FJ$88:FJ104))),"")</f>
        <v/>
      </c>
      <c r="FK104" s="138" t="str">
        <f t="array" ref="FK104">IFERROR(INDEX($A$4:$A$56,SMALL(IF($A$88=FK$4:FK$56,ROW(FK$4:FK$56)-MIN(ROW(FK$4))+1,""),ROWS(FK$88:FK104))),"")</f>
        <v/>
      </c>
      <c r="FL104" s="138" t="str">
        <f t="array" ref="FL104">IFERROR(INDEX($A$4:$A$56,SMALL(IF($A$88=FL$4:FL$56,ROW(FL$4:FL$56)-MIN(ROW(FL$4))+1,""),ROWS(FL$88:FL104))),"")</f>
        <v/>
      </c>
      <c r="FM104" s="138" t="str">
        <f t="array" ref="FM104">IFERROR(INDEX($A$4:$A$56,SMALL(IF($A$88=FM$4:FM$56,ROW(FM$4:FM$56)-MIN(ROW(FM$4))+1,""),ROWS(FM$88:FM104))),"")</f>
        <v/>
      </c>
      <c r="FN104" s="138" t="str">
        <f t="array" ref="FN104">IFERROR(INDEX($A$4:$A$56,SMALL(IF($A$88=FN$4:FN$56,ROW(FN$4:FN$56)-MIN(ROW(FN$4))+1,""),ROWS(FN$88:FN104))),"")</f>
        <v/>
      </c>
      <c r="FO104" s="138" t="str">
        <f t="array" ref="FO104">IFERROR(INDEX($A$4:$A$56,SMALL(IF($A$88=FO$4:FO$56,ROW(FO$4:FO$56)-MIN(ROW(FO$4))+1,""),ROWS(FO$88:FO104))),"")</f>
        <v/>
      </c>
      <c r="FP104" s="138" t="str">
        <f t="array" ref="FP104">IFERROR(INDEX($A$4:$A$56,SMALL(IF($A$88=FP$4:FP$56,ROW(FP$4:FP$56)-MIN(ROW(FP$4))+1,""),ROWS(FP$88:FP104))),"")</f>
        <v/>
      </c>
      <c r="FQ104" s="138" t="str">
        <f t="array" ref="FQ104">IFERROR(INDEX($A$4:$A$56,SMALL(IF($A$88=FQ$4:FQ$56,ROW(FQ$4:FQ$56)-MIN(ROW(FQ$4))+1,""),ROWS(FQ$88:FQ104))),"")</f>
        <v/>
      </c>
      <c r="FR104" s="138" t="str">
        <f t="array" ref="FR104">IFERROR(INDEX($A$4:$A$56,SMALL(IF($A$88=FR$4:FR$56,ROW(FR$4:FR$56)-MIN(ROW(FR$4))+1,""),ROWS(FR$88:FR104))),"")</f>
        <v/>
      </c>
      <c r="FS104" s="138" t="str">
        <f t="array" ref="FS104">IFERROR(INDEX($A$4:$A$56,SMALL(IF($A$88=FS$4:FS$56,ROW(FS$4:FS$56)-MIN(ROW(FS$4))+1,""),ROWS(FS$88:FS104))),"")</f>
        <v/>
      </c>
      <c r="FT104" s="138" t="str">
        <f t="array" ref="FT104">IFERROR(INDEX($A$4:$A$56,SMALL(IF($A$88=FT$4:FT$56,ROW(FT$4:FT$56)-MIN(ROW(FT$4))+1,""),ROWS(FT$88:FT104))),"")</f>
        <v/>
      </c>
      <c r="FU104" s="138" t="str">
        <f t="array" ref="FU104">IFERROR(INDEX($A$4:$A$56,SMALL(IF($A$88=FU$4:FU$56,ROW(FU$4:FU$56)-MIN(ROW(FU$4))+1,""),ROWS(FU$88:FU104))),"")</f>
        <v/>
      </c>
      <c r="FV104" s="138" t="str">
        <f t="array" ref="FV104">IFERROR(INDEX($A$4:$A$56,SMALL(IF($A$88=FV$4:FV$56,ROW(FV$4:FV$56)-MIN(ROW(FV$4))+1,""),ROWS(FV$88:FV104))),"")</f>
        <v/>
      </c>
      <c r="FW104" s="138" t="str">
        <f t="array" ref="FW104">IFERROR(INDEX($A$4:$A$56,SMALL(IF($A$88=FW$4:FW$56,ROW(FW$4:FW$56)-MIN(ROW(FW$4))+1,""),ROWS(FW$88:FW104))),"")</f>
        <v/>
      </c>
      <c r="FX104" s="138" t="str">
        <f t="array" ref="FX104">IFERROR(INDEX($A$4:$A$56,SMALL(IF($A$88=FX$4:FX$56,ROW(FX$4:FX$56)-MIN(ROW(FX$4))+1,""),ROWS(FX$88:FX104))),"")</f>
        <v/>
      </c>
      <c r="FY104" s="138" t="str">
        <f t="array" ref="FY104">IFERROR(INDEX($A$4:$A$56,SMALL(IF($A$88=FY$4:FY$56,ROW(FY$4:FY$56)-MIN(ROW(FY$4))+1,""),ROWS(FY$88:FY104))),"")</f>
        <v/>
      </c>
      <c r="FZ104" s="138" t="str">
        <f t="array" ref="FZ104">IFERROR(INDEX($A$4:$A$56,SMALL(IF($A$88=FZ$4:FZ$56,ROW(FZ$4:FZ$56)-MIN(ROW(FZ$4))+1,""),ROWS(FZ$88:FZ104))),"")</f>
        <v/>
      </c>
      <c r="GA104" s="138" t="str">
        <f t="array" ref="GA104">IFERROR(INDEX($A$4:$A$56,SMALL(IF($A$88=GA$4:GA$56,ROW(GA$4:GA$56)-MIN(ROW(GA$4))+1,""),ROWS(GA$88:GA104))),"")</f>
        <v/>
      </c>
      <c r="GB104" s="138" t="str">
        <f t="array" ref="GB104">IFERROR(INDEX($A$4:$A$56,SMALL(IF($A$88=GB$4:GB$56,ROW(GB$4:GB$56)-MIN(ROW(GB$4))+1,""),ROWS(GB$88:GB104))),"")</f>
        <v/>
      </c>
      <c r="GC104" s="138" t="str">
        <f t="array" ref="GC104">IFERROR(INDEX($A$4:$A$56,SMALL(IF($A$88=GC$4:GC$56,ROW(GC$4:GC$56)-MIN(ROW(GC$4))+1,""),ROWS(GC$88:GC104))),"")</f>
        <v/>
      </c>
      <c r="GD104" s="138" t="str">
        <f t="array" ref="GD104">IFERROR(INDEX($A$4:$A$56,SMALL(IF($A$88=GD$4:GD$56,ROW(GD$4:GD$56)-MIN(ROW(GD$4))+1,""),ROWS(GD$88:GD104))),"")</f>
        <v/>
      </c>
      <c r="GE104" s="138" t="str">
        <f t="array" ref="GE104">IFERROR(INDEX($A$4:$A$56,SMALL(IF($A$88=GE$4:GE$56,ROW(GE$4:GE$56)-MIN(ROW(GE$4))+1,""),ROWS(GE$88:GE104))),"")</f>
        <v/>
      </c>
      <c r="GF104" s="138" t="str">
        <f t="array" ref="GF104">IFERROR(INDEX($A$4:$A$56,SMALL(IF($A$88=GF$4:GF$56,ROW(GF$4:GF$56)-MIN(ROW(GF$4))+1,""),ROWS(GF$88:GF104))),"")</f>
        <v/>
      </c>
      <c r="GG104" s="138" t="str">
        <f t="array" ref="GG104">IFERROR(INDEX($A$4:$A$56,SMALL(IF($A$88=GG$4:GG$56,ROW(GG$4:GG$56)-MIN(ROW(GG$4))+1,""),ROWS(GG$88:GG104))),"")</f>
        <v/>
      </c>
      <c r="GH104" s="138" t="str">
        <f t="array" ref="GH104">IFERROR(INDEX($A$4:$A$56,SMALL(IF($A$88=GH$4:GH$56,ROW(GH$4:GH$56)-MIN(ROW(GH$4))+1,""),ROWS(GH$88:GH104))),"")</f>
        <v/>
      </c>
      <c r="GI104" s="138" t="str">
        <f t="array" ref="GI104">IFERROR(INDEX($A$4:$A$56,SMALL(IF($A$88=GI$4:GI$56,ROW(GI$4:GI$56)-MIN(ROW(GI$4))+1,""),ROWS(GI$88:GI104))),"")</f>
        <v/>
      </c>
      <c r="GJ104" s="138" t="str">
        <f t="array" ref="GJ104">IFERROR(INDEX($A$4:$A$56,SMALL(IF($A$88=GJ$4:GJ$56,ROW(GJ$4:GJ$56)-MIN(ROW(GJ$4))+1,""),ROWS(GJ$88:GJ104))),"")</f>
        <v/>
      </c>
      <c r="GK104" s="138" t="str">
        <f t="array" ref="GK104">IFERROR(INDEX($A$4:$A$56,SMALL(IF($A$88=GK$4:GK$56,ROW(GK$4:GK$56)-MIN(ROW(GK$4))+1,""),ROWS(GK$88:GK104))),"")</f>
        <v/>
      </c>
      <c r="GL104" s="138" t="str">
        <f t="array" ref="GL104">IFERROR(INDEX($A$4:$A$56,SMALL(IF($A$88=GL$4:GL$56,ROW(GL$4:GL$56)-MIN(ROW(GL$4))+1,""),ROWS(GL$88:GL104))),"")</f>
        <v/>
      </c>
      <c r="GM104" s="138" t="str">
        <f t="array" ref="GM104">IFERROR(INDEX($A$4:$A$56,SMALL(IF($A$88=GM$4:GM$56,ROW(GM$4:GM$56)-MIN(ROW(GM$4))+1,""),ROWS(GM$88:GM104))),"")</f>
        <v/>
      </c>
      <c r="GN104" s="138" t="str">
        <f t="array" ref="GN104">IFERROR(INDEX($A$4:$A$56,SMALL(IF($A$88=GN$4:GN$56,ROW(GN$4:GN$56)-MIN(ROW(GN$4))+1,""),ROWS(GN$88:GN104))),"")</f>
        <v/>
      </c>
      <c r="GO104" s="138" t="str">
        <f t="array" ref="GO104">IFERROR(INDEX($A$4:$A$56,SMALL(IF($A$88=GO$4:GO$56,ROW(GO$4:GO$56)-MIN(ROW(GO$4))+1,""),ROWS(GO$88:GO104))),"")</f>
        <v/>
      </c>
      <c r="GP104" s="138" t="str">
        <f t="array" ref="GP104">IFERROR(INDEX($A$4:$A$56,SMALL(IF($A$88=GP$4:GP$56,ROW(GP$4:GP$56)-MIN(ROW(GP$4))+1,""),ROWS(GP$88:GP104))),"")</f>
        <v/>
      </c>
      <c r="GQ104" s="138" t="str">
        <f t="array" ref="GQ104">IFERROR(INDEX($A$4:$A$56,SMALL(IF($A$88=GQ$4:GQ$56,ROW(GQ$4:GQ$56)-MIN(ROW(GQ$4))+1,""),ROWS(GQ$88:GQ104))),"")</f>
        <v/>
      </c>
      <c r="GR104" s="138" t="str">
        <f t="array" ref="GR104">IFERROR(INDEX($A$4:$A$56,SMALL(IF($A$88=GR$4:GR$56,ROW(GR$4:GR$56)-MIN(ROW(GR$4))+1,""),ROWS(GR$88:GR104))),"")</f>
        <v/>
      </c>
      <c r="GS104" s="138" t="str">
        <f t="array" ref="GS104">IFERROR(INDEX($A$4:$A$56,SMALL(IF($A$88=GS$4:GS$56,ROW(GS$4:GS$56)-MIN(ROW(GS$4))+1,""),ROWS(GS$88:GS104))),"")</f>
        <v/>
      </c>
      <c r="GT104" s="138" t="str">
        <f t="array" ref="GT104">IFERROR(INDEX($A$4:$A$56,SMALL(IF($A$88=GT$4:GT$56,ROW(GT$4:GT$56)-MIN(ROW(GT$4))+1,""),ROWS(GT$88:GT104))),"")</f>
        <v/>
      </c>
      <c r="GU104" s="138" t="str">
        <f t="array" ref="GU104">IFERROR(INDEX($A$4:$A$56,SMALL(IF($A$88=GU$4:GU$56,ROW(GU$4:GU$56)-MIN(ROW(GU$4))+1,""),ROWS(GU$88:GU104))),"")</f>
        <v/>
      </c>
      <c r="GV104" s="138" t="str">
        <f t="array" ref="GV104">IFERROR(INDEX($A$4:$A$56,SMALL(IF($A$88=GV$4:GV$56,ROW(GV$4:GV$56)-MIN(ROW(GV$4))+1,""),ROWS(GV$88:GV104))),"")</f>
        <v/>
      </c>
      <c r="GW104" s="138" t="str">
        <f t="array" ref="GW104">IFERROR(INDEX($A$4:$A$56,SMALL(IF($A$88=GW$4:GW$56,ROW(GW$4:GW$56)-MIN(ROW(GW$4))+1,""),ROWS(GW$88:GW104))),"")</f>
        <v/>
      </c>
      <c r="GX104" s="138" t="str">
        <f t="array" ref="GX104">IFERROR(INDEX($A$4:$A$56,SMALL(IF($A$88=GX$4:GX$56,ROW(GX$4:GX$56)-MIN(ROW(GX$4))+1,""),ROWS(GX$88:GX104))),"")</f>
        <v/>
      </c>
      <c r="GY104" s="138" t="str">
        <f t="array" ref="GY104">IFERROR(INDEX($A$4:$A$56,SMALL(IF($A$88=GY$4:GY$56,ROW(GY$4:GY$56)-MIN(ROW(GY$4))+1,""),ROWS(GY$88:GY104))),"")</f>
        <v/>
      </c>
      <c r="GZ104" s="138" t="str">
        <f t="array" ref="GZ104">IFERROR(INDEX($A$4:$A$56,SMALL(IF($A$88=GZ$4:GZ$56,ROW(GZ$4:GZ$56)-MIN(ROW(GZ$4))+1,""),ROWS(GZ$88:GZ104))),"")</f>
        <v/>
      </c>
      <c r="HA104" s="138" t="str">
        <f t="array" ref="HA104">IFERROR(INDEX($A$4:$A$56,SMALL(IF($A$88=HA$4:HA$56,ROW(HA$4:HA$56)-MIN(ROW(HA$4))+1,""),ROWS(HA$88:HA104))),"")</f>
        <v/>
      </c>
      <c r="HB104" s="138" t="str">
        <f t="array" ref="HB104">IFERROR(INDEX($A$4:$A$56,SMALL(IF($A$88=HB$4:HB$56,ROW(HB$4:HB$56)-MIN(ROW(HB$4))+1,""),ROWS(HB$88:HB104))),"")</f>
        <v/>
      </c>
      <c r="HC104" s="138" t="str">
        <f t="array" ref="HC104">IFERROR(INDEX($A$4:$A$56,SMALL(IF($A$88=HC$4:HC$56,ROW(HC$4:HC$56)-MIN(ROW(HC$4))+1,""),ROWS(HC$88:HC104))),"")</f>
        <v/>
      </c>
      <c r="HD104" s="138" t="str">
        <f t="array" ref="HD104">IFERROR(INDEX($A$4:$A$56,SMALL(IF($A$88=HD$4:HD$56,ROW(HD$4:HD$56)-MIN(ROW(HD$4))+1,""),ROWS(HD$88:HD104))),"")</f>
        <v/>
      </c>
      <c r="HE104" s="138" t="str">
        <f t="array" ref="HE104">IFERROR(INDEX($A$4:$A$56,SMALL(IF($A$88=HE$4:HE$56,ROW(HE$4:HE$56)-MIN(ROW(HE$4))+1,""),ROWS(HE$88:HE104))),"")</f>
        <v/>
      </c>
      <c r="HF104" s="138" t="str">
        <f t="array" ref="HF104">IFERROR(INDEX($A$4:$A$56,SMALL(IF($A$88=HF$4:HF$56,ROW(HF$4:HF$56)-MIN(ROW(HF$4))+1,""),ROWS(HF$88:HF104))),"")</f>
        <v/>
      </c>
      <c r="HG104" s="138" t="str">
        <f t="array" ref="HG104">IFERROR(INDEX($A$4:$A$56,SMALL(IF($A$88=HG$4:HG$56,ROW(HG$4:HG$56)-MIN(ROW(HG$4))+1,""),ROWS(HG$88:HG104))),"")</f>
        <v/>
      </c>
      <c r="HH104" s="138" t="str">
        <f t="array" ref="HH104">IFERROR(INDEX($A$4:$A$56,SMALL(IF($A$88=HH$4:HH$56,ROW(HH$4:HH$56)-MIN(ROW(HH$4))+1,""),ROWS(HH$88:HH104))),"")</f>
        <v/>
      </c>
      <c r="HI104" s="138" t="str">
        <f t="array" ref="HI104">IFERROR(INDEX($A$4:$A$56,SMALL(IF($A$88=HI$4:HI$56,ROW(HI$4:HI$56)-MIN(ROW(HI$4))+1,""),ROWS(HI$88:HI104))),"")</f>
        <v/>
      </c>
      <c r="HJ104" s="138" t="str">
        <f t="array" ref="HJ104">IFERROR(INDEX($A$4:$A$56,SMALL(IF($A$88=HJ$4:HJ$56,ROW(HJ$4:HJ$56)-MIN(ROW(HJ$4))+1,""),ROWS(HJ$88:HJ104))),"")</f>
        <v/>
      </c>
      <c r="HK104" s="138" t="str">
        <f t="array" ref="HK104">IFERROR(INDEX($A$4:$A$56,SMALL(IF($A$88=HK$4:HK$56,ROW(HK$4:HK$56)-MIN(ROW(HK$4))+1,""),ROWS(HK$88:HK104))),"")</f>
        <v/>
      </c>
      <c r="HL104" s="138" t="str">
        <f t="array" ref="HL104">IFERROR(INDEX($A$4:$A$56,SMALL(IF($A$88=HL$4:HL$56,ROW(HL$4:HL$56)-MIN(ROW(HL$4))+1,""),ROWS(HL$88:HL104))),"")</f>
        <v/>
      </c>
      <c r="HM104" s="138" t="str">
        <f t="array" ref="HM104">IFERROR(INDEX($A$4:$A$56,SMALL(IF($A$88=HM$4:HM$56,ROW(HM$4:HM$56)-MIN(ROW(HM$4))+1,""),ROWS(HM$88:HM104))),"")</f>
        <v/>
      </c>
      <c r="HN104" s="138" t="str">
        <f t="array" ref="HN104">IFERROR(INDEX($A$4:$A$56,SMALL(IF($A$88=HN$4:HN$56,ROW(HN$4:HN$56)-MIN(ROW(HN$4))+1,""),ROWS(HN$88:HN104))),"")</f>
        <v/>
      </c>
      <c r="HO104" s="138" t="str">
        <f t="array" ref="HO104">IFERROR(INDEX($A$4:$A$56,SMALL(IF($A$88=HO$4:HO$56,ROW(HO$4:HO$56)-MIN(ROW(HO$4))+1,""),ROWS(HO$88:HO104))),"")</f>
        <v/>
      </c>
      <c r="HP104" s="138" t="str">
        <f t="array" ref="HP104">IFERROR(INDEX($A$4:$A$56,SMALL(IF($A$88=HP$4:HP$56,ROW(HP$4:HP$56)-MIN(ROW(HP$4))+1,""),ROWS(HP$88:HP104))),"")</f>
        <v/>
      </c>
      <c r="HQ104" s="138" t="str">
        <f t="array" ref="HQ104">IFERROR(INDEX($A$4:$A$56,SMALL(IF($A$88=HQ$4:HQ$56,ROW(HQ$4:HQ$56)-MIN(ROW(HQ$4))+1,""),ROWS(HQ$88:HQ104))),"")</f>
        <v/>
      </c>
      <c r="HR104" s="138" t="str">
        <f t="array" ref="HR104">IFERROR(INDEX($A$4:$A$56,SMALL(IF($A$88=HR$4:HR$56,ROW(HR$4:HR$56)-MIN(ROW(HR$4))+1,""),ROWS(HR$88:HR104))),"")</f>
        <v/>
      </c>
      <c r="HS104" s="138" t="str">
        <f t="array" ref="HS104">IFERROR(INDEX($A$4:$A$56,SMALL(IF($A$88=HS$4:HS$56,ROW(HS$4:HS$56)-MIN(ROW(HS$4))+1,""),ROWS(HS$88:HS104))),"")</f>
        <v/>
      </c>
      <c r="HT104" s="138" t="str">
        <f t="array" ref="HT104">IFERROR(INDEX($A$4:$A$56,SMALL(IF($A$88=HT$4:HT$56,ROW(HT$4:HT$56)-MIN(ROW(HT$4))+1,""),ROWS(HT$88:HT104))),"")</f>
        <v/>
      </c>
      <c r="HU104" s="138" t="str">
        <f t="array" ref="HU104">IFERROR(INDEX($A$4:$A$56,SMALL(IF($A$88=HU$4:HU$56,ROW(HU$4:HU$56)-MIN(ROW(HU$4))+1,""),ROWS(HU$88:HU104))),"")</f>
        <v/>
      </c>
      <c r="HV104" s="138" t="str">
        <f t="array" ref="HV104">IFERROR(INDEX($A$4:$A$56,SMALL(IF($A$88=HV$4:HV$56,ROW(HV$4:HV$56)-MIN(ROW(HV$4))+1,""),ROWS(HV$88:HV104))),"")</f>
        <v/>
      </c>
      <c r="HW104" s="138" t="str">
        <f t="array" ref="HW104">IFERROR(INDEX($A$4:$A$56,SMALL(IF($A$88=HW$4:HW$56,ROW(HW$4:HW$56)-MIN(ROW(HW$4))+1,""),ROWS(HW$88:HW104))),"")</f>
        <v/>
      </c>
      <c r="HX104" s="138" t="str">
        <f t="array" ref="HX104">IFERROR(INDEX($A$4:$A$56,SMALL(IF($A$88=HX$4:HX$56,ROW(HX$4:HX$56)-MIN(ROW(HX$4))+1,""),ROWS(HX$88:HX104))),"")</f>
        <v/>
      </c>
      <c r="HY104" s="138" t="str">
        <f t="array" ref="HY104">IFERROR(INDEX($A$4:$A$56,SMALL(IF($A$88=HY$4:HY$56,ROW(HY$4:HY$56)-MIN(ROW(HY$4))+1,""),ROWS(HY$88:HY104))),"")</f>
        <v/>
      </c>
      <c r="HZ104" s="138" t="str">
        <f t="array" ref="HZ104">IFERROR(INDEX($A$4:$A$56,SMALL(IF($A$88=HZ$4:HZ$56,ROW(HZ$4:HZ$56)-MIN(ROW(HZ$4))+1,""),ROWS(HZ$88:HZ104))),"")</f>
        <v/>
      </c>
      <c r="IA104" s="138" t="str">
        <f t="array" ref="IA104">IFERROR(INDEX($A$4:$A$56,SMALL(IF($A$88=IA$4:IA$56,ROW(IA$4:IA$56)-MIN(ROW(IA$4))+1,""),ROWS(IA$88:IA104))),"")</f>
        <v/>
      </c>
      <c r="IB104" s="138" t="str">
        <f t="array" ref="IB104">IFERROR(INDEX($A$4:$A$56,SMALL(IF($A$88=IB$4:IB$56,ROW(IB$4:IB$56)-MIN(ROW(IB$4))+1,""),ROWS(IB$88:IB104))),"")</f>
        <v/>
      </c>
      <c r="IC104" s="138" t="str">
        <f t="array" ref="IC104">IFERROR(INDEX($A$4:$A$56,SMALL(IF($A$88=IC$4:IC$56,ROW(IC$4:IC$56)-MIN(ROW(IC$4))+1,""),ROWS(IC$88:IC104))),"")</f>
        <v/>
      </c>
      <c r="ID104" s="138" t="str">
        <f t="array" ref="ID104">IFERROR(INDEX($A$4:$A$56,SMALL(IF($A$88=ID$4:ID$56,ROW(ID$4:ID$56)-MIN(ROW(ID$4))+1,""),ROWS(ID$88:ID104))),"")</f>
        <v/>
      </c>
      <c r="IE104" s="138" t="str">
        <f t="array" ref="IE104">IFERROR(INDEX($A$4:$A$56,SMALL(IF($A$88=IE$4:IE$56,ROW(IE$4:IE$56)-MIN(ROW(IE$4))+1,""),ROWS(IE$88:IE104))),"")</f>
        <v/>
      </c>
      <c r="IF104" s="138" t="str">
        <f t="array" ref="IF104">IFERROR(INDEX($A$4:$A$56,SMALL(IF($A$88=IF$4:IF$56,ROW(IF$4:IF$56)-MIN(ROW(IF$4))+1,""),ROWS(IF$88:IF104))),"")</f>
        <v/>
      </c>
      <c r="IG104" s="138" t="str">
        <f t="array" ref="IG104">IFERROR(INDEX($A$4:$A$56,SMALL(IF($A$88=IG$4:IG$56,ROW(IG$4:IG$56)-MIN(ROW(IG$4))+1,""),ROWS(IG$88:IG104))),"")</f>
        <v/>
      </c>
      <c r="IH104" s="138" t="str">
        <f t="array" ref="IH104">IFERROR(INDEX($A$4:$A$56,SMALL(IF($A$88=IH$4:IH$56,ROW(IH$4:IH$56)-MIN(ROW(IH$4))+1,""),ROWS(IH$88:IH104))),"")</f>
        <v/>
      </c>
      <c r="II104" s="138" t="str">
        <f t="array" ref="II104">IFERROR(INDEX($A$4:$A$56,SMALL(IF($A$88=II$4:II$56,ROW(II$4:II$56)-MIN(ROW(II$4))+1,""),ROWS(II$88:II104))),"")</f>
        <v/>
      </c>
      <c r="IJ104" s="138" t="str">
        <f t="array" ref="IJ104">IFERROR(INDEX($A$4:$A$56,SMALL(IF($A$88=IJ$4:IJ$56,ROW(IJ$4:IJ$56)-MIN(ROW(IJ$4))+1,""),ROWS(IJ$88:IJ104))),"")</f>
        <v/>
      </c>
      <c r="IK104" s="138" t="str">
        <f t="array" ref="IK104">IFERROR(INDEX($A$4:$A$56,SMALL(IF($A$88=IK$4:IK$56,ROW(IK$4:IK$56)-MIN(ROW(IK$4))+1,""),ROWS(IK$88:IK104))),"")</f>
        <v/>
      </c>
      <c r="IL104" s="138" t="str">
        <f t="array" ref="IL104">IFERROR(INDEX($A$4:$A$56,SMALL(IF($A$88=IL$4:IL$56,ROW(IL$4:IL$56)-MIN(ROW(IL$4))+1,""),ROWS(IL$88:IL104))),"")</f>
        <v/>
      </c>
      <c r="IM104" s="138" t="str">
        <f t="array" ref="IM104">IFERROR(INDEX($A$4:$A$56,SMALL(IF($A$88=IM$4:IM$56,ROW(IM$4:IM$56)-MIN(ROW(IM$4))+1,""),ROWS(IM$88:IM104))),"")</f>
        <v/>
      </c>
      <c r="IN104" s="138" t="str">
        <f t="array" ref="IN104">IFERROR(INDEX($A$4:$A$56,SMALL(IF($A$88=IN$4:IN$56,ROW(IN$4:IN$56)-MIN(ROW(IN$4))+1,""),ROWS(IN$88:IN104))),"")</f>
        <v/>
      </c>
      <c r="IO104" s="138" t="str">
        <f t="array" ref="IO104">IFERROR(INDEX($A$4:$A$56,SMALL(IF($A$88=IO$4:IO$56,ROW(IO$4:IO$56)-MIN(ROW(IO$4))+1,""),ROWS(IO$88:IO104))),"")</f>
        <v/>
      </c>
      <c r="IP104" s="138" t="str">
        <f t="array" ref="IP104">IFERROR(INDEX($A$4:$A$56,SMALL(IF($A$88=IP$4:IP$56,ROW(IP$4:IP$56)-MIN(ROW(IP$4))+1,""),ROWS(IP$88:IP104))),"")</f>
        <v/>
      </c>
      <c r="IQ104" s="138" t="str">
        <f t="array" ref="IQ104">IFERROR(INDEX($A$4:$A$56,SMALL(IF($A$88=IQ$4:IQ$56,ROW(IQ$4:IQ$56)-MIN(ROW(IQ$4))+1,""),ROWS(IQ$88:IQ104))),"")</f>
        <v/>
      </c>
      <c r="IR104" s="138" t="str">
        <f t="array" ref="IR104">IFERROR(INDEX($A$4:$A$56,SMALL(IF($A$88=IR$4:IR$56,ROW(IR$4:IR$56)-MIN(ROW(IR$4))+1,""),ROWS(IR$88:IR104))),"")</f>
        <v/>
      </c>
      <c r="IS104" s="138" t="str">
        <f t="array" ref="IS104">IFERROR(INDEX($A$4:$A$56,SMALL(IF($A$88=IS$4:IS$56,ROW(IS$4:IS$56)-MIN(ROW(IS$4))+1,""),ROWS(IS$88:IS104))),"")</f>
        <v/>
      </c>
      <c r="IT104" s="138" t="str">
        <f t="array" ref="IT104">IFERROR(INDEX($A$4:$A$56,SMALL(IF($A$88=IT$4:IT$56,ROW(IT$4:IT$56)-MIN(ROW(IT$4))+1,""),ROWS(IT$88:IT104))),"")</f>
        <v/>
      </c>
      <c r="IU104" s="138" t="str">
        <f t="array" ref="IU104">IFERROR(INDEX($A$4:$A$56,SMALL(IF($A$88=IU$4:IU$56,ROW(IU$4:IU$56)-MIN(ROW(IU$4))+1,""),ROWS(IU$88:IU104))),"")</f>
        <v/>
      </c>
      <c r="IV104" s="138" t="str">
        <f t="array" ref="IV104">IFERROR(INDEX($A$4:$A$56,SMALL(IF($A$88=IV$4:IV$56,ROW(IV$4:IV$56)-MIN(ROW(IV$4))+1,""),ROWS(IV$88:IV104))),"")</f>
        <v/>
      </c>
      <c r="IW104" s="138" t="str">
        <f t="array" ref="IW104">IFERROR(INDEX($A$4:$A$56,SMALL(IF($A$88=IW$4:IW$56,ROW(IW$4:IW$56)-MIN(ROW(IW$4))+1,""),ROWS(IW$88:IW104))),"")</f>
        <v/>
      </c>
      <c r="IX104" s="138" t="str">
        <f t="array" ref="IX104">IFERROR(INDEX($A$4:$A$56,SMALL(IF($A$88=IX$4:IX$56,ROW(IX$4:IX$56)-MIN(ROW(IX$4))+1,""),ROWS(IX$88:IX104))),"")</f>
        <v/>
      </c>
      <c r="IY104" s="138" t="str">
        <f t="array" ref="IY104">IFERROR(INDEX($A$4:$A$56,SMALL(IF($A$88=IY$4:IY$56,ROW(IY$4:IY$56)-MIN(ROW(IY$4))+1,""),ROWS(IY$88:IY104))),"")</f>
        <v/>
      </c>
      <c r="IZ104" s="138" t="str">
        <f t="array" ref="IZ104">IFERROR(INDEX($A$4:$A$56,SMALL(IF($A$88=IZ$4:IZ$56,ROW(IZ$4:IZ$56)-MIN(ROW(IZ$4))+1,""),ROWS(IZ$88:IZ104))),"")</f>
        <v/>
      </c>
      <c r="JA104" s="138" t="str">
        <f t="array" ref="JA104">IFERROR(INDEX($A$4:$A$56,SMALL(IF($A$88=JA$4:JA$56,ROW(JA$4:JA$56)-MIN(ROW(JA$4))+1,""),ROWS(JA$88:JA104))),"")</f>
        <v/>
      </c>
      <c r="JB104" s="138" t="str">
        <f t="array" ref="JB104">IFERROR(INDEX($A$4:$A$56,SMALL(IF($A$88=JB$4:JB$56,ROW(JB$4:JB$56)-MIN(ROW(JB$4))+1,""),ROWS(JB$88:JB104))),"")</f>
        <v/>
      </c>
      <c r="JC104" s="138" t="str">
        <f t="array" ref="JC104">IFERROR(INDEX($A$4:$A$56,SMALL(IF($A$88=JC$4:JC$56,ROW(JC$4:JC$56)-MIN(ROW(JC$4))+1,""),ROWS(JC$88:JC104))),"")</f>
        <v/>
      </c>
      <c r="JD104" s="138" t="str">
        <f t="array" ref="JD104">IFERROR(INDEX($A$4:$A$56,SMALL(IF($A$88=JD$4:JD$56,ROW(JD$4:JD$56)-MIN(ROW(JD$4))+1,""),ROWS(JD$88:JD104))),"")</f>
        <v/>
      </c>
      <c r="JE104" s="138" t="str">
        <f t="array" ref="JE104">IFERROR(INDEX($A$4:$A$56,SMALL(IF($A$88=JE$4:JE$56,ROW(JE$4:JE$56)-MIN(ROW(JE$4))+1,""),ROWS(JE$88:JE104))),"")</f>
        <v/>
      </c>
      <c r="JF104" s="138" t="str">
        <f t="array" ref="JF104">IFERROR(INDEX($A$4:$A$56,SMALL(IF($A$88=JF$4:JF$56,ROW(JF$4:JF$56)-MIN(ROW(JF$4))+1,""),ROWS(JF$88:JF104))),"")</f>
        <v/>
      </c>
      <c r="JG104" s="138" t="str">
        <f t="array" ref="JG104">IFERROR(INDEX($A$4:$A$56,SMALL(IF($A$88=JG$4:JG$56,ROW(JG$4:JG$56)-MIN(ROW(JG$4))+1,""),ROWS(JG$88:JG104))),"")</f>
        <v/>
      </c>
      <c r="JH104" s="138" t="str">
        <f t="array" ref="JH104">IFERROR(INDEX($A$4:$A$56,SMALL(IF($A$88=JH$4:JH$56,ROW(JH$4:JH$56)-MIN(ROW(JH$4))+1,""),ROWS(JH$88:JH104))),"")</f>
        <v/>
      </c>
      <c r="JI104" s="138" t="str">
        <f t="array" ref="JI104">IFERROR(INDEX($A$4:$A$56,SMALL(IF($A$88=JI$4:JI$56,ROW(JI$4:JI$56)-MIN(ROW(JI$4))+1,""),ROWS(JI$88:JI104))),"")</f>
        <v/>
      </c>
      <c r="JJ104" s="138" t="str">
        <f t="array" ref="JJ104">IFERROR(INDEX($A$4:$A$56,SMALL(IF($A$88=JJ$4:JJ$56,ROW(JJ$4:JJ$56)-MIN(ROW(JJ$4))+1,""),ROWS(JJ$88:JJ104))),"")</f>
        <v/>
      </c>
      <c r="JK104" s="138" t="str">
        <f t="array" ref="JK104">IFERROR(INDEX($A$4:$A$56,SMALL(IF($A$88=JK$4:JK$56,ROW(JK$4:JK$56)-MIN(ROW(JK$4))+1,""),ROWS(JK$88:JK104))),"")</f>
        <v/>
      </c>
    </row>
    <row r="105" spans="1:271">
      <c r="B105" s="186" t="str">
        <f t="array" ref="B105">IFERROR(INDEX($A$4:$A$56,SMALL(IF($A$88=B$4:B$56,ROW(B$4:B$56)-MIN(ROW(B$4))+1,""),ROWS(B$88:B105))),"")</f>
        <v/>
      </c>
      <c r="C105" s="138" t="str">
        <f t="array" ref="C105">IFERROR(INDEX($A$4:$A$56,SMALL(IF($A$88=C$4:C$56,ROW(C$4:C$56)-MIN(ROW(C$4))+1,""),ROWS(C$88:C105))),"")</f>
        <v/>
      </c>
      <c r="D105" s="138" t="str">
        <f t="array" ref="D105">IFERROR(INDEX($A$4:$A$56,SMALL(IF($A$88=D$4:D$56,ROW(D$4:D$56)-MIN(ROW(D$4))+1,""),ROWS(D$88:D105))),"")</f>
        <v/>
      </c>
      <c r="E105" s="138" t="str">
        <f t="array" ref="E105">IFERROR(INDEX($A$4:$A$56,SMALL(IF($A$88=E$4:E$56,ROW(E$4:E$56)-MIN(ROW(E$4))+1,""),ROWS(E$88:E105))),"")</f>
        <v/>
      </c>
      <c r="F105" s="138" t="str">
        <f t="array" ref="F105">IFERROR(INDEX($A$4:$A$56,SMALL(IF($A$88=F$4:F$56,ROW(F$4:F$56)-MIN(ROW(F$4))+1,""),ROWS(F$88:F105))),"")</f>
        <v/>
      </c>
      <c r="G105" s="186" t="str">
        <f t="array" ref="G105">IFERROR(INDEX($A$4:$A$56,SMALL(IF($A$88=G$4:G$56,ROW(G$4:G$56)-MIN(ROW(G$4))+1,""),ROWS(G$88:G105))),"")</f>
        <v/>
      </c>
      <c r="H105" s="138" t="str">
        <f t="array" ref="H105">IFERROR(INDEX($A$4:$A$56,SMALL(IF($A$88=H$4:H$56,ROW(H$4:H$56)-MIN(ROW(H$4))+1,""),ROWS(H$88:H105))),"")</f>
        <v/>
      </c>
      <c r="I105" s="138" t="str">
        <f t="array" ref="I105">IFERROR(INDEX($A$4:$A$56,SMALL(IF($A$88=I$4:I$56,ROW(I$4:I$56)-MIN(ROW(I$4))+1,""),ROWS(I$88:I105))),"")</f>
        <v/>
      </c>
      <c r="J105" s="138" t="str">
        <f t="array" ref="J105">IFERROR(INDEX($A$4:$A$56,SMALL(IF($A$88=J$4:J$56,ROW(J$4:J$56)-MIN(ROW(J$4))+1,""),ROWS(J$88:J105))),"")</f>
        <v/>
      </c>
      <c r="K105" s="138" t="str">
        <f t="array" ref="K105">IFERROR(INDEX($A$4:$A$56,SMALL(IF($A$88=K$4:K$56,ROW(K$4:K$56)-MIN(ROW(K$4))+1,""),ROWS(K$88:K105))),"")</f>
        <v/>
      </c>
      <c r="L105" s="186" t="str">
        <f t="array" ref="L105">IFERROR(INDEX($A$4:$A$56,SMALL(IF($A$88=L$4:L$56,ROW(L$4:L$56)-MIN(ROW(L$4))+1,""),ROWS(L$88:L105))),"")</f>
        <v/>
      </c>
      <c r="M105" s="138" t="str">
        <f t="array" ref="M105">IFERROR(INDEX($A$4:$A$56,SMALL(IF($A$88=M$4:M$56,ROW(M$4:M$56)-MIN(ROW(M$4))+1,""),ROWS(M$88:M105))),"")</f>
        <v/>
      </c>
      <c r="N105" s="138" t="str">
        <f t="array" ref="N105">IFERROR(INDEX($A$4:$A$56,SMALL(IF($A$88=N$4:N$56,ROW(N$4:N$56)-MIN(ROW(N$4))+1,""),ROWS(N$88:N105))),"")</f>
        <v/>
      </c>
      <c r="O105" s="138" t="str">
        <f t="array" ref="O105">IFERROR(INDEX($A$4:$A$56,SMALL(IF($A$88=O$4:O$56,ROW(O$4:O$56)-MIN(ROW(O$4))+1,""),ROWS(O$88:O105))),"")</f>
        <v/>
      </c>
      <c r="P105" s="138" t="str">
        <f t="array" ref="P105">IFERROR(INDEX($A$4:$A$56,SMALL(IF($A$88=P$4:P$56,ROW(P$4:P$56)-MIN(ROW(P$4))+1,""),ROWS(P$88:P105))),"")</f>
        <v/>
      </c>
      <c r="Q105" s="186" t="str">
        <f t="array" ref="Q105">IFERROR(INDEX($A$4:$A$56,SMALL(IF($A$88=Q$4:Q$56,ROW(Q$4:Q$56)-MIN(ROW(Q$4))+1,""),ROWS(Q$88:Q105))),"")</f>
        <v/>
      </c>
      <c r="R105" s="138" t="str">
        <f t="array" ref="R105">IFERROR(INDEX($A$4:$A$56,SMALL(IF($A$88=R$4:R$56,ROW(R$4:R$56)-MIN(ROW(R$4))+1,""),ROWS(R$88:R105))),"")</f>
        <v/>
      </c>
      <c r="S105" s="138" t="str">
        <f t="array" ref="S105">IFERROR(INDEX($A$4:$A$56,SMALL(IF($A$88=S$4:S$56,ROW(S$4:S$56)-MIN(ROW(S$4))+1,""),ROWS(S$88:S105))),"")</f>
        <v/>
      </c>
      <c r="T105" s="138" t="str">
        <f t="array" ref="T105">IFERROR(INDEX($A$4:$A$56,SMALL(IF($A$88=T$4:T$56,ROW(T$4:T$56)-MIN(ROW(T$4))+1,""),ROWS(T$88:T105))),"")</f>
        <v/>
      </c>
      <c r="U105" s="138" t="str">
        <f t="array" ref="U105">IFERROR(INDEX($A$4:$A$56,SMALL(IF($A$88=U$4:U$56,ROW(U$4:U$56)-MIN(ROW(U$4))+1,""),ROWS(U$88:U105))),"")</f>
        <v/>
      </c>
      <c r="V105" s="186" t="str">
        <f t="array" ref="V105">IFERROR(INDEX($A$4:$A$56,SMALL(IF($A$88=V$4:V$56,ROW(V$4:V$56)-MIN(ROW(V$4))+1,""),ROWS(V$88:V105))),"")</f>
        <v/>
      </c>
      <c r="W105" s="138" t="str">
        <f t="array" ref="W105">IFERROR(INDEX($A$4:$A$56,SMALL(IF($A$88=W$4:W$56,ROW(W$4:W$56)-MIN(ROW(W$4))+1,""),ROWS(W$88:W105))),"")</f>
        <v/>
      </c>
      <c r="X105" s="138" t="str">
        <f t="array" ref="X105">IFERROR(INDEX($A$4:$A$56,SMALL(IF($A$88=X$4:X$56,ROW(X$4:X$56)-MIN(ROW(X$4))+1,""),ROWS(X$88:X105))),"")</f>
        <v/>
      </c>
      <c r="Y105" s="138" t="str">
        <f t="array" ref="Y105">IFERROR(INDEX($A$4:$A$56,SMALL(IF($A$88=Y$4:Y$56,ROW(Y$4:Y$56)-MIN(ROW(Y$4))+1,""),ROWS(Y$88:Y105))),"")</f>
        <v/>
      </c>
      <c r="Z105" s="138" t="str">
        <f t="array" ref="Z105">IFERROR(INDEX($A$4:$A$56,SMALL(IF($A$88=Z$4:Z$56,ROW(Z$4:Z$56)-MIN(ROW(Z$4))+1,""),ROWS(Z$88:Z105))),"")</f>
        <v/>
      </c>
      <c r="AA105" s="186" t="str">
        <f t="array" ref="AA105">IFERROR(INDEX($A$4:$A$56,SMALL(IF($A$88=AA$4:AA$56,ROW(AA$4:AA$56)-MIN(ROW(AA$4))+1,""),ROWS(AA$88:AA105))),"")</f>
        <v/>
      </c>
      <c r="AB105" s="138" t="str">
        <f t="array" ref="AB105">IFERROR(INDEX($A$4:$A$56,SMALL(IF($A$88=AB$4:AB$56,ROW(AB$4:AB$56)-MIN(ROW(AB$4))+1,""),ROWS(AB$88:AB105))),"")</f>
        <v/>
      </c>
      <c r="AC105" s="138" t="str">
        <f t="array" ref="AC105">IFERROR(INDEX($A$4:$A$56,SMALL(IF($A$88=AC$4:AC$56,ROW(AC$4:AC$56)-MIN(ROW(AC$4))+1,""),ROWS(AC$88:AC105))),"")</f>
        <v/>
      </c>
      <c r="AD105" s="138" t="str">
        <f t="array" ref="AD105">IFERROR(INDEX($A$4:$A$56,SMALL(IF($A$88=AD$4:AD$56,ROW(AD$4:AD$56)-MIN(ROW(AD$4))+1,""),ROWS(AD$88:AD105))),"")</f>
        <v/>
      </c>
      <c r="AE105" s="138" t="str">
        <f t="array" ref="AE105">IFERROR(INDEX($A$4:$A$56,SMALL(IF($A$88=AE$4:AE$56,ROW(AE$4:AE$56)-MIN(ROW(AE$4))+1,""),ROWS(AE$88:AE105))),"")</f>
        <v/>
      </c>
      <c r="AF105" s="186" t="str">
        <f t="array" ref="AF105">IFERROR(INDEX($A$4:$A$56,SMALL(IF($A$88=AF$4:AF$56,ROW(AF$4:AF$56)-MIN(ROW(AF$4))+1,""),ROWS(AF$88:AF105))),"")</f>
        <v/>
      </c>
      <c r="AG105" s="138" t="str">
        <f t="array" ref="AG105">IFERROR(INDEX($A$4:$A$56,SMALL(IF($A$88=AG$4:AG$56,ROW(AG$4:AG$56)-MIN(ROW(AG$4))+1,""),ROWS(AG$88:AG105))),"")</f>
        <v/>
      </c>
      <c r="AH105" s="138" t="str">
        <f t="array" ref="AH105">IFERROR(INDEX($A$4:$A$56,SMALL(IF($A$88=AH$4:AH$56,ROW(AH$4:AH$56)-MIN(ROW(AH$4))+1,""),ROWS(AH$88:AH105))),"")</f>
        <v/>
      </c>
      <c r="AI105" s="138" t="str">
        <f t="array" ref="AI105">IFERROR(INDEX($A$4:$A$56,SMALL(IF($A$88=AI$4:AI$56,ROW(AI$4:AI$56)-MIN(ROW(AI$4))+1,""),ROWS(AI$88:AI105))),"")</f>
        <v/>
      </c>
      <c r="AJ105" s="138" t="str">
        <f t="array" ref="AJ105">IFERROR(INDEX($A$4:$A$56,SMALL(IF($A$88=AJ$4:AJ$56,ROW(AJ$4:AJ$56)-MIN(ROW(AJ$4))+1,""),ROWS(AJ$88:AJ105))),"")</f>
        <v/>
      </c>
      <c r="AK105" s="186" t="str">
        <f t="array" ref="AK105">IFERROR(INDEX($A$4:$A$56,SMALL(IF($A$88=AK$4:AK$56,ROW(AK$4:AK$56)-MIN(ROW(AK$4))+1,""),ROWS(AK$88:AK105))),"")</f>
        <v/>
      </c>
      <c r="AL105" s="138" t="str">
        <f t="array" ref="AL105">IFERROR(INDEX($A$4:$A$56,SMALL(IF($A$88=AL$4:AL$56,ROW(AL$4:AL$56)-MIN(ROW(AL$4))+1,""),ROWS(AL$88:AL105))),"")</f>
        <v/>
      </c>
      <c r="AM105" s="138" t="str">
        <f t="array" ref="AM105">IFERROR(INDEX($A$4:$A$56,SMALL(IF($A$88=AM$4:AM$56,ROW(AM$4:AM$56)-MIN(ROW(AM$4))+1,""),ROWS(AM$88:AM105))),"")</f>
        <v/>
      </c>
      <c r="AN105" s="138" t="str">
        <f t="array" ref="AN105">IFERROR(INDEX($A$4:$A$56,SMALL(IF($A$88=AN$4:AN$56,ROW(AN$4:AN$56)-MIN(ROW(AN$4))+1,""),ROWS(AN$88:AN105))),"")</f>
        <v/>
      </c>
      <c r="AO105" s="138" t="str">
        <f t="array" ref="AO105">IFERROR(INDEX($A$4:$A$56,SMALL(IF($A$88=AO$4:AO$56,ROW(AO$4:AO$56)-MIN(ROW(AO$4))+1,""),ROWS(AO$88:AO105))),"")</f>
        <v/>
      </c>
      <c r="AP105" s="186" t="str">
        <f t="array" ref="AP105">IFERROR(INDEX($A$4:$A$56,SMALL(IF($A$88=AP$4:AP$56,ROW(AP$4:AP$56)-MIN(ROW(AP$4))+1,""),ROWS(AP$88:AP105))),"")</f>
        <v/>
      </c>
      <c r="AQ105" s="138" t="str">
        <f t="array" ref="AQ105">IFERROR(INDEX($A$4:$A$56,SMALL(IF($A$88=AQ$4:AQ$56,ROW(AQ$4:AQ$56)-MIN(ROW(AQ$4))+1,""),ROWS(AQ$88:AQ105))),"")</f>
        <v/>
      </c>
      <c r="AR105" s="138" t="str">
        <f t="array" ref="AR105">IFERROR(INDEX($A$4:$A$56,SMALL(IF($A$88=AR$4:AR$56,ROW(AR$4:AR$56)-MIN(ROW(AR$4))+1,""),ROWS(AR$88:AR105))),"")</f>
        <v/>
      </c>
      <c r="AS105" s="138" t="str">
        <f t="array" ref="AS105">IFERROR(INDEX($A$4:$A$56,SMALL(IF($A$88=AS$4:AS$56,ROW(AS$4:AS$56)-MIN(ROW(AS$4))+1,""),ROWS(AS$88:AS105))),"")</f>
        <v/>
      </c>
      <c r="AT105" s="138" t="str">
        <f t="array" ref="AT105">IFERROR(INDEX($A$4:$A$56,SMALL(IF($A$88=AT$4:AT$56,ROW(AT$4:AT$56)-MIN(ROW(AT$4))+1,""),ROWS(AT$88:AT105))),"")</f>
        <v/>
      </c>
      <c r="AU105" s="186" t="str">
        <f t="array" ref="AU105">IFERROR(INDEX($A$4:$A$56,SMALL(IF($A$88=AU$4:AU$56,ROW(AU$4:AU$56)-MIN(ROW(AU$4))+1,""),ROWS(AU$88:AU105))),"")</f>
        <v/>
      </c>
      <c r="AV105" s="138" t="str">
        <f t="array" ref="AV105">IFERROR(INDEX($A$4:$A$56,SMALL(IF($A$88=AV$4:AV$56,ROW(AV$4:AV$56)-MIN(ROW(AV$4))+1,""),ROWS(AV$88:AV105))),"")</f>
        <v/>
      </c>
      <c r="AW105" s="138" t="str">
        <f t="array" ref="AW105">IFERROR(INDEX($A$4:$A$56,SMALL(IF($A$88=AW$4:AW$56,ROW(AW$4:AW$56)-MIN(ROW(AW$4))+1,""),ROWS(AW$88:AW105))),"")</f>
        <v/>
      </c>
      <c r="AX105" s="138" t="str">
        <f t="array" ref="AX105">IFERROR(INDEX($A$4:$A$56,SMALL(IF($A$88=AX$4:AX$56,ROW(AX$4:AX$56)-MIN(ROW(AX$4))+1,""),ROWS(AX$88:AX105))),"")</f>
        <v/>
      </c>
      <c r="AY105" s="138" t="str">
        <f t="array" ref="AY105">IFERROR(INDEX($A$4:$A$56,SMALL(IF($A$88=AY$4:AY$56,ROW(AY$4:AY$56)-MIN(ROW(AY$4))+1,""),ROWS(AY$88:AY105))),"")</f>
        <v/>
      </c>
      <c r="AZ105" s="186" t="str">
        <f t="array" ref="AZ105">IFERROR(INDEX($A$4:$A$56,SMALL(IF($A$88=AZ$4:AZ$56,ROW(AZ$4:AZ$56)-MIN(ROW(AZ$4))+1,""),ROWS(AZ$88:AZ105))),"")</f>
        <v/>
      </c>
      <c r="BA105" s="138" t="str">
        <f t="array" ref="BA105">IFERROR(INDEX($A$4:$A$56,SMALL(IF($A$88=BA$4:BA$56,ROW(BA$4:BA$56)-MIN(ROW(BA$4))+1,""),ROWS(BA$88:BA105))),"")</f>
        <v/>
      </c>
      <c r="BB105" s="138" t="str">
        <f t="array" ref="BB105">IFERROR(INDEX($A$4:$A$56,SMALL(IF($A$88=BB$4:BB$56,ROW(BB$4:BB$56)-MIN(ROW(BB$4))+1,""),ROWS(BB$88:BB105))),"")</f>
        <v/>
      </c>
      <c r="BC105" s="138" t="str">
        <f t="array" ref="BC105">IFERROR(INDEX($A$4:$A$56,SMALL(IF($A$88=BC$4:BC$56,ROW(BC$4:BC$56)-MIN(ROW(BC$4))+1,""),ROWS(BC$88:BC105))),"")</f>
        <v/>
      </c>
      <c r="BD105" s="138" t="str">
        <f t="array" ref="BD105">IFERROR(INDEX($A$4:$A$56,SMALL(IF($A$88=BD$4:BD$56,ROW(BD$4:BD$56)-MIN(ROW(BD$4))+1,""),ROWS(BD$88:BD105))),"")</f>
        <v/>
      </c>
      <c r="BE105" s="186" t="str">
        <f t="array" ref="BE105">IFERROR(INDEX($A$4:$A$56,SMALL(IF($A$88=BE$4:BE$56,ROW(BE$4:BE$56)-MIN(ROW(BE$4))+1,""),ROWS(BE$88:BE105))),"")</f>
        <v/>
      </c>
      <c r="BF105" s="138" t="str">
        <f t="array" ref="BF105">IFERROR(INDEX($A$4:$A$56,SMALL(IF($A$88=BF$4:BF$56,ROW(BF$4:BF$56)-MIN(ROW(BF$4))+1,""),ROWS(BF$88:BF105))),"")</f>
        <v/>
      </c>
      <c r="BG105" s="138" t="str">
        <f t="array" ref="BG105">IFERROR(INDEX($A$4:$A$56,SMALL(IF($A$88=BG$4:BG$56,ROW(BG$4:BG$56)-MIN(ROW(BG$4))+1,""),ROWS(BG$88:BG105))),"")</f>
        <v/>
      </c>
      <c r="BH105" s="138" t="str">
        <f t="array" ref="BH105">IFERROR(INDEX($A$4:$A$56,SMALL(IF($A$88=BH$4:BH$56,ROW(BH$4:BH$56)-MIN(ROW(BH$4))+1,""),ROWS(BH$88:BH105))),"")</f>
        <v/>
      </c>
      <c r="BI105" s="138" t="str">
        <f t="array" ref="BI105">IFERROR(INDEX($A$4:$A$56,SMALL(IF($A$88=BI$4:BI$56,ROW(BI$4:BI$56)-MIN(ROW(BI$4))+1,""),ROWS(BI$88:BI105))),"")</f>
        <v/>
      </c>
      <c r="BJ105" s="186" t="str">
        <f t="array" ref="BJ105">IFERROR(INDEX($A$4:$A$56,SMALL(IF($A$88=BJ$4:BJ$56,ROW(BJ$4:BJ$56)-MIN(ROW(BJ$4))+1,""),ROWS(BJ$88:BJ105))),"")</f>
        <v/>
      </c>
      <c r="BK105" s="138" t="str">
        <f t="array" ref="BK105">IFERROR(INDEX($A$4:$A$56,SMALL(IF($A$88=BK$4:BK$56,ROW(BK$4:BK$56)-MIN(ROW(BK$4))+1,""),ROWS(BK$88:BK105))),"")</f>
        <v/>
      </c>
      <c r="BL105" s="138" t="str">
        <f t="array" ref="BL105">IFERROR(INDEX($A$4:$A$56,SMALL(IF($A$88=BL$4:BL$56,ROW(BL$4:BL$56)-MIN(ROW(BL$4))+1,""),ROWS(BL$88:BL105))),"")</f>
        <v/>
      </c>
      <c r="BM105" s="138" t="str">
        <f t="array" ref="BM105">IFERROR(INDEX($A$4:$A$56,SMALL(IF($A$88=BM$4:BM$56,ROW(BM$4:BM$56)-MIN(ROW(BM$4))+1,""),ROWS(BM$88:BM105))),"")</f>
        <v/>
      </c>
      <c r="BN105" s="138" t="str">
        <f t="array" ref="BN105">IFERROR(INDEX($A$4:$A$56,SMALL(IF($A$88=BN$4:BN$56,ROW(BN$4:BN$56)-MIN(ROW(BN$4))+1,""),ROWS(BN$88:BN105))),"")</f>
        <v/>
      </c>
      <c r="BO105" s="186" t="str">
        <f t="array" ref="BO105">IFERROR(INDEX($A$4:$A$56,SMALL(IF($A$88=BO$4:BO$56,ROW(BO$4:BO$56)-MIN(ROW(BO$4))+1,""),ROWS(BO$88:BO105))),"")</f>
        <v/>
      </c>
      <c r="BP105" s="138" t="str">
        <f t="array" ref="BP105">IFERROR(INDEX($A$4:$A$56,SMALL(IF($A$88=BP$4:BP$56,ROW(BP$4:BP$56)-MIN(ROW(BP$4))+1,""),ROWS(BP$88:BP105))),"")</f>
        <v/>
      </c>
      <c r="BQ105" s="138" t="str">
        <f t="array" ref="BQ105">IFERROR(INDEX($A$4:$A$56,SMALL(IF($A$88=BQ$4:BQ$56,ROW(BQ$4:BQ$56)-MIN(ROW(BQ$4))+1,""),ROWS(BQ$88:BQ105))),"")</f>
        <v/>
      </c>
      <c r="BR105" s="138" t="str">
        <f t="array" ref="BR105">IFERROR(INDEX($A$4:$A$56,SMALL(IF($A$88=BR$4:BR$56,ROW(BR$4:BR$56)-MIN(ROW(BR$4))+1,""),ROWS(BR$88:BR105))),"")</f>
        <v/>
      </c>
      <c r="BS105" s="138" t="str">
        <f t="array" ref="BS105">IFERROR(INDEX($A$4:$A$56,SMALL(IF($A$88=BS$4:BS$56,ROW(BS$4:BS$56)-MIN(ROW(BS$4))+1,""),ROWS(BS$88:BS105))),"")</f>
        <v/>
      </c>
      <c r="BT105" s="186" t="str">
        <f t="array" ref="BT105">IFERROR(INDEX($A$4:$A$56,SMALL(IF($A$88=BT$4:BT$56,ROW(BT$4:BT$56)-MIN(ROW(BT$4))+1,""),ROWS(BT$88:BT105))),"")</f>
        <v/>
      </c>
      <c r="BU105" s="138" t="str">
        <f t="array" ref="BU105">IFERROR(INDEX($A$4:$A$56,SMALL(IF($A$88=BU$4:BU$56,ROW(BU$4:BU$56)-MIN(ROW(BU$4))+1,""),ROWS(BU$88:BU105))),"")</f>
        <v/>
      </c>
      <c r="BV105" s="138" t="str">
        <f t="array" ref="BV105">IFERROR(INDEX($A$4:$A$56,SMALL(IF($A$88=BV$4:BV$56,ROW(BV$4:BV$56)-MIN(ROW(BV$4))+1,""),ROWS(BV$88:BV105))),"")</f>
        <v/>
      </c>
      <c r="BW105" s="138" t="str">
        <f t="array" ref="BW105">IFERROR(INDEX($A$4:$A$56,SMALL(IF($A$88=BW$4:BW$56,ROW(BW$4:BW$56)-MIN(ROW(BW$4))+1,""),ROWS(BW$88:BW105))),"")</f>
        <v/>
      </c>
      <c r="BX105" s="138" t="str">
        <f t="array" ref="BX105">IFERROR(INDEX($A$4:$A$56,SMALL(IF($A$88=BX$4:BX$56,ROW(BX$4:BX$56)-MIN(ROW(BX$4))+1,""),ROWS(BX$88:BX105))),"")</f>
        <v/>
      </c>
      <c r="BY105" s="186" t="str">
        <f t="array" ref="BY105">IFERROR(INDEX($A$4:$A$56,SMALL(IF($A$88=BY$4:BY$56,ROW(BY$4:BY$56)-MIN(ROW(BY$4))+1,""),ROWS(BY$88:BY105))),"")</f>
        <v/>
      </c>
      <c r="BZ105" s="138" t="str">
        <f t="array" ref="BZ105">IFERROR(INDEX($A$4:$A$56,SMALL(IF($A$88=BZ$4:BZ$56,ROW(BZ$4:BZ$56)-MIN(ROW(BZ$4))+1,""),ROWS(BZ$88:BZ105))),"")</f>
        <v/>
      </c>
      <c r="CA105" s="138" t="str">
        <f t="array" ref="CA105">IFERROR(INDEX($A$4:$A$56,SMALL(IF($A$88=CA$4:CA$56,ROW(CA$4:CA$56)-MIN(ROW(CA$4))+1,""),ROWS(CA$88:CA105))),"")</f>
        <v/>
      </c>
      <c r="CB105" s="138" t="str">
        <f t="array" ref="CB105">IFERROR(INDEX($A$4:$A$56,SMALL(IF($A$88=CB$4:CB$56,ROW(CB$4:CB$56)-MIN(ROW(CB$4))+1,""),ROWS(CB$88:CB105))),"")</f>
        <v/>
      </c>
      <c r="CC105" s="138" t="str">
        <f t="array" ref="CC105">IFERROR(INDEX($A$4:$A$56,SMALL(IF($A$88=CC$4:CC$56,ROW(CC$4:CC$56)-MIN(ROW(CC$4))+1,""),ROWS(CC$88:CC105))),"")</f>
        <v/>
      </c>
      <c r="CD105" s="186" t="str">
        <f t="array" ref="CD105">IFERROR(INDEX($A$4:$A$56,SMALL(IF($A$88=CD$4:CD$56,ROW(CD$4:CD$56)-MIN(ROW(CD$4))+1,""),ROWS(CD$88:CD105))),"")</f>
        <v/>
      </c>
      <c r="CE105" s="138" t="str">
        <f t="array" ref="CE105">IFERROR(INDEX($A$4:$A$56,SMALL(IF($A$88=CE$4:CE$56,ROW(CE$4:CE$56)-MIN(ROW(CE$4))+1,""),ROWS(CE$88:CE105))),"")</f>
        <v/>
      </c>
      <c r="CF105" s="138" t="str">
        <f t="array" ref="CF105">IFERROR(INDEX($A$4:$A$56,SMALL(IF($A$88=CF$4:CF$56,ROW(CF$4:CF$56)-MIN(ROW(CF$4))+1,""),ROWS(CF$88:CF105))),"")</f>
        <v/>
      </c>
      <c r="CG105" s="138" t="str">
        <f t="array" ref="CG105">IFERROR(INDEX($A$4:$A$56,SMALL(IF($A$88=CG$4:CG$56,ROW(CG$4:CG$56)-MIN(ROW(CG$4))+1,""),ROWS(CG$88:CG105))),"")</f>
        <v/>
      </c>
      <c r="CH105" s="138" t="str">
        <f t="array" ref="CH105">IFERROR(INDEX($A$4:$A$56,SMALL(IF($A$88=CH$4:CH$56,ROW(CH$4:CH$56)-MIN(ROW(CH$4))+1,""),ROWS(CH$88:CH105))),"")</f>
        <v/>
      </c>
      <c r="CI105" s="186" t="str">
        <f t="array" ref="CI105">IFERROR(INDEX($A$4:$A$56,SMALL(IF($A$88=CI$4:CI$56,ROW(CI$4:CI$56)-MIN(ROW(CI$4))+1,""),ROWS(CI$88:CI105))),"")</f>
        <v/>
      </c>
      <c r="CJ105" s="138" t="str">
        <f t="array" ref="CJ105">IFERROR(INDEX($A$4:$A$56,SMALL(IF($A$88=CJ$4:CJ$56,ROW(CJ$4:CJ$56)-MIN(ROW(CJ$4))+1,""),ROWS(CJ$88:CJ105))),"")</f>
        <v/>
      </c>
      <c r="CK105" s="138" t="str">
        <f t="array" ref="CK105">IFERROR(INDEX($A$4:$A$56,SMALL(IF($A$88=CK$4:CK$56,ROW(CK$4:CK$56)-MIN(ROW(CK$4))+1,""),ROWS(CK$88:CK105))),"")</f>
        <v/>
      </c>
      <c r="CL105" s="138" t="str">
        <f t="array" ref="CL105">IFERROR(INDEX($A$4:$A$56,SMALL(IF($A$88=CL$4:CL$56,ROW(CL$4:CL$56)-MIN(ROW(CL$4))+1,""),ROWS(CL$88:CL105))),"")</f>
        <v/>
      </c>
      <c r="CM105" s="138" t="str">
        <f t="array" ref="CM105">IFERROR(INDEX($A$4:$A$56,SMALL(IF($A$88=CM$4:CM$56,ROW(CM$4:CM$56)-MIN(ROW(CM$4))+1,""),ROWS(CM$88:CM105))),"")</f>
        <v/>
      </c>
      <c r="CN105" s="186" t="str">
        <f t="array" ref="CN105">IFERROR(INDEX($A$4:$A$56,SMALL(IF($A$88=CN$4:CN$56,ROW(CN$4:CN$56)-MIN(ROW(CN$4))+1,""),ROWS(CN$88:CN105))),"")</f>
        <v/>
      </c>
      <c r="CO105" s="138" t="str">
        <f t="array" ref="CO105">IFERROR(INDEX($A$4:$A$56,SMALL(IF($A$88=CO$4:CO$56,ROW(CO$4:CO$56)-MIN(ROW(CO$4))+1,""),ROWS(CO$88:CO105))),"")</f>
        <v/>
      </c>
      <c r="CP105" s="138" t="str">
        <f t="array" ref="CP105">IFERROR(INDEX($A$4:$A$56,SMALL(IF($A$88=CP$4:CP$56,ROW(CP$4:CP$56)-MIN(ROW(CP$4))+1,""),ROWS(CP$88:CP105))),"")</f>
        <v/>
      </c>
      <c r="CQ105" s="138" t="str">
        <f t="array" ref="CQ105">IFERROR(INDEX($A$4:$A$56,SMALL(IF($A$88=CQ$4:CQ$56,ROW(CQ$4:CQ$56)-MIN(ROW(CQ$4))+1,""),ROWS(CQ$88:CQ105))),"")</f>
        <v/>
      </c>
      <c r="CR105" s="138" t="str">
        <f t="array" ref="CR105">IFERROR(INDEX($A$4:$A$56,SMALL(IF($A$88=CR$4:CR$56,ROW(CR$4:CR$56)-MIN(ROW(CR$4))+1,""),ROWS(CR$88:CR105))),"")</f>
        <v/>
      </c>
      <c r="CS105" s="186" t="str">
        <f t="array" ref="CS105">IFERROR(INDEX($A$4:$A$56,SMALL(IF($A$88=CS$4:CS$56,ROW(CS$4:CS$56)-MIN(ROW(CS$4))+1,""),ROWS(CS$88:CS105))),"")</f>
        <v/>
      </c>
      <c r="CT105" s="138" t="str">
        <f t="array" ref="CT105">IFERROR(INDEX($A$4:$A$56,SMALL(IF($A$88=CT$4:CT$56,ROW(CT$4:CT$56)-MIN(ROW(CT$4))+1,""),ROWS(CT$88:CT105))),"")</f>
        <v/>
      </c>
      <c r="CU105" s="138" t="str">
        <f t="array" ref="CU105">IFERROR(INDEX($A$4:$A$56,SMALL(IF($A$88=CU$4:CU$56,ROW(CU$4:CU$56)-MIN(ROW(CU$4))+1,""),ROWS(CU$88:CU105))),"")</f>
        <v/>
      </c>
      <c r="CV105" s="138" t="str">
        <f t="array" ref="CV105">IFERROR(INDEX($A$4:$A$56,SMALL(IF($A$88=CV$4:CV$56,ROW(CV$4:CV$56)-MIN(ROW(CV$4))+1,""),ROWS(CV$88:CV105))),"")</f>
        <v/>
      </c>
      <c r="CW105" s="138" t="str">
        <f t="array" ref="CW105">IFERROR(INDEX($A$4:$A$56,SMALL(IF($A$88=CW$4:CW$56,ROW(CW$4:CW$56)-MIN(ROW(CW$4))+1,""),ROWS(CW$88:CW105))),"")</f>
        <v/>
      </c>
      <c r="CX105" s="186" t="str">
        <f t="array" ref="CX105">IFERROR(INDEX($A$4:$A$56,SMALL(IF($A$88=CX$4:CX$56,ROW(CX$4:CX$56)-MIN(ROW(CX$4))+1,""),ROWS(CX$88:CX105))),"")</f>
        <v/>
      </c>
      <c r="CY105" s="138" t="str">
        <f t="array" ref="CY105">IFERROR(INDEX($A$4:$A$56,SMALL(IF($A$88=CY$4:CY$56,ROW(CY$4:CY$56)-MIN(ROW(CY$4))+1,""),ROWS(CY$88:CY105))),"")</f>
        <v/>
      </c>
      <c r="CZ105" s="138" t="str">
        <f t="array" ref="CZ105">IFERROR(INDEX($A$4:$A$56,SMALL(IF($A$88=CZ$4:CZ$56,ROW(CZ$4:CZ$56)-MIN(ROW(CZ$4))+1,""),ROWS(CZ$88:CZ105))),"")</f>
        <v/>
      </c>
      <c r="DA105" s="138" t="str">
        <f t="array" ref="DA105">IFERROR(INDEX($A$4:$A$56,SMALL(IF($A$88=DA$4:DA$56,ROW(DA$4:DA$56)-MIN(ROW(DA$4))+1,""),ROWS(DA$88:DA105))),"")</f>
        <v/>
      </c>
      <c r="DB105" s="138" t="str">
        <f t="array" ref="DB105">IFERROR(INDEX($A$4:$A$56,SMALL(IF($A$88=DB$4:DB$56,ROW(DB$4:DB$56)-MIN(ROW(DB$4))+1,""),ROWS(DB$88:DB105))),"")</f>
        <v/>
      </c>
      <c r="DC105" s="186" t="str">
        <f t="array" ref="DC105">IFERROR(INDEX($A$4:$A$56,SMALL(IF($A$88=DC$4:DC$56,ROW(DC$4:DC$56)-MIN(ROW(DC$4))+1,""),ROWS(DC$88:DC105))),"")</f>
        <v/>
      </c>
      <c r="DD105" s="138" t="str">
        <f t="array" ref="DD105">IFERROR(INDEX($A$4:$A$56,SMALL(IF($A$88=DD$4:DD$56,ROW(DD$4:DD$56)-MIN(ROW(DD$4))+1,""),ROWS(DD$88:DD105))),"")</f>
        <v/>
      </c>
      <c r="DE105" s="138" t="str">
        <f t="array" ref="DE105">IFERROR(INDEX($A$4:$A$56,SMALL(IF($A$88=DE$4:DE$56,ROW(DE$4:DE$56)-MIN(ROW(DE$4))+1,""),ROWS(DE$88:DE105))),"")</f>
        <v/>
      </c>
      <c r="DF105" s="138" t="str">
        <f t="array" ref="DF105">IFERROR(INDEX($A$4:$A$56,SMALL(IF($A$88=DF$4:DF$56,ROW(DF$4:DF$56)-MIN(ROW(DF$4))+1,""),ROWS(DF$88:DF105))),"")</f>
        <v/>
      </c>
      <c r="DG105" s="138" t="str">
        <f t="array" ref="DG105">IFERROR(INDEX($A$4:$A$56,SMALL(IF($A$88=DG$4:DG$56,ROW(DG$4:DG$56)-MIN(ROW(DG$4))+1,""),ROWS(DG$88:DG105))),"")</f>
        <v/>
      </c>
      <c r="DH105" s="186" t="str">
        <f t="array" ref="DH105">IFERROR(INDEX($A$4:$A$56,SMALL(IF($A$88=DH$4:DH$56,ROW(DH$4:DH$56)-MIN(ROW(DH$4))+1,""),ROWS(DH$88:DH105))),"")</f>
        <v/>
      </c>
      <c r="DI105" s="138" t="str">
        <f t="array" ref="DI105">IFERROR(INDEX($A$4:$A$56,SMALL(IF($A$88=DI$4:DI$56,ROW(DI$4:DI$56)-MIN(ROW(DI$4))+1,""),ROWS(DI$88:DI105))),"")</f>
        <v/>
      </c>
      <c r="DJ105" s="138" t="str">
        <f t="array" ref="DJ105">IFERROR(INDEX($A$4:$A$56,SMALL(IF($A$88=DJ$4:DJ$56,ROW(DJ$4:DJ$56)-MIN(ROW(DJ$4))+1,""),ROWS(DJ$88:DJ105))),"")</f>
        <v/>
      </c>
      <c r="DK105" s="138" t="str">
        <f t="array" ref="DK105">IFERROR(INDEX($A$4:$A$56,SMALL(IF($A$88=DK$4:DK$56,ROW(DK$4:DK$56)-MIN(ROW(DK$4))+1,""),ROWS(DK$88:DK105))),"")</f>
        <v/>
      </c>
      <c r="DL105" s="138" t="str">
        <f t="array" ref="DL105">IFERROR(INDEX($A$4:$A$56,SMALL(IF($A$88=DL$4:DL$56,ROW(DL$4:DL$56)-MIN(ROW(DL$4))+1,""),ROWS(DL$88:DL105))),"")</f>
        <v/>
      </c>
      <c r="DM105" s="186" t="str">
        <f t="array" ref="DM105">IFERROR(INDEX($A$4:$A$56,SMALL(IF($A$88=DM$4:DM$56,ROW(DM$4:DM$56)-MIN(ROW(DM$4))+1,""),ROWS(DM$88:DM105))),"")</f>
        <v/>
      </c>
      <c r="DN105" s="138" t="str">
        <f t="array" ref="DN105">IFERROR(INDEX($A$4:$A$56,SMALL(IF($A$88=DN$4:DN$56,ROW(DN$4:DN$56)-MIN(ROW(DN$4))+1,""),ROWS(DN$88:DN105))),"")</f>
        <v/>
      </c>
      <c r="DO105" s="138" t="str">
        <f t="array" ref="DO105">IFERROR(INDEX($A$4:$A$56,SMALL(IF($A$88=DO$4:DO$56,ROW(DO$4:DO$56)-MIN(ROW(DO$4))+1,""),ROWS(DO$88:DO105))),"")</f>
        <v/>
      </c>
      <c r="DP105" s="138" t="str">
        <f t="array" ref="DP105">IFERROR(INDEX($A$4:$A$56,SMALL(IF($A$88=DP$4:DP$56,ROW(DP$4:DP$56)-MIN(ROW(DP$4))+1,""),ROWS(DP$88:DP105))),"")</f>
        <v/>
      </c>
      <c r="DQ105" s="138" t="str">
        <f t="array" ref="DQ105">IFERROR(INDEX($A$4:$A$56,SMALL(IF($A$88=DQ$4:DQ$56,ROW(DQ$4:DQ$56)-MIN(ROW(DQ$4))+1,""),ROWS(DQ$88:DQ105))),"")</f>
        <v/>
      </c>
      <c r="DR105" s="186" t="str">
        <f t="array" ref="DR105">IFERROR(INDEX($A$4:$A$56,SMALL(IF($A$88=DR$4:DR$56,ROW(DR$4:DR$56)-MIN(ROW(DR$4))+1,""),ROWS(DR$88:DR105))),"")</f>
        <v/>
      </c>
      <c r="DS105" s="138" t="str">
        <f t="array" ref="DS105">IFERROR(INDEX($A$4:$A$56,SMALL(IF($A$88=DS$4:DS$56,ROW(DS$4:DS$56)-MIN(ROW(DS$4))+1,""),ROWS(DS$88:DS105))),"")</f>
        <v/>
      </c>
      <c r="DT105" s="138" t="str">
        <f t="array" ref="DT105">IFERROR(INDEX($A$4:$A$56,SMALL(IF($A$88=DT$4:DT$56,ROW(DT$4:DT$56)-MIN(ROW(DT$4))+1,""),ROWS(DT$88:DT105))),"")</f>
        <v/>
      </c>
      <c r="DU105" s="138" t="str">
        <f t="array" ref="DU105">IFERROR(INDEX($A$4:$A$56,SMALL(IF($A$88=DU$4:DU$56,ROW(DU$4:DU$56)-MIN(ROW(DU$4))+1,""),ROWS(DU$88:DU105))),"")</f>
        <v/>
      </c>
      <c r="DV105" s="138" t="str">
        <f t="array" ref="DV105">IFERROR(INDEX($A$4:$A$56,SMALL(IF($A$88=DV$4:DV$56,ROW(DV$4:DV$56)-MIN(ROW(DV$4))+1,""),ROWS(DV$88:DV105))),"")</f>
        <v/>
      </c>
      <c r="DW105" s="186" t="str">
        <f t="array" ref="DW105">IFERROR(INDEX($A$4:$A$56,SMALL(IF($A$88=DW$4:DW$56,ROW(DW$4:DW$56)-MIN(ROW(DW$4))+1,""),ROWS(DW$88:DW105))),"")</f>
        <v/>
      </c>
      <c r="DX105" s="138" t="str">
        <f t="array" ref="DX105">IFERROR(INDEX($A$4:$A$56,SMALL(IF($A$88=DX$4:DX$56,ROW(DX$4:DX$56)-MIN(ROW(DX$4))+1,""),ROWS(DX$88:DX105))),"")</f>
        <v/>
      </c>
      <c r="DY105" s="138" t="str">
        <f t="array" ref="DY105">IFERROR(INDEX($A$4:$A$56,SMALL(IF($A$88=DY$4:DY$56,ROW(DY$4:DY$56)-MIN(ROW(DY$4))+1,""),ROWS(DY$88:DY105))),"")</f>
        <v/>
      </c>
      <c r="DZ105" s="138" t="str">
        <f t="array" ref="DZ105">IFERROR(INDEX($A$4:$A$56,SMALL(IF($A$88=DZ$4:DZ$56,ROW(DZ$4:DZ$56)-MIN(ROW(DZ$4))+1,""),ROWS(DZ$88:DZ105))),"")</f>
        <v/>
      </c>
      <c r="EA105" s="138" t="str">
        <f t="array" ref="EA105">IFERROR(INDEX($A$4:$A$56,SMALL(IF($A$88=EA$4:EA$56,ROW(EA$4:EA$56)-MIN(ROW(EA$4))+1,""),ROWS(EA$88:EA105))),"")</f>
        <v/>
      </c>
      <c r="EB105" s="186" t="str">
        <f t="array" ref="EB105">IFERROR(INDEX($A$4:$A$56,SMALL(IF($A$88=EB$4:EB$56,ROW(EB$4:EB$56)-MIN(ROW(EB$4))+1,""),ROWS(EB$88:EB105))),"")</f>
        <v/>
      </c>
      <c r="EC105" s="138" t="str">
        <f t="array" ref="EC105">IFERROR(INDEX($A$4:$A$56,SMALL(IF($A$88=EC$4:EC$56,ROW(EC$4:EC$56)-MIN(ROW(EC$4))+1,""),ROWS(EC$88:EC105))),"")</f>
        <v/>
      </c>
      <c r="ED105" s="138" t="str">
        <f t="array" ref="ED105">IFERROR(INDEX($A$4:$A$56,SMALL(IF($A$88=ED$4:ED$56,ROW(ED$4:ED$56)-MIN(ROW(ED$4))+1,""),ROWS(ED$88:ED105))),"")</f>
        <v/>
      </c>
      <c r="EE105" s="138" t="str">
        <f t="array" ref="EE105">IFERROR(INDEX($A$4:$A$56,SMALL(IF($A$88=EE$4:EE$56,ROW(EE$4:EE$56)-MIN(ROW(EE$4))+1,""),ROWS(EE$88:EE105))),"")</f>
        <v/>
      </c>
      <c r="EF105" s="138" t="str">
        <f t="array" ref="EF105">IFERROR(INDEX($A$4:$A$56,SMALL(IF($A$88=EF$4:EF$56,ROW(EF$4:EF$56)-MIN(ROW(EF$4))+1,""),ROWS(EF$88:EF105))),"")</f>
        <v/>
      </c>
      <c r="EG105" s="186" t="str">
        <f t="array" ref="EG105">IFERROR(INDEX($A$4:$A$56,SMALL(IF($A$88=EG$4:EG$56,ROW(EG$4:EG$56)-MIN(ROW(EG$4))+1,""),ROWS(EG$88:EG105))),"")</f>
        <v/>
      </c>
      <c r="EH105" s="138" t="str">
        <f t="array" ref="EH105">IFERROR(INDEX($A$4:$A$56,SMALL(IF($A$88=EH$4:EH$56,ROW(EH$4:EH$56)-MIN(ROW(EH$4))+1,""),ROWS(EH$88:EH105))),"")</f>
        <v/>
      </c>
      <c r="EI105" s="138" t="str">
        <f t="array" ref="EI105">IFERROR(INDEX($A$4:$A$56,SMALL(IF($A$88=EI$4:EI$56,ROW(EI$4:EI$56)-MIN(ROW(EI$4))+1,""),ROWS(EI$88:EI105))),"")</f>
        <v/>
      </c>
      <c r="EJ105" s="138" t="str">
        <f t="array" ref="EJ105">IFERROR(INDEX($A$4:$A$56,SMALL(IF($A$88=EJ$4:EJ$56,ROW(EJ$4:EJ$56)-MIN(ROW(EJ$4))+1,""),ROWS(EJ$88:EJ105))),"")</f>
        <v/>
      </c>
      <c r="EK105" s="138" t="str">
        <f t="array" ref="EK105">IFERROR(INDEX($A$4:$A$56,SMALL(IF($A$88=EK$4:EK$56,ROW(EK$4:EK$56)-MIN(ROW(EK$4))+1,""),ROWS(EK$88:EK105))),"")</f>
        <v/>
      </c>
      <c r="EL105" s="138" t="str">
        <f t="array" ref="EL105">IFERROR(INDEX($A$4:$A$56,SMALL(IF($A$88=EL$4:EL$56,ROW(EL$4:EL$56)-MIN(ROW(EL$4))+1,""),ROWS(EL$88:EL105))),"")</f>
        <v/>
      </c>
      <c r="EM105" s="138" t="str">
        <f t="array" ref="EM105">IFERROR(INDEX($A$4:$A$56,SMALL(IF($A$88=EM$4:EM$56,ROW(EM$4:EM$56)-MIN(ROW(EM$4))+1,""),ROWS(EM$88:EM105))),"")</f>
        <v/>
      </c>
      <c r="EN105" s="138" t="str">
        <f t="array" ref="EN105">IFERROR(INDEX($A$4:$A$56,SMALL(IF($A$88=EN$4:EN$56,ROW(EN$4:EN$56)-MIN(ROW(EN$4))+1,""),ROWS(EN$88:EN105))),"")</f>
        <v/>
      </c>
      <c r="EO105" s="138" t="str">
        <f t="array" ref="EO105">IFERROR(INDEX($A$4:$A$56,SMALL(IF($A$88=EO$4:EO$56,ROW(EO$4:EO$56)-MIN(ROW(EO$4))+1,""),ROWS(EO$88:EO105))),"")</f>
        <v/>
      </c>
      <c r="EP105" s="138" t="str">
        <f t="array" ref="EP105">IFERROR(INDEX($A$4:$A$56,SMALL(IF($A$88=EP$4:EP$56,ROW(EP$4:EP$56)-MIN(ROW(EP$4))+1,""),ROWS(EP$88:EP105))),"")</f>
        <v/>
      </c>
      <c r="EQ105" s="138" t="str">
        <f t="array" ref="EQ105">IFERROR(INDEX($A$4:$A$56,SMALL(IF($A$88=EQ$4:EQ$56,ROW(EQ$4:EQ$56)-MIN(ROW(EQ$4))+1,""),ROWS(EQ$88:EQ105))),"")</f>
        <v/>
      </c>
      <c r="ER105" s="138" t="str">
        <f t="array" ref="ER105">IFERROR(INDEX($A$4:$A$56,SMALL(IF($A$88=ER$4:ER$56,ROW(ER$4:ER$56)-MIN(ROW(ER$4))+1,""),ROWS(ER$88:ER105))),"")</f>
        <v/>
      </c>
      <c r="ES105" s="138" t="str">
        <f t="array" ref="ES105">IFERROR(INDEX($A$4:$A$56,SMALL(IF($A$88=ES$4:ES$56,ROW(ES$4:ES$56)-MIN(ROW(ES$4))+1,""),ROWS(ES$88:ES105))),"")</f>
        <v/>
      </c>
      <c r="ET105" s="138" t="str">
        <f t="array" ref="ET105">IFERROR(INDEX($A$4:$A$56,SMALL(IF($A$88=ET$4:ET$56,ROW(ET$4:ET$56)-MIN(ROW(ET$4))+1,""),ROWS(ET$88:ET105))),"")</f>
        <v/>
      </c>
      <c r="EU105" s="138" t="str">
        <f t="array" ref="EU105">IFERROR(INDEX($A$4:$A$56,SMALL(IF($A$88=EU$4:EU$56,ROW(EU$4:EU$56)-MIN(ROW(EU$4))+1,""),ROWS(EU$88:EU105))),"")</f>
        <v/>
      </c>
      <c r="EV105" s="138" t="str">
        <f t="array" ref="EV105">IFERROR(INDEX($A$4:$A$56,SMALL(IF($A$88=EV$4:EV$56,ROW(EV$4:EV$56)-MIN(ROW(EV$4))+1,""),ROWS(EV$88:EV105))),"")</f>
        <v/>
      </c>
      <c r="EW105" s="138" t="str">
        <f t="array" ref="EW105">IFERROR(INDEX($A$4:$A$56,SMALL(IF($A$88=EW$4:EW$56,ROW(EW$4:EW$56)-MIN(ROW(EW$4))+1,""),ROWS(EW$88:EW105))),"")</f>
        <v/>
      </c>
      <c r="EX105" s="138" t="str">
        <f t="array" ref="EX105">IFERROR(INDEX($A$4:$A$56,SMALL(IF($A$88=EX$4:EX$56,ROW(EX$4:EX$56)-MIN(ROW(EX$4))+1,""),ROWS(EX$88:EX105))),"")</f>
        <v/>
      </c>
      <c r="EY105" s="138" t="str">
        <f t="array" ref="EY105">IFERROR(INDEX($A$4:$A$56,SMALL(IF($A$88=EY$4:EY$56,ROW(EY$4:EY$56)-MIN(ROW(EY$4))+1,""),ROWS(EY$88:EY105))),"")</f>
        <v/>
      </c>
      <c r="EZ105" s="138" t="str">
        <f t="array" ref="EZ105">IFERROR(INDEX($A$4:$A$56,SMALL(IF($A$88=EZ$4:EZ$56,ROW(EZ$4:EZ$56)-MIN(ROW(EZ$4))+1,""),ROWS(EZ$88:EZ105))),"")</f>
        <v/>
      </c>
      <c r="FA105" s="138" t="str">
        <f t="array" ref="FA105">IFERROR(INDEX($A$4:$A$56,SMALL(IF($A$88=FA$4:FA$56,ROW(FA$4:FA$56)-MIN(ROW(FA$4))+1,""),ROWS(FA$88:FA105))),"")</f>
        <v/>
      </c>
      <c r="FB105" s="138" t="str">
        <f t="array" ref="FB105">IFERROR(INDEX($A$4:$A$56,SMALL(IF($A$88=FB$4:FB$56,ROW(FB$4:FB$56)-MIN(ROW(FB$4))+1,""),ROWS(FB$88:FB105))),"")</f>
        <v/>
      </c>
      <c r="FC105" s="138" t="str">
        <f t="array" ref="FC105">IFERROR(INDEX($A$4:$A$56,SMALL(IF($A$88=FC$4:FC$56,ROW(FC$4:FC$56)-MIN(ROW(FC$4))+1,""),ROWS(FC$88:FC105))),"")</f>
        <v/>
      </c>
      <c r="FD105" s="138" t="str">
        <f t="array" ref="FD105">IFERROR(INDEX($A$4:$A$56,SMALL(IF($A$88=FD$4:FD$56,ROW(FD$4:FD$56)-MIN(ROW(FD$4))+1,""),ROWS(FD$88:FD105))),"")</f>
        <v/>
      </c>
      <c r="FE105" s="138" t="str">
        <f t="array" ref="FE105">IFERROR(INDEX($A$4:$A$56,SMALL(IF($A$88=FE$4:FE$56,ROW(FE$4:FE$56)-MIN(ROW(FE$4))+1,""),ROWS(FE$88:FE105))),"")</f>
        <v/>
      </c>
      <c r="FF105" s="138" t="str">
        <f t="array" ref="FF105">IFERROR(INDEX($A$4:$A$56,SMALL(IF($A$88=FF$4:FF$56,ROW(FF$4:FF$56)-MIN(ROW(FF$4))+1,""),ROWS(FF$88:FF105))),"")</f>
        <v/>
      </c>
      <c r="FG105" s="138" t="str">
        <f t="array" ref="FG105">IFERROR(INDEX($A$4:$A$56,SMALL(IF($A$88=FG$4:FG$56,ROW(FG$4:FG$56)-MIN(ROW(FG$4))+1,""),ROWS(FG$88:FG105))),"")</f>
        <v/>
      </c>
      <c r="FH105" s="138" t="str">
        <f t="array" ref="FH105">IFERROR(INDEX($A$4:$A$56,SMALL(IF($A$88=FH$4:FH$56,ROW(FH$4:FH$56)-MIN(ROW(FH$4))+1,""),ROWS(FH$88:FH105))),"")</f>
        <v/>
      </c>
      <c r="FI105" s="138" t="str">
        <f t="array" ref="FI105">IFERROR(INDEX($A$4:$A$56,SMALL(IF($A$88=FI$4:FI$56,ROW(FI$4:FI$56)-MIN(ROW(FI$4))+1,""),ROWS(FI$88:FI105))),"")</f>
        <v/>
      </c>
      <c r="FJ105" s="138" t="str">
        <f t="array" ref="FJ105">IFERROR(INDEX($A$4:$A$56,SMALL(IF($A$88=FJ$4:FJ$56,ROW(FJ$4:FJ$56)-MIN(ROW(FJ$4))+1,""),ROWS(FJ$88:FJ105))),"")</f>
        <v/>
      </c>
      <c r="FK105" s="138" t="str">
        <f t="array" ref="FK105">IFERROR(INDEX($A$4:$A$56,SMALL(IF($A$88=FK$4:FK$56,ROW(FK$4:FK$56)-MIN(ROW(FK$4))+1,""),ROWS(FK$88:FK105))),"")</f>
        <v/>
      </c>
      <c r="FL105" s="138" t="str">
        <f t="array" ref="FL105">IFERROR(INDEX($A$4:$A$56,SMALL(IF($A$88=FL$4:FL$56,ROW(FL$4:FL$56)-MIN(ROW(FL$4))+1,""),ROWS(FL$88:FL105))),"")</f>
        <v/>
      </c>
      <c r="FM105" s="138" t="str">
        <f t="array" ref="FM105">IFERROR(INDEX($A$4:$A$56,SMALL(IF($A$88=FM$4:FM$56,ROW(FM$4:FM$56)-MIN(ROW(FM$4))+1,""),ROWS(FM$88:FM105))),"")</f>
        <v/>
      </c>
      <c r="FN105" s="138" t="str">
        <f t="array" ref="FN105">IFERROR(INDEX($A$4:$A$56,SMALL(IF($A$88=FN$4:FN$56,ROW(FN$4:FN$56)-MIN(ROW(FN$4))+1,""),ROWS(FN$88:FN105))),"")</f>
        <v/>
      </c>
      <c r="FO105" s="138" t="str">
        <f t="array" ref="FO105">IFERROR(INDEX($A$4:$A$56,SMALL(IF($A$88=FO$4:FO$56,ROW(FO$4:FO$56)-MIN(ROW(FO$4))+1,""),ROWS(FO$88:FO105))),"")</f>
        <v/>
      </c>
      <c r="FP105" s="138" t="str">
        <f t="array" ref="FP105">IFERROR(INDEX($A$4:$A$56,SMALL(IF($A$88=FP$4:FP$56,ROW(FP$4:FP$56)-MIN(ROW(FP$4))+1,""),ROWS(FP$88:FP105))),"")</f>
        <v/>
      </c>
      <c r="FQ105" s="138" t="str">
        <f t="array" ref="FQ105">IFERROR(INDEX($A$4:$A$56,SMALL(IF($A$88=FQ$4:FQ$56,ROW(FQ$4:FQ$56)-MIN(ROW(FQ$4))+1,""),ROWS(FQ$88:FQ105))),"")</f>
        <v/>
      </c>
      <c r="FR105" s="138" t="str">
        <f t="array" ref="FR105">IFERROR(INDEX($A$4:$A$56,SMALL(IF($A$88=FR$4:FR$56,ROW(FR$4:FR$56)-MIN(ROW(FR$4))+1,""),ROWS(FR$88:FR105))),"")</f>
        <v/>
      </c>
      <c r="FS105" s="138" t="str">
        <f t="array" ref="FS105">IFERROR(INDEX($A$4:$A$56,SMALL(IF($A$88=FS$4:FS$56,ROW(FS$4:FS$56)-MIN(ROW(FS$4))+1,""),ROWS(FS$88:FS105))),"")</f>
        <v/>
      </c>
      <c r="FT105" s="138" t="str">
        <f t="array" ref="FT105">IFERROR(INDEX($A$4:$A$56,SMALL(IF($A$88=FT$4:FT$56,ROW(FT$4:FT$56)-MIN(ROW(FT$4))+1,""),ROWS(FT$88:FT105))),"")</f>
        <v/>
      </c>
      <c r="FU105" s="138" t="str">
        <f t="array" ref="FU105">IFERROR(INDEX($A$4:$A$56,SMALL(IF($A$88=FU$4:FU$56,ROW(FU$4:FU$56)-MIN(ROW(FU$4))+1,""),ROWS(FU$88:FU105))),"")</f>
        <v/>
      </c>
      <c r="FV105" s="138" t="str">
        <f t="array" ref="FV105">IFERROR(INDEX($A$4:$A$56,SMALL(IF($A$88=FV$4:FV$56,ROW(FV$4:FV$56)-MIN(ROW(FV$4))+1,""),ROWS(FV$88:FV105))),"")</f>
        <v/>
      </c>
      <c r="FW105" s="138" t="str">
        <f t="array" ref="FW105">IFERROR(INDEX($A$4:$A$56,SMALL(IF($A$88=FW$4:FW$56,ROW(FW$4:FW$56)-MIN(ROW(FW$4))+1,""),ROWS(FW$88:FW105))),"")</f>
        <v/>
      </c>
      <c r="FX105" s="138" t="str">
        <f t="array" ref="FX105">IFERROR(INDEX($A$4:$A$56,SMALL(IF($A$88=FX$4:FX$56,ROW(FX$4:FX$56)-MIN(ROW(FX$4))+1,""),ROWS(FX$88:FX105))),"")</f>
        <v/>
      </c>
      <c r="FY105" s="138" t="str">
        <f t="array" ref="FY105">IFERROR(INDEX($A$4:$A$56,SMALL(IF($A$88=FY$4:FY$56,ROW(FY$4:FY$56)-MIN(ROW(FY$4))+1,""),ROWS(FY$88:FY105))),"")</f>
        <v/>
      </c>
      <c r="FZ105" s="138" t="str">
        <f t="array" ref="FZ105">IFERROR(INDEX($A$4:$A$56,SMALL(IF($A$88=FZ$4:FZ$56,ROW(FZ$4:FZ$56)-MIN(ROW(FZ$4))+1,""),ROWS(FZ$88:FZ105))),"")</f>
        <v/>
      </c>
      <c r="GA105" s="138" t="str">
        <f t="array" ref="GA105">IFERROR(INDEX($A$4:$A$56,SMALL(IF($A$88=GA$4:GA$56,ROW(GA$4:GA$56)-MIN(ROW(GA$4))+1,""),ROWS(GA$88:GA105))),"")</f>
        <v/>
      </c>
      <c r="GB105" s="138" t="str">
        <f t="array" ref="GB105">IFERROR(INDEX($A$4:$A$56,SMALL(IF($A$88=GB$4:GB$56,ROW(GB$4:GB$56)-MIN(ROW(GB$4))+1,""),ROWS(GB$88:GB105))),"")</f>
        <v/>
      </c>
      <c r="GC105" s="138" t="str">
        <f t="array" ref="GC105">IFERROR(INDEX($A$4:$A$56,SMALL(IF($A$88=GC$4:GC$56,ROW(GC$4:GC$56)-MIN(ROW(GC$4))+1,""),ROWS(GC$88:GC105))),"")</f>
        <v/>
      </c>
      <c r="GD105" s="138" t="str">
        <f t="array" ref="GD105">IFERROR(INDEX($A$4:$A$56,SMALL(IF($A$88=GD$4:GD$56,ROW(GD$4:GD$56)-MIN(ROW(GD$4))+1,""),ROWS(GD$88:GD105))),"")</f>
        <v/>
      </c>
      <c r="GE105" s="138" t="str">
        <f t="array" ref="GE105">IFERROR(INDEX($A$4:$A$56,SMALL(IF($A$88=GE$4:GE$56,ROW(GE$4:GE$56)-MIN(ROW(GE$4))+1,""),ROWS(GE$88:GE105))),"")</f>
        <v/>
      </c>
      <c r="GF105" s="138" t="str">
        <f t="array" ref="GF105">IFERROR(INDEX($A$4:$A$56,SMALL(IF($A$88=GF$4:GF$56,ROW(GF$4:GF$56)-MIN(ROW(GF$4))+1,""),ROWS(GF$88:GF105))),"")</f>
        <v/>
      </c>
      <c r="GG105" s="138" t="str">
        <f t="array" ref="GG105">IFERROR(INDEX($A$4:$A$56,SMALL(IF($A$88=GG$4:GG$56,ROW(GG$4:GG$56)-MIN(ROW(GG$4))+1,""),ROWS(GG$88:GG105))),"")</f>
        <v/>
      </c>
      <c r="GH105" s="138" t="str">
        <f t="array" ref="GH105">IFERROR(INDEX($A$4:$A$56,SMALL(IF($A$88=GH$4:GH$56,ROW(GH$4:GH$56)-MIN(ROW(GH$4))+1,""),ROWS(GH$88:GH105))),"")</f>
        <v/>
      </c>
      <c r="GI105" s="138" t="str">
        <f t="array" ref="GI105">IFERROR(INDEX($A$4:$A$56,SMALL(IF($A$88=GI$4:GI$56,ROW(GI$4:GI$56)-MIN(ROW(GI$4))+1,""),ROWS(GI$88:GI105))),"")</f>
        <v/>
      </c>
      <c r="GJ105" s="138" t="str">
        <f t="array" ref="GJ105">IFERROR(INDEX($A$4:$A$56,SMALL(IF($A$88=GJ$4:GJ$56,ROW(GJ$4:GJ$56)-MIN(ROW(GJ$4))+1,""),ROWS(GJ$88:GJ105))),"")</f>
        <v/>
      </c>
      <c r="GK105" s="138" t="str">
        <f t="array" ref="GK105">IFERROR(INDEX($A$4:$A$56,SMALL(IF($A$88=GK$4:GK$56,ROW(GK$4:GK$56)-MIN(ROW(GK$4))+1,""),ROWS(GK$88:GK105))),"")</f>
        <v/>
      </c>
      <c r="GL105" s="138" t="str">
        <f t="array" ref="GL105">IFERROR(INDEX($A$4:$A$56,SMALL(IF($A$88=GL$4:GL$56,ROW(GL$4:GL$56)-MIN(ROW(GL$4))+1,""),ROWS(GL$88:GL105))),"")</f>
        <v/>
      </c>
      <c r="GM105" s="138" t="str">
        <f t="array" ref="GM105">IFERROR(INDEX($A$4:$A$56,SMALL(IF($A$88=GM$4:GM$56,ROW(GM$4:GM$56)-MIN(ROW(GM$4))+1,""),ROWS(GM$88:GM105))),"")</f>
        <v/>
      </c>
      <c r="GN105" s="138" t="str">
        <f t="array" ref="GN105">IFERROR(INDEX($A$4:$A$56,SMALL(IF($A$88=GN$4:GN$56,ROW(GN$4:GN$56)-MIN(ROW(GN$4))+1,""),ROWS(GN$88:GN105))),"")</f>
        <v/>
      </c>
      <c r="GO105" s="138" t="str">
        <f t="array" ref="GO105">IFERROR(INDEX($A$4:$A$56,SMALL(IF($A$88=GO$4:GO$56,ROW(GO$4:GO$56)-MIN(ROW(GO$4))+1,""),ROWS(GO$88:GO105))),"")</f>
        <v/>
      </c>
      <c r="GP105" s="138" t="str">
        <f t="array" ref="GP105">IFERROR(INDEX($A$4:$A$56,SMALL(IF($A$88=GP$4:GP$56,ROW(GP$4:GP$56)-MIN(ROW(GP$4))+1,""),ROWS(GP$88:GP105))),"")</f>
        <v/>
      </c>
      <c r="GQ105" s="138" t="str">
        <f t="array" ref="GQ105">IFERROR(INDEX($A$4:$A$56,SMALL(IF($A$88=GQ$4:GQ$56,ROW(GQ$4:GQ$56)-MIN(ROW(GQ$4))+1,""),ROWS(GQ$88:GQ105))),"")</f>
        <v/>
      </c>
      <c r="GR105" s="138" t="str">
        <f t="array" ref="GR105">IFERROR(INDEX($A$4:$A$56,SMALL(IF($A$88=GR$4:GR$56,ROW(GR$4:GR$56)-MIN(ROW(GR$4))+1,""),ROWS(GR$88:GR105))),"")</f>
        <v/>
      </c>
      <c r="GS105" s="138" t="str">
        <f t="array" ref="GS105">IFERROR(INDEX($A$4:$A$56,SMALL(IF($A$88=GS$4:GS$56,ROW(GS$4:GS$56)-MIN(ROW(GS$4))+1,""),ROWS(GS$88:GS105))),"")</f>
        <v/>
      </c>
      <c r="GT105" s="138" t="str">
        <f t="array" ref="GT105">IFERROR(INDEX($A$4:$A$56,SMALL(IF($A$88=GT$4:GT$56,ROW(GT$4:GT$56)-MIN(ROW(GT$4))+1,""),ROWS(GT$88:GT105))),"")</f>
        <v/>
      </c>
      <c r="GU105" s="138" t="str">
        <f t="array" ref="GU105">IFERROR(INDEX($A$4:$A$56,SMALL(IF($A$88=GU$4:GU$56,ROW(GU$4:GU$56)-MIN(ROW(GU$4))+1,""),ROWS(GU$88:GU105))),"")</f>
        <v/>
      </c>
      <c r="GV105" s="138" t="str">
        <f t="array" ref="GV105">IFERROR(INDEX($A$4:$A$56,SMALL(IF($A$88=GV$4:GV$56,ROW(GV$4:GV$56)-MIN(ROW(GV$4))+1,""),ROWS(GV$88:GV105))),"")</f>
        <v/>
      </c>
      <c r="GW105" s="138" t="str">
        <f t="array" ref="GW105">IFERROR(INDEX($A$4:$A$56,SMALL(IF($A$88=GW$4:GW$56,ROW(GW$4:GW$56)-MIN(ROW(GW$4))+1,""),ROWS(GW$88:GW105))),"")</f>
        <v/>
      </c>
      <c r="GX105" s="138" t="str">
        <f t="array" ref="GX105">IFERROR(INDEX($A$4:$A$56,SMALL(IF($A$88=GX$4:GX$56,ROW(GX$4:GX$56)-MIN(ROW(GX$4))+1,""),ROWS(GX$88:GX105))),"")</f>
        <v/>
      </c>
      <c r="GY105" s="138" t="str">
        <f t="array" ref="GY105">IFERROR(INDEX($A$4:$A$56,SMALL(IF($A$88=GY$4:GY$56,ROW(GY$4:GY$56)-MIN(ROW(GY$4))+1,""),ROWS(GY$88:GY105))),"")</f>
        <v/>
      </c>
      <c r="GZ105" s="138" t="str">
        <f t="array" ref="GZ105">IFERROR(INDEX($A$4:$A$56,SMALL(IF($A$88=GZ$4:GZ$56,ROW(GZ$4:GZ$56)-MIN(ROW(GZ$4))+1,""),ROWS(GZ$88:GZ105))),"")</f>
        <v/>
      </c>
      <c r="HA105" s="138" t="str">
        <f t="array" ref="HA105">IFERROR(INDEX($A$4:$A$56,SMALL(IF($A$88=HA$4:HA$56,ROW(HA$4:HA$56)-MIN(ROW(HA$4))+1,""),ROWS(HA$88:HA105))),"")</f>
        <v/>
      </c>
      <c r="HB105" s="138" t="str">
        <f t="array" ref="HB105">IFERROR(INDEX($A$4:$A$56,SMALL(IF($A$88=HB$4:HB$56,ROW(HB$4:HB$56)-MIN(ROW(HB$4))+1,""),ROWS(HB$88:HB105))),"")</f>
        <v/>
      </c>
      <c r="HC105" s="138" t="str">
        <f t="array" ref="HC105">IFERROR(INDEX($A$4:$A$56,SMALL(IF($A$88=HC$4:HC$56,ROW(HC$4:HC$56)-MIN(ROW(HC$4))+1,""),ROWS(HC$88:HC105))),"")</f>
        <v/>
      </c>
      <c r="HD105" s="138" t="str">
        <f t="array" ref="HD105">IFERROR(INDEX($A$4:$A$56,SMALL(IF($A$88=HD$4:HD$56,ROW(HD$4:HD$56)-MIN(ROW(HD$4))+1,""),ROWS(HD$88:HD105))),"")</f>
        <v/>
      </c>
      <c r="HE105" s="138" t="str">
        <f t="array" ref="HE105">IFERROR(INDEX($A$4:$A$56,SMALL(IF($A$88=HE$4:HE$56,ROW(HE$4:HE$56)-MIN(ROW(HE$4))+1,""),ROWS(HE$88:HE105))),"")</f>
        <v/>
      </c>
      <c r="HF105" s="138" t="str">
        <f t="array" ref="HF105">IFERROR(INDEX($A$4:$A$56,SMALL(IF($A$88=HF$4:HF$56,ROW(HF$4:HF$56)-MIN(ROW(HF$4))+1,""),ROWS(HF$88:HF105))),"")</f>
        <v/>
      </c>
      <c r="HG105" s="138" t="str">
        <f t="array" ref="HG105">IFERROR(INDEX($A$4:$A$56,SMALL(IF($A$88=HG$4:HG$56,ROW(HG$4:HG$56)-MIN(ROW(HG$4))+1,""),ROWS(HG$88:HG105))),"")</f>
        <v/>
      </c>
      <c r="HH105" s="138" t="str">
        <f t="array" ref="HH105">IFERROR(INDEX($A$4:$A$56,SMALL(IF($A$88=HH$4:HH$56,ROW(HH$4:HH$56)-MIN(ROW(HH$4))+1,""),ROWS(HH$88:HH105))),"")</f>
        <v/>
      </c>
      <c r="HI105" s="138" t="str">
        <f t="array" ref="HI105">IFERROR(INDEX($A$4:$A$56,SMALL(IF($A$88=HI$4:HI$56,ROW(HI$4:HI$56)-MIN(ROW(HI$4))+1,""),ROWS(HI$88:HI105))),"")</f>
        <v/>
      </c>
      <c r="HJ105" s="138" t="str">
        <f t="array" ref="HJ105">IFERROR(INDEX($A$4:$A$56,SMALL(IF($A$88=HJ$4:HJ$56,ROW(HJ$4:HJ$56)-MIN(ROW(HJ$4))+1,""),ROWS(HJ$88:HJ105))),"")</f>
        <v/>
      </c>
      <c r="HK105" s="138" t="str">
        <f t="array" ref="HK105">IFERROR(INDEX($A$4:$A$56,SMALL(IF($A$88=HK$4:HK$56,ROW(HK$4:HK$56)-MIN(ROW(HK$4))+1,""),ROWS(HK$88:HK105))),"")</f>
        <v/>
      </c>
      <c r="HL105" s="138" t="str">
        <f t="array" ref="HL105">IFERROR(INDEX($A$4:$A$56,SMALL(IF($A$88=HL$4:HL$56,ROW(HL$4:HL$56)-MIN(ROW(HL$4))+1,""),ROWS(HL$88:HL105))),"")</f>
        <v/>
      </c>
      <c r="HM105" s="138" t="str">
        <f t="array" ref="HM105">IFERROR(INDEX($A$4:$A$56,SMALL(IF($A$88=HM$4:HM$56,ROW(HM$4:HM$56)-MIN(ROW(HM$4))+1,""),ROWS(HM$88:HM105))),"")</f>
        <v/>
      </c>
      <c r="HN105" s="138" t="str">
        <f t="array" ref="HN105">IFERROR(INDEX($A$4:$A$56,SMALL(IF($A$88=HN$4:HN$56,ROW(HN$4:HN$56)-MIN(ROW(HN$4))+1,""),ROWS(HN$88:HN105))),"")</f>
        <v/>
      </c>
      <c r="HO105" s="138" t="str">
        <f t="array" ref="HO105">IFERROR(INDEX($A$4:$A$56,SMALL(IF($A$88=HO$4:HO$56,ROW(HO$4:HO$56)-MIN(ROW(HO$4))+1,""),ROWS(HO$88:HO105))),"")</f>
        <v/>
      </c>
      <c r="HP105" s="138" t="str">
        <f t="array" ref="HP105">IFERROR(INDEX($A$4:$A$56,SMALL(IF($A$88=HP$4:HP$56,ROW(HP$4:HP$56)-MIN(ROW(HP$4))+1,""),ROWS(HP$88:HP105))),"")</f>
        <v/>
      </c>
      <c r="HQ105" s="138" t="str">
        <f t="array" ref="HQ105">IFERROR(INDEX($A$4:$A$56,SMALL(IF($A$88=HQ$4:HQ$56,ROW(HQ$4:HQ$56)-MIN(ROW(HQ$4))+1,""),ROWS(HQ$88:HQ105))),"")</f>
        <v/>
      </c>
      <c r="HR105" s="138" t="str">
        <f t="array" ref="HR105">IFERROR(INDEX($A$4:$A$56,SMALL(IF($A$88=HR$4:HR$56,ROW(HR$4:HR$56)-MIN(ROW(HR$4))+1,""),ROWS(HR$88:HR105))),"")</f>
        <v/>
      </c>
      <c r="HS105" s="138" t="str">
        <f t="array" ref="HS105">IFERROR(INDEX($A$4:$A$56,SMALL(IF($A$88=HS$4:HS$56,ROW(HS$4:HS$56)-MIN(ROW(HS$4))+1,""),ROWS(HS$88:HS105))),"")</f>
        <v/>
      </c>
      <c r="HT105" s="138" t="str">
        <f t="array" ref="HT105">IFERROR(INDEX($A$4:$A$56,SMALL(IF($A$88=HT$4:HT$56,ROW(HT$4:HT$56)-MIN(ROW(HT$4))+1,""),ROWS(HT$88:HT105))),"")</f>
        <v/>
      </c>
      <c r="HU105" s="138" t="str">
        <f t="array" ref="HU105">IFERROR(INDEX($A$4:$A$56,SMALL(IF($A$88=HU$4:HU$56,ROW(HU$4:HU$56)-MIN(ROW(HU$4))+1,""),ROWS(HU$88:HU105))),"")</f>
        <v/>
      </c>
      <c r="HV105" s="138" t="str">
        <f t="array" ref="HV105">IFERROR(INDEX($A$4:$A$56,SMALL(IF($A$88=HV$4:HV$56,ROW(HV$4:HV$56)-MIN(ROW(HV$4))+1,""),ROWS(HV$88:HV105))),"")</f>
        <v/>
      </c>
      <c r="HW105" s="138" t="str">
        <f t="array" ref="HW105">IFERROR(INDEX($A$4:$A$56,SMALL(IF($A$88=HW$4:HW$56,ROW(HW$4:HW$56)-MIN(ROW(HW$4))+1,""),ROWS(HW$88:HW105))),"")</f>
        <v/>
      </c>
      <c r="HX105" s="138" t="str">
        <f t="array" ref="HX105">IFERROR(INDEX($A$4:$A$56,SMALL(IF($A$88=HX$4:HX$56,ROW(HX$4:HX$56)-MIN(ROW(HX$4))+1,""),ROWS(HX$88:HX105))),"")</f>
        <v/>
      </c>
      <c r="HY105" s="138" t="str">
        <f t="array" ref="HY105">IFERROR(INDEX($A$4:$A$56,SMALL(IF($A$88=HY$4:HY$56,ROW(HY$4:HY$56)-MIN(ROW(HY$4))+1,""),ROWS(HY$88:HY105))),"")</f>
        <v/>
      </c>
      <c r="HZ105" s="138" t="str">
        <f t="array" ref="HZ105">IFERROR(INDEX($A$4:$A$56,SMALL(IF($A$88=HZ$4:HZ$56,ROW(HZ$4:HZ$56)-MIN(ROW(HZ$4))+1,""),ROWS(HZ$88:HZ105))),"")</f>
        <v/>
      </c>
      <c r="IA105" s="138" t="str">
        <f t="array" ref="IA105">IFERROR(INDEX($A$4:$A$56,SMALL(IF($A$88=IA$4:IA$56,ROW(IA$4:IA$56)-MIN(ROW(IA$4))+1,""),ROWS(IA$88:IA105))),"")</f>
        <v/>
      </c>
      <c r="IB105" s="138" t="str">
        <f t="array" ref="IB105">IFERROR(INDEX($A$4:$A$56,SMALL(IF($A$88=IB$4:IB$56,ROW(IB$4:IB$56)-MIN(ROW(IB$4))+1,""),ROWS(IB$88:IB105))),"")</f>
        <v/>
      </c>
      <c r="IC105" s="138" t="str">
        <f t="array" ref="IC105">IFERROR(INDEX($A$4:$A$56,SMALL(IF($A$88=IC$4:IC$56,ROW(IC$4:IC$56)-MIN(ROW(IC$4))+1,""),ROWS(IC$88:IC105))),"")</f>
        <v/>
      </c>
      <c r="ID105" s="138" t="str">
        <f t="array" ref="ID105">IFERROR(INDEX($A$4:$A$56,SMALL(IF($A$88=ID$4:ID$56,ROW(ID$4:ID$56)-MIN(ROW(ID$4))+1,""),ROWS(ID$88:ID105))),"")</f>
        <v/>
      </c>
      <c r="IE105" s="138" t="str">
        <f t="array" ref="IE105">IFERROR(INDEX($A$4:$A$56,SMALL(IF($A$88=IE$4:IE$56,ROW(IE$4:IE$56)-MIN(ROW(IE$4))+1,""),ROWS(IE$88:IE105))),"")</f>
        <v/>
      </c>
      <c r="IF105" s="138" t="str">
        <f t="array" ref="IF105">IFERROR(INDEX($A$4:$A$56,SMALL(IF($A$88=IF$4:IF$56,ROW(IF$4:IF$56)-MIN(ROW(IF$4))+1,""),ROWS(IF$88:IF105))),"")</f>
        <v/>
      </c>
      <c r="IG105" s="138" t="str">
        <f t="array" ref="IG105">IFERROR(INDEX($A$4:$A$56,SMALL(IF($A$88=IG$4:IG$56,ROW(IG$4:IG$56)-MIN(ROW(IG$4))+1,""),ROWS(IG$88:IG105))),"")</f>
        <v/>
      </c>
      <c r="IH105" s="138" t="str">
        <f t="array" ref="IH105">IFERROR(INDEX($A$4:$A$56,SMALL(IF($A$88=IH$4:IH$56,ROW(IH$4:IH$56)-MIN(ROW(IH$4))+1,""),ROWS(IH$88:IH105))),"")</f>
        <v/>
      </c>
      <c r="II105" s="138" t="str">
        <f t="array" ref="II105">IFERROR(INDEX($A$4:$A$56,SMALL(IF($A$88=II$4:II$56,ROW(II$4:II$56)-MIN(ROW(II$4))+1,""),ROWS(II$88:II105))),"")</f>
        <v/>
      </c>
      <c r="IJ105" s="138" t="str">
        <f t="array" ref="IJ105">IFERROR(INDEX($A$4:$A$56,SMALL(IF($A$88=IJ$4:IJ$56,ROW(IJ$4:IJ$56)-MIN(ROW(IJ$4))+1,""),ROWS(IJ$88:IJ105))),"")</f>
        <v/>
      </c>
      <c r="IK105" s="138" t="str">
        <f t="array" ref="IK105">IFERROR(INDEX($A$4:$A$56,SMALL(IF($A$88=IK$4:IK$56,ROW(IK$4:IK$56)-MIN(ROW(IK$4))+1,""),ROWS(IK$88:IK105))),"")</f>
        <v/>
      </c>
      <c r="IL105" s="138" t="str">
        <f t="array" ref="IL105">IFERROR(INDEX($A$4:$A$56,SMALL(IF($A$88=IL$4:IL$56,ROW(IL$4:IL$56)-MIN(ROW(IL$4))+1,""),ROWS(IL$88:IL105))),"")</f>
        <v/>
      </c>
      <c r="IM105" s="138" t="str">
        <f t="array" ref="IM105">IFERROR(INDEX($A$4:$A$56,SMALL(IF($A$88=IM$4:IM$56,ROW(IM$4:IM$56)-MIN(ROW(IM$4))+1,""),ROWS(IM$88:IM105))),"")</f>
        <v/>
      </c>
      <c r="IN105" s="138" t="str">
        <f t="array" ref="IN105">IFERROR(INDEX($A$4:$A$56,SMALL(IF($A$88=IN$4:IN$56,ROW(IN$4:IN$56)-MIN(ROW(IN$4))+1,""),ROWS(IN$88:IN105))),"")</f>
        <v/>
      </c>
      <c r="IO105" s="138" t="str">
        <f t="array" ref="IO105">IFERROR(INDEX($A$4:$A$56,SMALL(IF($A$88=IO$4:IO$56,ROW(IO$4:IO$56)-MIN(ROW(IO$4))+1,""),ROWS(IO$88:IO105))),"")</f>
        <v/>
      </c>
      <c r="IP105" s="138" t="str">
        <f t="array" ref="IP105">IFERROR(INDEX($A$4:$A$56,SMALL(IF($A$88=IP$4:IP$56,ROW(IP$4:IP$56)-MIN(ROW(IP$4))+1,""),ROWS(IP$88:IP105))),"")</f>
        <v/>
      </c>
      <c r="IQ105" s="138" t="str">
        <f t="array" ref="IQ105">IFERROR(INDEX($A$4:$A$56,SMALL(IF($A$88=IQ$4:IQ$56,ROW(IQ$4:IQ$56)-MIN(ROW(IQ$4))+1,""),ROWS(IQ$88:IQ105))),"")</f>
        <v/>
      </c>
      <c r="IR105" s="138" t="str">
        <f t="array" ref="IR105">IFERROR(INDEX($A$4:$A$56,SMALL(IF($A$88=IR$4:IR$56,ROW(IR$4:IR$56)-MIN(ROW(IR$4))+1,""),ROWS(IR$88:IR105))),"")</f>
        <v/>
      </c>
      <c r="IS105" s="138" t="str">
        <f t="array" ref="IS105">IFERROR(INDEX($A$4:$A$56,SMALL(IF($A$88=IS$4:IS$56,ROW(IS$4:IS$56)-MIN(ROW(IS$4))+1,""),ROWS(IS$88:IS105))),"")</f>
        <v/>
      </c>
      <c r="IT105" s="138" t="str">
        <f t="array" ref="IT105">IFERROR(INDEX($A$4:$A$56,SMALL(IF($A$88=IT$4:IT$56,ROW(IT$4:IT$56)-MIN(ROW(IT$4))+1,""),ROWS(IT$88:IT105))),"")</f>
        <v/>
      </c>
      <c r="IU105" s="138" t="str">
        <f t="array" ref="IU105">IFERROR(INDEX($A$4:$A$56,SMALL(IF($A$88=IU$4:IU$56,ROW(IU$4:IU$56)-MIN(ROW(IU$4))+1,""),ROWS(IU$88:IU105))),"")</f>
        <v/>
      </c>
      <c r="IV105" s="138" t="str">
        <f t="array" ref="IV105">IFERROR(INDEX($A$4:$A$56,SMALL(IF($A$88=IV$4:IV$56,ROW(IV$4:IV$56)-MIN(ROW(IV$4))+1,""),ROWS(IV$88:IV105))),"")</f>
        <v/>
      </c>
      <c r="IW105" s="138" t="str">
        <f t="array" ref="IW105">IFERROR(INDEX($A$4:$A$56,SMALL(IF($A$88=IW$4:IW$56,ROW(IW$4:IW$56)-MIN(ROW(IW$4))+1,""),ROWS(IW$88:IW105))),"")</f>
        <v/>
      </c>
      <c r="IX105" s="138" t="str">
        <f t="array" ref="IX105">IFERROR(INDEX($A$4:$A$56,SMALL(IF($A$88=IX$4:IX$56,ROW(IX$4:IX$56)-MIN(ROW(IX$4))+1,""),ROWS(IX$88:IX105))),"")</f>
        <v/>
      </c>
      <c r="IY105" s="138" t="str">
        <f t="array" ref="IY105">IFERROR(INDEX($A$4:$A$56,SMALL(IF($A$88=IY$4:IY$56,ROW(IY$4:IY$56)-MIN(ROW(IY$4))+1,""),ROWS(IY$88:IY105))),"")</f>
        <v/>
      </c>
      <c r="IZ105" s="138" t="str">
        <f t="array" ref="IZ105">IFERROR(INDEX($A$4:$A$56,SMALL(IF($A$88=IZ$4:IZ$56,ROW(IZ$4:IZ$56)-MIN(ROW(IZ$4))+1,""),ROWS(IZ$88:IZ105))),"")</f>
        <v/>
      </c>
      <c r="JA105" s="138" t="str">
        <f t="array" ref="JA105">IFERROR(INDEX($A$4:$A$56,SMALL(IF($A$88=JA$4:JA$56,ROW(JA$4:JA$56)-MIN(ROW(JA$4))+1,""),ROWS(JA$88:JA105))),"")</f>
        <v/>
      </c>
      <c r="JB105" s="138" t="str">
        <f t="array" ref="JB105">IFERROR(INDEX($A$4:$A$56,SMALL(IF($A$88=JB$4:JB$56,ROW(JB$4:JB$56)-MIN(ROW(JB$4))+1,""),ROWS(JB$88:JB105))),"")</f>
        <v/>
      </c>
      <c r="JC105" s="138" t="str">
        <f t="array" ref="JC105">IFERROR(INDEX($A$4:$A$56,SMALL(IF($A$88=JC$4:JC$56,ROW(JC$4:JC$56)-MIN(ROW(JC$4))+1,""),ROWS(JC$88:JC105))),"")</f>
        <v/>
      </c>
      <c r="JD105" s="138" t="str">
        <f t="array" ref="JD105">IFERROR(INDEX($A$4:$A$56,SMALL(IF($A$88=JD$4:JD$56,ROW(JD$4:JD$56)-MIN(ROW(JD$4))+1,""),ROWS(JD$88:JD105))),"")</f>
        <v/>
      </c>
      <c r="JE105" s="138" t="str">
        <f t="array" ref="JE105">IFERROR(INDEX($A$4:$A$56,SMALL(IF($A$88=JE$4:JE$56,ROW(JE$4:JE$56)-MIN(ROW(JE$4))+1,""),ROWS(JE$88:JE105))),"")</f>
        <v/>
      </c>
      <c r="JF105" s="138" t="str">
        <f t="array" ref="JF105">IFERROR(INDEX($A$4:$A$56,SMALL(IF($A$88=JF$4:JF$56,ROW(JF$4:JF$56)-MIN(ROW(JF$4))+1,""),ROWS(JF$88:JF105))),"")</f>
        <v/>
      </c>
      <c r="JG105" s="138" t="str">
        <f t="array" ref="JG105">IFERROR(INDEX($A$4:$A$56,SMALL(IF($A$88=JG$4:JG$56,ROW(JG$4:JG$56)-MIN(ROW(JG$4))+1,""),ROWS(JG$88:JG105))),"")</f>
        <v/>
      </c>
      <c r="JH105" s="138" t="str">
        <f t="array" ref="JH105">IFERROR(INDEX($A$4:$A$56,SMALL(IF($A$88=JH$4:JH$56,ROW(JH$4:JH$56)-MIN(ROW(JH$4))+1,""),ROWS(JH$88:JH105))),"")</f>
        <v/>
      </c>
      <c r="JI105" s="138" t="str">
        <f t="array" ref="JI105">IFERROR(INDEX($A$4:$A$56,SMALL(IF($A$88=JI$4:JI$56,ROW(JI$4:JI$56)-MIN(ROW(JI$4))+1,""),ROWS(JI$88:JI105))),"")</f>
        <v/>
      </c>
      <c r="JJ105" s="138" t="str">
        <f t="array" ref="JJ105">IFERROR(INDEX($A$4:$A$56,SMALL(IF($A$88=JJ$4:JJ$56,ROW(JJ$4:JJ$56)-MIN(ROW(JJ$4))+1,""),ROWS(JJ$88:JJ105))),"")</f>
        <v/>
      </c>
      <c r="JK105" s="138" t="str">
        <f t="array" ref="JK105">IFERROR(INDEX($A$4:$A$56,SMALL(IF($A$88=JK$4:JK$56,ROW(JK$4:JK$56)-MIN(ROW(JK$4))+1,""),ROWS(JK$88:JK105))),"")</f>
        <v/>
      </c>
    </row>
    <row r="106" spans="1:271">
      <c r="B106" s="186" t="str">
        <f t="array" ref="B106">IFERROR(INDEX($A$4:$A$56,SMALL(IF($A$88=B$4:B$56,ROW(B$4:B$56)-MIN(ROW(B$4))+1,""),ROWS(B$88:B106))),"")</f>
        <v/>
      </c>
      <c r="C106" s="138" t="str">
        <f t="array" ref="C106">IFERROR(INDEX($A$4:$A$56,SMALL(IF($A$88=C$4:C$56,ROW(C$4:C$56)-MIN(ROW(C$4))+1,""),ROWS(C$88:C106))),"")</f>
        <v/>
      </c>
      <c r="D106" s="138" t="str">
        <f t="array" ref="D106">IFERROR(INDEX($A$4:$A$56,SMALL(IF($A$88=D$4:D$56,ROW(D$4:D$56)-MIN(ROW(D$4))+1,""),ROWS(D$88:D106))),"")</f>
        <v/>
      </c>
      <c r="E106" s="138" t="str">
        <f t="array" ref="E106">IFERROR(INDEX($A$4:$A$56,SMALL(IF($A$88=E$4:E$56,ROW(E$4:E$56)-MIN(ROW(E$4))+1,""),ROWS(E$88:E106))),"")</f>
        <v/>
      </c>
      <c r="F106" s="138" t="str">
        <f t="array" ref="F106">IFERROR(INDEX($A$4:$A$56,SMALL(IF($A$88=F$4:F$56,ROW(F$4:F$56)-MIN(ROW(F$4))+1,""),ROWS(F$88:F106))),"")</f>
        <v/>
      </c>
      <c r="G106" s="186" t="str">
        <f t="array" ref="G106">IFERROR(INDEX($A$4:$A$56,SMALL(IF($A$88=G$4:G$56,ROW(G$4:G$56)-MIN(ROW(G$4))+1,""),ROWS(G$88:G106))),"")</f>
        <v/>
      </c>
      <c r="H106" s="138" t="str">
        <f t="array" ref="H106">IFERROR(INDEX($A$4:$A$56,SMALL(IF($A$88=H$4:H$56,ROW(H$4:H$56)-MIN(ROW(H$4))+1,""),ROWS(H$88:H106))),"")</f>
        <v/>
      </c>
      <c r="I106" s="138" t="str">
        <f t="array" ref="I106">IFERROR(INDEX($A$4:$A$56,SMALL(IF($A$88=I$4:I$56,ROW(I$4:I$56)-MIN(ROW(I$4))+1,""),ROWS(I$88:I106))),"")</f>
        <v/>
      </c>
      <c r="J106" s="138" t="str">
        <f t="array" ref="J106">IFERROR(INDEX($A$4:$A$56,SMALL(IF($A$88=J$4:J$56,ROW(J$4:J$56)-MIN(ROW(J$4))+1,""),ROWS(J$88:J106))),"")</f>
        <v/>
      </c>
      <c r="K106" s="138" t="str">
        <f t="array" ref="K106">IFERROR(INDEX($A$4:$A$56,SMALL(IF($A$88=K$4:K$56,ROW(K$4:K$56)-MIN(ROW(K$4))+1,""),ROWS(K$88:K106))),"")</f>
        <v/>
      </c>
      <c r="L106" s="186" t="str">
        <f t="array" ref="L106">IFERROR(INDEX($A$4:$A$56,SMALL(IF($A$88=L$4:L$56,ROW(L$4:L$56)-MIN(ROW(L$4))+1,""),ROWS(L$88:L106))),"")</f>
        <v/>
      </c>
      <c r="M106" s="138" t="str">
        <f t="array" ref="M106">IFERROR(INDEX($A$4:$A$56,SMALL(IF($A$88=M$4:M$56,ROW(M$4:M$56)-MIN(ROW(M$4))+1,""),ROWS(M$88:M106))),"")</f>
        <v/>
      </c>
      <c r="N106" s="138" t="str">
        <f t="array" ref="N106">IFERROR(INDEX($A$4:$A$56,SMALL(IF($A$88=N$4:N$56,ROW(N$4:N$56)-MIN(ROW(N$4))+1,""),ROWS(N$88:N106))),"")</f>
        <v/>
      </c>
      <c r="O106" s="138" t="str">
        <f t="array" ref="O106">IFERROR(INDEX($A$4:$A$56,SMALL(IF($A$88=O$4:O$56,ROW(O$4:O$56)-MIN(ROW(O$4))+1,""),ROWS(O$88:O106))),"")</f>
        <v/>
      </c>
      <c r="P106" s="138" t="str">
        <f t="array" ref="P106">IFERROR(INDEX($A$4:$A$56,SMALL(IF($A$88=P$4:P$56,ROW(P$4:P$56)-MIN(ROW(P$4))+1,""),ROWS(P$88:P106))),"")</f>
        <v/>
      </c>
      <c r="Q106" s="186" t="str">
        <f t="array" ref="Q106">IFERROR(INDEX($A$4:$A$56,SMALL(IF($A$88=Q$4:Q$56,ROW(Q$4:Q$56)-MIN(ROW(Q$4))+1,""),ROWS(Q$88:Q106))),"")</f>
        <v/>
      </c>
      <c r="R106" s="138" t="str">
        <f t="array" ref="R106">IFERROR(INDEX($A$4:$A$56,SMALL(IF($A$88=R$4:R$56,ROW(R$4:R$56)-MIN(ROW(R$4))+1,""),ROWS(R$88:R106))),"")</f>
        <v/>
      </c>
      <c r="S106" s="138" t="str">
        <f t="array" ref="S106">IFERROR(INDEX($A$4:$A$56,SMALL(IF($A$88=S$4:S$56,ROW(S$4:S$56)-MIN(ROW(S$4))+1,""),ROWS(S$88:S106))),"")</f>
        <v/>
      </c>
      <c r="T106" s="138" t="str">
        <f t="array" ref="T106">IFERROR(INDEX($A$4:$A$56,SMALL(IF($A$88=T$4:T$56,ROW(T$4:T$56)-MIN(ROW(T$4))+1,""),ROWS(T$88:T106))),"")</f>
        <v/>
      </c>
      <c r="U106" s="138" t="str">
        <f t="array" ref="U106">IFERROR(INDEX($A$4:$A$56,SMALL(IF($A$88=U$4:U$56,ROW(U$4:U$56)-MIN(ROW(U$4))+1,""),ROWS(U$88:U106))),"")</f>
        <v/>
      </c>
      <c r="V106" s="186" t="str">
        <f t="array" ref="V106">IFERROR(INDEX($A$4:$A$56,SMALL(IF($A$88=V$4:V$56,ROW(V$4:V$56)-MIN(ROW(V$4))+1,""),ROWS(V$88:V106))),"")</f>
        <v/>
      </c>
      <c r="W106" s="138" t="str">
        <f t="array" ref="W106">IFERROR(INDEX($A$4:$A$56,SMALL(IF($A$88=W$4:W$56,ROW(W$4:W$56)-MIN(ROW(W$4))+1,""),ROWS(W$88:W106))),"")</f>
        <v/>
      </c>
      <c r="X106" s="138" t="str">
        <f t="array" ref="X106">IFERROR(INDEX($A$4:$A$56,SMALL(IF($A$88=X$4:X$56,ROW(X$4:X$56)-MIN(ROW(X$4))+1,""),ROWS(X$88:X106))),"")</f>
        <v/>
      </c>
      <c r="Y106" s="138" t="str">
        <f t="array" ref="Y106">IFERROR(INDEX($A$4:$A$56,SMALL(IF($A$88=Y$4:Y$56,ROW(Y$4:Y$56)-MIN(ROW(Y$4))+1,""),ROWS(Y$88:Y106))),"")</f>
        <v/>
      </c>
      <c r="Z106" s="138" t="str">
        <f t="array" ref="Z106">IFERROR(INDEX($A$4:$A$56,SMALL(IF($A$88=Z$4:Z$56,ROW(Z$4:Z$56)-MIN(ROW(Z$4))+1,""),ROWS(Z$88:Z106))),"")</f>
        <v/>
      </c>
      <c r="AA106" s="186" t="str">
        <f t="array" ref="AA106">IFERROR(INDEX($A$4:$A$56,SMALL(IF($A$88=AA$4:AA$56,ROW(AA$4:AA$56)-MIN(ROW(AA$4))+1,""),ROWS(AA$88:AA106))),"")</f>
        <v/>
      </c>
      <c r="AB106" s="138" t="str">
        <f t="array" ref="AB106">IFERROR(INDEX($A$4:$A$56,SMALL(IF($A$88=AB$4:AB$56,ROW(AB$4:AB$56)-MIN(ROW(AB$4))+1,""),ROWS(AB$88:AB106))),"")</f>
        <v/>
      </c>
      <c r="AC106" s="138" t="str">
        <f t="array" ref="AC106">IFERROR(INDEX($A$4:$A$56,SMALL(IF($A$88=AC$4:AC$56,ROW(AC$4:AC$56)-MIN(ROW(AC$4))+1,""),ROWS(AC$88:AC106))),"")</f>
        <v/>
      </c>
      <c r="AD106" s="138" t="str">
        <f t="array" ref="AD106">IFERROR(INDEX($A$4:$A$56,SMALL(IF($A$88=AD$4:AD$56,ROW(AD$4:AD$56)-MIN(ROW(AD$4))+1,""),ROWS(AD$88:AD106))),"")</f>
        <v/>
      </c>
      <c r="AE106" s="138" t="str">
        <f t="array" ref="AE106">IFERROR(INDEX($A$4:$A$56,SMALL(IF($A$88=AE$4:AE$56,ROW(AE$4:AE$56)-MIN(ROW(AE$4))+1,""),ROWS(AE$88:AE106))),"")</f>
        <v/>
      </c>
      <c r="AF106" s="186" t="str">
        <f t="array" ref="AF106">IFERROR(INDEX($A$4:$A$56,SMALL(IF($A$88=AF$4:AF$56,ROW(AF$4:AF$56)-MIN(ROW(AF$4))+1,""),ROWS(AF$88:AF106))),"")</f>
        <v/>
      </c>
      <c r="AG106" s="138" t="str">
        <f t="array" ref="AG106">IFERROR(INDEX($A$4:$A$56,SMALL(IF($A$88=AG$4:AG$56,ROW(AG$4:AG$56)-MIN(ROW(AG$4))+1,""),ROWS(AG$88:AG106))),"")</f>
        <v/>
      </c>
      <c r="AH106" s="138" t="str">
        <f t="array" ref="AH106">IFERROR(INDEX($A$4:$A$56,SMALL(IF($A$88=AH$4:AH$56,ROW(AH$4:AH$56)-MIN(ROW(AH$4))+1,""),ROWS(AH$88:AH106))),"")</f>
        <v/>
      </c>
      <c r="AI106" s="138" t="str">
        <f t="array" ref="AI106">IFERROR(INDEX($A$4:$A$56,SMALL(IF($A$88=AI$4:AI$56,ROW(AI$4:AI$56)-MIN(ROW(AI$4))+1,""),ROWS(AI$88:AI106))),"")</f>
        <v/>
      </c>
      <c r="AJ106" s="138" t="str">
        <f t="array" ref="AJ106">IFERROR(INDEX($A$4:$A$56,SMALL(IF($A$88=AJ$4:AJ$56,ROW(AJ$4:AJ$56)-MIN(ROW(AJ$4))+1,""),ROWS(AJ$88:AJ106))),"")</f>
        <v/>
      </c>
      <c r="AK106" s="186" t="str">
        <f t="array" ref="AK106">IFERROR(INDEX($A$4:$A$56,SMALL(IF($A$88=AK$4:AK$56,ROW(AK$4:AK$56)-MIN(ROW(AK$4))+1,""),ROWS(AK$88:AK106))),"")</f>
        <v/>
      </c>
      <c r="AL106" s="138" t="str">
        <f t="array" ref="AL106">IFERROR(INDEX($A$4:$A$56,SMALL(IF($A$88=AL$4:AL$56,ROW(AL$4:AL$56)-MIN(ROW(AL$4))+1,""),ROWS(AL$88:AL106))),"")</f>
        <v/>
      </c>
      <c r="AM106" s="138" t="str">
        <f t="array" ref="AM106">IFERROR(INDEX($A$4:$A$56,SMALL(IF($A$88=AM$4:AM$56,ROW(AM$4:AM$56)-MIN(ROW(AM$4))+1,""),ROWS(AM$88:AM106))),"")</f>
        <v/>
      </c>
      <c r="AN106" s="138" t="str">
        <f t="array" ref="AN106">IFERROR(INDEX($A$4:$A$56,SMALL(IF($A$88=AN$4:AN$56,ROW(AN$4:AN$56)-MIN(ROW(AN$4))+1,""),ROWS(AN$88:AN106))),"")</f>
        <v/>
      </c>
      <c r="AO106" s="138" t="str">
        <f t="array" ref="AO106">IFERROR(INDEX($A$4:$A$56,SMALL(IF($A$88=AO$4:AO$56,ROW(AO$4:AO$56)-MIN(ROW(AO$4))+1,""),ROWS(AO$88:AO106))),"")</f>
        <v/>
      </c>
      <c r="AP106" s="186" t="str">
        <f t="array" ref="AP106">IFERROR(INDEX($A$4:$A$56,SMALL(IF($A$88=AP$4:AP$56,ROW(AP$4:AP$56)-MIN(ROW(AP$4))+1,""),ROWS(AP$88:AP106))),"")</f>
        <v/>
      </c>
      <c r="AQ106" s="138" t="str">
        <f t="array" ref="AQ106">IFERROR(INDEX($A$4:$A$56,SMALL(IF($A$88=AQ$4:AQ$56,ROW(AQ$4:AQ$56)-MIN(ROW(AQ$4))+1,""),ROWS(AQ$88:AQ106))),"")</f>
        <v/>
      </c>
      <c r="AR106" s="138" t="str">
        <f t="array" ref="AR106">IFERROR(INDEX($A$4:$A$56,SMALL(IF($A$88=AR$4:AR$56,ROW(AR$4:AR$56)-MIN(ROW(AR$4))+1,""),ROWS(AR$88:AR106))),"")</f>
        <v/>
      </c>
      <c r="AS106" s="138" t="str">
        <f t="array" ref="AS106">IFERROR(INDEX($A$4:$A$56,SMALL(IF($A$88=AS$4:AS$56,ROW(AS$4:AS$56)-MIN(ROW(AS$4))+1,""),ROWS(AS$88:AS106))),"")</f>
        <v/>
      </c>
      <c r="AT106" s="138" t="str">
        <f t="array" ref="AT106">IFERROR(INDEX($A$4:$A$56,SMALL(IF($A$88=AT$4:AT$56,ROW(AT$4:AT$56)-MIN(ROW(AT$4))+1,""),ROWS(AT$88:AT106))),"")</f>
        <v/>
      </c>
      <c r="AU106" s="186" t="str">
        <f t="array" ref="AU106">IFERROR(INDEX($A$4:$A$56,SMALL(IF($A$88=AU$4:AU$56,ROW(AU$4:AU$56)-MIN(ROW(AU$4))+1,""),ROWS(AU$88:AU106))),"")</f>
        <v/>
      </c>
      <c r="AV106" s="138" t="str">
        <f t="array" ref="AV106">IFERROR(INDEX($A$4:$A$56,SMALL(IF($A$88=AV$4:AV$56,ROW(AV$4:AV$56)-MIN(ROW(AV$4))+1,""),ROWS(AV$88:AV106))),"")</f>
        <v/>
      </c>
      <c r="AW106" s="138" t="str">
        <f t="array" ref="AW106">IFERROR(INDEX($A$4:$A$56,SMALL(IF($A$88=AW$4:AW$56,ROW(AW$4:AW$56)-MIN(ROW(AW$4))+1,""),ROWS(AW$88:AW106))),"")</f>
        <v/>
      </c>
      <c r="AX106" s="138" t="str">
        <f t="array" ref="AX106">IFERROR(INDEX($A$4:$A$56,SMALL(IF($A$88=AX$4:AX$56,ROW(AX$4:AX$56)-MIN(ROW(AX$4))+1,""),ROWS(AX$88:AX106))),"")</f>
        <v/>
      </c>
      <c r="AY106" s="138" t="str">
        <f t="array" ref="AY106">IFERROR(INDEX($A$4:$A$56,SMALL(IF($A$88=AY$4:AY$56,ROW(AY$4:AY$56)-MIN(ROW(AY$4))+1,""),ROWS(AY$88:AY106))),"")</f>
        <v/>
      </c>
      <c r="AZ106" s="186" t="str">
        <f t="array" ref="AZ106">IFERROR(INDEX($A$4:$A$56,SMALL(IF($A$88=AZ$4:AZ$56,ROW(AZ$4:AZ$56)-MIN(ROW(AZ$4))+1,""),ROWS(AZ$88:AZ106))),"")</f>
        <v/>
      </c>
      <c r="BA106" s="138" t="str">
        <f t="array" ref="BA106">IFERROR(INDEX($A$4:$A$56,SMALL(IF($A$88=BA$4:BA$56,ROW(BA$4:BA$56)-MIN(ROW(BA$4))+1,""),ROWS(BA$88:BA106))),"")</f>
        <v/>
      </c>
      <c r="BB106" s="138" t="str">
        <f t="array" ref="BB106">IFERROR(INDEX($A$4:$A$56,SMALL(IF($A$88=BB$4:BB$56,ROW(BB$4:BB$56)-MIN(ROW(BB$4))+1,""),ROWS(BB$88:BB106))),"")</f>
        <v/>
      </c>
      <c r="BC106" s="138" t="str">
        <f t="array" ref="BC106">IFERROR(INDEX($A$4:$A$56,SMALL(IF($A$88=BC$4:BC$56,ROW(BC$4:BC$56)-MIN(ROW(BC$4))+1,""),ROWS(BC$88:BC106))),"")</f>
        <v/>
      </c>
      <c r="BD106" s="138" t="str">
        <f t="array" ref="BD106">IFERROR(INDEX($A$4:$A$56,SMALL(IF($A$88=BD$4:BD$56,ROW(BD$4:BD$56)-MIN(ROW(BD$4))+1,""),ROWS(BD$88:BD106))),"")</f>
        <v/>
      </c>
      <c r="BE106" s="186" t="str">
        <f t="array" ref="BE106">IFERROR(INDEX($A$4:$A$56,SMALL(IF($A$88=BE$4:BE$56,ROW(BE$4:BE$56)-MIN(ROW(BE$4))+1,""),ROWS(BE$88:BE106))),"")</f>
        <v/>
      </c>
      <c r="BF106" s="138" t="str">
        <f t="array" ref="BF106">IFERROR(INDEX($A$4:$A$56,SMALL(IF($A$88=BF$4:BF$56,ROW(BF$4:BF$56)-MIN(ROW(BF$4))+1,""),ROWS(BF$88:BF106))),"")</f>
        <v/>
      </c>
      <c r="BG106" s="138" t="str">
        <f t="array" ref="BG106">IFERROR(INDEX($A$4:$A$56,SMALL(IF($A$88=BG$4:BG$56,ROW(BG$4:BG$56)-MIN(ROW(BG$4))+1,""),ROWS(BG$88:BG106))),"")</f>
        <v/>
      </c>
      <c r="BH106" s="138" t="str">
        <f t="array" ref="BH106">IFERROR(INDEX($A$4:$A$56,SMALL(IF($A$88=BH$4:BH$56,ROW(BH$4:BH$56)-MIN(ROW(BH$4))+1,""),ROWS(BH$88:BH106))),"")</f>
        <v/>
      </c>
      <c r="BI106" s="138" t="str">
        <f t="array" ref="BI106">IFERROR(INDEX($A$4:$A$56,SMALL(IF($A$88=BI$4:BI$56,ROW(BI$4:BI$56)-MIN(ROW(BI$4))+1,""),ROWS(BI$88:BI106))),"")</f>
        <v/>
      </c>
      <c r="BJ106" s="186" t="str">
        <f t="array" ref="BJ106">IFERROR(INDEX($A$4:$A$56,SMALL(IF($A$88=BJ$4:BJ$56,ROW(BJ$4:BJ$56)-MIN(ROW(BJ$4))+1,""),ROWS(BJ$88:BJ106))),"")</f>
        <v/>
      </c>
      <c r="BK106" s="138" t="str">
        <f t="array" ref="BK106">IFERROR(INDEX($A$4:$A$56,SMALL(IF($A$88=BK$4:BK$56,ROW(BK$4:BK$56)-MIN(ROW(BK$4))+1,""),ROWS(BK$88:BK106))),"")</f>
        <v/>
      </c>
      <c r="BL106" s="138" t="str">
        <f t="array" ref="BL106">IFERROR(INDEX($A$4:$A$56,SMALL(IF($A$88=BL$4:BL$56,ROW(BL$4:BL$56)-MIN(ROW(BL$4))+1,""),ROWS(BL$88:BL106))),"")</f>
        <v/>
      </c>
      <c r="BM106" s="138" t="str">
        <f t="array" ref="BM106">IFERROR(INDEX($A$4:$A$56,SMALL(IF($A$88=BM$4:BM$56,ROW(BM$4:BM$56)-MIN(ROW(BM$4))+1,""),ROWS(BM$88:BM106))),"")</f>
        <v/>
      </c>
      <c r="BN106" s="138" t="str">
        <f t="array" ref="BN106">IFERROR(INDEX($A$4:$A$56,SMALL(IF($A$88=BN$4:BN$56,ROW(BN$4:BN$56)-MIN(ROW(BN$4))+1,""),ROWS(BN$88:BN106))),"")</f>
        <v/>
      </c>
      <c r="BO106" s="186" t="str">
        <f t="array" ref="BO106">IFERROR(INDEX($A$4:$A$56,SMALL(IF($A$88=BO$4:BO$56,ROW(BO$4:BO$56)-MIN(ROW(BO$4))+1,""),ROWS(BO$88:BO106))),"")</f>
        <v/>
      </c>
      <c r="BP106" s="138" t="str">
        <f t="array" ref="BP106">IFERROR(INDEX($A$4:$A$56,SMALL(IF($A$88=BP$4:BP$56,ROW(BP$4:BP$56)-MIN(ROW(BP$4))+1,""),ROWS(BP$88:BP106))),"")</f>
        <v/>
      </c>
      <c r="BQ106" s="138" t="str">
        <f t="array" ref="BQ106">IFERROR(INDEX($A$4:$A$56,SMALL(IF($A$88=BQ$4:BQ$56,ROW(BQ$4:BQ$56)-MIN(ROW(BQ$4))+1,""),ROWS(BQ$88:BQ106))),"")</f>
        <v/>
      </c>
      <c r="BR106" s="138" t="str">
        <f t="array" ref="BR106">IFERROR(INDEX($A$4:$A$56,SMALL(IF($A$88=BR$4:BR$56,ROW(BR$4:BR$56)-MIN(ROW(BR$4))+1,""),ROWS(BR$88:BR106))),"")</f>
        <v/>
      </c>
      <c r="BS106" s="138" t="str">
        <f t="array" ref="BS106">IFERROR(INDEX($A$4:$A$56,SMALL(IF($A$88=BS$4:BS$56,ROW(BS$4:BS$56)-MIN(ROW(BS$4))+1,""),ROWS(BS$88:BS106))),"")</f>
        <v/>
      </c>
      <c r="BT106" s="186" t="str">
        <f t="array" ref="BT106">IFERROR(INDEX($A$4:$A$56,SMALL(IF($A$88=BT$4:BT$56,ROW(BT$4:BT$56)-MIN(ROW(BT$4))+1,""),ROWS(BT$88:BT106))),"")</f>
        <v/>
      </c>
      <c r="BU106" s="138" t="str">
        <f t="array" ref="BU106">IFERROR(INDEX($A$4:$A$56,SMALL(IF($A$88=BU$4:BU$56,ROW(BU$4:BU$56)-MIN(ROW(BU$4))+1,""),ROWS(BU$88:BU106))),"")</f>
        <v/>
      </c>
      <c r="BV106" s="138" t="str">
        <f t="array" ref="BV106">IFERROR(INDEX($A$4:$A$56,SMALL(IF($A$88=BV$4:BV$56,ROW(BV$4:BV$56)-MIN(ROW(BV$4))+1,""),ROWS(BV$88:BV106))),"")</f>
        <v/>
      </c>
      <c r="BW106" s="138" t="str">
        <f t="array" ref="BW106">IFERROR(INDEX($A$4:$A$56,SMALL(IF($A$88=BW$4:BW$56,ROW(BW$4:BW$56)-MIN(ROW(BW$4))+1,""),ROWS(BW$88:BW106))),"")</f>
        <v/>
      </c>
      <c r="BX106" s="138" t="str">
        <f t="array" ref="BX106">IFERROR(INDEX($A$4:$A$56,SMALL(IF($A$88=BX$4:BX$56,ROW(BX$4:BX$56)-MIN(ROW(BX$4))+1,""),ROWS(BX$88:BX106))),"")</f>
        <v/>
      </c>
      <c r="BY106" s="186" t="str">
        <f t="array" ref="BY106">IFERROR(INDEX($A$4:$A$56,SMALL(IF($A$88=BY$4:BY$56,ROW(BY$4:BY$56)-MIN(ROW(BY$4))+1,""),ROWS(BY$88:BY106))),"")</f>
        <v/>
      </c>
      <c r="BZ106" s="138" t="str">
        <f t="array" ref="BZ106">IFERROR(INDEX($A$4:$A$56,SMALL(IF($A$88=BZ$4:BZ$56,ROW(BZ$4:BZ$56)-MIN(ROW(BZ$4))+1,""),ROWS(BZ$88:BZ106))),"")</f>
        <v/>
      </c>
      <c r="CA106" s="138" t="str">
        <f t="array" ref="CA106">IFERROR(INDEX($A$4:$A$56,SMALL(IF($A$88=CA$4:CA$56,ROW(CA$4:CA$56)-MIN(ROW(CA$4))+1,""),ROWS(CA$88:CA106))),"")</f>
        <v/>
      </c>
      <c r="CB106" s="138" t="str">
        <f t="array" ref="CB106">IFERROR(INDEX($A$4:$A$56,SMALL(IF($A$88=CB$4:CB$56,ROW(CB$4:CB$56)-MIN(ROW(CB$4))+1,""),ROWS(CB$88:CB106))),"")</f>
        <v/>
      </c>
      <c r="CC106" s="138" t="str">
        <f t="array" ref="CC106">IFERROR(INDEX($A$4:$A$56,SMALL(IF($A$88=CC$4:CC$56,ROW(CC$4:CC$56)-MIN(ROW(CC$4))+1,""),ROWS(CC$88:CC106))),"")</f>
        <v/>
      </c>
      <c r="CD106" s="186" t="str">
        <f t="array" ref="CD106">IFERROR(INDEX($A$4:$A$56,SMALL(IF($A$88=CD$4:CD$56,ROW(CD$4:CD$56)-MIN(ROW(CD$4))+1,""),ROWS(CD$88:CD106))),"")</f>
        <v/>
      </c>
      <c r="CE106" s="138" t="str">
        <f t="array" ref="CE106">IFERROR(INDEX($A$4:$A$56,SMALL(IF($A$88=CE$4:CE$56,ROW(CE$4:CE$56)-MIN(ROW(CE$4))+1,""),ROWS(CE$88:CE106))),"")</f>
        <v/>
      </c>
      <c r="CF106" s="138" t="str">
        <f t="array" ref="CF106">IFERROR(INDEX($A$4:$A$56,SMALL(IF($A$88=CF$4:CF$56,ROW(CF$4:CF$56)-MIN(ROW(CF$4))+1,""),ROWS(CF$88:CF106))),"")</f>
        <v/>
      </c>
      <c r="CG106" s="138" t="str">
        <f t="array" ref="CG106">IFERROR(INDEX($A$4:$A$56,SMALL(IF($A$88=CG$4:CG$56,ROW(CG$4:CG$56)-MIN(ROW(CG$4))+1,""),ROWS(CG$88:CG106))),"")</f>
        <v/>
      </c>
      <c r="CH106" s="138" t="str">
        <f t="array" ref="CH106">IFERROR(INDEX($A$4:$A$56,SMALL(IF($A$88=CH$4:CH$56,ROW(CH$4:CH$56)-MIN(ROW(CH$4))+1,""),ROWS(CH$88:CH106))),"")</f>
        <v/>
      </c>
      <c r="CI106" s="186" t="str">
        <f t="array" ref="CI106">IFERROR(INDEX($A$4:$A$56,SMALL(IF($A$88=CI$4:CI$56,ROW(CI$4:CI$56)-MIN(ROW(CI$4))+1,""),ROWS(CI$88:CI106))),"")</f>
        <v/>
      </c>
      <c r="CJ106" s="138" t="str">
        <f t="array" ref="CJ106">IFERROR(INDEX($A$4:$A$56,SMALL(IF($A$88=CJ$4:CJ$56,ROW(CJ$4:CJ$56)-MIN(ROW(CJ$4))+1,""),ROWS(CJ$88:CJ106))),"")</f>
        <v/>
      </c>
      <c r="CK106" s="138" t="str">
        <f t="array" ref="CK106">IFERROR(INDEX($A$4:$A$56,SMALL(IF($A$88=CK$4:CK$56,ROW(CK$4:CK$56)-MIN(ROW(CK$4))+1,""),ROWS(CK$88:CK106))),"")</f>
        <v/>
      </c>
      <c r="CL106" s="138" t="str">
        <f t="array" ref="CL106">IFERROR(INDEX($A$4:$A$56,SMALL(IF($A$88=CL$4:CL$56,ROW(CL$4:CL$56)-MIN(ROW(CL$4))+1,""),ROWS(CL$88:CL106))),"")</f>
        <v/>
      </c>
      <c r="CM106" s="138" t="str">
        <f t="array" ref="CM106">IFERROR(INDEX($A$4:$A$56,SMALL(IF($A$88=CM$4:CM$56,ROW(CM$4:CM$56)-MIN(ROW(CM$4))+1,""),ROWS(CM$88:CM106))),"")</f>
        <v/>
      </c>
      <c r="CN106" s="186" t="str">
        <f t="array" ref="CN106">IFERROR(INDEX($A$4:$A$56,SMALL(IF($A$88=CN$4:CN$56,ROW(CN$4:CN$56)-MIN(ROW(CN$4))+1,""),ROWS(CN$88:CN106))),"")</f>
        <v/>
      </c>
      <c r="CO106" s="138" t="str">
        <f t="array" ref="CO106">IFERROR(INDEX($A$4:$A$56,SMALL(IF($A$88=CO$4:CO$56,ROW(CO$4:CO$56)-MIN(ROW(CO$4))+1,""),ROWS(CO$88:CO106))),"")</f>
        <v/>
      </c>
      <c r="CP106" s="138" t="str">
        <f t="array" ref="CP106">IFERROR(INDEX($A$4:$A$56,SMALL(IF($A$88=CP$4:CP$56,ROW(CP$4:CP$56)-MIN(ROW(CP$4))+1,""),ROWS(CP$88:CP106))),"")</f>
        <v/>
      </c>
      <c r="CQ106" s="138" t="str">
        <f t="array" ref="CQ106">IFERROR(INDEX($A$4:$A$56,SMALL(IF($A$88=CQ$4:CQ$56,ROW(CQ$4:CQ$56)-MIN(ROW(CQ$4))+1,""),ROWS(CQ$88:CQ106))),"")</f>
        <v/>
      </c>
      <c r="CR106" s="138" t="str">
        <f t="array" ref="CR106">IFERROR(INDEX($A$4:$A$56,SMALL(IF($A$88=CR$4:CR$56,ROW(CR$4:CR$56)-MIN(ROW(CR$4))+1,""),ROWS(CR$88:CR106))),"")</f>
        <v/>
      </c>
      <c r="CS106" s="186" t="str">
        <f t="array" ref="CS106">IFERROR(INDEX($A$4:$A$56,SMALL(IF($A$88=CS$4:CS$56,ROW(CS$4:CS$56)-MIN(ROW(CS$4))+1,""),ROWS(CS$88:CS106))),"")</f>
        <v/>
      </c>
      <c r="CT106" s="138" t="str">
        <f t="array" ref="CT106">IFERROR(INDEX($A$4:$A$56,SMALL(IF($A$88=CT$4:CT$56,ROW(CT$4:CT$56)-MIN(ROW(CT$4))+1,""),ROWS(CT$88:CT106))),"")</f>
        <v/>
      </c>
      <c r="CU106" s="138" t="str">
        <f t="array" ref="CU106">IFERROR(INDEX($A$4:$A$56,SMALL(IF($A$88=CU$4:CU$56,ROW(CU$4:CU$56)-MIN(ROW(CU$4))+1,""),ROWS(CU$88:CU106))),"")</f>
        <v/>
      </c>
      <c r="CV106" s="138" t="str">
        <f t="array" ref="CV106">IFERROR(INDEX($A$4:$A$56,SMALL(IF($A$88=CV$4:CV$56,ROW(CV$4:CV$56)-MIN(ROW(CV$4))+1,""),ROWS(CV$88:CV106))),"")</f>
        <v/>
      </c>
      <c r="CW106" s="138" t="str">
        <f t="array" ref="CW106">IFERROR(INDEX($A$4:$A$56,SMALL(IF($A$88=CW$4:CW$56,ROW(CW$4:CW$56)-MIN(ROW(CW$4))+1,""),ROWS(CW$88:CW106))),"")</f>
        <v/>
      </c>
      <c r="CX106" s="186" t="str">
        <f t="array" ref="CX106">IFERROR(INDEX($A$4:$A$56,SMALL(IF($A$88=CX$4:CX$56,ROW(CX$4:CX$56)-MIN(ROW(CX$4))+1,""),ROWS(CX$88:CX106))),"")</f>
        <v/>
      </c>
      <c r="CY106" s="138" t="str">
        <f t="array" ref="CY106">IFERROR(INDEX($A$4:$A$56,SMALL(IF($A$88=CY$4:CY$56,ROW(CY$4:CY$56)-MIN(ROW(CY$4))+1,""),ROWS(CY$88:CY106))),"")</f>
        <v/>
      </c>
      <c r="CZ106" s="138" t="str">
        <f t="array" ref="CZ106">IFERROR(INDEX($A$4:$A$56,SMALL(IF($A$88=CZ$4:CZ$56,ROW(CZ$4:CZ$56)-MIN(ROW(CZ$4))+1,""),ROWS(CZ$88:CZ106))),"")</f>
        <v/>
      </c>
      <c r="DA106" s="138" t="str">
        <f t="array" ref="DA106">IFERROR(INDEX($A$4:$A$56,SMALL(IF($A$88=DA$4:DA$56,ROW(DA$4:DA$56)-MIN(ROW(DA$4))+1,""),ROWS(DA$88:DA106))),"")</f>
        <v/>
      </c>
      <c r="DB106" s="138" t="str">
        <f t="array" ref="DB106">IFERROR(INDEX($A$4:$A$56,SMALL(IF($A$88=DB$4:DB$56,ROW(DB$4:DB$56)-MIN(ROW(DB$4))+1,""),ROWS(DB$88:DB106))),"")</f>
        <v/>
      </c>
      <c r="DC106" s="186" t="str">
        <f t="array" ref="DC106">IFERROR(INDEX($A$4:$A$56,SMALL(IF($A$88=DC$4:DC$56,ROW(DC$4:DC$56)-MIN(ROW(DC$4))+1,""),ROWS(DC$88:DC106))),"")</f>
        <v/>
      </c>
      <c r="DD106" s="138" t="str">
        <f t="array" ref="DD106">IFERROR(INDEX($A$4:$A$56,SMALL(IF($A$88=DD$4:DD$56,ROW(DD$4:DD$56)-MIN(ROW(DD$4))+1,""),ROWS(DD$88:DD106))),"")</f>
        <v/>
      </c>
      <c r="DE106" s="138" t="str">
        <f t="array" ref="DE106">IFERROR(INDEX($A$4:$A$56,SMALL(IF($A$88=DE$4:DE$56,ROW(DE$4:DE$56)-MIN(ROW(DE$4))+1,""),ROWS(DE$88:DE106))),"")</f>
        <v/>
      </c>
      <c r="DF106" s="138" t="str">
        <f t="array" ref="DF106">IFERROR(INDEX($A$4:$A$56,SMALL(IF($A$88=DF$4:DF$56,ROW(DF$4:DF$56)-MIN(ROW(DF$4))+1,""),ROWS(DF$88:DF106))),"")</f>
        <v/>
      </c>
      <c r="DG106" s="138" t="str">
        <f t="array" ref="DG106">IFERROR(INDEX($A$4:$A$56,SMALL(IF($A$88=DG$4:DG$56,ROW(DG$4:DG$56)-MIN(ROW(DG$4))+1,""),ROWS(DG$88:DG106))),"")</f>
        <v/>
      </c>
      <c r="DH106" s="186" t="str">
        <f t="array" ref="DH106">IFERROR(INDEX($A$4:$A$56,SMALL(IF($A$88=DH$4:DH$56,ROW(DH$4:DH$56)-MIN(ROW(DH$4))+1,""),ROWS(DH$88:DH106))),"")</f>
        <v/>
      </c>
      <c r="DI106" s="138" t="str">
        <f t="array" ref="DI106">IFERROR(INDEX($A$4:$A$56,SMALL(IF($A$88=DI$4:DI$56,ROW(DI$4:DI$56)-MIN(ROW(DI$4))+1,""),ROWS(DI$88:DI106))),"")</f>
        <v/>
      </c>
      <c r="DJ106" s="138" t="str">
        <f t="array" ref="DJ106">IFERROR(INDEX($A$4:$A$56,SMALL(IF($A$88=DJ$4:DJ$56,ROW(DJ$4:DJ$56)-MIN(ROW(DJ$4))+1,""),ROWS(DJ$88:DJ106))),"")</f>
        <v/>
      </c>
      <c r="DK106" s="138" t="str">
        <f t="array" ref="DK106">IFERROR(INDEX($A$4:$A$56,SMALL(IF($A$88=DK$4:DK$56,ROW(DK$4:DK$56)-MIN(ROW(DK$4))+1,""),ROWS(DK$88:DK106))),"")</f>
        <v/>
      </c>
      <c r="DL106" s="138" t="str">
        <f t="array" ref="DL106">IFERROR(INDEX($A$4:$A$56,SMALL(IF($A$88=DL$4:DL$56,ROW(DL$4:DL$56)-MIN(ROW(DL$4))+1,""),ROWS(DL$88:DL106))),"")</f>
        <v/>
      </c>
      <c r="DM106" s="186" t="str">
        <f t="array" ref="DM106">IFERROR(INDEX($A$4:$A$56,SMALL(IF($A$88=DM$4:DM$56,ROW(DM$4:DM$56)-MIN(ROW(DM$4))+1,""),ROWS(DM$88:DM106))),"")</f>
        <v/>
      </c>
      <c r="DN106" s="138" t="str">
        <f t="array" ref="DN106">IFERROR(INDEX($A$4:$A$56,SMALL(IF($A$88=DN$4:DN$56,ROW(DN$4:DN$56)-MIN(ROW(DN$4))+1,""),ROWS(DN$88:DN106))),"")</f>
        <v/>
      </c>
      <c r="DO106" s="138" t="str">
        <f t="array" ref="DO106">IFERROR(INDEX($A$4:$A$56,SMALL(IF($A$88=DO$4:DO$56,ROW(DO$4:DO$56)-MIN(ROW(DO$4))+1,""),ROWS(DO$88:DO106))),"")</f>
        <v/>
      </c>
      <c r="DP106" s="138" t="str">
        <f t="array" ref="DP106">IFERROR(INDEX($A$4:$A$56,SMALL(IF($A$88=DP$4:DP$56,ROW(DP$4:DP$56)-MIN(ROW(DP$4))+1,""),ROWS(DP$88:DP106))),"")</f>
        <v/>
      </c>
      <c r="DQ106" s="138" t="str">
        <f t="array" ref="DQ106">IFERROR(INDEX($A$4:$A$56,SMALL(IF($A$88=DQ$4:DQ$56,ROW(DQ$4:DQ$56)-MIN(ROW(DQ$4))+1,""),ROWS(DQ$88:DQ106))),"")</f>
        <v/>
      </c>
      <c r="DR106" s="186" t="str">
        <f t="array" ref="DR106">IFERROR(INDEX($A$4:$A$56,SMALL(IF($A$88=DR$4:DR$56,ROW(DR$4:DR$56)-MIN(ROW(DR$4))+1,""),ROWS(DR$88:DR106))),"")</f>
        <v/>
      </c>
      <c r="DS106" s="138" t="str">
        <f t="array" ref="DS106">IFERROR(INDEX($A$4:$A$56,SMALL(IF($A$88=DS$4:DS$56,ROW(DS$4:DS$56)-MIN(ROW(DS$4))+1,""),ROWS(DS$88:DS106))),"")</f>
        <v/>
      </c>
      <c r="DT106" s="138" t="str">
        <f t="array" ref="DT106">IFERROR(INDEX($A$4:$A$56,SMALL(IF($A$88=DT$4:DT$56,ROW(DT$4:DT$56)-MIN(ROW(DT$4))+1,""),ROWS(DT$88:DT106))),"")</f>
        <v/>
      </c>
      <c r="DU106" s="138" t="str">
        <f t="array" ref="DU106">IFERROR(INDEX($A$4:$A$56,SMALL(IF($A$88=DU$4:DU$56,ROW(DU$4:DU$56)-MIN(ROW(DU$4))+1,""),ROWS(DU$88:DU106))),"")</f>
        <v/>
      </c>
      <c r="DV106" s="138" t="str">
        <f t="array" ref="DV106">IFERROR(INDEX($A$4:$A$56,SMALL(IF($A$88=DV$4:DV$56,ROW(DV$4:DV$56)-MIN(ROW(DV$4))+1,""),ROWS(DV$88:DV106))),"")</f>
        <v/>
      </c>
      <c r="DW106" s="186" t="str">
        <f t="array" ref="DW106">IFERROR(INDEX($A$4:$A$56,SMALL(IF($A$88=DW$4:DW$56,ROW(DW$4:DW$56)-MIN(ROW(DW$4))+1,""),ROWS(DW$88:DW106))),"")</f>
        <v/>
      </c>
      <c r="DX106" s="138" t="str">
        <f t="array" ref="DX106">IFERROR(INDEX($A$4:$A$56,SMALL(IF($A$88=DX$4:DX$56,ROW(DX$4:DX$56)-MIN(ROW(DX$4))+1,""),ROWS(DX$88:DX106))),"")</f>
        <v/>
      </c>
      <c r="DY106" s="138" t="str">
        <f t="array" ref="DY106">IFERROR(INDEX($A$4:$A$56,SMALL(IF($A$88=DY$4:DY$56,ROW(DY$4:DY$56)-MIN(ROW(DY$4))+1,""),ROWS(DY$88:DY106))),"")</f>
        <v/>
      </c>
      <c r="DZ106" s="138" t="str">
        <f t="array" ref="DZ106">IFERROR(INDEX($A$4:$A$56,SMALL(IF($A$88=DZ$4:DZ$56,ROW(DZ$4:DZ$56)-MIN(ROW(DZ$4))+1,""),ROWS(DZ$88:DZ106))),"")</f>
        <v/>
      </c>
      <c r="EA106" s="138" t="str">
        <f t="array" ref="EA106">IFERROR(INDEX($A$4:$A$56,SMALL(IF($A$88=EA$4:EA$56,ROW(EA$4:EA$56)-MIN(ROW(EA$4))+1,""),ROWS(EA$88:EA106))),"")</f>
        <v/>
      </c>
      <c r="EB106" s="186" t="str">
        <f t="array" ref="EB106">IFERROR(INDEX($A$4:$A$56,SMALL(IF($A$88=EB$4:EB$56,ROW(EB$4:EB$56)-MIN(ROW(EB$4))+1,""),ROWS(EB$88:EB106))),"")</f>
        <v/>
      </c>
      <c r="EC106" s="138" t="str">
        <f t="array" ref="EC106">IFERROR(INDEX($A$4:$A$56,SMALL(IF($A$88=EC$4:EC$56,ROW(EC$4:EC$56)-MIN(ROW(EC$4))+1,""),ROWS(EC$88:EC106))),"")</f>
        <v/>
      </c>
      <c r="ED106" s="138" t="str">
        <f t="array" ref="ED106">IFERROR(INDEX($A$4:$A$56,SMALL(IF($A$88=ED$4:ED$56,ROW(ED$4:ED$56)-MIN(ROW(ED$4))+1,""),ROWS(ED$88:ED106))),"")</f>
        <v/>
      </c>
      <c r="EE106" s="138" t="str">
        <f t="array" ref="EE106">IFERROR(INDEX($A$4:$A$56,SMALL(IF($A$88=EE$4:EE$56,ROW(EE$4:EE$56)-MIN(ROW(EE$4))+1,""),ROWS(EE$88:EE106))),"")</f>
        <v/>
      </c>
      <c r="EF106" s="138" t="str">
        <f t="array" ref="EF106">IFERROR(INDEX($A$4:$A$56,SMALL(IF($A$88=EF$4:EF$56,ROW(EF$4:EF$56)-MIN(ROW(EF$4))+1,""),ROWS(EF$88:EF106))),"")</f>
        <v/>
      </c>
      <c r="EG106" s="186" t="str">
        <f t="array" ref="EG106">IFERROR(INDEX($A$4:$A$56,SMALL(IF($A$88=EG$4:EG$56,ROW(EG$4:EG$56)-MIN(ROW(EG$4))+1,""),ROWS(EG$88:EG106))),"")</f>
        <v/>
      </c>
      <c r="EH106" s="138" t="str">
        <f t="array" ref="EH106">IFERROR(INDEX($A$4:$A$56,SMALL(IF($A$88=EH$4:EH$56,ROW(EH$4:EH$56)-MIN(ROW(EH$4))+1,""),ROWS(EH$88:EH106))),"")</f>
        <v/>
      </c>
      <c r="EI106" s="138" t="str">
        <f t="array" ref="EI106">IFERROR(INDEX($A$4:$A$56,SMALL(IF($A$88=EI$4:EI$56,ROW(EI$4:EI$56)-MIN(ROW(EI$4))+1,""),ROWS(EI$88:EI106))),"")</f>
        <v/>
      </c>
      <c r="EJ106" s="138" t="str">
        <f t="array" ref="EJ106">IFERROR(INDEX($A$4:$A$56,SMALL(IF($A$88=EJ$4:EJ$56,ROW(EJ$4:EJ$56)-MIN(ROW(EJ$4))+1,""),ROWS(EJ$88:EJ106))),"")</f>
        <v/>
      </c>
      <c r="EK106" s="138" t="str">
        <f t="array" ref="EK106">IFERROR(INDEX($A$4:$A$56,SMALL(IF($A$88=EK$4:EK$56,ROW(EK$4:EK$56)-MIN(ROW(EK$4))+1,""),ROWS(EK$88:EK106))),"")</f>
        <v/>
      </c>
      <c r="EL106" s="138" t="str">
        <f t="array" ref="EL106">IFERROR(INDEX($A$4:$A$56,SMALL(IF($A$88=EL$4:EL$56,ROW(EL$4:EL$56)-MIN(ROW(EL$4))+1,""),ROWS(EL$88:EL106))),"")</f>
        <v/>
      </c>
      <c r="EM106" s="138" t="str">
        <f t="array" ref="EM106">IFERROR(INDEX($A$4:$A$56,SMALL(IF($A$88=EM$4:EM$56,ROW(EM$4:EM$56)-MIN(ROW(EM$4))+1,""),ROWS(EM$88:EM106))),"")</f>
        <v/>
      </c>
      <c r="EN106" s="138" t="str">
        <f t="array" ref="EN106">IFERROR(INDEX($A$4:$A$56,SMALL(IF($A$88=EN$4:EN$56,ROW(EN$4:EN$56)-MIN(ROW(EN$4))+1,""),ROWS(EN$88:EN106))),"")</f>
        <v/>
      </c>
      <c r="EO106" s="138" t="str">
        <f t="array" ref="EO106">IFERROR(INDEX($A$4:$A$56,SMALL(IF($A$88=EO$4:EO$56,ROW(EO$4:EO$56)-MIN(ROW(EO$4))+1,""),ROWS(EO$88:EO106))),"")</f>
        <v/>
      </c>
      <c r="EP106" s="138" t="str">
        <f t="array" ref="EP106">IFERROR(INDEX($A$4:$A$56,SMALL(IF($A$88=EP$4:EP$56,ROW(EP$4:EP$56)-MIN(ROW(EP$4))+1,""),ROWS(EP$88:EP106))),"")</f>
        <v/>
      </c>
      <c r="EQ106" s="138" t="str">
        <f t="array" ref="EQ106">IFERROR(INDEX($A$4:$A$56,SMALL(IF($A$88=EQ$4:EQ$56,ROW(EQ$4:EQ$56)-MIN(ROW(EQ$4))+1,""),ROWS(EQ$88:EQ106))),"")</f>
        <v/>
      </c>
      <c r="ER106" s="138" t="str">
        <f t="array" ref="ER106">IFERROR(INDEX($A$4:$A$56,SMALL(IF($A$88=ER$4:ER$56,ROW(ER$4:ER$56)-MIN(ROW(ER$4))+1,""),ROWS(ER$88:ER106))),"")</f>
        <v/>
      </c>
      <c r="ES106" s="138" t="str">
        <f t="array" ref="ES106">IFERROR(INDEX($A$4:$A$56,SMALL(IF($A$88=ES$4:ES$56,ROW(ES$4:ES$56)-MIN(ROW(ES$4))+1,""),ROWS(ES$88:ES106))),"")</f>
        <v/>
      </c>
      <c r="ET106" s="138" t="str">
        <f t="array" ref="ET106">IFERROR(INDEX($A$4:$A$56,SMALL(IF($A$88=ET$4:ET$56,ROW(ET$4:ET$56)-MIN(ROW(ET$4))+1,""),ROWS(ET$88:ET106))),"")</f>
        <v/>
      </c>
      <c r="EU106" s="138" t="str">
        <f t="array" ref="EU106">IFERROR(INDEX($A$4:$A$56,SMALL(IF($A$88=EU$4:EU$56,ROW(EU$4:EU$56)-MIN(ROW(EU$4))+1,""),ROWS(EU$88:EU106))),"")</f>
        <v/>
      </c>
      <c r="EV106" s="138" t="str">
        <f t="array" ref="EV106">IFERROR(INDEX($A$4:$A$56,SMALL(IF($A$88=EV$4:EV$56,ROW(EV$4:EV$56)-MIN(ROW(EV$4))+1,""),ROWS(EV$88:EV106))),"")</f>
        <v/>
      </c>
      <c r="EW106" s="138" t="str">
        <f t="array" ref="EW106">IFERROR(INDEX($A$4:$A$56,SMALL(IF($A$88=EW$4:EW$56,ROW(EW$4:EW$56)-MIN(ROW(EW$4))+1,""),ROWS(EW$88:EW106))),"")</f>
        <v/>
      </c>
      <c r="EX106" s="138" t="str">
        <f t="array" ref="EX106">IFERROR(INDEX($A$4:$A$56,SMALL(IF($A$88=EX$4:EX$56,ROW(EX$4:EX$56)-MIN(ROW(EX$4))+1,""),ROWS(EX$88:EX106))),"")</f>
        <v/>
      </c>
      <c r="EY106" s="138" t="str">
        <f t="array" ref="EY106">IFERROR(INDEX($A$4:$A$56,SMALL(IF($A$88=EY$4:EY$56,ROW(EY$4:EY$56)-MIN(ROW(EY$4))+1,""),ROWS(EY$88:EY106))),"")</f>
        <v/>
      </c>
      <c r="EZ106" s="138" t="str">
        <f t="array" ref="EZ106">IFERROR(INDEX($A$4:$A$56,SMALL(IF($A$88=EZ$4:EZ$56,ROW(EZ$4:EZ$56)-MIN(ROW(EZ$4))+1,""),ROWS(EZ$88:EZ106))),"")</f>
        <v/>
      </c>
      <c r="FA106" s="138" t="str">
        <f t="array" ref="FA106">IFERROR(INDEX($A$4:$A$56,SMALL(IF($A$88=FA$4:FA$56,ROW(FA$4:FA$56)-MIN(ROW(FA$4))+1,""),ROWS(FA$88:FA106))),"")</f>
        <v/>
      </c>
      <c r="FB106" s="138" t="str">
        <f t="array" ref="FB106">IFERROR(INDEX($A$4:$A$56,SMALL(IF($A$88=FB$4:FB$56,ROW(FB$4:FB$56)-MIN(ROW(FB$4))+1,""),ROWS(FB$88:FB106))),"")</f>
        <v/>
      </c>
      <c r="FC106" s="138" t="str">
        <f t="array" ref="FC106">IFERROR(INDEX($A$4:$A$56,SMALL(IF($A$88=FC$4:FC$56,ROW(FC$4:FC$56)-MIN(ROW(FC$4))+1,""),ROWS(FC$88:FC106))),"")</f>
        <v/>
      </c>
      <c r="FD106" s="138" t="str">
        <f t="array" ref="FD106">IFERROR(INDEX($A$4:$A$56,SMALL(IF($A$88=FD$4:FD$56,ROW(FD$4:FD$56)-MIN(ROW(FD$4))+1,""),ROWS(FD$88:FD106))),"")</f>
        <v/>
      </c>
      <c r="FE106" s="138" t="str">
        <f t="array" ref="FE106">IFERROR(INDEX($A$4:$A$56,SMALL(IF($A$88=FE$4:FE$56,ROW(FE$4:FE$56)-MIN(ROW(FE$4))+1,""),ROWS(FE$88:FE106))),"")</f>
        <v/>
      </c>
      <c r="FF106" s="138" t="str">
        <f t="array" ref="FF106">IFERROR(INDEX($A$4:$A$56,SMALL(IF($A$88=FF$4:FF$56,ROW(FF$4:FF$56)-MIN(ROW(FF$4))+1,""),ROWS(FF$88:FF106))),"")</f>
        <v/>
      </c>
      <c r="FG106" s="138" t="str">
        <f t="array" ref="FG106">IFERROR(INDEX($A$4:$A$56,SMALL(IF($A$88=FG$4:FG$56,ROW(FG$4:FG$56)-MIN(ROW(FG$4))+1,""),ROWS(FG$88:FG106))),"")</f>
        <v/>
      </c>
      <c r="FH106" s="138" t="str">
        <f t="array" ref="FH106">IFERROR(INDEX($A$4:$A$56,SMALL(IF($A$88=FH$4:FH$56,ROW(FH$4:FH$56)-MIN(ROW(FH$4))+1,""),ROWS(FH$88:FH106))),"")</f>
        <v/>
      </c>
      <c r="FI106" s="138" t="str">
        <f t="array" ref="FI106">IFERROR(INDEX($A$4:$A$56,SMALL(IF($A$88=FI$4:FI$56,ROW(FI$4:FI$56)-MIN(ROW(FI$4))+1,""),ROWS(FI$88:FI106))),"")</f>
        <v/>
      </c>
      <c r="FJ106" s="138" t="str">
        <f t="array" ref="FJ106">IFERROR(INDEX($A$4:$A$56,SMALL(IF($A$88=FJ$4:FJ$56,ROW(FJ$4:FJ$56)-MIN(ROW(FJ$4))+1,""),ROWS(FJ$88:FJ106))),"")</f>
        <v/>
      </c>
      <c r="FK106" s="138" t="str">
        <f t="array" ref="FK106">IFERROR(INDEX($A$4:$A$56,SMALL(IF($A$88=FK$4:FK$56,ROW(FK$4:FK$56)-MIN(ROW(FK$4))+1,""),ROWS(FK$88:FK106))),"")</f>
        <v/>
      </c>
      <c r="FL106" s="138" t="str">
        <f t="array" ref="FL106">IFERROR(INDEX($A$4:$A$56,SMALL(IF($A$88=FL$4:FL$56,ROW(FL$4:FL$56)-MIN(ROW(FL$4))+1,""),ROWS(FL$88:FL106))),"")</f>
        <v/>
      </c>
      <c r="FM106" s="138" t="str">
        <f t="array" ref="FM106">IFERROR(INDEX($A$4:$A$56,SMALL(IF($A$88=FM$4:FM$56,ROW(FM$4:FM$56)-MIN(ROW(FM$4))+1,""),ROWS(FM$88:FM106))),"")</f>
        <v/>
      </c>
      <c r="FN106" s="138" t="str">
        <f t="array" ref="FN106">IFERROR(INDEX($A$4:$A$56,SMALL(IF($A$88=FN$4:FN$56,ROW(FN$4:FN$56)-MIN(ROW(FN$4))+1,""),ROWS(FN$88:FN106))),"")</f>
        <v/>
      </c>
      <c r="FO106" s="138" t="str">
        <f t="array" ref="FO106">IFERROR(INDEX($A$4:$A$56,SMALL(IF($A$88=FO$4:FO$56,ROW(FO$4:FO$56)-MIN(ROW(FO$4))+1,""),ROWS(FO$88:FO106))),"")</f>
        <v/>
      </c>
      <c r="FP106" s="138" t="str">
        <f t="array" ref="FP106">IFERROR(INDEX($A$4:$A$56,SMALL(IF($A$88=FP$4:FP$56,ROW(FP$4:FP$56)-MIN(ROW(FP$4))+1,""),ROWS(FP$88:FP106))),"")</f>
        <v/>
      </c>
      <c r="FQ106" s="138" t="str">
        <f t="array" ref="FQ106">IFERROR(INDEX($A$4:$A$56,SMALL(IF($A$88=FQ$4:FQ$56,ROW(FQ$4:FQ$56)-MIN(ROW(FQ$4))+1,""),ROWS(FQ$88:FQ106))),"")</f>
        <v/>
      </c>
      <c r="FR106" s="138" t="str">
        <f t="array" ref="FR106">IFERROR(INDEX($A$4:$A$56,SMALL(IF($A$88=FR$4:FR$56,ROW(FR$4:FR$56)-MIN(ROW(FR$4))+1,""),ROWS(FR$88:FR106))),"")</f>
        <v/>
      </c>
      <c r="FS106" s="138" t="str">
        <f t="array" ref="FS106">IFERROR(INDEX($A$4:$A$56,SMALL(IF($A$88=FS$4:FS$56,ROW(FS$4:FS$56)-MIN(ROW(FS$4))+1,""),ROWS(FS$88:FS106))),"")</f>
        <v/>
      </c>
      <c r="FT106" s="138" t="str">
        <f t="array" ref="FT106">IFERROR(INDEX($A$4:$A$56,SMALL(IF($A$88=FT$4:FT$56,ROW(FT$4:FT$56)-MIN(ROW(FT$4))+1,""),ROWS(FT$88:FT106))),"")</f>
        <v/>
      </c>
      <c r="FU106" s="138" t="str">
        <f t="array" ref="FU106">IFERROR(INDEX($A$4:$A$56,SMALL(IF($A$88=FU$4:FU$56,ROW(FU$4:FU$56)-MIN(ROW(FU$4))+1,""),ROWS(FU$88:FU106))),"")</f>
        <v/>
      </c>
      <c r="FV106" s="138" t="str">
        <f t="array" ref="FV106">IFERROR(INDEX($A$4:$A$56,SMALL(IF($A$88=FV$4:FV$56,ROW(FV$4:FV$56)-MIN(ROW(FV$4))+1,""),ROWS(FV$88:FV106))),"")</f>
        <v/>
      </c>
      <c r="FW106" s="138" t="str">
        <f t="array" ref="FW106">IFERROR(INDEX($A$4:$A$56,SMALL(IF($A$88=FW$4:FW$56,ROW(FW$4:FW$56)-MIN(ROW(FW$4))+1,""),ROWS(FW$88:FW106))),"")</f>
        <v/>
      </c>
      <c r="FX106" s="138" t="str">
        <f t="array" ref="FX106">IFERROR(INDEX($A$4:$A$56,SMALL(IF($A$88=FX$4:FX$56,ROW(FX$4:FX$56)-MIN(ROW(FX$4))+1,""),ROWS(FX$88:FX106))),"")</f>
        <v/>
      </c>
      <c r="FY106" s="138" t="str">
        <f t="array" ref="FY106">IFERROR(INDEX($A$4:$A$56,SMALL(IF($A$88=FY$4:FY$56,ROW(FY$4:FY$56)-MIN(ROW(FY$4))+1,""),ROWS(FY$88:FY106))),"")</f>
        <v/>
      </c>
      <c r="FZ106" s="138" t="str">
        <f t="array" ref="FZ106">IFERROR(INDEX($A$4:$A$56,SMALL(IF($A$88=FZ$4:FZ$56,ROW(FZ$4:FZ$56)-MIN(ROW(FZ$4))+1,""),ROWS(FZ$88:FZ106))),"")</f>
        <v/>
      </c>
      <c r="GA106" s="138" t="str">
        <f t="array" ref="GA106">IFERROR(INDEX($A$4:$A$56,SMALL(IF($A$88=GA$4:GA$56,ROW(GA$4:GA$56)-MIN(ROW(GA$4))+1,""),ROWS(GA$88:GA106))),"")</f>
        <v/>
      </c>
      <c r="GB106" s="138" t="str">
        <f t="array" ref="GB106">IFERROR(INDEX($A$4:$A$56,SMALL(IF($A$88=GB$4:GB$56,ROW(GB$4:GB$56)-MIN(ROW(GB$4))+1,""),ROWS(GB$88:GB106))),"")</f>
        <v/>
      </c>
      <c r="GC106" s="138" t="str">
        <f t="array" ref="GC106">IFERROR(INDEX($A$4:$A$56,SMALL(IF($A$88=GC$4:GC$56,ROW(GC$4:GC$56)-MIN(ROW(GC$4))+1,""),ROWS(GC$88:GC106))),"")</f>
        <v/>
      </c>
      <c r="GD106" s="138" t="str">
        <f t="array" ref="GD106">IFERROR(INDEX($A$4:$A$56,SMALL(IF($A$88=GD$4:GD$56,ROW(GD$4:GD$56)-MIN(ROW(GD$4))+1,""),ROWS(GD$88:GD106))),"")</f>
        <v/>
      </c>
      <c r="GE106" s="138" t="str">
        <f t="array" ref="GE106">IFERROR(INDEX($A$4:$A$56,SMALL(IF($A$88=GE$4:GE$56,ROW(GE$4:GE$56)-MIN(ROW(GE$4))+1,""),ROWS(GE$88:GE106))),"")</f>
        <v/>
      </c>
      <c r="GF106" s="138" t="str">
        <f t="array" ref="GF106">IFERROR(INDEX($A$4:$A$56,SMALL(IF($A$88=GF$4:GF$56,ROW(GF$4:GF$56)-MIN(ROW(GF$4))+1,""),ROWS(GF$88:GF106))),"")</f>
        <v/>
      </c>
      <c r="GG106" s="138" t="str">
        <f t="array" ref="GG106">IFERROR(INDEX($A$4:$A$56,SMALL(IF($A$88=GG$4:GG$56,ROW(GG$4:GG$56)-MIN(ROW(GG$4))+1,""),ROWS(GG$88:GG106))),"")</f>
        <v/>
      </c>
      <c r="GH106" s="138" t="str">
        <f t="array" ref="GH106">IFERROR(INDEX($A$4:$A$56,SMALL(IF($A$88=GH$4:GH$56,ROW(GH$4:GH$56)-MIN(ROW(GH$4))+1,""),ROWS(GH$88:GH106))),"")</f>
        <v/>
      </c>
      <c r="GI106" s="138" t="str">
        <f t="array" ref="GI106">IFERROR(INDEX($A$4:$A$56,SMALL(IF($A$88=GI$4:GI$56,ROW(GI$4:GI$56)-MIN(ROW(GI$4))+1,""),ROWS(GI$88:GI106))),"")</f>
        <v/>
      </c>
      <c r="GJ106" s="138" t="str">
        <f t="array" ref="GJ106">IFERROR(INDEX($A$4:$A$56,SMALL(IF($A$88=GJ$4:GJ$56,ROW(GJ$4:GJ$56)-MIN(ROW(GJ$4))+1,""),ROWS(GJ$88:GJ106))),"")</f>
        <v/>
      </c>
      <c r="GK106" s="138" t="str">
        <f t="array" ref="GK106">IFERROR(INDEX($A$4:$A$56,SMALL(IF($A$88=GK$4:GK$56,ROW(GK$4:GK$56)-MIN(ROW(GK$4))+1,""),ROWS(GK$88:GK106))),"")</f>
        <v/>
      </c>
      <c r="GL106" s="138" t="str">
        <f t="array" ref="GL106">IFERROR(INDEX($A$4:$A$56,SMALL(IF($A$88=GL$4:GL$56,ROW(GL$4:GL$56)-MIN(ROW(GL$4))+1,""),ROWS(GL$88:GL106))),"")</f>
        <v/>
      </c>
      <c r="GM106" s="138" t="str">
        <f t="array" ref="GM106">IFERROR(INDEX($A$4:$A$56,SMALL(IF($A$88=GM$4:GM$56,ROW(GM$4:GM$56)-MIN(ROW(GM$4))+1,""),ROWS(GM$88:GM106))),"")</f>
        <v/>
      </c>
      <c r="GN106" s="138" t="str">
        <f t="array" ref="GN106">IFERROR(INDEX($A$4:$A$56,SMALL(IF($A$88=GN$4:GN$56,ROW(GN$4:GN$56)-MIN(ROW(GN$4))+1,""),ROWS(GN$88:GN106))),"")</f>
        <v/>
      </c>
      <c r="GO106" s="138" t="str">
        <f t="array" ref="GO106">IFERROR(INDEX($A$4:$A$56,SMALL(IF($A$88=GO$4:GO$56,ROW(GO$4:GO$56)-MIN(ROW(GO$4))+1,""),ROWS(GO$88:GO106))),"")</f>
        <v/>
      </c>
      <c r="GP106" s="138" t="str">
        <f t="array" ref="GP106">IFERROR(INDEX($A$4:$A$56,SMALL(IF($A$88=GP$4:GP$56,ROW(GP$4:GP$56)-MIN(ROW(GP$4))+1,""),ROWS(GP$88:GP106))),"")</f>
        <v/>
      </c>
      <c r="GQ106" s="138" t="str">
        <f t="array" ref="GQ106">IFERROR(INDEX($A$4:$A$56,SMALL(IF($A$88=GQ$4:GQ$56,ROW(GQ$4:GQ$56)-MIN(ROW(GQ$4))+1,""),ROWS(GQ$88:GQ106))),"")</f>
        <v/>
      </c>
      <c r="GR106" s="138" t="str">
        <f t="array" ref="GR106">IFERROR(INDEX($A$4:$A$56,SMALL(IF($A$88=GR$4:GR$56,ROW(GR$4:GR$56)-MIN(ROW(GR$4))+1,""),ROWS(GR$88:GR106))),"")</f>
        <v/>
      </c>
      <c r="GS106" s="138" t="str">
        <f t="array" ref="GS106">IFERROR(INDEX($A$4:$A$56,SMALL(IF($A$88=GS$4:GS$56,ROW(GS$4:GS$56)-MIN(ROW(GS$4))+1,""),ROWS(GS$88:GS106))),"")</f>
        <v/>
      </c>
      <c r="GT106" s="138" t="str">
        <f t="array" ref="GT106">IFERROR(INDEX($A$4:$A$56,SMALL(IF($A$88=GT$4:GT$56,ROW(GT$4:GT$56)-MIN(ROW(GT$4))+1,""),ROWS(GT$88:GT106))),"")</f>
        <v/>
      </c>
      <c r="GU106" s="138" t="str">
        <f t="array" ref="GU106">IFERROR(INDEX($A$4:$A$56,SMALL(IF($A$88=GU$4:GU$56,ROW(GU$4:GU$56)-MIN(ROW(GU$4))+1,""),ROWS(GU$88:GU106))),"")</f>
        <v/>
      </c>
      <c r="GV106" s="138" t="str">
        <f t="array" ref="GV106">IFERROR(INDEX($A$4:$A$56,SMALL(IF($A$88=GV$4:GV$56,ROW(GV$4:GV$56)-MIN(ROW(GV$4))+1,""),ROWS(GV$88:GV106))),"")</f>
        <v/>
      </c>
      <c r="GW106" s="138" t="str">
        <f t="array" ref="GW106">IFERROR(INDEX($A$4:$A$56,SMALL(IF($A$88=GW$4:GW$56,ROW(GW$4:GW$56)-MIN(ROW(GW$4))+1,""),ROWS(GW$88:GW106))),"")</f>
        <v/>
      </c>
      <c r="GX106" s="138" t="str">
        <f t="array" ref="GX106">IFERROR(INDEX($A$4:$A$56,SMALL(IF($A$88=GX$4:GX$56,ROW(GX$4:GX$56)-MIN(ROW(GX$4))+1,""),ROWS(GX$88:GX106))),"")</f>
        <v/>
      </c>
      <c r="GY106" s="138" t="str">
        <f t="array" ref="GY106">IFERROR(INDEX($A$4:$A$56,SMALL(IF($A$88=GY$4:GY$56,ROW(GY$4:GY$56)-MIN(ROW(GY$4))+1,""),ROWS(GY$88:GY106))),"")</f>
        <v/>
      </c>
      <c r="GZ106" s="138" t="str">
        <f t="array" ref="GZ106">IFERROR(INDEX($A$4:$A$56,SMALL(IF($A$88=GZ$4:GZ$56,ROW(GZ$4:GZ$56)-MIN(ROW(GZ$4))+1,""),ROWS(GZ$88:GZ106))),"")</f>
        <v/>
      </c>
      <c r="HA106" s="138" t="str">
        <f t="array" ref="HA106">IFERROR(INDEX($A$4:$A$56,SMALL(IF($A$88=HA$4:HA$56,ROW(HA$4:HA$56)-MIN(ROW(HA$4))+1,""),ROWS(HA$88:HA106))),"")</f>
        <v/>
      </c>
      <c r="HB106" s="138" t="str">
        <f t="array" ref="HB106">IFERROR(INDEX($A$4:$A$56,SMALL(IF($A$88=HB$4:HB$56,ROW(HB$4:HB$56)-MIN(ROW(HB$4))+1,""),ROWS(HB$88:HB106))),"")</f>
        <v/>
      </c>
      <c r="HC106" s="138" t="str">
        <f t="array" ref="HC106">IFERROR(INDEX($A$4:$A$56,SMALL(IF($A$88=HC$4:HC$56,ROW(HC$4:HC$56)-MIN(ROW(HC$4))+1,""),ROWS(HC$88:HC106))),"")</f>
        <v/>
      </c>
      <c r="HD106" s="138" t="str">
        <f t="array" ref="HD106">IFERROR(INDEX($A$4:$A$56,SMALL(IF($A$88=HD$4:HD$56,ROW(HD$4:HD$56)-MIN(ROW(HD$4))+1,""),ROWS(HD$88:HD106))),"")</f>
        <v/>
      </c>
      <c r="HE106" s="138" t="str">
        <f t="array" ref="HE106">IFERROR(INDEX($A$4:$A$56,SMALL(IF($A$88=HE$4:HE$56,ROW(HE$4:HE$56)-MIN(ROW(HE$4))+1,""),ROWS(HE$88:HE106))),"")</f>
        <v/>
      </c>
      <c r="HF106" s="138" t="str">
        <f t="array" ref="HF106">IFERROR(INDEX($A$4:$A$56,SMALL(IF($A$88=HF$4:HF$56,ROW(HF$4:HF$56)-MIN(ROW(HF$4))+1,""),ROWS(HF$88:HF106))),"")</f>
        <v/>
      </c>
      <c r="HG106" s="138" t="str">
        <f t="array" ref="HG106">IFERROR(INDEX($A$4:$A$56,SMALL(IF($A$88=HG$4:HG$56,ROW(HG$4:HG$56)-MIN(ROW(HG$4))+1,""),ROWS(HG$88:HG106))),"")</f>
        <v/>
      </c>
      <c r="HH106" s="138" t="str">
        <f t="array" ref="HH106">IFERROR(INDEX($A$4:$A$56,SMALL(IF($A$88=HH$4:HH$56,ROW(HH$4:HH$56)-MIN(ROW(HH$4))+1,""),ROWS(HH$88:HH106))),"")</f>
        <v/>
      </c>
      <c r="HI106" s="138" t="str">
        <f t="array" ref="HI106">IFERROR(INDEX($A$4:$A$56,SMALL(IF($A$88=HI$4:HI$56,ROW(HI$4:HI$56)-MIN(ROW(HI$4))+1,""),ROWS(HI$88:HI106))),"")</f>
        <v/>
      </c>
      <c r="HJ106" s="138" t="str">
        <f t="array" ref="HJ106">IFERROR(INDEX($A$4:$A$56,SMALL(IF($A$88=HJ$4:HJ$56,ROW(HJ$4:HJ$56)-MIN(ROW(HJ$4))+1,""),ROWS(HJ$88:HJ106))),"")</f>
        <v/>
      </c>
      <c r="HK106" s="138" t="str">
        <f t="array" ref="HK106">IFERROR(INDEX($A$4:$A$56,SMALL(IF($A$88=HK$4:HK$56,ROW(HK$4:HK$56)-MIN(ROW(HK$4))+1,""),ROWS(HK$88:HK106))),"")</f>
        <v/>
      </c>
      <c r="HL106" s="138" t="str">
        <f t="array" ref="HL106">IFERROR(INDEX($A$4:$A$56,SMALL(IF($A$88=HL$4:HL$56,ROW(HL$4:HL$56)-MIN(ROW(HL$4))+1,""),ROWS(HL$88:HL106))),"")</f>
        <v/>
      </c>
      <c r="HM106" s="138" t="str">
        <f t="array" ref="HM106">IFERROR(INDEX($A$4:$A$56,SMALL(IF($A$88=HM$4:HM$56,ROW(HM$4:HM$56)-MIN(ROW(HM$4))+1,""),ROWS(HM$88:HM106))),"")</f>
        <v/>
      </c>
      <c r="HN106" s="138" t="str">
        <f t="array" ref="HN106">IFERROR(INDEX($A$4:$A$56,SMALL(IF($A$88=HN$4:HN$56,ROW(HN$4:HN$56)-MIN(ROW(HN$4))+1,""),ROWS(HN$88:HN106))),"")</f>
        <v/>
      </c>
      <c r="HO106" s="138" t="str">
        <f t="array" ref="HO106">IFERROR(INDEX($A$4:$A$56,SMALL(IF($A$88=HO$4:HO$56,ROW(HO$4:HO$56)-MIN(ROW(HO$4))+1,""),ROWS(HO$88:HO106))),"")</f>
        <v/>
      </c>
      <c r="HP106" s="138" t="str">
        <f t="array" ref="HP106">IFERROR(INDEX($A$4:$A$56,SMALL(IF($A$88=HP$4:HP$56,ROW(HP$4:HP$56)-MIN(ROW(HP$4))+1,""),ROWS(HP$88:HP106))),"")</f>
        <v/>
      </c>
      <c r="HQ106" s="138" t="str">
        <f t="array" ref="HQ106">IFERROR(INDEX($A$4:$A$56,SMALL(IF($A$88=HQ$4:HQ$56,ROW(HQ$4:HQ$56)-MIN(ROW(HQ$4))+1,""),ROWS(HQ$88:HQ106))),"")</f>
        <v/>
      </c>
      <c r="HR106" s="138" t="str">
        <f t="array" ref="HR106">IFERROR(INDEX($A$4:$A$56,SMALL(IF($A$88=HR$4:HR$56,ROW(HR$4:HR$56)-MIN(ROW(HR$4))+1,""),ROWS(HR$88:HR106))),"")</f>
        <v/>
      </c>
      <c r="HS106" s="138" t="str">
        <f t="array" ref="HS106">IFERROR(INDEX($A$4:$A$56,SMALL(IF($A$88=HS$4:HS$56,ROW(HS$4:HS$56)-MIN(ROW(HS$4))+1,""),ROWS(HS$88:HS106))),"")</f>
        <v/>
      </c>
      <c r="HT106" s="138" t="str">
        <f t="array" ref="HT106">IFERROR(INDEX($A$4:$A$56,SMALL(IF($A$88=HT$4:HT$56,ROW(HT$4:HT$56)-MIN(ROW(HT$4))+1,""),ROWS(HT$88:HT106))),"")</f>
        <v/>
      </c>
      <c r="HU106" s="138" t="str">
        <f t="array" ref="HU106">IFERROR(INDEX($A$4:$A$56,SMALL(IF($A$88=HU$4:HU$56,ROW(HU$4:HU$56)-MIN(ROW(HU$4))+1,""),ROWS(HU$88:HU106))),"")</f>
        <v/>
      </c>
      <c r="HV106" s="138" t="str">
        <f t="array" ref="HV106">IFERROR(INDEX($A$4:$A$56,SMALL(IF($A$88=HV$4:HV$56,ROW(HV$4:HV$56)-MIN(ROW(HV$4))+1,""),ROWS(HV$88:HV106))),"")</f>
        <v/>
      </c>
      <c r="HW106" s="138" t="str">
        <f t="array" ref="HW106">IFERROR(INDEX($A$4:$A$56,SMALL(IF($A$88=HW$4:HW$56,ROW(HW$4:HW$56)-MIN(ROW(HW$4))+1,""),ROWS(HW$88:HW106))),"")</f>
        <v/>
      </c>
      <c r="HX106" s="138" t="str">
        <f t="array" ref="HX106">IFERROR(INDEX($A$4:$A$56,SMALL(IF($A$88=HX$4:HX$56,ROW(HX$4:HX$56)-MIN(ROW(HX$4))+1,""),ROWS(HX$88:HX106))),"")</f>
        <v/>
      </c>
      <c r="HY106" s="138" t="str">
        <f t="array" ref="HY106">IFERROR(INDEX($A$4:$A$56,SMALL(IF($A$88=HY$4:HY$56,ROW(HY$4:HY$56)-MIN(ROW(HY$4))+1,""),ROWS(HY$88:HY106))),"")</f>
        <v/>
      </c>
      <c r="HZ106" s="138" t="str">
        <f t="array" ref="HZ106">IFERROR(INDEX($A$4:$A$56,SMALL(IF($A$88=HZ$4:HZ$56,ROW(HZ$4:HZ$56)-MIN(ROW(HZ$4))+1,""),ROWS(HZ$88:HZ106))),"")</f>
        <v/>
      </c>
      <c r="IA106" s="138" t="str">
        <f t="array" ref="IA106">IFERROR(INDEX($A$4:$A$56,SMALL(IF($A$88=IA$4:IA$56,ROW(IA$4:IA$56)-MIN(ROW(IA$4))+1,""),ROWS(IA$88:IA106))),"")</f>
        <v/>
      </c>
      <c r="IB106" s="138" t="str">
        <f t="array" ref="IB106">IFERROR(INDEX($A$4:$A$56,SMALL(IF($A$88=IB$4:IB$56,ROW(IB$4:IB$56)-MIN(ROW(IB$4))+1,""),ROWS(IB$88:IB106))),"")</f>
        <v/>
      </c>
      <c r="IC106" s="138" t="str">
        <f t="array" ref="IC106">IFERROR(INDEX($A$4:$A$56,SMALL(IF($A$88=IC$4:IC$56,ROW(IC$4:IC$56)-MIN(ROW(IC$4))+1,""),ROWS(IC$88:IC106))),"")</f>
        <v/>
      </c>
      <c r="ID106" s="138" t="str">
        <f t="array" ref="ID106">IFERROR(INDEX($A$4:$A$56,SMALL(IF($A$88=ID$4:ID$56,ROW(ID$4:ID$56)-MIN(ROW(ID$4))+1,""),ROWS(ID$88:ID106))),"")</f>
        <v/>
      </c>
      <c r="IE106" s="138" t="str">
        <f t="array" ref="IE106">IFERROR(INDEX($A$4:$A$56,SMALL(IF($A$88=IE$4:IE$56,ROW(IE$4:IE$56)-MIN(ROW(IE$4))+1,""),ROWS(IE$88:IE106))),"")</f>
        <v/>
      </c>
      <c r="IF106" s="138" t="str">
        <f t="array" ref="IF106">IFERROR(INDEX($A$4:$A$56,SMALL(IF($A$88=IF$4:IF$56,ROW(IF$4:IF$56)-MIN(ROW(IF$4))+1,""),ROWS(IF$88:IF106))),"")</f>
        <v/>
      </c>
      <c r="IG106" s="138" t="str">
        <f t="array" ref="IG106">IFERROR(INDEX($A$4:$A$56,SMALL(IF($A$88=IG$4:IG$56,ROW(IG$4:IG$56)-MIN(ROW(IG$4))+1,""),ROWS(IG$88:IG106))),"")</f>
        <v/>
      </c>
      <c r="IH106" s="138" t="str">
        <f t="array" ref="IH106">IFERROR(INDEX($A$4:$A$56,SMALL(IF($A$88=IH$4:IH$56,ROW(IH$4:IH$56)-MIN(ROW(IH$4))+1,""),ROWS(IH$88:IH106))),"")</f>
        <v/>
      </c>
      <c r="II106" s="138" t="str">
        <f t="array" ref="II106">IFERROR(INDEX($A$4:$A$56,SMALL(IF($A$88=II$4:II$56,ROW(II$4:II$56)-MIN(ROW(II$4))+1,""),ROWS(II$88:II106))),"")</f>
        <v/>
      </c>
      <c r="IJ106" s="138" t="str">
        <f t="array" ref="IJ106">IFERROR(INDEX($A$4:$A$56,SMALL(IF($A$88=IJ$4:IJ$56,ROW(IJ$4:IJ$56)-MIN(ROW(IJ$4))+1,""),ROWS(IJ$88:IJ106))),"")</f>
        <v/>
      </c>
      <c r="IK106" s="138" t="str">
        <f t="array" ref="IK106">IFERROR(INDEX($A$4:$A$56,SMALL(IF($A$88=IK$4:IK$56,ROW(IK$4:IK$56)-MIN(ROW(IK$4))+1,""),ROWS(IK$88:IK106))),"")</f>
        <v/>
      </c>
      <c r="IL106" s="138" t="str">
        <f t="array" ref="IL106">IFERROR(INDEX($A$4:$A$56,SMALL(IF($A$88=IL$4:IL$56,ROW(IL$4:IL$56)-MIN(ROW(IL$4))+1,""),ROWS(IL$88:IL106))),"")</f>
        <v/>
      </c>
      <c r="IM106" s="138" t="str">
        <f t="array" ref="IM106">IFERROR(INDEX($A$4:$A$56,SMALL(IF($A$88=IM$4:IM$56,ROW(IM$4:IM$56)-MIN(ROW(IM$4))+1,""),ROWS(IM$88:IM106))),"")</f>
        <v/>
      </c>
      <c r="IN106" s="138" t="str">
        <f t="array" ref="IN106">IFERROR(INDEX($A$4:$A$56,SMALL(IF($A$88=IN$4:IN$56,ROW(IN$4:IN$56)-MIN(ROW(IN$4))+1,""),ROWS(IN$88:IN106))),"")</f>
        <v/>
      </c>
      <c r="IO106" s="138" t="str">
        <f t="array" ref="IO106">IFERROR(INDEX($A$4:$A$56,SMALL(IF($A$88=IO$4:IO$56,ROW(IO$4:IO$56)-MIN(ROW(IO$4))+1,""),ROWS(IO$88:IO106))),"")</f>
        <v/>
      </c>
      <c r="IP106" s="138" t="str">
        <f t="array" ref="IP106">IFERROR(INDEX($A$4:$A$56,SMALL(IF($A$88=IP$4:IP$56,ROW(IP$4:IP$56)-MIN(ROW(IP$4))+1,""),ROWS(IP$88:IP106))),"")</f>
        <v/>
      </c>
      <c r="IQ106" s="138" t="str">
        <f t="array" ref="IQ106">IFERROR(INDEX($A$4:$A$56,SMALL(IF($A$88=IQ$4:IQ$56,ROW(IQ$4:IQ$56)-MIN(ROW(IQ$4))+1,""),ROWS(IQ$88:IQ106))),"")</f>
        <v/>
      </c>
      <c r="IR106" s="138" t="str">
        <f t="array" ref="IR106">IFERROR(INDEX($A$4:$A$56,SMALL(IF($A$88=IR$4:IR$56,ROW(IR$4:IR$56)-MIN(ROW(IR$4))+1,""),ROWS(IR$88:IR106))),"")</f>
        <v/>
      </c>
      <c r="IS106" s="138" t="str">
        <f t="array" ref="IS106">IFERROR(INDEX($A$4:$A$56,SMALL(IF($A$88=IS$4:IS$56,ROW(IS$4:IS$56)-MIN(ROW(IS$4))+1,""),ROWS(IS$88:IS106))),"")</f>
        <v/>
      </c>
      <c r="IT106" s="138" t="str">
        <f t="array" ref="IT106">IFERROR(INDEX($A$4:$A$56,SMALL(IF($A$88=IT$4:IT$56,ROW(IT$4:IT$56)-MIN(ROW(IT$4))+1,""),ROWS(IT$88:IT106))),"")</f>
        <v/>
      </c>
      <c r="IU106" s="138" t="str">
        <f t="array" ref="IU106">IFERROR(INDEX($A$4:$A$56,SMALL(IF($A$88=IU$4:IU$56,ROW(IU$4:IU$56)-MIN(ROW(IU$4))+1,""),ROWS(IU$88:IU106))),"")</f>
        <v/>
      </c>
      <c r="IV106" s="138" t="str">
        <f t="array" ref="IV106">IFERROR(INDEX($A$4:$A$56,SMALL(IF($A$88=IV$4:IV$56,ROW(IV$4:IV$56)-MIN(ROW(IV$4))+1,""),ROWS(IV$88:IV106))),"")</f>
        <v/>
      </c>
      <c r="IW106" s="138" t="str">
        <f t="array" ref="IW106">IFERROR(INDEX($A$4:$A$56,SMALL(IF($A$88=IW$4:IW$56,ROW(IW$4:IW$56)-MIN(ROW(IW$4))+1,""),ROWS(IW$88:IW106))),"")</f>
        <v/>
      </c>
      <c r="IX106" s="138" t="str">
        <f t="array" ref="IX106">IFERROR(INDEX($A$4:$A$56,SMALL(IF($A$88=IX$4:IX$56,ROW(IX$4:IX$56)-MIN(ROW(IX$4))+1,""),ROWS(IX$88:IX106))),"")</f>
        <v/>
      </c>
      <c r="IY106" s="138" t="str">
        <f t="array" ref="IY106">IFERROR(INDEX($A$4:$A$56,SMALL(IF($A$88=IY$4:IY$56,ROW(IY$4:IY$56)-MIN(ROW(IY$4))+1,""),ROWS(IY$88:IY106))),"")</f>
        <v/>
      </c>
      <c r="IZ106" s="138" t="str">
        <f t="array" ref="IZ106">IFERROR(INDEX($A$4:$A$56,SMALL(IF($A$88=IZ$4:IZ$56,ROW(IZ$4:IZ$56)-MIN(ROW(IZ$4))+1,""),ROWS(IZ$88:IZ106))),"")</f>
        <v/>
      </c>
      <c r="JA106" s="138" t="str">
        <f t="array" ref="JA106">IFERROR(INDEX($A$4:$A$56,SMALL(IF($A$88=JA$4:JA$56,ROW(JA$4:JA$56)-MIN(ROW(JA$4))+1,""),ROWS(JA$88:JA106))),"")</f>
        <v/>
      </c>
      <c r="JB106" s="138" t="str">
        <f t="array" ref="JB106">IFERROR(INDEX($A$4:$A$56,SMALL(IF($A$88=JB$4:JB$56,ROW(JB$4:JB$56)-MIN(ROW(JB$4))+1,""),ROWS(JB$88:JB106))),"")</f>
        <v/>
      </c>
      <c r="JC106" s="138" t="str">
        <f t="array" ref="JC106">IFERROR(INDEX($A$4:$A$56,SMALL(IF($A$88=JC$4:JC$56,ROW(JC$4:JC$56)-MIN(ROW(JC$4))+1,""),ROWS(JC$88:JC106))),"")</f>
        <v/>
      </c>
      <c r="JD106" s="138" t="str">
        <f t="array" ref="JD106">IFERROR(INDEX($A$4:$A$56,SMALL(IF($A$88=JD$4:JD$56,ROW(JD$4:JD$56)-MIN(ROW(JD$4))+1,""),ROWS(JD$88:JD106))),"")</f>
        <v/>
      </c>
      <c r="JE106" s="138" t="str">
        <f t="array" ref="JE106">IFERROR(INDEX($A$4:$A$56,SMALL(IF($A$88=JE$4:JE$56,ROW(JE$4:JE$56)-MIN(ROW(JE$4))+1,""),ROWS(JE$88:JE106))),"")</f>
        <v/>
      </c>
      <c r="JF106" s="138" t="str">
        <f t="array" ref="JF106">IFERROR(INDEX($A$4:$A$56,SMALL(IF($A$88=JF$4:JF$56,ROW(JF$4:JF$56)-MIN(ROW(JF$4))+1,""),ROWS(JF$88:JF106))),"")</f>
        <v/>
      </c>
      <c r="JG106" s="138" t="str">
        <f t="array" ref="JG106">IFERROR(INDEX($A$4:$A$56,SMALL(IF($A$88=JG$4:JG$56,ROW(JG$4:JG$56)-MIN(ROW(JG$4))+1,""),ROWS(JG$88:JG106))),"")</f>
        <v/>
      </c>
      <c r="JH106" s="138" t="str">
        <f t="array" ref="JH106">IFERROR(INDEX($A$4:$A$56,SMALL(IF($A$88=JH$4:JH$56,ROW(JH$4:JH$56)-MIN(ROW(JH$4))+1,""),ROWS(JH$88:JH106))),"")</f>
        <v/>
      </c>
      <c r="JI106" s="138" t="str">
        <f t="array" ref="JI106">IFERROR(INDEX($A$4:$A$56,SMALL(IF($A$88=JI$4:JI$56,ROW(JI$4:JI$56)-MIN(ROW(JI$4))+1,""),ROWS(JI$88:JI106))),"")</f>
        <v/>
      </c>
      <c r="JJ106" s="138" t="str">
        <f t="array" ref="JJ106">IFERROR(INDEX($A$4:$A$56,SMALL(IF($A$88=JJ$4:JJ$56,ROW(JJ$4:JJ$56)-MIN(ROW(JJ$4))+1,""),ROWS(JJ$88:JJ106))),"")</f>
        <v/>
      </c>
      <c r="JK106" s="138" t="str">
        <f t="array" ref="JK106">IFERROR(INDEX($A$4:$A$56,SMALL(IF($A$88=JK$4:JK$56,ROW(JK$4:JK$56)-MIN(ROW(JK$4))+1,""),ROWS(JK$88:JK106))),"")</f>
        <v/>
      </c>
    </row>
    <row r="107" spans="1:271">
      <c r="B107" s="186" t="str">
        <f t="array" ref="B107">IFERROR(INDEX($A$4:$A$56,SMALL(IF($A$88=B$4:B$56,ROW(B$4:B$56)-MIN(ROW(B$4))+1,""),ROWS(B$88:B107))),"")</f>
        <v/>
      </c>
      <c r="C107" s="138" t="str">
        <f t="array" ref="C107">IFERROR(INDEX($A$4:$A$56,SMALL(IF($A$88=C$4:C$56,ROW(C$4:C$56)-MIN(ROW(C$4))+1,""),ROWS(C$88:C107))),"")</f>
        <v/>
      </c>
      <c r="D107" s="138" t="str">
        <f t="array" ref="D107">IFERROR(INDEX($A$4:$A$56,SMALL(IF($A$88=D$4:D$56,ROW(D$4:D$56)-MIN(ROW(D$4))+1,""),ROWS(D$88:D107))),"")</f>
        <v/>
      </c>
      <c r="E107" s="138" t="str">
        <f t="array" ref="E107">IFERROR(INDEX($A$4:$A$56,SMALL(IF($A$88=E$4:E$56,ROW(E$4:E$56)-MIN(ROW(E$4))+1,""),ROWS(E$88:E107))),"")</f>
        <v/>
      </c>
      <c r="F107" s="138" t="str">
        <f t="array" ref="F107">IFERROR(INDEX($A$4:$A$56,SMALL(IF($A$88=F$4:F$56,ROW(F$4:F$56)-MIN(ROW(F$4))+1,""),ROWS(F$88:F107))),"")</f>
        <v/>
      </c>
      <c r="G107" s="186" t="str">
        <f t="array" ref="G107">IFERROR(INDEX($A$4:$A$56,SMALL(IF($A$88=G$4:G$56,ROW(G$4:G$56)-MIN(ROW(G$4))+1,""),ROWS(G$88:G107))),"")</f>
        <v/>
      </c>
      <c r="H107" s="138" t="str">
        <f t="array" ref="H107">IFERROR(INDEX($A$4:$A$56,SMALL(IF($A$88=H$4:H$56,ROW(H$4:H$56)-MIN(ROW(H$4))+1,""),ROWS(H$88:H107))),"")</f>
        <v/>
      </c>
      <c r="I107" s="138" t="str">
        <f t="array" ref="I107">IFERROR(INDEX($A$4:$A$56,SMALL(IF($A$88=I$4:I$56,ROW(I$4:I$56)-MIN(ROW(I$4))+1,""),ROWS(I$88:I107))),"")</f>
        <v/>
      </c>
      <c r="J107" s="138" t="str">
        <f t="array" ref="J107">IFERROR(INDEX($A$4:$A$56,SMALL(IF($A$88=J$4:J$56,ROW(J$4:J$56)-MIN(ROW(J$4))+1,""),ROWS(J$88:J107))),"")</f>
        <v/>
      </c>
      <c r="K107" s="138" t="str">
        <f t="array" ref="K107">IFERROR(INDEX($A$4:$A$56,SMALL(IF($A$88=K$4:K$56,ROW(K$4:K$56)-MIN(ROW(K$4))+1,""),ROWS(K$88:K107))),"")</f>
        <v/>
      </c>
      <c r="L107" s="186" t="str">
        <f t="array" ref="L107">IFERROR(INDEX($A$4:$A$56,SMALL(IF($A$88=L$4:L$56,ROW(L$4:L$56)-MIN(ROW(L$4))+1,""),ROWS(L$88:L107))),"")</f>
        <v/>
      </c>
      <c r="M107" s="138" t="str">
        <f t="array" ref="M107">IFERROR(INDEX($A$4:$A$56,SMALL(IF($A$88=M$4:M$56,ROW(M$4:M$56)-MIN(ROW(M$4))+1,""),ROWS(M$88:M107))),"")</f>
        <v/>
      </c>
      <c r="N107" s="138" t="str">
        <f t="array" ref="N107">IFERROR(INDEX($A$4:$A$56,SMALL(IF($A$88=N$4:N$56,ROW(N$4:N$56)-MIN(ROW(N$4))+1,""),ROWS(N$88:N107))),"")</f>
        <v/>
      </c>
      <c r="O107" s="138" t="str">
        <f t="array" ref="O107">IFERROR(INDEX($A$4:$A$56,SMALL(IF($A$88=O$4:O$56,ROW(O$4:O$56)-MIN(ROW(O$4))+1,""),ROWS(O$88:O107))),"")</f>
        <v/>
      </c>
      <c r="P107" s="138" t="str">
        <f t="array" ref="P107">IFERROR(INDEX($A$4:$A$56,SMALL(IF($A$88=P$4:P$56,ROW(P$4:P$56)-MIN(ROW(P$4))+1,""),ROWS(P$88:P107))),"")</f>
        <v/>
      </c>
      <c r="Q107" s="186" t="str">
        <f t="array" ref="Q107">IFERROR(INDEX($A$4:$A$56,SMALL(IF($A$88=Q$4:Q$56,ROW(Q$4:Q$56)-MIN(ROW(Q$4))+1,""),ROWS(Q$88:Q107))),"")</f>
        <v/>
      </c>
      <c r="R107" s="138" t="str">
        <f t="array" ref="R107">IFERROR(INDEX($A$4:$A$56,SMALL(IF($A$88=R$4:R$56,ROW(R$4:R$56)-MIN(ROW(R$4))+1,""),ROWS(R$88:R107))),"")</f>
        <v/>
      </c>
      <c r="S107" s="138" t="str">
        <f t="array" ref="S107">IFERROR(INDEX($A$4:$A$56,SMALL(IF($A$88=S$4:S$56,ROW(S$4:S$56)-MIN(ROW(S$4))+1,""),ROWS(S$88:S107))),"")</f>
        <v/>
      </c>
      <c r="T107" s="138" t="str">
        <f t="array" ref="T107">IFERROR(INDEX($A$4:$A$56,SMALL(IF($A$88=T$4:T$56,ROW(T$4:T$56)-MIN(ROW(T$4))+1,""),ROWS(T$88:T107))),"")</f>
        <v/>
      </c>
      <c r="U107" s="138" t="str">
        <f t="array" ref="U107">IFERROR(INDEX($A$4:$A$56,SMALL(IF($A$88=U$4:U$56,ROW(U$4:U$56)-MIN(ROW(U$4))+1,""),ROWS(U$88:U107))),"")</f>
        <v/>
      </c>
      <c r="V107" s="186" t="str">
        <f t="array" ref="V107">IFERROR(INDEX($A$4:$A$56,SMALL(IF($A$88=V$4:V$56,ROW(V$4:V$56)-MIN(ROW(V$4))+1,""),ROWS(V$88:V107))),"")</f>
        <v/>
      </c>
      <c r="W107" s="138" t="str">
        <f t="array" ref="W107">IFERROR(INDEX($A$4:$A$56,SMALL(IF($A$88=W$4:W$56,ROW(W$4:W$56)-MIN(ROW(W$4))+1,""),ROWS(W$88:W107))),"")</f>
        <v/>
      </c>
      <c r="X107" s="138" t="str">
        <f t="array" ref="X107">IFERROR(INDEX($A$4:$A$56,SMALL(IF($A$88=X$4:X$56,ROW(X$4:X$56)-MIN(ROW(X$4))+1,""),ROWS(X$88:X107))),"")</f>
        <v/>
      </c>
      <c r="Y107" s="138" t="str">
        <f t="array" ref="Y107">IFERROR(INDEX($A$4:$A$56,SMALL(IF($A$88=Y$4:Y$56,ROW(Y$4:Y$56)-MIN(ROW(Y$4))+1,""),ROWS(Y$88:Y107))),"")</f>
        <v/>
      </c>
      <c r="Z107" s="138" t="str">
        <f t="array" ref="Z107">IFERROR(INDEX($A$4:$A$56,SMALL(IF($A$88=Z$4:Z$56,ROW(Z$4:Z$56)-MIN(ROW(Z$4))+1,""),ROWS(Z$88:Z107))),"")</f>
        <v/>
      </c>
      <c r="AA107" s="186" t="str">
        <f t="array" ref="AA107">IFERROR(INDEX($A$4:$A$56,SMALL(IF($A$88=AA$4:AA$56,ROW(AA$4:AA$56)-MIN(ROW(AA$4))+1,""),ROWS(AA$88:AA107))),"")</f>
        <v/>
      </c>
      <c r="AB107" s="138" t="str">
        <f t="array" ref="AB107">IFERROR(INDEX($A$4:$A$56,SMALL(IF($A$88=AB$4:AB$56,ROW(AB$4:AB$56)-MIN(ROW(AB$4))+1,""),ROWS(AB$88:AB107))),"")</f>
        <v/>
      </c>
      <c r="AC107" s="138" t="str">
        <f t="array" ref="AC107">IFERROR(INDEX($A$4:$A$56,SMALL(IF($A$88=AC$4:AC$56,ROW(AC$4:AC$56)-MIN(ROW(AC$4))+1,""),ROWS(AC$88:AC107))),"")</f>
        <v/>
      </c>
      <c r="AD107" s="138" t="str">
        <f t="array" ref="AD107">IFERROR(INDEX($A$4:$A$56,SMALL(IF($A$88=AD$4:AD$56,ROW(AD$4:AD$56)-MIN(ROW(AD$4))+1,""),ROWS(AD$88:AD107))),"")</f>
        <v/>
      </c>
      <c r="AE107" s="138" t="str">
        <f t="array" ref="AE107">IFERROR(INDEX($A$4:$A$56,SMALL(IF($A$88=AE$4:AE$56,ROW(AE$4:AE$56)-MIN(ROW(AE$4))+1,""),ROWS(AE$88:AE107))),"")</f>
        <v/>
      </c>
      <c r="AF107" s="186" t="str">
        <f t="array" ref="AF107">IFERROR(INDEX($A$4:$A$56,SMALL(IF($A$88=AF$4:AF$56,ROW(AF$4:AF$56)-MIN(ROW(AF$4))+1,""),ROWS(AF$88:AF107))),"")</f>
        <v/>
      </c>
      <c r="AG107" s="138" t="str">
        <f t="array" ref="AG107">IFERROR(INDEX($A$4:$A$56,SMALL(IF($A$88=AG$4:AG$56,ROW(AG$4:AG$56)-MIN(ROW(AG$4))+1,""),ROWS(AG$88:AG107))),"")</f>
        <v/>
      </c>
      <c r="AH107" s="138" t="str">
        <f t="array" ref="AH107">IFERROR(INDEX($A$4:$A$56,SMALL(IF($A$88=AH$4:AH$56,ROW(AH$4:AH$56)-MIN(ROW(AH$4))+1,""),ROWS(AH$88:AH107))),"")</f>
        <v/>
      </c>
      <c r="AI107" s="138" t="str">
        <f t="array" ref="AI107">IFERROR(INDEX($A$4:$A$56,SMALL(IF($A$88=AI$4:AI$56,ROW(AI$4:AI$56)-MIN(ROW(AI$4))+1,""),ROWS(AI$88:AI107))),"")</f>
        <v/>
      </c>
      <c r="AJ107" s="138" t="str">
        <f t="array" ref="AJ107">IFERROR(INDEX($A$4:$A$56,SMALL(IF($A$88=AJ$4:AJ$56,ROW(AJ$4:AJ$56)-MIN(ROW(AJ$4))+1,""),ROWS(AJ$88:AJ107))),"")</f>
        <v/>
      </c>
      <c r="AK107" s="186" t="str">
        <f t="array" ref="AK107">IFERROR(INDEX($A$4:$A$56,SMALL(IF($A$88=AK$4:AK$56,ROW(AK$4:AK$56)-MIN(ROW(AK$4))+1,""),ROWS(AK$88:AK107))),"")</f>
        <v/>
      </c>
      <c r="AL107" s="138" t="str">
        <f t="array" ref="AL107">IFERROR(INDEX($A$4:$A$56,SMALL(IF($A$88=AL$4:AL$56,ROW(AL$4:AL$56)-MIN(ROW(AL$4))+1,""),ROWS(AL$88:AL107))),"")</f>
        <v/>
      </c>
      <c r="AM107" s="138" t="str">
        <f t="array" ref="AM107">IFERROR(INDEX($A$4:$A$56,SMALL(IF($A$88=AM$4:AM$56,ROW(AM$4:AM$56)-MIN(ROW(AM$4))+1,""),ROWS(AM$88:AM107))),"")</f>
        <v/>
      </c>
      <c r="AN107" s="138" t="str">
        <f t="array" ref="AN107">IFERROR(INDEX($A$4:$A$56,SMALL(IF($A$88=AN$4:AN$56,ROW(AN$4:AN$56)-MIN(ROW(AN$4))+1,""),ROWS(AN$88:AN107))),"")</f>
        <v/>
      </c>
      <c r="AO107" s="138" t="str">
        <f t="array" ref="AO107">IFERROR(INDEX($A$4:$A$56,SMALL(IF($A$88=AO$4:AO$56,ROW(AO$4:AO$56)-MIN(ROW(AO$4))+1,""),ROWS(AO$88:AO107))),"")</f>
        <v/>
      </c>
      <c r="AP107" s="186" t="str">
        <f t="array" ref="AP107">IFERROR(INDEX($A$4:$A$56,SMALL(IF($A$88=AP$4:AP$56,ROW(AP$4:AP$56)-MIN(ROW(AP$4))+1,""),ROWS(AP$88:AP107))),"")</f>
        <v/>
      </c>
      <c r="AQ107" s="138" t="str">
        <f t="array" ref="AQ107">IFERROR(INDEX($A$4:$A$56,SMALL(IF($A$88=AQ$4:AQ$56,ROW(AQ$4:AQ$56)-MIN(ROW(AQ$4))+1,""),ROWS(AQ$88:AQ107))),"")</f>
        <v/>
      </c>
      <c r="AR107" s="138" t="str">
        <f t="array" ref="AR107">IFERROR(INDEX($A$4:$A$56,SMALL(IF($A$88=AR$4:AR$56,ROW(AR$4:AR$56)-MIN(ROW(AR$4))+1,""),ROWS(AR$88:AR107))),"")</f>
        <v/>
      </c>
      <c r="AS107" s="138" t="str">
        <f t="array" ref="AS107">IFERROR(INDEX($A$4:$A$56,SMALL(IF($A$88=AS$4:AS$56,ROW(AS$4:AS$56)-MIN(ROW(AS$4))+1,""),ROWS(AS$88:AS107))),"")</f>
        <v/>
      </c>
      <c r="AT107" s="138" t="str">
        <f t="array" ref="AT107">IFERROR(INDEX($A$4:$A$56,SMALL(IF($A$88=AT$4:AT$56,ROW(AT$4:AT$56)-MIN(ROW(AT$4))+1,""),ROWS(AT$88:AT107))),"")</f>
        <v/>
      </c>
      <c r="AU107" s="186" t="str">
        <f t="array" ref="AU107">IFERROR(INDEX($A$4:$A$56,SMALL(IF($A$88=AU$4:AU$56,ROW(AU$4:AU$56)-MIN(ROW(AU$4))+1,""),ROWS(AU$88:AU107))),"")</f>
        <v/>
      </c>
      <c r="AV107" s="138" t="str">
        <f t="array" ref="AV107">IFERROR(INDEX($A$4:$A$56,SMALL(IF($A$88=AV$4:AV$56,ROW(AV$4:AV$56)-MIN(ROW(AV$4))+1,""),ROWS(AV$88:AV107))),"")</f>
        <v/>
      </c>
      <c r="AW107" s="138" t="str">
        <f t="array" ref="AW107">IFERROR(INDEX($A$4:$A$56,SMALL(IF($A$88=AW$4:AW$56,ROW(AW$4:AW$56)-MIN(ROW(AW$4))+1,""),ROWS(AW$88:AW107))),"")</f>
        <v/>
      </c>
      <c r="AX107" s="138" t="str">
        <f t="array" ref="AX107">IFERROR(INDEX($A$4:$A$56,SMALL(IF($A$88=AX$4:AX$56,ROW(AX$4:AX$56)-MIN(ROW(AX$4))+1,""),ROWS(AX$88:AX107))),"")</f>
        <v/>
      </c>
      <c r="AY107" s="138" t="str">
        <f t="array" ref="AY107">IFERROR(INDEX($A$4:$A$56,SMALL(IF($A$88=AY$4:AY$56,ROW(AY$4:AY$56)-MIN(ROW(AY$4))+1,""),ROWS(AY$88:AY107))),"")</f>
        <v/>
      </c>
      <c r="AZ107" s="186" t="str">
        <f t="array" ref="AZ107">IFERROR(INDEX($A$4:$A$56,SMALL(IF($A$88=AZ$4:AZ$56,ROW(AZ$4:AZ$56)-MIN(ROW(AZ$4))+1,""),ROWS(AZ$88:AZ107))),"")</f>
        <v/>
      </c>
      <c r="BA107" s="138" t="str">
        <f t="array" ref="BA107">IFERROR(INDEX($A$4:$A$56,SMALL(IF($A$88=BA$4:BA$56,ROW(BA$4:BA$56)-MIN(ROW(BA$4))+1,""),ROWS(BA$88:BA107))),"")</f>
        <v/>
      </c>
      <c r="BB107" s="138" t="str">
        <f t="array" ref="BB107">IFERROR(INDEX($A$4:$A$56,SMALL(IF($A$88=BB$4:BB$56,ROW(BB$4:BB$56)-MIN(ROW(BB$4))+1,""),ROWS(BB$88:BB107))),"")</f>
        <v/>
      </c>
      <c r="BC107" s="138" t="str">
        <f t="array" ref="BC107">IFERROR(INDEX($A$4:$A$56,SMALL(IF($A$88=BC$4:BC$56,ROW(BC$4:BC$56)-MIN(ROW(BC$4))+1,""),ROWS(BC$88:BC107))),"")</f>
        <v/>
      </c>
      <c r="BD107" s="138" t="str">
        <f t="array" ref="BD107">IFERROR(INDEX($A$4:$A$56,SMALL(IF($A$88=BD$4:BD$56,ROW(BD$4:BD$56)-MIN(ROW(BD$4))+1,""),ROWS(BD$88:BD107))),"")</f>
        <v/>
      </c>
      <c r="BE107" s="186" t="str">
        <f t="array" ref="BE107">IFERROR(INDEX($A$4:$A$56,SMALL(IF($A$88=BE$4:BE$56,ROW(BE$4:BE$56)-MIN(ROW(BE$4))+1,""),ROWS(BE$88:BE107))),"")</f>
        <v/>
      </c>
      <c r="BF107" s="138" t="str">
        <f t="array" ref="BF107">IFERROR(INDEX($A$4:$A$56,SMALL(IF($A$88=BF$4:BF$56,ROW(BF$4:BF$56)-MIN(ROW(BF$4))+1,""),ROWS(BF$88:BF107))),"")</f>
        <v/>
      </c>
      <c r="BG107" s="138" t="str">
        <f t="array" ref="BG107">IFERROR(INDEX($A$4:$A$56,SMALL(IF($A$88=BG$4:BG$56,ROW(BG$4:BG$56)-MIN(ROW(BG$4))+1,""),ROWS(BG$88:BG107))),"")</f>
        <v/>
      </c>
      <c r="BH107" s="138" t="str">
        <f t="array" ref="BH107">IFERROR(INDEX($A$4:$A$56,SMALL(IF($A$88=BH$4:BH$56,ROW(BH$4:BH$56)-MIN(ROW(BH$4))+1,""),ROWS(BH$88:BH107))),"")</f>
        <v/>
      </c>
      <c r="BI107" s="138" t="str">
        <f t="array" ref="BI107">IFERROR(INDEX($A$4:$A$56,SMALL(IF($A$88=BI$4:BI$56,ROW(BI$4:BI$56)-MIN(ROW(BI$4))+1,""),ROWS(BI$88:BI107))),"")</f>
        <v/>
      </c>
      <c r="BJ107" s="186" t="str">
        <f t="array" ref="BJ107">IFERROR(INDEX($A$4:$A$56,SMALL(IF($A$88=BJ$4:BJ$56,ROW(BJ$4:BJ$56)-MIN(ROW(BJ$4))+1,""),ROWS(BJ$88:BJ107))),"")</f>
        <v/>
      </c>
      <c r="BK107" s="138" t="str">
        <f t="array" ref="BK107">IFERROR(INDEX($A$4:$A$56,SMALL(IF($A$88=BK$4:BK$56,ROW(BK$4:BK$56)-MIN(ROW(BK$4))+1,""),ROWS(BK$88:BK107))),"")</f>
        <v/>
      </c>
      <c r="BL107" s="138" t="str">
        <f t="array" ref="BL107">IFERROR(INDEX($A$4:$A$56,SMALL(IF($A$88=BL$4:BL$56,ROW(BL$4:BL$56)-MIN(ROW(BL$4))+1,""),ROWS(BL$88:BL107))),"")</f>
        <v/>
      </c>
      <c r="BM107" s="138" t="str">
        <f t="array" ref="BM107">IFERROR(INDEX($A$4:$A$56,SMALL(IF($A$88=BM$4:BM$56,ROW(BM$4:BM$56)-MIN(ROW(BM$4))+1,""),ROWS(BM$88:BM107))),"")</f>
        <v/>
      </c>
      <c r="BN107" s="138" t="str">
        <f t="array" ref="BN107">IFERROR(INDEX($A$4:$A$56,SMALL(IF($A$88=BN$4:BN$56,ROW(BN$4:BN$56)-MIN(ROW(BN$4))+1,""),ROWS(BN$88:BN107))),"")</f>
        <v/>
      </c>
      <c r="BO107" s="186" t="str">
        <f t="array" ref="BO107">IFERROR(INDEX($A$4:$A$56,SMALL(IF($A$88=BO$4:BO$56,ROW(BO$4:BO$56)-MIN(ROW(BO$4))+1,""),ROWS(BO$88:BO107))),"")</f>
        <v/>
      </c>
      <c r="BP107" s="138" t="str">
        <f t="array" ref="BP107">IFERROR(INDEX($A$4:$A$56,SMALL(IF($A$88=BP$4:BP$56,ROW(BP$4:BP$56)-MIN(ROW(BP$4))+1,""),ROWS(BP$88:BP107))),"")</f>
        <v/>
      </c>
      <c r="BQ107" s="138" t="str">
        <f t="array" ref="BQ107">IFERROR(INDEX($A$4:$A$56,SMALL(IF($A$88=BQ$4:BQ$56,ROW(BQ$4:BQ$56)-MIN(ROW(BQ$4))+1,""),ROWS(BQ$88:BQ107))),"")</f>
        <v/>
      </c>
      <c r="BR107" s="138" t="str">
        <f t="array" ref="BR107">IFERROR(INDEX($A$4:$A$56,SMALL(IF($A$88=BR$4:BR$56,ROW(BR$4:BR$56)-MIN(ROW(BR$4))+1,""),ROWS(BR$88:BR107))),"")</f>
        <v/>
      </c>
      <c r="BS107" s="138" t="str">
        <f t="array" ref="BS107">IFERROR(INDEX($A$4:$A$56,SMALL(IF($A$88=BS$4:BS$56,ROW(BS$4:BS$56)-MIN(ROW(BS$4))+1,""),ROWS(BS$88:BS107))),"")</f>
        <v/>
      </c>
      <c r="BT107" s="186" t="str">
        <f t="array" ref="BT107">IFERROR(INDEX($A$4:$A$56,SMALL(IF($A$88=BT$4:BT$56,ROW(BT$4:BT$56)-MIN(ROW(BT$4))+1,""),ROWS(BT$88:BT107))),"")</f>
        <v/>
      </c>
      <c r="BU107" s="138" t="str">
        <f t="array" ref="BU107">IFERROR(INDEX($A$4:$A$56,SMALL(IF($A$88=BU$4:BU$56,ROW(BU$4:BU$56)-MIN(ROW(BU$4))+1,""),ROWS(BU$88:BU107))),"")</f>
        <v/>
      </c>
      <c r="BV107" s="138" t="str">
        <f t="array" ref="BV107">IFERROR(INDEX($A$4:$A$56,SMALL(IF($A$88=BV$4:BV$56,ROW(BV$4:BV$56)-MIN(ROW(BV$4))+1,""),ROWS(BV$88:BV107))),"")</f>
        <v/>
      </c>
      <c r="BW107" s="138" t="str">
        <f t="array" ref="BW107">IFERROR(INDEX($A$4:$A$56,SMALL(IF($A$88=BW$4:BW$56,ROW(BW$4:BW$56)-MIN(ROW(BW$4))+1,""),ROWS(BW$88:BW107))),"")</f>
        <v/>
      </c>
      <c r="BX107" s="138" t="str">
        <f t="array" ref="BX107">IFERROR(INDEX($A$4:$A$56,SMALL(IF($A$88=BX$4:BX$56,ROW(BX$4:BX$56)-MIN(ROW(BX$4))+1,""),ROWS(BX$88:BX107))),"")</f>
        <v/>
      </c>
      <c r="BY107" s="186" t="str">
        <f t="array" ref="BY107">IFERROR(INDEX($A$4:$A$56,SMALL(IF($A$88=BY$4:BY$56,ROW(BY$4:BY$56)-MIN(ROW(BY$4))+1,""),ROWS(BY$88:BY107))),"")</f>
        <v/>
      </c>
      <c r="BZ107" s="138" t="str">
        <f t="array" ref="BZ107">IFERROR(INDEX($A$4:$A$56,SMALL(IF($A$88=BZ$4:BZ$56,ROW(BZ$4:BZ$56)-MIN(ROW(BZ$4))+1,""),ROWS(BZ$88:BZ107))),"")</f>
        <v/>
      </c>
      <c r="CA107" s="138" t="str">
        <f t="array" ref="CA107">IFERROR(INDEX($A$4:$A$56,SMALL(IF($A$88=CA$4:CA$56,ROW(CA$4:CA$56)-MIN(ROW(CA$4))+1,""),ROWS(CA$88:CA107))),"")</f>
        <v/>
      </c>
      <c r="CB107" s="138" t="str">
        <f t="array" ref="CB107">IFERROR(INDEX($A$4:$A$56,SMALL(IF($A$88=CB$4:CB$56,ROW(CB$4:CB$56)-MIN(ROW(CB$4))+1,""),ROWS(CB$88:CB107))),"")</f>
        <v/>
      </c>
      <c r="CC107" s="138" t="str">
        <f t="array" ref="CC107">IFERROR(INDEX($A$4:$A$56,SMALL(IF($A$88=CC$4:CC$56,ROW(CC$4:CC$56)-MIN(ROW(CC$4))+1,""),ROWS(CC$88:CC107))),"")</f>
        <v/>
      </c>
      <c r="CD107" s="186" t="str">
        <f t="array" ref="CD107">IFERROR(INDEX($A$4:$A$56,SMALL(IF($A$88=CD$4:CD$56,ROW(CD$4:CD$56)-MIN(ROW(CD$4))+1,""),ROWS(CD$88:CD107))),"")</f>
        <v/>
      </c>
      <c r="CE107" s="138" t="str">
        <f t="array" ref="CE107">IFERROR(INDEX($A$4:$A$56,SMALL(IF($A$88=CE$4:CE$56,ROW(CE$4:CE$56)-MIN(ROW(CE$4))+1,""),ROWS(CE$88:CE107))),"")</f>
        <v/>
      </c>
      <c r="CF107" s="138" t="str">
        <f t="array" ref="CF107">IFERROR(INDEX($A$4:$A$56,SMALL(IF($A$88=CF$4:CF$56,ROW(CF$4:CF$56)-MIN(ROW(CF$4))+1,""),ROWS(CF$88:CF107))),"")</f>
        <v/>
      </c>
      <c r="CG107" s="138" t="str">
        <f t="array" ref="CG107">IFERROR(INDEX($A$4:$A$56,SMALL(IF($A$88=CG$4:CG$56,ROW(CG$4:CG$56)-MIN(ROW(CG$4))+1,""),ROWS(CG$88:CG107))),"")</f>
        <v/>
      </c>
      <c r="CH107" s="138" t="str">
        <f t="array" ref="CH107">IFERROR(INDEX($A$4:$A$56,SMALL(IF($A$88=CH$4:CH$56,ROW(CH$4:CH$56)-MIN(ROW(CH$4))+1,""),ROWS(CH$88:CH107))),"")</f>
        <v/>
      </c>
      <c r="CI107" s="186" t="str">
        <f t="array" ref="CI107">IFERROR(INDEX($A$4:$A$56,SMALL(IF($A$88=CI$4:CI$56,ROW(CI$4:CI$56)-MIN(ROW(CI$4))+1,""),ROWS(CI$88:CI107))),"")</f>
        <v/>
      </c>
      <c r="CJ107" s="138" t="str">
        <f t="array" ref="CJ107">IFERROR(INDEX($A$4:$A$56,SMALL(IF($A$88=CJ$4:CJ$56,ROW(CJ$4:CJ$56)-MIN(ROW(CJ$4))+1,""),ROWS(CJ$88:CJ107))),"")</f>
        <v/>
      </c>
      <c r="CK107" s="138" t="str">
        <f t="array" ref="CK107">IFERROR(INDEX($A$4:$A$56,SMALL(IF($A$88=CK$4:CK$56,ROW(CK$4:CK$56)-MIN(ROW(CK$4))+1,""),ROWS(CK$88:CK107))),"")</f>
        <v/>
      </c>
      <c r="CL107" s="138" t="str">
        <f t="array" ref="CL107">IFERROR(INDEX($A$4:$A$56,SMALL(IF($A$88=CL$4:CL$56,ROW(CL$4:CL$56)-MIN(ROW(CL$4))+1,""),ROWS(CL$88:CL107))),"")</f>
        <v/>
      </c>
      <c r="CM107" s="138" t="str">
        <f t="array" ref="CM107">IFERROR(INDEX($A$4:$A$56,SMALL(IF($A$88=CM$4:CM$56,ROW(CM$4:CM$56)-MIN(ROW(CM$4))+1,""),ROWS(CM$88:CM107))),"")</f>
        <v/>
      </c>
      <c r="CN107" s="186" t="str">
        <f t="array" ref="CN107">IFERROR(INDEX($A$4:$A$56,SMALL(IF($A$88=CN$4:CN$56,ROW(CN$4:CN$56)-MIN(ROW(CN$4))+1,""),ROWS(CN$88:CN107))),"")</f>
        <v/>
      </c>
      <c r="CO107" s="138" t="str">
        <f t="array" ref="CO107">IFERROR(INDEX($A$4:$A$56,SMALL(IF($A$88=CO$4:CO$56,ROW(CO$4:CO$56)-MIN(ROW(CO$4))+1,""),ROWS(CO$88:CO107))),"")</f>
        <v/>
      </c>
      <c r="CP107" s="138" t="str">
        <f t="array" ref="CP107">IFERROR(INDEX($A$4:$A$56,SMALL(IF($A$88=CP$4:CP$56,ROW(CP$4:CP$56)-MIN(ROW(CP$4))+1,""),ROWS(CP$88:CP107))),"")</f>
        <v/>
      </c>
      <c r="CQ107" s="138" t="str">
        <f t="array" ref="CQ107">IFERROR(INDEX($A$4:$A$56,SMALL(IF($A$88=CQ$4:CQ$56,ROW(CQ$4:CQ$56)-MIN(ROW(CQ$4))+1,""),ROWS(CQ$88:CQ107))),"")</f>
        <v/>
      </c>
      <c r="CR107" s="138" t="str">
        <f t="array" ref="CR107">IFERROR(INDEX($A$4:$A$56,SMALL(IF($A$88=CR$4:CR$56,ROW(CR$4:CR$56)-MIN(ROW(CR$4))+1,""),ROWS(CR$88:CR107))),"")</f>
        <v/>
      </c>
      <c r="CS107" s="186" t="str">
        <f t="array" ref="CS107">IFERROR(INDEX($A$4:$A$56,SMALL(IF($A$88=CS$4:CS$56,ROW(CS$4:CS$56)-MIN(ROW(CS$4))+1,""),ROWS(CS$88:CS107))),"")</f>
        <v/>
      </c>
      <c r="CT107" s="138" t="str">
        <f t="array" ref="CT107">IFERROR(INDEX($A$4:$A$56,SMALL(IF($A$88=CT$4:CT$56,ROW(CT$4:CT$56)-MIN(ROW(CT$4))+1,""),ROWS(CT$88:CT107))),"")</f>
        <v/>
      </c>
      <c r="CU107" s="138" t="str">
        <f t="array" ref="CU107">IFERROR(INDEX($A$4:$A$56,SMALL(IF($A$88=CU$4:CU$56,ROW(CU$4:CU$56)-MIN(ROW(CU$4))+1,""),ROWS(CU$88:CU107))),"")</f>
        <v/>
      </c>
      <c r="CV107" s="138" t="str">
        <f t="array" ref="CV107">IFERROR(INDEX($A$4:$A$56,SMALL(IF($A$88=CV$4:CV$56,ROW(CV$4:CV$56)-MIN(ROW(CV$4))+1,""),ROWS(CV$88:CV107))),"")</f>
        <v/>
      </c>
      <c r="CW107" s="138" t="str">
        <f t="array" ref="CW107">IFERROR(INDEX($A$4:$A$56,SMALL(IF($A$88=CW$4:CW$56,ROW(CW$4:CW$56)-MIN(ROW(CW$4))+1,""),ROWS(CW$88:CW107))),"")</f>
        <v/>
      </c>
      <c r="CX107" s="186" t="str">
        <f t="array" ref="CX107">IFERROR(INDEX($A$4:$A$56,SMALL(IF($A$88=CX$4:CX$56,ROW(CX$4:CX$56)-MIN(ROW(CX$4))+1,""),ROWS(CX$88:CX107))),"")</f>
        <v/>
      </c>
      <c r="CY107" s="138" t="str">
        <f t="array" ref="CY107">IFERROR(INDEX($A$4:$A$56,SMALL(IF($A$88=CY$4:CY$56,ROW(CY$4:CY$56)-MIN(ROW(CY$4))+1,""),ROWS(CY$88:CY107))),"")</f>
        <v/>
      </c>
      <c r="CZ107" s="138" t="str">
        <f t="array" ref="CZ107">IFERROR(INDEX($A$4:$A$56,SMALL(IF($A$88=CZ$4:CZ$56,ROW(CZ$4:CZ$56)-MIN(ROW(CZ$4))+1,""),ROWS(CZ$88:CZ107))),"")</f>
        <v/>
      </c>
      <c r="DA107" s="138" t="str">
        <f t="array" ref="DA107">IFERROR(INDEX($A$4:$A$56,SMALL(IF($A$88=DA$4:DA$56,ROW(DA$4:DA$56)-MIN(ROW(DA$4))+1,""),ROWS(DA$88:DA107))),"")</f>
        <v/>
      </c>
      <c r="DB107" s="138" t="str">
        <f t="array" ref="DB107">IFERROR(INDEX($A$4:$A$56,SMALL(IF($A$88=DB$4:DB$56,ROW(DB$4:DB$56)-MIN(ROW(DB$4))+1,""),ROWS(DB$88:DB107))),"")</f>
        <v/>
      </c>
      <c r="DC107" s="186" t="str">
        <f t="array" ref="DC107">IFERROR(INDEX($A$4:$A$56,SMALL(IF($A$88=DC$4:DC$56,ROW(DC$4:DC$56)-MIN(ROW(DC$4))+1,""),ROWS(DC$88:DC107))),"")</f>
        <v/>
      </c>
      <c r="DD107" s="138" t="str">
        <f t="array" ref="DD107">IFERROR(INDEX($A$4:$A$56,SMALL(IF($A$88=DD$4:DD$56,ROW(DD$4:DD$56)-MIN(ROW(DD$4))+1,""),ROWS(DD$88:DD107))),"")</f>
        <v/>
      </c>
      <c r="DE107" s="138" t="str">
        <f t="array" ref="DE107">IFERROR(INDEX($A$4:$A$56,SMALL(IF($A$88=DE$4:DE$56,ROW(DE$4:DE$56)-MIN(ROW(DE$4))+1,""),ROWS(DE$88:DE107))),"")</f>
        <v/>
      </c>
      <c r="DF107" s="138" t="str">
        <f t="array" ref="DF107">IFERROR(INDEX($A$4:$A$56,SMALL(IF($A$88=DF$4:DF$56,ROW(DF$4:DF$56)-MIN(ROW(DF$4))+1,""),ROWS(DF$88:DF107))),"")</f>
        <v/>
      </c>
      <c r="DG107" s="138" t="str">
        <f t="array" ref="DG107">IFERROR(INDEX($A$4:$A$56,SMALL(IF($A$88=DG$4:DG$56,ROW(DG$4:DG$56)-MIN(ROW(DG$4))+1,""),ROWS(DG$88:DG107))),"")</f>
        <v/>
      </c>
      <c r="DH107" s="186" t="str">
        <f t="array" ref="DH107">IFERROR(INDEX($A$4:$A$56,SMALL(IF($A$88=DH$4:DH$56,ROW(DH$4:DH$56)-MIN(ROW(DH$4))+1,""),ROWS(DH$88:DH107))),"")</f>
        <v/>
      </c>
      <c r="DI107" s="138" t="str">
        <f t="array" ref="DI107">IFERROR(INDEX($A$4:$A$56,SMALL(IF($A$88=DI$4:DI$56,ROW(DI$4:DI$56)-MIN(ROW(DI$4))+1,""),ROWS(DI$88:DI107))),"")</f>
        <v/>
      </c>
      <c r="DJ107" s="138" t="str">
        <f t="array" ref="DJ107">IFERROR(INDEX($A$4:$A$56,SMALL(IF($A$88=DJ$4:DJ$56,ROW(DJ$4:DJ$56)-MIN(ROW(DJ$4))+1,""),ROWS(DJ$88:DJ107))),"")</f>
        <v/>
      </c>
      <c r="DK107" s="138" t="str">
        <f t="array" ref="DK107">IFERROR(INDEX($A$4:$A$56,SMALL(IF($A$88=DK$4:DK$56,ROW(DK$4:DK$56)-MIN(ROW(DK$4))+1,""),ROWS(DK$88:DK107))),"")</f>
        <v/>
      </c>
      <c r="DL107" s="138" t="str">
        <f t="array" ref="DL107">IFERROR(INDEX($A$4:$A$56,SMALL(IF($A$88=DL$4:DL$56,ROW(DL$4:DL$56)-MIN(ROW(DL$4))+1,""),ROWS(DL$88:DL107))),"")</f>
        <v/>
      </c>
      <c r="DM107" s="186" t="str">
        <f t="array" ref="DM107">IFERROR(INDEX($A$4:$A$56,SMALL(IF($A$88=DM$4:DM$56,ROW(DM$4:DM$56)-MIN(ROW(DM$4))+1,""),ROWS(DM$88:DM107))),"")</f>
        <v/>
      </c>
      <c r="DN107" s="138" t="str">
        <f t="array" ref="DN107">IFERROR(INDEX($A$4:$A$56,SMALL(IF($A$88=DN$4:DN$56,ROW(DN$4:DN$56)-MIN(ROW(DN$4))+1,""),ROWS(DN$88:DN107))),"")</f>
        <v/>
      </c>
      <c r="DO107" s="138" t="str">
        <f t="array" ref="DO107">IFERROR(INDEX($A$4:$A$56,SMALL(IF($A$88=DO$4:DO$56,ROW(DO$4:DO$56)-MIN(ROW(DO$4))+1,""),ROWS(DO$88:DO107))),"")</f>
        <v/>
      </c>
      <c r="DP107" s="138" t="str">
        <f t="array" ref="DP107">IFERROR(INDEX($A$4:$A$56,SMALL(IF($A$88=DP$4:DP$56,ROW(DP$4:DP$56)-MIN(ROW(DP$4))+1,""),ROWS(DP$88:DP107))),"")</f>
        <v/>
      </c>
      <c r="DQ107" s="138" t="str">
        <f t="array" ref="DQ107">IFERROR(INDEX($A$4:$A$56,SMALL(IF($A$88=DQ$4:DQ$56,ROW(DQ$4:DQ$56)-MIN(ROW(DQ$4))+1,""),ROWS(DQ$88:DQ107))),"")</f>
        <v/>
      </c>
      <c r="DR107" s="186" t="str">
        <f t="array" ref="DR107">IFERROR(INDEX($A$4:$A$56,SMALL(IF($A$88=DR$4:DR$56,ROW(DR$4:DR$56)-MIN(ROW(DR$4))+1,""),ROWS(DR$88:DR107))),"")</f>
        <v/>
      </c>
      <c r="DS107" s="138" t="str">
        <f t="array" ref="DS107">IFERROR(INDEX($A$4:$A$56,SMALL(IF($A$88=DS$4:DS$56,ROW(DS$4:DS$56)-MIN(ROW(DS$4))+1,""),ROWS(DS$88:DS107))),"")</f>
        <v/>
      </c>
      <c r="DT107" s="138" t="str">
        <f t="array" ref="DT107">IFERROR(INDEX($A$4:$A$56,SMALL(IF($A$88=DT$4:DT$56,ROW(DT$4:DT$56)-MIN(ROW(DT$4))+1,""),ROWS(DT$88:DT107))),"")</f>
        <v/>
      </c>
      <c r="DU107" s="138" t="str">
        <f t="array" ref="DU107">IFERROR(INDEX($A$4:$A$56,SMALL(IF($A$88=DU$4:DU$56,ROW(DU$4:DU$56)-MIN(ROW(DU$4))+1,""),ROWS(DU$88:DU107))),"")</f>
        <v/>
      </c>
      <c r="DV107" s="138" t="str">
        <f t="array" ref="DV107">IFERROR(INDEX($A$4:$A$56,SMALL(IF($A$88=DV$4:DV$56,ROW(DV$4:DV$56)-MIN(ROW(DV$4))+1,""),ROWS(DV$88:DV107))),"")</f>
        <v/>
      </c>
      <c r="DW107" s="186" t="str">
        <f t="array" ref="DW107">IFERROR(INDEX($A$4:$A$56,SMALL(IF($A$88=DW$4:DW$56,ROW(DW$4:DW$56)-MIN(ROW(DW$4))+1,""),ROWS(DW$88:DW107))),"")</f>
        <v/>
      </c>
      <c r="DX107" s="138" t="str">
        <f t="array" ref="DX107">IFERROR(INDEX($A$4:$A$56,SMALL(IF($A$88=DX$4:DX$56,ROW(DX$4:DX$56)-MIN(ROW(DX$4))+1,""),ROWS(DX$88:DX107))),"")</f>
        <v/>
      </c>
      <c r="DY107" s="138" t="str">
        <f t="array" ref="DY107">IFERROR(INDEX($A$4:$A$56,SMALL(IF($A$88=DY$4:DY$56,ROW(DY$4:DY$56)-MIN(ROW(DY$4))+1,""),ROWS(DY$88:DY107))),"")</f>
        <v/>
      </c>
      <c r="DZ107" s="138" t="str">
        <f t="array" ref="DZ107">IFERROR(INDEX($A$4:$A$56,SMALL(IF($A$88=DZ$4:DZ$56,ROW(DZ$4:DZ$56)-MIN(ROW(DZ$4))+1,""),ROWS(DZ$88:DZ107))),"")</f>
        <v/>
      </c>
      <c r="EA107" s="138" t="str">
        <f t="array" ref="EA107">IFERROR(INDEX($A$4:$A$56,SMALL(IF($A$88=EA$4:EA$56,ROW(EA$4:EA$56)-MIN(ROW(EA$4))+1,""),ROWS(EA$88:EA107))),"")</f>
        <v/>
      </c>
      <c r="EB107" s="186" t="str">
        <f t="array" ref="EB107">IFERROR(INDEX($A$4:$A$56,SMALL(IF($A$88=EB$4:EB$56,ROW(EB$4:EB$56)-MIN(ROW(EB$4))+1,""),ROWS(EB$88:EB107))),"")</f>
        <v/>
      </c>
      <c r="EC107" s="138" t="str">
        <f t="array" ref="EC107">IFERROR(INDEX($A$4:$A$56,SMALL(IF($A$88=EC$4:EC$56,ROW(EC$4:EC$56)-MIN(ROW(EC$4))+1,""),ROWS(EC$88:EC107))),"")</f>
        <v/>
      </c>
      <c r="ED107" s="138" t="str">
        <f t="array" ref="ED107">IFERROR(INDEX($A$4:$A$56,SMALL(IF($A$88=ED$4:ED$56,ROW(ED$4:ED$56)-MIN(ROW(ED$4))+1,""),ROWS(ED$88:ED107))),"")</f>
        <v/>
      </c>
      <c r="EE107" s="138" t="str">
        <f t="array" ref="EE107">IFERROR(INDEX($A$4:$A$56,SMALL(IF($A$88=EE$4:EE$56,ROW(EE$4:EE$56)-MIN(ROW(EE$4))+1,""),ROWS(EE$88:EE107))),"")</f>
        <v/>
      </c>
      <c r="EF107" s="138" t="str">
        <f t="array" ref="EF107">IFERROR(INDEX($A$4:$A$56,SMALL(IF($A$88=EF$4:EF$56,ROW(EF$4:EF$56)-MIN(ROW(EF$4))+1,""),ROWS(EF$88:EF107))),"")</f>
        <v/>
      </c>
      <c r="EG107" s="186" t="str">
        <f t="array" ref="EG107">IFERROR(INDEX($A$4:$A$56,SMALL(IF($A$88=EG$4:EG$56,ROW(EG$4:EG$56)-MIN(ROW(EG$4))+1,""),ROWS(EG$88:EG107))),"")</f>
        <v/>
      </c>
      <c r="EH107" s="138" t="str">
        <f t="array" ref="EH107">IFERROR(INDEX($A$4:$A$56,SMALL(IF($A$88=EH$4:EH$56,ROW(EH$4:EH$56)-MIN(ROW(EH$4))+1,""),ROWS(EH$88:EH107))),"")</f>
        <v/>
      </c>
      <c r="EI107" s="138" t="str">
        <f t="array" ref="EI107">IFERROR(INDEX($A$4:$A$56,SMALL(IF($A$88=EI$4:EI$56,ROW(EI$4:EI$56)-MIN(ROW(EI$4))+1,""),ROWS(EI$88:EI107))),"")</f>
        <v/>
      </c>
      <c r="EJ107" s="138" t="str">
        <f t="array" ref="EJ107">IFERROR(INDEX($A$4:$A$56,SMALL(IF($A$88=EJ$4:EJ$56,ROW(EJ$4:EJ$56)-MIN(ROW(EJ$4))+1,""),ROWS(EJ$88:EJ107))),"")</f>
        <v/>
      </c>
      <c r="EK107" s="138" t="str">
        <f t="array" ref="EK107">IFERROR(INDEX($A$4:$A$56,SMALL(IF($A$88=EK$4:EK$56,ROW(EK$4:EK$56)-MIN(ROW(EK$4))+1,""),ROWS(EK$88:EK107))),"")</f>
        <v/>
      </c>
      <c r="EL107" s="138" t="str">
        <f t="array" ref="EL107">IFERROR(INDEX($A$4:$A$56,SMALL(IF($A$88=EL$4:EL$56,ROW(EL$4:EL$56)-MIN(ROW(EL$4))+1,""),ROWS(EL$88:EL107))),"")</f>
        <v/>
      </c>
      <c r="EM107" s="138" t="str">
        <f t="array" ref="EM107">IFERROR(INDEX($A$4:$A$56,SMALL(IF($A$88=EM$4:EM$56,ROW(EM$4:EM$56)-MIN(ROW(EM$4))+1,""),ROWS(EM$88:EM107))),"")</f>
        <v/>
      </c>
      <c r="EN107" s="138" t="str">
        <f t="array" ref="EN107">IFERROR(INDEX($A$4:$A$56,SMALL(IF($A$88=EN$4:EN$56,ROW(EN$4:EN$56)-MIN(ROW(EN$4))+1,""),ROWS(EN$88:EN107))),"")</f>
        <v/>
      </c>
      <c r="EO107" s="138" t="str">
        <f t="array" ref="EO107">IFERROR(INDEX($A$4:$A$56,SMALL(IF($A$88=EO$4:EO$56,ROW(EO$4:EO$56)-MIN(ROW(EO$4))+1,""),ROWS(EO$88:EO107))),"")</f>
        <v/>
      </c>
      <c r="EP107" s="138" t="str">
        <f t="array" ref="EP107">IFERROR(INDEX($A$4:$A$56,SMALL(IF($A$88=EP$4:EP$56,ROW(EP$4:EP$56)-MIN(ROW(EP$4))+1,""),ROWS(EP$88:EP107))),"")</f>
        <v/>
      </c>
      <c r="EQ107" s="138" t="str">
        <f t="array" ref="EQ107">IFERROR(INDEX($A$4:$A$56,SMALL(IF($A$88=EQ$4:EQ$56,ROW(EQ$4:EQ$56)-MIN(ROW(EQ$4))+1,""),ROWS(EQ$88:EQ107))),"")</f>
        <v/>
      </c>
      <c r="ER107" s="138" t="str">
        <f t="array" ref="ER107">IFERROR(INDEX($A$4:$A$56,SMALL(IF($A$88=ER$4:ER$56,ROW(ER$4:ER$56)-MIN(ROW(ER$4))+1,""),ROWS(ER$88:ER107))),"")</f>
        <v/>
      </c>
      <c r="ES107" s="138" t="str">
        <f t="array" ref="ES107">IFERROR(INDEX($A$4:$A$56,SMALL(IF($A$88=ES$4:ES$56,ROW(ES$4:ES$56)-MIN(ROW(ES$4))+1,""),ROWS(ES$88:ES107))),"")</f>
        <v/>
      </c>
      <c r="ET107" s="138" t="str">
        <f t="array" ref="ET107">IFERROR(INDEX($A$4:$A$56,SMALL(IF($A$88=ET$4:ET$56,ROW(ET$4:ET$56)-MIN(ROW(ET$4))+1,""),ROWS(ET$88:ET107))),"")</f>
        <v/>
      </c>
      <c r="EU107" s="138" t="str">
        <f t="array" ref="EU107">IFERROR(INDEX($A$4:$A$56,SMALL(IF($A$88=EU$4:EU$56,ROW(EU$4:EU$56)-MIN(ROW(EU$4))+1,""),ROWS(EU$88:EU107))),"")</f>
        <v/>
      </c>
      <c r="EV107" s="138" t="str">
        <f t="array" ref="EV107">IFERROR(INDEX($A$4:$A$56,SMALL(IF($A$88=EV$4:EV$56,ROW(EV$4:EV$56)-MIN(ROW(EV$4))+1,""),ROWS(EV$88:EV107))),"")</f>
        <v/>
      </c>
      <c r="EW107" s="138" t="str">
        <f t="array" ref="EW107">IFERROR(INDEX($A$4:$A$56,SMALL(IF($A$88=EW$4:EW$56,ROW(EW$4:EW$56)-MIN(ROW(EW$4))+1,""),ROWS(EW$88:EW107))),"")</f>
        <v/>
      </c>
      <c r="EX107" s="138" t="str">
        <f t="array" ref="EX107">IFERROR(INDEX($A$4:$A$56,SMALL(IF($A$88=EX$4:EX$56,ROW(EX$4:EX$56)-MIN(ROW(EX$4))+1,""),ROWS(EX$88:EX107))),"")</f>
        <v/>
      </c>
      <c r="EY107" s="138" t="str">
        <f t="array" ref="EY107">IFERROR(INDEX($A$4:$A$56,SMALL(IF($A$88=EY$4:EY$56,ROW(EY$4:EY$56)-MIN(ROW(EY$4))+1,""),ROWS(EY$88:EY107))),"")</f>
        <v/>
      </c>
      <c r="EZ107" s="138" t="str">
        <f t="array" ref="EZ107">IFERROR(INDEX($A$4:$A$56,SMALL(IF($A$88=EZ$4:EZ$56,ROW(EZ$4:EZ$56)-MIN(ROW(EZ$4))+1,""),ROWS(EZ$88:EZ107))),"")</f>
        <v/>
      </c>
      <c r="FA107" s="138" t="str">
        <f t="array" ref="FA107">IFERROR(INDEX($A$4:$A$56,SMALL(IF($A$88=FA$4:FA$56,ROW(FA$4:FA$56)-MIN(ROW(FA$4))+1,""),ROWS(FA$88:FA107))),"")</f>
        <v/>
      </c>
      <c r="FB107" s="138" t="str">
        <f t="array" ref="FB107">IFERROR(INDEX($A$4:$A$56,SMALL(IF($A$88=FB$4:FB$56,ROW(FB$4:FB$56)-MIN(ROW(FB$4))+1,""),ROWS(FB$88:FB107))),"")</f>
        <v/>
      </c>
      <c r="FC107" s="138" t="str">
        <f t="array" ref="FC107">IFERROR(INDEX($A$4:$A$56,SMALL(IF($A$88=FC$4:FC$56,ROW(FC$4:FC$56)-MIN(ROW(FC$4))+1,""),ROWS(FC$88:FC107))),"")</f>
        <v/>
      </c>
      <c r="FD107" s="138" t="str">
        <f t="array" ref="FD107">IFERROR(INDEX($A$4:$A$56,SMALL(IF($A$88=FD$4:FD$56,ROW(FD$4:FD$56)-MIN(ROW(FD$4))+1,""),ROWS(FD$88:FD107))),"")</f>
        <v/>
      </c>
      <c r="FE107" s="138" t="str">
        <f t="array" ref="FE107">IFERROR(INDEX($A$4:$A$56,SMALL(IF($A$88=FE$4:FE$56,ROW(FE$4:FE$56)-MIN(ROW(FE$4))+1,""),ROWS(FE$88:FE107))),"")</f>
        <v/>
      </c>
      <c r="FF107" s="138" t="str">
        <f t="array" ref="FF107">IFERROR(INDEX($A$4:$A$56,SMALL(IF($A$88=FF$4:FF$56,ROW(FF$4:FF$56)-MIN(ROW(FF$4))+1,""),ROWS(FF$88:FF107))),"")</f>
        <v/>
      </c>
      <c r="FG107" s="138" t="str">
        <f t="array" ref="FG107">IFERROR(INDEX($A$4:$A$56,SMALL(IF($A$88=FG$4:FG$56,ROW(FG$4:FG$56)-MIN(ROW(FG$4))+1,""),ROWS(FG$88:FG107))),"")</f>
        <v/>
      </c>
      <c r="FH107" s="138" t="str">
        <f t="array" ref="FH107">IFERROR(INDEX($A$4:$A$56,SMALL(IF($A$88=FH$4:FH$56,ROW(FH$4:FH$56)-MIN(ROW(FH$4))+1,""),ROWS(FH$88:FH107))),"")</f>
        <v/>
      </c>
      <c r="FI107" s="138" t="str">
        <f t="array" ref="FI107">IFERROR(INDEX($A$4:$A$56,SMALL(IF($A$88=FI$4:FI$56,ROW(FI$4:FI$56)-MIN(ROW(FI$4))+1,""),ROWS(FI$88:FI107))),"")</f>
        <v/>
      </c>
      <c r="FJ107" s="138" t="str">
        <f t="array" ref="FJ107">IFERROR(INDEX($A$4:$A$56,SMALL(IF($A$88=FJ$4:FJ$56,ROW(FJ$4:FJ$56)-MIN(ROW(FJ$4))+1,""),ROWS(FJ$88:FJ107))),"")</f>
        <v/>
      </c>
      <c r="FK107" s="138" t="str">
        <f t="array" ref="FK107">IFERROR(INDEX($A$4:$A$56,SMALL(IF($A$88=FK$4:FK$56,ROW(FK$4:FK$56)-MIN(ROW(FK$4))+1,""),ROWS(FK$88:FK107))),"")</f>
        <v/>
      </c>
      <c r="FL107" s="138" t="str">
        <f t="array" ref="FL107">IFERROR(INDEX($A$4:$A$56,SMALL(IF($A$88=FL$4:FL$56,ROW(FL$4:FL$56)-MIN(ROW(FL$4))+1,""),ROWS(FL$88:FL107))),"")</f>
        <v/>
      </c>
      <c r="FM107" s="138" t="str">
        <f t="array" ref="FM107">IFERROR(INDEX($A$4:$A$56,SMALL(IF($A$88=FM$4:FM$56,ROW(FM$4:FM$56)-MIN(ROW(FM$4))+1,""),ROWS(FM$88:FM107))),"")</f>
        <v/>
      </c>
      <c r="FN107" s="138" t="str">
        <f t="array" ref="FN107">IFERROR(INDEX($A$4:$A$56,SMALL(IF($A$88=FN$4:FN$56,ROW(FN$4:FN$56)-MIN(ROW(FN$4))+1,""),ROWS(FN$88:FN107))),"")</f>
        <v/>
      </c>
      <c r="FO107" s="138" t="str">
        <f t="array" ref="FO107">IFERROR(INDEX($A$4:$A$56,SMALL(IF($A$88=FO$4:FO$56,ROW(FO$4:FO$56)-MIN(ROW(FO$4))+1,""),ROWS(FO$88:FO107))),"")</f>
        <v/>
      </c>
      <c r="FP107" s="138" t="str">
        <f t="array" ref="FP107">IFERROR(INDEX($A$4:$A$56,SMALL(IF($A$88=FP$4:FP$56,ROW(FP$4:FP$56)-MIN(ROW(FP$4))+1,""),ROWS(FP$88:FP107))),"")</f>
        <v/>
      </c>
      <c r="FQ107" s="138" t="str">
        <f t="array" ref="FQ107">IFERROR(INDEX($A$4:$A$56,SMALL(IF($A$88=FQ$4:FQ$56,ROW(FQ$4:FQ$56)-MIN(ROW(FQ$4))+1,""),ROWS(FQ$88:FQ107))),"")</f>
        <v/>
      </c>
      <c r="FR107" s="138" t="str">
        <f t="array" ref="FR107">IFERROR(INDEX($A$4:$A$56,SMALL(IF($A$88=FR$4:FR$56,ROW(FR$4:FR$56)-MIN(ROW(FR$4))+1,""),ROWS(FR$88:FR107))),"")</f>
        <v/>
      </c>
      <c r="FS107" s="138" t="str">
        <f t="array" ref="FS107">IFERROR(INDEX($A$4:$A$56,SMALL(IF($A$88=FS$4:FS$56,ROW(FS$4:FS$56)-MIN(ROW(FS$4))+1,""),ROWS(FS$88:FS107))),"")</f>
        <v/>
      </c>
      <c r="FT107" s="138" t="str">
        <f t="array" ref="FT107">IFERROR(INDEX($A$4:$A$56,SMALL(IF($A$88=FT$4:FT$56,ROW(FT$4:FT$56)-MIN(ROW(FT$4))+1,""),ROWS(FT$88:FT107))),"")</f>
        <v/>
      </c>
      <c r="FU107" s="138" t="str">
        <f t="array" ref="FU107">IFERROR(INDEX($A$4:$A$56,SMALL(IF($A$88=FU$4:FU$56,ROW(FU$4:FU$56)-MIN(ROW(FU$4))+1,""),ROWS(FU$88:FU107))),"")</f>
        <v/>
      </c>
      <c r="FV107" s="138" t="str">
        <f t="array" ref="FV107">IFERROR(INDEX($A$4:$A$56,SMALL(IF($A$88=FV$4:FV$56,ROW(FV$4:FV$56)-MIN(ROW(FV$4))+1,""),ROWS(FV$88:FV107))),"")</f>
        <v/>
      </c>
      <c r="FW107" s="138" t="str">
        <f t="array" ref="FW107">IFERROR(INDEX($A$4:$A$56,SMALL(IF($A$88=FW$4:FW$56,ROW(FW$4:FW$56)-MIN(ROW(FW$4))+1,""),ROWS(FW$88:FW107))),"")</f>
        <v/>
      </c>
      <c r="FX107" s="138" t="str">
        <f t="array" ref="FX107">IFERROR(INDEX($A$4:$A$56,SMALL(IF($A$88=FX$4:FX$56,ROW(FX$4:FX$56)-MIN(ROW(FX$4))+1,""),ROWS(FX$88:FX107))),"")</f>
        <v/>
      </c>
      <c r="FY107" s="138" t="str">
        <f t="array" ref="FY107">IFERROR(INDEX($A$4:$A$56,SMALL(IF($A$88=FY$4:FY$56,ROW(FY$4:FY$56)-MIN(ROW(FY$4))+1,""),ROWS(FY$88:FY107))),"")</f>
        <v/>
      </c>
      <c r="FZ107" s="138" t="str">
        <f t="array" ref="FZ107">IFERROR(INDEX($A$4:$A$56,SMALL(IF($A$88=FZ$4:FZ$56,ROW(FZ$4:FZ$56)-MIN(ROW(FZ$4))+1,""),ROWS(FZ$88:FZ107))),"")</f>
        <v/>
      </c>
      <c r="GA107" s="138" t="str">
        <f t="array" ref="GA107">IFERROR(INDEX($A$4:$A$56,SMALL(IF($A$88=GA$4:GA$56,ROW(GA$4:GA$56)-MIN(ROW(GA$4))+1,""),ROWS(GA$88:GA107))),"")</f>
        <v/>
      </c>
      <c r="GB107" s="138" t="str">
        <f t="array" ref="GB107">IFERROR(INDEX($A$4:$A$56,SMALL(IF($A$88=GB$4:GB$56,ROW(GB$4:GB$56)-MIN(ROW(GB$4))+1,""),ROWS(GB$88:GB107))),"")</f>
        <v/>
      </c>
      <c r="GC107" s="138" t="str">
        <f t="array" ref="GC107">IFERROR(INDEX($A$4:$A$56,SMALL(IF($A$88=GC$4:GC$56,ROW(GC$4:GC$56)-MIN(ROW(GC$4))+1,""),ROWS(GC$88:GC107))),"")</f>
        <v/>
      </c>
      <c r="GD107" s="138" t="str">
        <f t="array" ref="GD107">IFERROR(INDEX($A$4:$A$56,SMALL(IF($A$88=GD$4:GD$56,ROW(GD$4:GD$56)-MIN(ROW(GD$4))+1,""),ROWS(GD$88:GD107))),"")</f>
        <v/>
      </c>
      <c r="GE107" s="138" t="str">
        <f t="array" ref="GE107">IFERROR(INDEX($A$4:$A$56,SMALL(IF($A$88=GE$4:GE$56,ROW(GE$4:GE$56)-MIN(ROW(GE$4))+1,""),ROWS(GE$88:GE107))),"")</f>
        <v/>
      </c>
      <c r="GF107" s="138" t="str">
        <f t="array" ref="GF107">IFERROR(INDEX($A$4:$A$56,SMALL(IF($A$88=GF$4:GF$56,ROW(GF$4:GF$56)-MIN(ROW(GF$4))+1,""),ROWS(GF$88:GF107))),"")</f>
        <v/>
      </c>
      <c r="GG107" s="138" t="str">
        <f t="array" ref="GG107">IFERROR(INDEX($A$4:$A$56,SMALL(IF($A$88=GG$4:GG$56,ROW(GG$4:GG$56)-MIN(ROW(GG$4))+1,""),ROWS(GG$88:GG107))),"")</f>
        <v/>
      </c>
      <c r="GH107" s="138" t="str">
        <f t="array" ref="GH107">IFERROR(INDEX($A$4:$A$56,SMALL(IF($A$88=GH$4:GH$56,ROW(GH$4:GH$56)-MIN(ROW(GH$4))+1,""),ROWS(GH$88:GH107))),"")</f>
        <v/>
      </c>
      <c r="GI107" s="138" t="str">
        <f t="array" ref="GI107">IFERROR(INDEX($A$4:$A$56,SMALL(IF($A$88=GI$4:GI$56,ROW(GI$4:GI$56)-MIN(ROW(GI$4))+1,""),ROWS(GI$88:GI107))),"")</f>
        <v/>
      </c>
      <c r="GJ107" s="138" t="str">
        <f t="array" ref="GJ107">IFERROR(INDEX($A$4:$A$56,SMALL(IF($A$88=GJ$4:GJ$56,ROW(GJ$4:GJ$56)-MIN(ROW(GJ$4))+1,""),ROWS(GJ$88:GJ107))),"")</f>
        <v/>
      </c>
      <c r="GK107" s="138" t="str">
        <f t="array" ref="GK107">IFERROR(INDEX($A$4:$A$56,SMALL(IF($A$88=GK$4:GK$56,ROW(GK$4:GK$56)-MIN(ROW(GK$4))+1,""),ROWS(GK$88:GK107))),"")</f>
        <v/>
      </c>
      <c r="GL107" s="138" t="str">
        <f t="array" ref="GL107">IFERROR(INDEX($A$4:$A$56,SMALL(IF($A$88=GL$4:GL$56,ROW(GL$4:GL$56)-MIN(ROW(GL$4))+1,""),ROWS(GL$88:GL107))),"")</f>
        <v/>
      </c>
      <c r="GM107" s="138" t="str">
        <f t="array" ref="GM107">IFERROR(INDEX($A$4:$A$56,SMALL(IF($A$88=GM$4:GM$56,ROW(GM$4:GM$56)-MIN(ROW(GM$4))+1,""),ROWS(GM$88:GM107))),"")</f>
        <v/>
      </c>
      <c r="GN107" s="138" t="str">
        <f t="array" ref="GN107">IFERROR(INDEX($A$4:$A$56,SMALL(IF($A$88=GN$4:GN$56,ROW(GN$4:GN$56)-MIN(ROW(GN$4))+1,""),ROWS(GN$88:GN107))),"")</f>
        <v/>
      </c>
      <c r="GO107" s="138" t="str">
        <f t="array" ref="GO107">IFERROR(INDEX($A$4:$A$56,SMALL(IF($A$88=GO$4:GO$56,ROW(GO$4:GO$56)-MIN(ROW(GO$4))+1,""),ROWS(GO$88:GO107))),"")</f>
        <v/>
      </c>
      <c r="GP107" s="138" t="str">
        <f t="array" ref="GP107">IFERROR(INDEX($A$4:$A$56,SMALL(IF($A$88=GP$4:GP$56,ROW(GP$4:GP$56)-MIN(ROW(GP$4))+1,""),ROWS(GP$88:GP107))),"")</f>
        <v/>
      </c>
      <c r="GQ107" s="138" t="str">
        <f t="array" ref="GQ107">IFERROR(INDEX($A$4:$A$56,SMALL(IF($A$88=GQ$4:GQ$56,ROW(GQ$4:GQ$56)-MIN(ROW(GQ$4))+1,""),ROWS(GQ$88:GQ107))),"")</f>
        <v/>
      </c>
      <c r="GR107" s="138" t="str">
        <f t="array" ref="GR107">IFERROR(INDEX($A$4:$A$56,SMALL(IF($A$88=GR$4:GR$56,ROW(GR$4:GR$56)-MIN(ROW(GR$4))+1,""),ROWS(GR$88:GR107))),"")</f>
        <v/>
      </c>
      <c r="GS107" s="138" t="str">
        <f t="array" ref="GS107">IFERROR(INDEX($A$4:$A$56,SMALL(IF($A$88=GS$4:GS$56,ROW(GS$4:GS$56)-MIN(ROW(GS$4))+1,""),ROWS(GS$88:GS107))),"")</f>
        <v/>
      </c>
      <c r="GT107" s="138" t="str">
        <f t="array" ref="GT107">IFERROR(INDEX($A$4:$A$56,SMALL(IF($A$88=GT$4:GT$56,ROW(GT$4:GT$56)-MIN(ROW(GT$4))+1,""),ROWS(GT$88:GT107))),"")</f>
        <v/>
      </c>
      <c r="GU107" s="138" t="str">
        <f t="array" ref="GU107">IFERROR(INDEX($A$4:$A$56,SMALL(IF($A$88=GU$4:GU$56,ROW(GU$4:GU$56)-MIN(ROW(GU$4))+1,""),ROWS(GU$88:GU107))),"")</f>
        <v/>
      </c>
      <c r="GV107" s="138" t="str">
        <f t="array" ref="GV107">IFERROR(INDEX($A$4:$A$56,SMALL(IF($A$88=GV$4:GV$56,ROW(GV$4:GV$56)-MIN(ROW(GV$4))+1,""),ROWS(GV$88:GV107))),"")</f>
        <v/>
      </c>
      <c r="GW107" s="138" t="str">
        <f t="array" ref="GW107">IFERROR(INDEX($A$4:$A$56,SMALL(IF($A$88=GW$4:GW$56,ROW(GW$4:GW$56)-MIN(ROW(GW$4))+1,""),ROWS(GW$88:GW107))),"")</f>
        <v/>
      </c>
      <c r="GX107" s="138" t="str">
        <f t="array" ref="GX107">IFERROR(INDEX($A$4:$A$56,SMALL(IF($A$88=GX$4:GX$56,ROW(GX$4:GX$56)-MIN(ROW(GX$4))+1,""),ROWS(GX$88:GX107))),"")</f>
        <v/>
      </c>
      <c r="GY107" s="138" t="str">
        <f t="array" ref="GY107">IFERROR(INDEX($A$4:$A$56,SMALL(IF($A$88=GY$4:GY$56,ROW(GY$4:GY$56)-MIN(ROW(GY$4))+1,""),ROWS(GY$88:GY107))),"")</f>
        <v/>
      </c>
      <c r="GZ107" s="138" t="str">
        <f t="array" ref="GZ107">IFERROR(INDEX($A$4:$A$56,SMALL(IF($A$88=GZ$4:GZ$56,ROW(GZ$4:GZ$56)-MIN(ROW(GZ$4))+1,""),ROWS(GZ$88:GZ107))),"")</f>
        <v/>
      </c>
      <c r="HA107" s="138" t="str">
        <f t="array" ref="HA107">IFERROR(INDEX($A$4:$A$56,SMALL(IF($A$88=HA$4:HA$56,ROW(HA$4:HA$56)-MIN(ROW(HA$4))+1,""),ROWS(HA$88:HA107))),"")</f>
        <v/>
      </c>
      <c r="HB107" s="138" t="str">
        <f t="array" ref="HB107">IFERROR(INDEX($A$4:$A$56,SMALL(IF($A$88=HB$4:HB$56,ROW(HB$4:HB$56)-MIN(ROW(HB$4))+1,""),ROWS(HB$88:HB107))),"")</f>
        <v/>
      </c>
      <c r="HC107" s="138" t="str">
        <f t="array" ref="HC107">IFERROR(INDEX($A$4:$A$56,SMALL(IF($A$88=HC$4:HC$56,ROW(HC$4:HC$56)-MIN(ROW(HC$4))+1,""),ROWS(HC$88:HC107))),"")</f>
        <v/>
      </c>
      <c r="HD107" s="138" t="str">
        <f t="array" ref="HD107">IFERROR(INDEX($A$4:$A$56,SMALL(IF($A$88=HD$4:HD$56,ROW(HD$4:HD$56)-MIN(ROW(HD$4))+1,""),ROWS(HD$88:HD107))),"")</f>
        <v/>
      </c>
      <c r="HE107" s="138" t="str">
        <f t="array" ref="HE107">IFERROR(INDEX($A$4:$A$56,SMALL(IF($A$88=HE$4:HE$56,ROW(HE$4:HE$56)-MIN(ROW(HE$4))+1,""),ROWS(HE$88:HE107))),"")</f>
        <v/>
      </c>
      <c r="HF107" s="138" t="str">
        <f t="array" ref="HF107">IFERROR(INDEX($A$4:$A$56,SMALL(IF($A$88=HF$4:HF$56,ROW(HF$4:HF$56)-MIN(ROW(HF$4))+1,""),ROWS(HF$88:HF107))),"")</f>
        <v/>
      </c>
      <c r="HG107" s="138" t="str">
        <f t="array" ref="HG107">IFERROR(INDEX($A$4:$A$56,SMALL(IF($A$88=HG$4:HG$56,ROW(HG$4:HG$56)-MIN(ROW(HG$4))+1,""),ROWS(HG$88:HG107))),"")</f>
        <v/>
      </c>
      <c r="HH107" s="138" t="str">
        <f t="array" ref="HH107">IFERROR(INDEX($A$4:$A$56,SMALL(IF($A$88=HH$4:HH$56,ROW(HH$4:HH$56)-MIN(ROW(HH$4))+1,""),ROWS(HH$88:HH107))),"")</f>
        <v/>
      </c>
      <c r="HI107" s="138" t="str">
        <f t="array" ref="HI107">IFERROR(INDEX($A$4:$A$56,SMALL(IF($A$88=HI$4:HI$56,ROW(HI$4:HI$56)-MIN(ROW(HI$4))+1,""),ROWS(HI$88:HI107))),"")</f>
        <v/>
      </c>
      <c r="HJ107" s="138" t="str">
        <f t="array" ref="HJ107">IFERROR(INDEX($A$4:$A$56,SMALL(IF($A$88=HJ$4:HJ$56,ROW(HJ$4:HJ$56)-MIN(ROW(HJ$4))+1,""),ROWS(HJ$88:HJ107))),"")</f>
        <v/>
      </c>
      <c r="HK107" s="138" t="str">
        <f t="array" ref="HK107">IFERROR(INDEX($A$4:$A$56,SMALL(IF($A$88=HK$4:HK$56,ROW(HK$4:HK$56)-MIN(ROW(HK$4))+1,""),ROWS(HK$88:HK107))),"")</f>
        <v/>
      </c>
      <c r="HL107" s="138" t="str">
        <f t="array" ref="HL107">IFERROR(INDEX($A$4:$A$56,SMALL(IF($A$88=HL$4:HL$56,ROW(HL$4:HL$56)-MIN(ROW(HL$4))+1,""),ROWS(HL$88:HL107))),"")</f>
        <v/>
      </c>
      <c r="HM107" s="138" t="str">
        <f t="array" ref="HM107">IFERROR(INDEX($A$4:$A$56,SMALL(IF($A$88=HM$4:HM$56,ROW(HM$4:HM$56)-MIN(ROW(HM$4))+1,""),ROWS(HM$88:HM107))),"")</f>
        <v/>
      </c>
      <c r="HN107" s="138" t="str">
        <f t="array" ref="HN107">IFERROR(INDEX($A$4:$A$56,SMALL(IF($A$88=HN$4:HN$56,ROW(HN$4:HN$56)-MIN(ROW(HN$4))+1,""),ROWS(HN$88:HN107))),"")</f>
        <v/>
      </c>
      <c r="HO107" s="138" t="str">
        <f t="array" ref="HO107">IFERROR(INDEX($A$4:$A$56,SMALL(IF($A$88=HO$4:HO$56,ROW(HO$4:HO$56)-MIN(ROW(HO$4))+1,""),ROWS(HO$88:HO107))),"")</f>
        <v/>
      </c>
      <c r="HP107" s="138" t="str">
        <f t="array" ref="HP107">IFERROR(INDEX($A$4:$A$56,SMALL(IF($A$88=HP$4:HP$56,ROW(HP$4:HP$56)-MIN(ROW(HP$4))+1,""),ROWS(HP$88:HP107))),"")</f>
        <v/>
      </c>
      <c r="HQ107" s="138" t="str">
        <f t="array" ref="HQ107">IFERROR(INDEX($A$4:$A$56,SMALL(IF($A$88=HQ$4:HQ$56,ROW(HQ$4:HQ$56)-MIN(ROW(HQ$4))+1,""),ROWS(HQ$88:HQ107))),"")</f>
        <v/>
      </c>
      <c r="HR107" s="138" t="str">
        <f t="array" ref="HR107">IFERROR(INDEX($A$4:$A$56,SMALL(IF($A$88=HR$4:HR$56,ROW(HR$4:HR$56)-MIN(ROW(HR$4))+1,""),ROWS(HR$88:HR107))),"")</f>
        <v/>
      </c>
      <c r="HS107" s="138" t="str">
        <f t="array" ref="HS107">IFERROR(INDEX($A$4:$A$56,SMALL(IF($A$88=HS$4:HS$56,ROW(HS$4:HS$56)-MIN(ROW(HS$4))+1,""),ROWS(HS$88:HS107))),"")</f>
        <v/>
      </c>
      <c r="HT107" s="138" t="str">
        <f t="array" ref="HT107">IFERROR(INDEX($A$4:$A$56,SMALL(IF($A$88=HT$4:HT$56,ROW(HT$4:HT$56)-MIN(ROW(HT$4))+1,""),ROWS(HT$88:HT107))),"")</f>
        <v/>
      </c>
      <c r="HU107" s="138" t="str">
        <f t="array" ref="HU107">IFERROR(INDEX($A$4:$A$56,SMALL(IF($A$88=HU$4:HU$56,ROW(HU$4:HU$56)-MIN(ROW(HU$4))+1,""),ROWS(HU$88:HU107))),"")</f>
        <v/>
      </c>
      <c r="HV107" s="138" t="str">
        <f t="array" ref="HV107">IFERROR(INDEX($A$4:$A$56,SMALL(IF($A$88=HV$4:HV$56,ROW(HV$4:HV$56)-MIN(ROW(HV$4))+1,""),ROWS(HV$88:HV107))),"")</f>
        <v/>
      </c>
      <c r="HW107" s="138" t="str">
        <f t="array" ref="HW107">IFERROR(INDEX($A$4:$A$56,SMALL(IF($A$88=HW$4:HW$56,ROW(HW$4:HW$56)-MIN(ROW(HW$4))+1,""),ROWS(HW$88:HW107))),"")</f>
        <v/>
      </c>
      <c r="HX107" s="138" t="str">
        <f t="array" ref="HX107">IFERROR(INDEX($A$4:$A$56,SMALL(IF($A$88=HX$4:HX$56,ROW(HX$4:HX$56)-MIN(ROW(HX$4))+1,""),ROWS(HX$88:HX107))),"")</f>
        <v/>
      </c>
      <c r="HY107" s="138" t="str">
        <f t="array" ref="HY107">IFERROR(INDEX($A$4:$A$56,SMALL(IF($A$88=HY$4:HY$56,ROW(HY$4:HY$56)-MIN(ROW(HY$4))+1,""),ROWS(HY$88:HY107))),"")</f>
        <v/>
      </c>
      <c r="HZ107" s="138" t="str">
        <f t="array" ref="HZ107">IFERROR(INDEX($A$4:$A$56,SMALL(IF($A$88=HZ$4:HZ$56,ROW(HZ$4:HZ$56)-MIN(ROW(HZ$4))+1,""),ROWS(HZ$88:HZ107))),"")</f>
        <v/>
      </c>
      <c r="IA107" s="138" t="str">
        <f t="array" ref="IA107">IFERROR(INDEX($A$4:$A$56,SMALL(IF($A$88=IA$4:IA$56,ROW(IA$4:IA$56)-MIN(ROW(IA$4))+1,""),ROWS(IA$88:IA107))),"")</f>
        <v/>
      </c>
      <c r="IB107" s="138" t="str">
        <f t="array" ref="IB107">IFERROR(INDEX($A$4:$A$56,SMALL(IF($A$88=IB$4:IB$56,ROW(IB$4:IB$56)-MIN(ROW(IB$4))+1,""),ROWS(IB$88:IB107))),"")</f>
        <v/>
      </c>
      <c r="IC107" s="138" t="str">
        <f t="array" ref="IC107">IFERROR(INDEX($A$4:$A$56,SMALL(IF($A$88=IC$4:IC$56,ROW(IC$4:IC$56)-MIN(ROW(IC$4))+1,""),ROWS(IC$88:IC107))),"")</f>
        <v/>
      </c>
      <c r="ID107" s="138" t="str">
        <f t="array" ref="ID107">IFERROR(INDEX($A$4:$A$56,SMALL(IF($A$88=ID$4:ID$56,ROW(ID$4:ID$56)-MIN(ROW(ID$4))+1,""),ROWS(ID$88:ID107))),"")</f>
        <v/>
      </c>
      <c r="IE107" s="138" t="str">
        <f t="array" ref="IE107">IFERROR(INDEX($A$4:$A$56,SMALL(IF($A$88=IE$4:IE$56,ROW(IE$4:IE$56)-MIN(ROW(IE$4))+1,""),ROWS(IE$88:IE107))),"")</f>
        <v/>
      </c>
      <c r="IF107" s="138" t="str">
        <f t="array" ref="IF107">IFERROR(INDEX($A$4:$A$56,SMALL(IF($A$88=IF$4:IF$56,ROW(IF$4:IF$56)-MIN(ROW(IF$4))+1,""),ROWS(IF$88:IF107))),"")</f>
        <v/>
      </c>
      <c r="IG107" s="138" t="str">
        <f t="array" ref="IG107">IFERROR(INDEX($A$4:$A$56,SMALL(IF($A$88=IG$4:IG$56,ROW(IG$4:IG$56)-MIN(ROW(IG$4))+1,""),ROWS(IG$88:IG107))),"")</f>
        <v/>
      </c>
      <c r="IH107" s="138" t="str">
        <f t="array" ref="IH107">IFERROR(INDEX($A$4:$A$56,SMALL(IF($A$88=IH$4:IH$56,ROW(IH$4:IH$56)-MIN(ROW(IH$4))+1,""),ROWS(IH$88:IH107))),"")</f>
        <v/>
      </c>
      <c r="II107" s="138" t="str">
        <f t="array" ref="II107">IFERROR(INDEX($A$4:$A$56,SMALL(IF($A$88=II$4:II$56,ROW(II$4:II$56)-MIN(ROW(II$4))+1,""),ROWS(II$88:II107))),"")</f>
        <v/>
      </c>
      <c r="IJ107" s="138" t="str">
        <f t="array" ref="IJ107">IFERROR(INDEX($A$4:$A$56,SMALL(IF($A$88=IJ$4:IJ$56,ROW(IJ$4:IJ$56)-MIN(ROW(IJ$4))+1,""),ROWS(IJ$88:IJ107))),"")</f>
        <v/>
      </c>
      <c r="IK107" s="138" t="str">
        <f t="array" ref="IK107">IFERROR(INDEX($A$4:$A$56,SMALL(IF($A$88=IK$4:IK$56,ROW(IK$4:IK$56)-MIN(ROW(IK$4))+1,""),ROWS(IK$88:IK107))),"")</f>
        <v/>
      </c>
      <c r="IL107" s="138" t="str">
        <f t="array" ref="IL107">IFERROR(INDEX($A$4:$A$56,SMALL(IF($A$88=IL$4:IL$56,ROW(IL$4:IL$56)-MIN(ROW(IL$4))+1,""),ROWS(IL$88:IL107))),"")</f>
        <v/>
      </c>
      <c r="IM107" s="138" t="str">
        <f t="array" ref="IM107">IFERROR(INDEX($A$4:$A$56,SMALL(IF($A$88=IM$4:IM$56,ROW(IM$4:IM$56)-MIN(ROW(IM$4))+1,""),ROWS(IM$88:IM107))),"")</f>
        <v/>
      </c>
      <c r="IN107" s="138" t="str">
        <f t="array" ref="IN107">IFERROR(INDEX($A$4:$A$56,SMALL(IF($A$88=IN$4:IN$56,ROW(IN$4:IN$56)-MIN(ROW(IN$4))+1,""),ROWS(IN$88:IN107))),"")</f>
        <v/>
      </c>
      <c r="IO107" s="138" t="str">
        <f t="array" ref="IO107">IFERROR(INDEX($A$4:$A$56,SMALL(IF($A$88=IO$4:IO$56,ROW(IO$4:IO$56)-MIN(ROW(IO$4))+1,""),ROWS(IO$88:IO107))),"")</f>
        <v/>
      </c>
      <c r="IP107" s="138" t="str">
        <f t="array" ref="IP107">IFERROR(INDEX($A$4:$A$56,SMALL(IF($A$88=IP$4:IP$56,ROW(IP$4:IP$56)-MIN(ROW(IP$4))+1,""),ROWS(IP$88:IP107))),"")</f>
        <v/>
      </c>
      <c r="IQ107" s="138" t="str">
        <f t="array" ref="IQ107">IFERROR(INDEX($A$4:$A$56,SMALL(IF($A$88=IQ$4:IQ$56,ROW(IQ$4:IQ$56)-MIN(ROW(IQ$4))+1,""),ROWS(IQ$88:IQ107))),"")</f>
        <v/>
      </c>
      <c r="IR107" s="138" t="str">
        <f t="array" ref="IR107">IFERROR(INDEX($A$4:$A$56,SMALL(IF($A$88=IR$4:IR$56,ROW(IR$4:IR$56)-MIN(ROW(IR$4))+1,""),ROWS(IR$88:IR107))),"")</f>
        <v/>
      </c>
      <c r="IS107" s="138" t="str">
        <f t="array" ref="IS107">IFERROR(INDEX($A$4:$A$56,SMALL(IF($A$88=IS$4:IS$56,ROW(IS$4:IS$56)-MIN(ROW(IS$4))+1,""),ROWS(IS$88:IS107))),"")</f>
        <v/>
      </c>
      <c r="IT107" s="138" t="str">
        <f t="array" ref="IT107">IFERROR(INDEX($A$4:$A$56,SMALL(IF($A$88=IT$4:IT$56,ROW(IT$4:IT$56)-MIN(ROW(IT$4))+1,""),ROWS(IT$88:IT107))),"")</f>
        <v/>
      </c>
      <c r="IU107" s="138" t="str">
        <f t="array" ref="IU107">IFERROR(INDEX($A$4:$A$56,SMALL(IF($A$88=IU$4:IU$56,ROW(IU$4:IU$56)-MIN(ROW(IU$4))+1,""),ROWS(IU$88:IU107))),"")</f>
        <v/>
      </c>
      <c r="IV107" s="138" t="str">
        <f t="array" ref="IV107">IFERROR(INDEX($A$4:$A$56,SMALL(IF($A$88=IV$4:IV$56,ROW(IV$4:IV$56)-MIN(ROW(IV$4))+1,""),ROWS(IV$88:IV107))),"")</f>
        <v/>
      </c>
      <c r="IW107" s="138" t="str">
        <f t="array" ref="IW107">IFERROR(INDEX($A$4:$A$56,SMALL(IF($A$88=IW$4:IW$56,ROW(IW$4:IW$56)-MIN(ROW(IW$4))+1,""),ROWS(IW$88:IW107))),"")</f>
        <v/>
      </c>
      <c r="IX107" s="138" t="str">
        <f t="array" ref="IX107">IFERROR(INDEX($A$4:$A$56,SMALL(IF($A$88=IX$4:IX$56,ROW(IX$4:IX$56)-MIN(ROW(IX$4))+1,""),ROWS(IX$88:IX107))),"")</f>
        <v/>
      </c>
      <c r="IY107" s="138" t="str">
        <f t="array" ref="IY107">IFERROR(INDEX($A$4:$A$56,SMALL(IF($A$88=IY$4:IY$56,ROW(IY$4:IY$56)-MIN(ROW(IY$4))+1,""),ROWS(IY$88:IY107))),"")</f>
        <v/>
      </c>
      <c r="IZ107" s="138" t="str">
        <f t="array" ref="IZ107">IFERROR(INDEX($A$4:$A$56,SMALL(IF($A$88=IZ$4:IZ$56,ROW(IZ$4:IZ$56)-MIN(ROW(IZ$4))+1,""),ROWS(IZ$88:IZ107))),"")</f>
        <v/>
      </c>
      <c r="JA107" s="138" t="str">
        <f t="array" ref="JA107">IFERROR(INDEX($A$4:$A$56,SMALL(IF($A$88=JA$4:JA$56,ROW(JA$4:JA$56)-MIN(ROW(JA$4))+1,""),ROWS(JA$88:JA107))),"")</f>
        <v/>
      </c>
      <c r="JB107" s="138" t="str">
        <f t="array" ref="JB107">IFERROR(INDEX($A$4:$A$56,SMALL(IF($A$88=JB$4:JB$56,ROW(JB$4:JB$56)-MIN(ROW(JB$4))+1,""),ROWS(JB$88:JB107))),"")</f>
        <v/>
      </c>
      <c r="JC107" s="138" t="str">
        <f t="array" ref="JC107">IFERROR(INDEX($A$4:$A$56,SMALL(IF($A$88=JC$4:JC$56,ROW(JC$4:JC$56)-MIN(ROW(JC$4))+1,""),ROWS(JC$88:JC107))),"")</f>
        <v/>
      </c>
      <c r="JD107" s="138" t="str">
        <f t="array" ref="JD107">IFERROR(INDEX($A$4:$A$56,SMALL(IF($A$88=JD$4:JD$56,ROW(JD$4:JD$56)-MIN(ROW(JD$4))+1,""),ROWS(JD$88:JD107))),"")</f>
        <v/>
      </c>
      <c r="JE107" s="138" t="str">
        <f t="array" ref="JE107">IFERROR(INDEX($A$4:$A$56,SMALL(IF($A$88=JE$4:JE$56,ROW(JE$4:JE$56)-MIN(ROW(JE$4))+1,""),ROWS(JE$88:JE107))),"")</f>
        <v/>
      </c>
      <c r="JF107" s="138" t="str">
        <f t="array" ref="JF107">IFERROR(INDEX($A$4:$A$56,SMALL(IF($A$88=JF$4:JF$56,ROW(JF$4:JF$56)-MIN(ROW(JF$4))+1,""),ROWS(JF$88:JF107))),"")</f>
        <v/>
      </c>
      <c r="JG107" s="138" t="str">
        <f t="array" ref="JG107">IFERROR(INDEX($A$4:$A$56,SMALL(IF($A$88=JG$4:JG$56,ROW(JG$4:JG$56)-MIN(ROW(JG$4))+1,""),ROWS(JG$88:JG107))),"")</f>
        <v/>
      </c>
      <c r="JH107" s="138" t="str">
        <f t="array" ref="JH107">IFERROR(INDEX($A$4:$A$56,SMALL(IF($A$88=JH$4:JH$56,ROW(JH$4:JH$56)-MIN(ROW(JH$4))+1,""),ROWS(JH$88:JH107))),"")</f>
        <v/>
      </c>
      <c r="JI107" s="138" t="str">
        <f t="array" ref="JI107">IFERROR(INDEX($A$4:$A$56,SMALL(IF($A$88=JI$4:JI$56,ROW(JI$4:JI$56)-MIN(ROW(JI$4))+1,""),ROWS(JI$88:JI107))),"")</f>
        <v/>
      </c>
      <c r="JJ107" s="138" t="str">
        <f t="array" ref="JJ107">IFERROR(INDEX($A$4:$A$56,SMALL(IF($A$88=JJ$4:JJ$56,ROW(JJ$4:JJ$56)-MIN(ROW(JJ$4))+1,""),ROWS(JJ$88:JJ107))),"")</f>
        <v/>
      </c>
      <c r="JK107" s="138" t="str">
        <f t="array" ref="JK107">IFERROR(INDEX($A$4:$A$56,SMALL(IF($A$88=JK$4:JK$56,ROW(JK$4:JK$56)-MIN(ROW(JK$4))+1,""),ROWS(JK$88:JK107))),"")</f>
        <v/>
      </c>
    </row>
    <row r="108" spans="1:271">
      <c r="B108" s="186" t="str">
        <f t="array" ref="B108">IFERROR(INDEX($A$4:$A$56,SMALL(IF($A$88=B$4:B$56,ROW(B$4:B$56)-MIN(ROW(B$4))+1,""),ROWS(B$88:B108))),"")</f>
        <v/>
      </c>
      <c r="C108" s="138" t="str">
        <f t="array" ref="C108">IFERROR(INDEX($A$4:$A$56,SMALL(IF($A$88=C$4:C$56,ROW(C$4:C$56)-MIN(ROW(C$4))+1,""),ROWS(C$88:C108))),"")</f>
        <v/>
      </c>
      <c r="D108" s="138" t="str">
        <f t="array" ref="D108">IFERROR(INDEX($A$4:$A$56,SMALL(IF($A$88=D$4:D$56,ROW(D$4:D$56)-MIN(ROW(D$4))+1,""),ROWS(D$88:D108))),"")</f>
        <v/>
      </c>
      <c r="E108" s="138" t="str">
        <f t="array" ref="E108">IFERROR(INDEX($A$4:$A$56,SMALL(IF($A$88=E$4:E$56,ROW(E$4:E$56)-MIN(ROW(E$4))+1,""),ROWS(E$88:E108))),"")</f>
        <v/>
      </c>
      <c r="F108" s="138" t="str">
        <f t="array" ref="F108">IFERROR(INDEX($A$4:$A$56,SMALL(IF($A$88=F$4:F$56,ROW(F$4:F$56)-MIN(ROW(F$4))+1,""),ROWS(F$88:F108))),"")</f>
        <v/>
      </c>
      <c r="G108" s="186" t="str">
        <f t="array" ref="G108">IFERROR(INDEX($A$4:$A$56,SMALL(IF($A$88=G$4:G$56,ROW(G$4:G$56)-MIN(ROW(G$4))+1,""),ROWS(G$88:G108))),"")</f>
        <v/>
      </c>
      <c r="H108" s="138" t="str">
        <f t="array" ref="H108">IFERROR(INDEX($A$4:$A$56,SMALL(IF($A$88=H$4:H$56,ROW(H$4:H$56)-MIN(ROW(H$4))+1,""),ROWS(H$88:H108))),"")</f>
        <v/>
      </c>
      <c r="I108" s="138" t="str">
        <f t="array" ref="I108">IFERROR(INDEX($A$4:$A$56,SMALL(IF($A$88=I$4:I$56,ROW(I$4:I$56)-MIN(ROW(I$4))+1,""),ROWS(I$88:I108))),"")</f>
        <v/>
      </c>
      <c r="J108" s="138" t="str">
        <f t="array" ref="J108">IFERROR(INDEX($A$4:$A$56,SMALL(IF($A$88=J$4:J$56,ROW(J$4:J$56)-MIN(ROW(J$4))+1,""),ROWS(J$88:J108))),"")</f>
        <v/>
      </c>
      <c r="K108" s="138" t="str">
        <f t="array" ref="K108">IFERROR(INDEX($A$4:$A$56,SMALL(IF($A$88=K$4:K$56,ROW(K$4:K$56)-MIN(ROW(K$4))+1,""),ROWS(K$88:K108))),"")</f>
        <v/>
      </c>
      <c r="L108" s="186" t="str">
        <f t="array" ref="L108">IFERROR(INDEX($A$4:$A$56,SMALL(IF($A$88=L$4:L$56,ROW(L$4:L$56)-MIN(ROW(L$4))+1,""),ROWS(L$88:L108))),"")</f>
        <v/>
      </c>
      <c r="M108" s="138" t="str">
        <f t="array" ref="M108">IFERROR(INDEX($A$4:$A$56,SMALL(IF($A$88=M$4:M$56,ROW(M$4:M$56)-MIN(ROW(M$4))+1,""),ROWS(M$88:M108))),"")</f>
        <v/>
      </c>
      <c r="N108" s="138" t="str">
        <f t="array" ref="N108">IFERROR(INDEX($A$4:$A$56,SMALL(IF($A$88=N$4:N$56,ROW(N$4:N$56)-MIN(ROW(N$4))+1,""),ROWS(N$88:N108))),"")</f>
        <v/>
      </c>
      <c r="O108" s="138" t="str">
        <f t="array" ref="O108">IFERROR(INDEX($A$4:$A$56,SMALL(IF($A$88=O$4:O$56,ROW(O$4:O$56)-MIN(ROW(O$4))+1,""),ROWS(O$88:O108))),"")</f>
        <v/>
      </c>
      <c r="P108" s="138" t="str">
        <f t="array" ref="P108">IFERROR(INDEX($A$4:$A$56,SMALL(IF($A$88=P$4:P$56,ROW(P$4:P$56)-MIN(ROW(P$4))+1,""),ROWS(P$88:P108))),"")</f>
        <v/>
      </c>
      <c r="Q108" s="186" t="str">
        <f t="array" ref="Q108">IFERROR(INDEX($A$4:$A$56,SMALL(IF($A$88=Q$4:Q$56,ROW(Q$4:Q$56)-MIN(ROW(Q$4))+1,""),ROWS(Q$88:Q108))),"")</f>
        <v/>
      </c>
      <c r="R108" s="138" t="str">
        <f t="array" ref="R108">IFERROR(INDEX($A$4:$A$56,SMALL(IF($A$88=R$4:R$56,ROW(R$4:R$56)-MIN(ROW(R$4))+1,""),ROWS(R$88:R108))),"")</f>
        <v/>
      </c>
      <c r="S108" s="138" t="str">
        <f t="array" ref="S108">IFERROR(INDEX($A$4:$A$56,SMALL(IF($A$88=S$4:S$56,ROW(S$4:S$56)-MIN(ROW(S$4))+1,""),ROWS(S$88:S108))),"")</f>
        <v/>
      </c>
      <c r="T108" s="138" t="str">
        <f t="array" ref="T108">IFERROR(INDEX($A$4:$A$56,SMALL(IF($A$88=T$4:T$56,ROW(T$4:T$56)-MIN(ROW(T$4))+1,""),ROWS(T$88:T108))),"")</f>
        <v/>
      </c>
      <c r="U108" s="138" t="str">
        <f t="array" ref="U108">IFERROR(INDEX($A$4:$A$56,SMALL(IF($A$88=U$4:U$56,ROW(U$4:U$56)-MIN(ROW(U$4))+1,""),ROWS(U$88:U108))),"")</f>
        <v/>
      </c>
      <c r="V108" s="186" t="str">
        <f t="array" ref="V108">IFERROR(INDEX($A$4:$A$56,SMALL(IF($A$88=V$4:V$56,ROW(V$4:V$56)-MIN(ROW(V$4))+1,""),ROWS(V$88:V108))),"")</f>
        <v/>
      </c>
      <c r="W108" s="138" t="str">
        <f t="array" ref="W108">IFERROR(INDEX($A$4:$A$56,SMALL(IF($A$88=W$4:W$56,ROW(W$4:W$56)-MIN(ROW(W$4))+1,""),ROWS(W$88:W108))),"")</f>
        <v/>
      </c>
      <c r="X108" s="138" t="str">
        <f t="array" ref="X108">IFERROR(INDEX($A$4:$A$56,SMALL(IF($A$88=X$4:X$56,ROW(X$4:X$56)-MIN(ROW(X$4))+1,""),ROWS(X$88:X108))),"")</f>
        <v/>
      </c>
      <c r="Y108" s="138" t="str">
        <f t="array" ref="Y108">IFERROR(INDEX($A$4:$A$56,SMALL(IF($A$88=Y$4:Y$56,ROW(Y$4:Y$56)-MIN(ROW(Y$4))+1,""),ROWS(Y$88:Y108))),"")</f>
        <v/>
      </c>
      <c r="Z108" s="138" t="str">
        <f t="array" ref="Z108">IFERROR(INDEX($A$4:$A$56,SMALL(IF($A$88=Z$4:Z$56,ROW(Z$4:Z$56)-MIN(ROW(Z$4))+1,""),ROWS(Z$88:Z108))),"")</f>
        <v/>
      </c>
      <c r="AA108" s="186" t="str">
        <f t="array" ref="AA108">IFERROR(INDEX($A$4:$A$56,SMALL(IF($A$88=AA$4:AA$56,ROW(AA$4:AA$56)-MIN(ROW(AA$4))+1,""),ROWS(AA$88:AA108))),"")</f>
        <v/>
      </c>
      <c r="AB108" s="138" t="str">
        <f t="array" ref="AB108">IFERROR(INDEX($A$4:$A$56,SMALL(IF($A$88=AB$4:AB$56,ROW(AB$4:AB$56)-MIN(ROW(AB$4))+1,""),ROWS(AB$88:AB108))),"")</f>
        <v/>
      </c>
      <c r="AC108" s="138" t="str">
        <f t="array" ref="AC108">IFERROR(INDEX($A$4:$A$56,SMALL(IF($A$88=AC$4:AC$56,ROW(AC$4:AC$56)-MIN(ROW(AC$4))+1,""),ROWS(AC$88:AC108))),"")</f>
        <v/>
      </c>
      <c r="AD108" s="138" t="str">
        <f t="array" ref="AD108">IFERROR(INDEX($A$4:$A$56,SMALL(IF($A$88=AD$4:AD$56,ROW(AD$4:AD$56)-MIN(ROW(AD$4))+1,""),ROWS(AD$88:AD108))),"")</f>
        <v/>
      </c>
      <c r="AE108" s="138" t="str">
        <f t="array" ref="AE108">IFERROR(INDEX($A$4:$A$56,SMALL(IF($A$88=AE$4:AE$56,ROW(AE$4:AE$56)-MIN(ROW(AE$4))+1,""),ROWS(AE$88:AE108))),"")</f>
        <v/>
      </c>
      <c r="AF108" s="186" t="str">
        <f t="array" ref="AF108">IFERROR(INDEX($A$4:$A$56,SMALL(IF($A$88=AF$4:AF$56,ROW(AF$4:AF$56)-MIN(ROW(AF$4))+1,""),ROWS(AF$88:AF108))),"")</f>
        <v/>
      </c>
      <c r="AG108" s="138" t="str">
        <f t="array" ref="AG108">IFERROR(INDEX($A$4:$A$56,SMALL(IF($A$88=AG$4:AG$56,ROW(AG$4:AG$56)-MIN(ROW(AG$4))+1,""),ROWS(AG$88:AG108))),"")</f>
        <v/>
      </c>
      <c r="AH108" s="138" t="str">
        <f t="array" ref="AH108">IFERROR(INDEX($A$4:$A$56,SMALL(IF($A$88=AH$4:AH$56,ROW(AH$4:AH$56)-MIN(ROW(AH$4))+1,""),ROWS(AH$88:AH108))),"")</f>
        <v/>
      </c>
      <c r="AI108" s="138" t="str">
        <f t="array" ref="AI108">IFERROR(INDEX($A$4:$A$56,SMALL(IF($A$88=AI$4:AI$56,ROW(AI$4:AI$56)-MIN(ROW(AI$4))+1,""),ROWS(AI$88:AI108))),"")</f>
        <v/>
      </c>
      <c r="AJ108" s="138" t="str">
        <f t="array" ref="AJ108">IFERROR(INDEX($A$4:$A$56,SMALL(IF($A$88=AJ$4:AJ$56,ROW(AJ$4:AJ$56)-MIN(ROW(AJ$4))+1,""),ROWS(AJ$88:AJ108))),"")</f>
        <v/>
      </c>
      <c r="AK108" s="186" t="str">
        <f t="array" ref="AK108">IFERROR(INDEX($A$4:$A$56,SMALL(IF($A$88=AK$4:AK$56,ROW(AK$4:AK$56)-MIN(ROW(AK$4))+1,""),ROWS(AK$88:AK108))),"")</f>
        <v/>
      </c>
      <c r="AL108" s="138" t="str">
        <f t="array" ref="AL108">IFERROR(INDEX($A$4:$A$56,SMALL(IF($A$88=AL$4:AL$56,ROW(AL$4:AL$56)-MIN(ROW(AL$4))+1,""),ROWS(AL$88:AL108))),"")</f>
        <v/>
      </c>
      <c r="AM108" s="138" t="str">
        <f t="array" ref="AM108">IFERROR(INDEX($A$4:$A$56,SMALL(IF($A$88=AM$4:AM$56,ROW(AM$4:AM$56)-MIN(ROW(AM$4))+1,""),ROWS(AM$88:AM108))),"")</f>
        <v/>
      </c>
      <c r="AN108" s="138" t="str">
        <f t="array" ref="AN108">IFERROR(INDEX($A$4:$A$56,SMALL(IF($A$88=AN$4:AN$56,ROW(AN$4:AN$56)-MIN(ROW(AN$4))+1,""),ROWS(AN$88:AN108))),"")</f>
        <v/>
      </c>
      <c r="AO108" s="138" t="str">
        <f t="array" ref="AO108">IFERROR(INDEX($A$4:$A$56,SMALL(IF($A$88=AO$4:AO$56,ROW(AO$4:AO$56)-MIN(ROW(AO$4))+1,""),ROWS(AO$88:AO108))),"")</f>
        <v/>
      </c>
      <c r="AP108" s="186" t="str">
        <f t="array" ref="AP108">IFERROR(INDEX($A$4:$A$56,SMALL(IF($A$88=AP$4:AP$56,ROW(AP$4:AP$56)-MIN(ROW(AP$4))+1,""),ROWS(AP$88:AP108))),"")</f>
        <v/>
      </c>
      <c r="AQ108" s="138" t="str">
        <f t="array" ref="AQ108">IFERROR(INDEX($A$4:$A$56,SMALL(IF($A$88=AQ$4:AQ$56,ROW(AQ$4:AQ$56)-MIN(ROW(AQ$4))+1,""),ROWS(AQ$88:AQ108))),"")</f>
        <v/>
      </c>
      <c r="AR108" s="138" t="str">
        <f t="array" ref="AR108">IFERROR(INDEX($A$4:$A$56,SMALL(IF($A$88=AR$4:AR$56,ROW(AR$4:AR$56)-MIN(ROW(AR$4))+1,""),ROWS(AR$88:AR108))),"")</f>
        <v/>
      </c>
      <c r="AS108" s="138" t="str">
        <f t="array" ref="AS108">IFERROR(INDEX($A$4:$A$56,SMALL(IF($A$88=AS$4:AS$56,ROW(AS$4:AS$56)-MIN(ROW(AS$4))+1,""),ROWS(AS$88:AS108))),"")</f>
        <v/>
      </c>
      <c r="AT108" s="138" t="str">
        <f t="array" ref="AT108">IFERROR(INDEX($A$4:$A$56,SMALL(IF($A$88=AT$4:AT$56,ROW(AT$4:AT$56)-MIN(ROW(AT$4))+1,""),ROWS(AT$88:AT108))),"")</f>
        <v/>
      </c>
      <c r="AU108" s="186" t="str">
        <f t="array" ref="AU108">IFERROR(INDEX($A$4:$A$56,SMALL(IF($A$88=AU$4:AU$56,ROW(AU$4:AU$56)-MIN(ROW(AU$4))+1,""),ROWS(AU$88:AU108))),"")</f>
        <v/>
      </c>
      <c r="AV108" s="138" t="str">
        <f t="array" ref="AV108">IFERROR(INDEX($A$4:$A$56,SMALL(IF($A$88=AV$4:AV$56,ROW(AV$4:AV$56)-MIN(ROW(AV$4))+1,""),ROWS(AV$88:AV108))),"")</f>
        <v/>
      </c>
      <c r="AW108" s="138" t="str">
        <f t="array" ref="AW108">IFERROR(INDEX($A$4:$A$56,SMALL(IF($A$88=AW$4:AW$56,ROW(AW$4:AW$56)-MIN(ROW(AW$4))+1,""),ROWS(AW$88:AW108))),"")</f>
        <v/>
      </c>
      <c r="AX108" s="138" t="str">
        <f t="array" ref="AX108">IFERROR(INDEX($A$4:$A$56,SMALL(IF($A$88=AX$4:AX$56,ROW(AX$4:AX$56)-MIN(ROW(AX$4))+1,""),ROWS(AX$88:AX108))),"")</f>
        <v/>
      </c>
      <c r="AY108" s="138" t="str">
        <f t="array" ref="AY108">IFERROR(INDEX($A$4:$A$56,SMALL(IF($A$88=AY$4:AY$56,ROW(AY$4:AY$56)-MIN(ROW(AY$4))+1,""),ROWS(AY$88:AY108))),"")</f>
        <v/>
      </c>
      <c r="AZ108" s="186" t="str">
        <f t="array" ref="AZ108">IFERROR(INDEX($A$4:$A$56,SMALL(IF($A$88=AZ$4:AZ$56,ROW(AZ$4:AZ$56)-MIN(ROW(AZ$4))+1,""),ROWS(AZ$88:AZ108))),"")</f>
        <v/>
      </c>
      <c r="BA108" s="138" t="str">
        <f t="array" ref="BA108">IFERROR(INDEX($A$4:$A$56,SMALL(IF($A$88=BA$4:BA$56,ROW(BA$4:BA$56)-MIN(ROW(BA$4))+1,""),ROWS(BA$88:BA108))),"")</f>
        <v/>
      </c>
      <c r="BB108" s="138" t="str">
        <f t="array" ref="BB108">IFERROR(INDEX($A$4:$A$56,SMALL(IF($A$88=BB$4:BB$56,ROW(BB$4:BB$56)-MIN(ROW(BB$4))+1,""),ROWS(BB$88:BB108))),"")</f>
        <v/>
      </c>
      <c r="BC108" s="138" t="str">
        <f t="array" ref="BC108">IFERROR(INDEX($A$4:$A$56,SMALL(IF($A$88=BC$4:BC$56,ROW(BC$4:BC$56)-MIN(ROW(BC$4))+1,""),ROWS(BC$88:BC108))),"")</f>
        <v/>
      </c>
      <c r="BD108" s="138" t="str">
        <f t="array" ref="BD108">IFERROR(INDEX($A$4:$A$56,SMALL(IF($A$88=BD$4:BD$56,ROW(BD$4:BD$56)-MIN(ROW(BD$4))+1,""),ROWS(BD$88:BD108))),"")</f>
        <v/>
      </c>
      <c r="BE108" s="186" t="str">
        <f t="array" ref="BE108">IFERROR(INDEX($A$4:$A$56,SMALL(IF($A$88=BE$4:BE$56,ROW(BE$4:BE$56)-MIN(ROW(BE$4))+1,""),ROWS(BE$88:BE108))),"")</f>
        <v/>
      </c>
      <c r="BF108" s="138" t="str">
        <f t="array" ref="BF108">IFERROR(INDEX($A$4:$A$56,SMALL(IF($A$88=BF$4:BF$56,ROW(BF$4:BF$56)-MIN(ROW(BF$4))+1,""),ROWS(BF$88:BF108))),"")</f>
        <v/>
      </c>
      <c r="BG108" s="138" t="str">
        <f t="array" ref="BG108">IFERROR(INDEX($A$4:$A$56,SMALL(IF($A$88=BG$4:BG$56,ROW(BG$4:BG$56)-MIN(ROW(BG$4))+1,""),ROWS(BG$88:BG108))),"")</f>
        <v/>
      </c>
      <c r="BH108" s="138" t="str">
        <f t="array" ref="BH108">IFERROR(INDEX($A$4:$A$56,SMALL(IF($A$88=BH$4:BH$56,ROW(BH$4:BH$56)-MIN(ROW(BH$4))+1,""),ROWS(BH$88:BH108))),"")</f>
        <v/>
      </c>
      <c r="BI108" s="138" t="str">
        <f t="array" ref="BI108">IFERROR(INDEX($A$4:$A$56,SMALL(IF($A$88=BI$4:BI$56,ROW(BI$4:BI$56)-MIN(ROW(BI$4))+1,""),ROWS(BI$88:BI108))),"")</f>
        <v/>
      </c>
      <c r="BJ108" s="186" t="str">
        <f t="array" ref="BJ108">IFERROR(INDEX($A$4:$A$56,SMALL(IF($A$88=BJ$4:BJ$56,ROW(BJ$4:BJ$56)-MIN(ROW(BJ$4))+1,""),ROWS(BJ$88:BJ108))),"")</f>
        <v/>
      </c>
      <c r="BK108" s="138" t="str">
        <f t="array" ref="BK108">IFERROR(INDEX($A$4:$A$56,SMALL(IF($A$88=BK$4:BK$56,ROW(BK$4:BK$56)-MIN(ROW(BK$4))+1,""),ROWS(BK$88:BK108))),"")</f>
        <v/>
      </c>
      <c r="BL108" s="138" t="str">
        <f t="array" ref="BL108">IFERROR(INDEX($A$4:$A$56,SMALL(IF($A$88=BL$4:BL$56,ROW(BL$4:BL$56)-MIN(ROW(BL$4))+1,""),ROWS(BL$88:BL108))),"")</f>
        <v/>
      </c>
      <c r="BM108" s="138" t="str">
        <f t="array" ref="BM108">IFERROR(INDEX($A$4:$A$56,SMALL(IF($A$88=BM$4:BM$56,ROW(BM$4:BM$56)-MIN(ROW(BM$4))+1,""),ROWS(BM$88:BM108))),"")</f>
        <v/>
      </c>
      <c r="BN108" s="138" t="str">
        <f t="array" ref="BN108">IFERROR(INDEX($A$4:$A$56,SMALL(IF($A$88=BN$4:BN$56,ROW(BN$4:BN$56)-MIN(ROW(BN$4))+1,""),ROWS(BN$88:BN108))),"")</f>
        <v/>
      </c>
      <c r="BO108" s="186" t="str">
        <f t="array" ref="BO108">IFERROR(INDEX($A$4:$A$56,SMALL(IF($A$88=BO$4:BO$56,ROW(BO$4:BO$56)-MIN(ROW(BO$4))+1,""),ROWS(BO$88:BO108))),"")</f>
        <v/>
      </c>
      <c r="BP108" s="138" t="str">
        <f t="array" ref="BP108">IFERROR(INDEX($A$4:$A$56,SMALL(IF($A$88=BP$4:BP$56,ROW(BP$4:BP$56)-MIN(ROW(BP$4))+1,""),ROWS(BP$88:BP108))),"")</f>
        <v/>
      </c>
      <c r="BQ108" s="138" t="str">
        <f t="array" ref="BQ108">IFERROR(INDEX($A$4:$A$56,SMALL(IF($A$88=BQ$4:BQ$56,ROW(BQ$4:BQ$56)-MIN(ROW(BQ$4))+1,""),ROWS(BQ$88:BQ108))),"")</f>
        <v/>
      </c>
      <c r="BR108" s="138" t="str">
        <f t="array" ref="BR108">IFERROR(INDEX($A$4:$A$56,SMALL(IF($A$88=BR$4:BR$56,ROW(BR$4:BR$56)-MIN(ROW(BR$4))+1,""),ROWS(BR$88:BR108))),"")</f>
        <v/>
      </c>
      <c r="BS108" s="138" t="str">
        <f t="array" ref="BS108">IFERROR(INDEX($A$4:$A$56,SMALL(IF($A$88=BS$4:BS$56,ROW(BS$4:BS$56)-MIN(ROW(BS$4))+1,""),ROWS(BS$88:BS108))),"")</f>
        <v/>
      </c>
      <c r="BT108" s="186" t="str">
        <f t="array" ref="BT108">IFERROR(INDEX($A$4:$A$56,SMALL(IF($A$88=BT$4:BT$56,ROW(BT$4:BT$56)-MIN(ROW(BT$4))+1,""),ROWS(BT$88:BT108))),"")</f>
        <v/>
      </c>
      <c r="BU108" s="138" t="str">
        <f t="array" ref="BU108">IFERROR(INDEX($A$4:$A$56,SMALL(IF($A$88=BU$4:BU$56,ROW(BU$4:BU$56)-MIN(ROW(BU$4))+1,""),ROWS(BU$88:BU108))),"")</f>
        <v/>
      </c>
      <c r="BV108" s="138" t="str">
        <f t="array" ref="BV108">IFERROR(INDEX($A$4:$A$56,SMALL(IF($A$88=BV$4:BV$56,ROW(BV$4:BV$56)-MIN(ROW(BV$4))+1,""),ROWS(BV$88:BV108))),"")</f>
        <v/>
      </c>
      <c r="BW108" s="138" t="str">
        <f t="array" ref="BW108">IFERROR(INDEX($A$4:$A$56,SMALL(IF($A$88=BW$4:BW$56,ROW(BW$4:BW$56)-MIN(ROW(BW$4))+1,""),ROWS(BW$88:BW108))),"")</f>
        <v/>
      </c>
      <c r="BX108" s="138" t="str">
        <f t="array" ref="BX108">IFERROR(INDEX($A$4:$A$56,SMALL(IF($A$88=BX$4:BX$56,ROW(BX$4:BX$56)-MIN(ROW(BX$4))+1,""),ROWS(BX$88:BX108))),"")</f>
        <v/>
      </c>
      <c r="BY108" s="186" t="str">
        <f t="array" ref="BY108">IFERROR(INDEX($A$4:$A$56,SMALL(IF($A$88=BY$4:BY$56,ROW(BY$4:BY$56)-MIN(ROW(BY$4))+1,""),ROWS(BY$88:BY108))),"")</f>
        <v/>
      </c>
      <c r="BZ108" s="138" t="str">
        <f t="array" ref="BZ108">IFERROR(INDEX($A$4:$A$56,SMALL(IF($A$88=BZ$4:BZ$56,ROW(BZ$4:BZ$56)-MIN(ROW(BZ$4))+1,""),ROWS(BZ$88:BZ108))),"")</f>
        <v/>
      </c>
      <c r="CA108" s="138" t="str">
        <f t="array" ref="CA108">IFERROR(INDEX($A$4:$A$56,SMALL(IF($A$88=CA$4:CA$56,ROW(CA$4:CA$56)-MIN(ROW(CA$4))+1,""),ROWS(CA$88:CA108))),"")</f>
        <v/>
      </c>
      <c r="CB108" s="138" t="str">
        <f t="array" ref="CB108">IFERROR(INDEX($A$4:$A$56,SMALL(IF($A$88=CB$4:CB$56,ROW(CB$4:CB$56)-MIN(ROW(CB$4))+1,""),ROWS(CB$88:CB108))),"")</f>
        <v/>
      </c>
      <c r="CC108" s="138" t="str">
        <f t="array" ref="CC108">IFERROR(INDEX($A$4:$A$56,SMALL(IF($A$88=CC$4:CC$56,ROW(CC$4:CC$56)-MIN(ROW(CC$4))+1,""),ROWS(CC$88:CC108))),"")</f>
        <v/>
      </c>
      <c r="CD108" s="186" t="str">
        <f t="array" ref="CD108">IFERROR(INDEX($A$4:$A$56,SMALL(IF($A$88=CD$4:CD$56,ROW(CD$4:CD$56)-MIN(ROW(CD$4))+1,""),ROWS(CD$88:CD108))),"")</f>
        <v/>
      </c>
      <c r="CE108" s="138" t="str">
        <f t="array" ref="CE108">IFERROR(INDEX($A$4:$A$56,SMALL(IF($A$88=CE$4:CE$56,ROW(CE$4:CE$56)-MIN(ROW(CE$4))+1,""),ROWS(CE$88:CE108))),"")</f>
        <v/>
      </c>
      <c r="CF108" s="138" t="str">
        <f t="array" ref="CF108">IFERROR(INDEX($A$4:$A$56,SMALL(IF($A$88=CF$4:CF$56,ROW(CF$4:CF$56)-MIN(ROW(CF$4))+1,""),ROWS(CF$88:CF108))),"")</f>
        <v/>
      </c>
      <c r="CG108" s="138" t="str">
        <f t="array" ref="CG108">IFERROR(INDEX($A$4:$A$56,SMALL(IF($A$88=CG$4:CG$56,ROW(CG$4:CG$56)-MIN(ROW(CG$4))+1,""),ROWS(CG$88:CG108))),"")</f>
        <v/>
      </c>
      <c r="CH108" s="138" t="str">
        <f t="array" ref="CH108">IFERROR(INDEX($A$4:$A$56,SMALL(IF($A$88=CH$4:CH$56,ROW(CH$4:CH$56)-MIN(ROW(CH$4))+1,""),ROWS(CH$88:CH108))),"")</f>
        <v/>
      </c>
      <c r="CI108" s="186" t="str">
        <f t="array" ref="CI108">IFERROR(INDEX($A$4:$A$56,SMALL(IF($A$88=CI$4:CI$56,ROW(CI$4:CI$56)-MIN(ROW(CI$4))+1,""),ROWS(CI$88:CI108))),"")</f>
        <v/>
      </c>
      <c r="CJ108" s="138" t="str">
        <f t="array" ref="CJ108">IFERROR(INDEX($A$4:$A$56,SMALL(IF($A$88=CJ$4:CJ$56,ROW(CJ$4:CJ$56)-MIN(ROW(CJ$4))+1,""),ROWS(CJ$88:CJ108))),"")</f>
        <v/>
      </c>
      <c r="CK108" s="138" t="str">
        <f t="array" ref="CK108">IFERROR(INDEX($A$4:$A$56,SMALL(IF($A$88=CK$4:CK$56,ROW(CK$4:CK$56)-MIN(ROW(CK$4))+1,""),ROWS(CK$88:CK108))),"")</f>
        <v/>
      </c>
      <c r="CL108" s="138" t="str">
        <f t="array" ref="CL108">IFERROR(INDEX($A$4:$A$56,SMALL(IF($A$88=CL$4:CL$56,ROW(CL$4:CL$56)-MIN(ROW(CL$4))+1,""),ROWS(CL$88:CL108))),"")</f>
        <v/>
      </c>
      <c r="CM108" s="138" t="str">
        <f t="array" ref="CM108">IFERROR(INDEX($A$4:$A$56,SMALL(IF($A$88=CM$4:CM$56,ROW(CM$4:CM$56)-MIN(ROW(CM$4))+1,""),ROWS(CM$88:CM108))),"")</f>
        <v/>
      </c>
      <c r="CN108" s="186" t="str">
        <f t="array" ref="CN108">IFERROR(INDEX($A$4:$A$56,SMALL(IF($A$88=CN$4:CN$56,ROW(CN$4:CN$56)-MIN(ROW(CN$4))+1,""),ROWS(CN$88:CN108))),"")</f>
        <v/>
      </c>
      <c r="CO108" s="138" t="str">
        <f t="array" ref="CO108">IFERROR(INDEX($A$4:$A$56,SMALL(IF($A$88=CO$4:CO$56,ROW(CO$4:CO$56)-MIN(ROW(CO$4))+1,""),ROWS(CO$88:CO108))),"")</f>
        <v/>
      </c>
      <c r="CP108" s="138" t="str">
        <f t="array" ref="CP108">IFERROR(INDEX($A$4:$A$56,SMALL(IF($A$88=CP$4:CP$56,ROW(CP$4:CP$56)-MIN(ROW(CP$4))+1,""),ROWS(CP$88:CP108))),"")</f>
        <v/>
      </c>
      <c r="CQ108" s="138" t="str">
        <f t="array" ref="CQ108">IFERROR(INDEX($A$4:$A$56,SMALL(IF($A$88=CQ$4:CQ$56,ROW(CQ$4:CQ$56)-MIN(ROW(CQ$4))+1,""),ROWS(CQ$88:CQ108))),"")</f>
        <v/>
      </c>
      <c r="CR108" s="138" t="str">
        <f t="array" ref="CR108">IFERROR(INDEX($A$4:$A$56,SMALL(IF($A$88=CR$4:CR$56,ROW(CR$4:CR$56)-MIN(ROW(CR$4))+1,""),ROWS(CR$88:CR108))),"")</f>
        <v/>
      </c>
      <c r="CS108" s="186" t="str">
        <f t="array" ref="CS108">IFERROR(INDEX($A$4:$A$56,SMALL(IF($A$88=CS$4:CS$56,ROW(CS$4:CS$56)-MIN(ROW(CS$4))+1,""),ROWS(CS$88:CS108))),"")</f>
        <v/>
      </c>
      <c r="CT108" s="138" t="str">
        <f t="array" ref="CT108">IFERROR(INDEX($A$4:$A$56,SMALL(IF($A$88=CT$4:CT$56,ROW(CT$4:CT$56)-MIN(ROW(CT$4))+1,""),ROWS(CT$88:CT108))),"")</f>
        <v/>
      </c>
      <c r="CU108" s="138" t="str">
        <f t="array" ref="CU108">IFERROR(INDEX($A$4:$A$56,SMALL(IF($A$88=CU$4:CU$56,ROW(CU$4:CU$56)-MIN(ROW(CU$4))+1,""),ROWS(CU$88:CU108))),"")</f>
        <v/>
      </c>
      <c r="CV108" s="138" t="str">
        <f t="array" ref="CV108">IFERROR(INDEX($A$4:$A$56,SMALL(IF($A$88=CV$4:CV$56,ROW(CV$4:CV$56)-MIN(ROW(CV$4))+1,""),ROWS(CV$88:CV108))),"")</f>
        <v/>
      </c>
      <c r="CW108" s="138" t="str">
        <f t="array" ref="CW108">IFERROR(INDEX($A$4:$A$56,SMALL(IF($A$88=CW$4:CW$56,ROW(CW$4:CW$56)-MIN(ROW(CW$4))+1,""),ROWS(CW$88:CW108))),"")</f>
        <v/>
      </c>
      <c r="CX108" s="186" t="str">
        <f t="array" ref="CX108">IFERROR(INDEX($A$4:$A$56,SMALL(IF($A$88=CX$4:CX$56,ROW(CX$4:CX$56)-MIN(ROW(CX$4))+1,""),ROWS(CX$88:CX108))),"")</f>
        <v/>
      </c>
      <c r="CY108" s="138" t="str">
        <f t="array" ref="CY108">IFERROR(INDEX($A$4:$A$56,SMALL(IF($A$88=CY$4:CY$56,ROW(CY$4:CY$56)-MIN(ROW(CY$4))+1,""),ROWS(CY$88:CY108))),"")</f>
        <v/>
      </c>
      <c r="CZ108" s="138" t="str">
        <f t="array" ref="CZ108">IFERROR(INDEX($A$4:$A$56,SMALL(IF($A$88=CZ$4:CZ$56,ROW(CZ$4:CZ$56)-MIN(ROW(CZ$4))+1,""),ROWS(CZ$88:CZ108))),"")</f>
        <v/>
      </c>
      <c r="DA108" s="138" t="str">
        <f t="array" ref="DA108">IFERROR(INDEX($A$4:$A$56,SMALL(IF($A$88=DA$4:DA$56,ROW(DA$4:DA$56)-MIN(ROW(DA$4))+1,""),ROWS(DA$88:DA108))),"")</f>
        <v/>
      </c>
      <c r="DB108" s="138" t="str">
        <f t="array" ref="DB108">IFERROR(INDEX($A$4:$A$56,SMALL(IF($A$88=DB$4:DB$56,ROW(DB$4:DB$56)-MIN(ROW(DB$4))+1,""),ROWS(DB$88:DB108))),"")</f>
        <v/>
      </c>
      <c r="DC108" s="186" t="str">
        <f t="array" ref="DC108">IFERROR(INDEX($A$4:$A$56,SMALL(IF($A$88=DC$4:DC$56,ROW(DC$4:DC$56)-MIN(ROW(DC$4))+1,""),ROWS(DC$88:DC108))),"")</f>
        <v/>
      </c>
      <c r="DD108" s="138" t="str">
        <f t="array" ref="DD108">IFERROR(INDEX($A$4:$A$56,SMALL(IF($A$88=DD$4:DD$56,ROW(DD$4:DD$56)-MIN(ROW(DD$4))+1,""),ROWS(DD$88:DD108))),"")</f>
        <v/>
      </c>
      <c r="DE108" s="138" t="str">
        <f t="array" ref="DE108">IFERROR(INDEX($A$4:$A$56,SMALL(IF($A$88=DE$4:DE$56,ROW(DE$4:DE$56)-MIN(ROW(DE$4))+1,""),ROWS(DE$88:DE108))),"")</f>
        <v/>
      </c>
      <c r="DF108" s="138" t="str">
        <f t="array" ref="DF108">IFERROR(INDEX($A$4:$A$56,SMALL(IF($A$88=DF$4:DF$56,ROW(DF$4:DF$56)-MIN(ROW(DF$4))+1,""),ROWS(DF$88:DF108))),"")</f>
        <v/>
      </c>
      <c r="DG108" s="138" t="str">
        <f t="array" ref="DG108">IFERROR(INDEX($A$4:$A$56,SMALL(IF($A$88=DG$4:DG$56,ROW(DG$4:DG$56)-MIN(ROW(DG$4))+1,""),ROWS(DG$88:DG108))),"")</f>
        <v/>
      </c>
      <c r="DH108" s="186" t="str">
        <f t="array" ref="DH108">IFERROR(INDEX($A$4:$A$56,SMALL(IF($A$88=DH$4:DH$56,ROW(DH$4:DH$56)-MIN(ROW(DH$4))+1,""),ROWS(DH$88:DH108))),"")</f>
        <v/>
      </c>
      <c r="DI108" s="138" t="str">
        <f t="array" ref="DI108">IFERROR(INDEX($A$4:$A$56,SMALL(IF($A$88=DI$4:DI$56,ROW(DI$4:DI$56)-MIN(ROW(DI$4))+1,""),ROWS(DI$88:DI108))),"")</f>
        <v/>
      </c>
      <c r="DJ108" s="138" t="str">
        <f t="array" ref="DJ108">IFERROR(INDEX($A$4:$A$56,SMALL(IF($A$88=DJ$4:DJ$56,ROW(DJ$4:DJ$56)-MIN(ROW(DJ$4))+1,""),ROWS(DJ$88:DJ108))),"")</f>
        <v/>
      </c>
      <c r="DK108" s="138" t="str">
        <f t="array" ref="DK108">IFERROR(INDEX($A$4:$A$56,SMALL(IF($A$88=DK$4:DK$56,ROW(DK$4:DK$56)-MIN(ROW(DK$4))+1,""),ROWS(DK$88:DK108))),"")</f>
        <v/>
      </c>
      <c r="DL108" s="138" t="str">
        <f t="array" ref="DL108">IFERROR(INDEX($A$4:$A$56,SMALL(IF($A$88=DL$4:DL$56,ROW(DL$4:DL$56)-MIN(ROW(DL$4))+1,""),ROWS(DL$88:DL108))),"")</f>
        <v/>
      </c>
      <c r="DM108" s="186" t="str">
        <f t="array" ref="DM108">IFERROR(INDEX($A$4:$A$56,SMALL(IF($A$88=DM$4:DM$56,ROW(DM$4:DM$56)-MIN(ROW(DM$4))+1,""),ROWS(DM$88:DM108))),"")</f>
        <v/>
      </c>
      <c r="DN108" s="138" t="str">
        <f t="array" ref="DN108">IFERROR(INDEX($A$4:$A$56,SMALL(IF($A$88=DN$4:DN$56,ROW(DN$4:DN$56)-MIN(ROW(DN$4))+1,""),ROWS(DN$88:DN108))),"")</f>
        <v/>
      </c>
      <c r="DO108" s="138" t="str">
        <f t="array" ref="DO108">IFERROR(INDEX($A$4:$A$56,SMALL(IF($A$88=DO$4:DO$56,ROW(DO$4:DO$56)-MIN(ROW(DO$4))+1,""),ROWS(DO$88:DO108))),"")</f>
        <v/>
      </c>
      <c r="DP108" s="138" t="str">
        <f t="array" ref="DP108">IFERROR(INDEX($A$4:$A$56,SMALL(IF($A$88=DP$4:DP$56,ROW(DP$4:DP$56)-MIN(ROW(DP$4))+1,""),ROWS(DP$88:DP108))),"")</f>
        <v/>
      </c>
      <c r="DQ108" s="138" t="str">
        <f t="array" ref="DQ108">IFERROR(INDEX($A$4:$A$56,SMALL(IF($A$88=DQ$4:DQ$56,ROW(DQ$4:DQ$56)-MIN(ROW(DQ$4))+1,""),ROWS(DQ$88:DQ108))),"")</f>
        <v/>
      </c>
      <c r="DR108" s="186" t="str">
        <f t="array" ref="DR108">IFERROR(INDEX($A$4:$A$56,SMALL(IF($A$88=DR$4:DR$56,ROW(DR$4:DR$56)-MIN(ROW(DR$4))+1,""),ROWS(DR$88:DR108))),"")</f>
        <v/>
      </c>
      <c r="DS108" s="138" t="str">
        <f t="array" ref="DS108">IFERROR(INDEX($A$4:$A$56,SMALL(IF($A$88=DS$4:DS$56,ROW(DS$4:DS$56)-MIN(ROW(DS$4))+1,""),ROWS(DS$88:DS108))),"")</f>
        <v/>
      </c>
      <c r="DT108" s="138" t="str">
        <f t="array" ref="DT108">IFERROR(INDEX($A$4:$A$56,SMALL(IF($A$88=DT$4:DT$56,ROW(DT$4:DT$56)-MIN(ROW(DT$4))+1,""),ROWS(DT$88:DT108))),"")</f>
        <v/>
      </c>
      <c r="DU108" s="138" t="str">
        <f t="array" ref="DU108">IFERROR(INDEX($A$4:$A$56,SMALL(IF($A$88=DU$4:DU$56,ROW(DU$4:DU$56)-MIN(ROW(DU$4))+1,""),ROWS(DU$88:DU108))),"")</f>
        <v/>
      </c>
      <c r="DV108" s="138" t="str">
        <f t="array" ref="DV108">IFERROR(INDEX($A$4:$A$56,SMALL(IF($A$88=DV$4:DV$56,ROW(DV$4:DV$56)-MIN(ROW(DV$4))+1,""),ROWS(DV$88:DV108))),"")</f>
        <v/>
      </c>
      <c r="DW108" s="186" t="str">
        <f t="array" ref="DW108">IFERROR(INDEX($A$4:$A$56,SMALL(IF($A$88=DW$4:DW$56,ROW(DW$4:DW$56)-MIN(ROW(DW$4))+1,""),ROWS(DW$88:DW108))),"")</f>
        <v/>
      </c>
      <c r="DX108" s="138" t="str">
        <f t="array" ref="DX108">IFERROR(INDEX($A$4:$A$56,SMALL(IF($A$88=DX$4:DX$56,ROW(DX$4:DX$56)-MIN(ROW(DX$4))+1,""),ROWS(DX$88:DX108))),"")</f>
        <v/>
      </c>
      <c r="DY108" s="138" t="str">
        <f t="array" ref="DY108">IFERROR(INDEX($A$4:$A$56,SMALL(IF($A$88=DY$4:DY$56,ROW(DY$4:DY$56)-MIN(ROW(DY$4))+1,""),ROWS(DY$88:DY108))),"")</f>
        <v/>
      </c>
      <c r="DZ108" s="138" t="str">
        <f t="array" ref="DZ108">IFERROR(INDEX($A$4:$A$56,SMALL(IF($A$88=DZ$4:DZ$56,ROW(DZ$4:DZ$56)-MIN(ROW(DZ$4))+1,""),ROWS(DZ$88:DZ108))),"")</f>
        <v/>
      </c>
      <c r="EA108" s="138" t="str">
        <f t="array" ref="EA108">IFERROR(INDEX($A$4:$A$56,SMALL(IF($A$88=EA$4:EA$56,ROW(EA$4:EA$56)-MIN(ROW(EA$4))+1,""),ROWS(EA$88:EA108))),"")</f>
        <v/>
      </c>
      <c r="EB108" s="186" t="str">
        <f t="array" ref="EB108">IFERROR(INDEX($A$4:$A$56,SMALL(IF($A$88=EB$4:EB$56,ROW(EB$4:EB$56)-MIN(ROW(EB$4))+1,""),ROWS(EB$88:EB108))),"")</f>
        <v/>
      </c>
      <c r="EC108" s="138" t="str">
        <f t="array" ref="EC108">IFERROR(INDEX($A$4:$A$56,SMALL(IF($A$88=EC$4:EC$56,ROW(EC$4:EC$56)-MIN(ROW(EC$4))+1,""),ROWS(EC$88:EC108))),"")</f>
        <v/>
      </c>
      <c r="ED108" s="138" t="str">
        <f t="array" ref="ED108">IFERROR(INDEX($A$4:$A$56,SMALL(IF($A$88=ED$4:ED$56,ROW(ED$4:ED$56)-MIN(ROW(ED$4))+1,""),ROWS(ED$88:ED108))),"")</f>
        <v/>
      </c>
      <c r="EE108" s="138" t="str">
        <f t="array" ref="EE108">IFERROR(INDEX($A$4:$A$56,SMALL(IF($A$88=EE$4:EE$56,ROW(EE$4:EE$56)-MIN(ROW(EE$4))+1,""),ROWS(EE$88:EE108))),"")</f>
        <v/>
      </c>
      <c r="EF108" s="138" t="str">
        <f t="array" ref="EF108">IFERROR(INDEX($A$4:$A$56,SMALL(IF($A$88=EF$4:EF$56,ROW(EF$4:EF$56)-MIN(ROW(EF$4))+1,""),ROWS(EF$88:EF108))),"")</f>
        <v/>
      </c>
      <c r="EG108" s="186" t="str">
        <f t="array" ref="EG108">IFERROR(INDEX($A$4:$A$56,SMALL(IF($A$88=EG$4:EG$56,ROW(EG$4:EG$56)-MIN(ROW(EG$4))+1,""),ROWS(EG$88:EG108))),"")</f>
        <v/>
      </c>
      <c r="EH108" s="138" t="str">
        <f t="array" ref="EH108">IFERROR(INDEX($A$4:$A$56,SMALL(IF($A$88=EH$4:EH$56,ROW(EH$4:EH$56)-MIN(ROW(EH$4))+1,""),ROWS(EH$88:EH108))),"")</f>
        <v/>
      </c>
      <c r="EI108" s="138" t="str">
        <f t="array" ref="EI108">IFERROR(INDEX($A$4:$A$56,SMALL(IF($A$88=EI$4:EI$56,ROW(EI$4:EI$56)-MIN(ROW(EI$4))+1,""),ROWS(EI$88:EI108))),"")</f>
        <v/>
      </c>
      <c r="EJ108" s="138" t="str">
        <f t="array" ref="EJ108">IFERROR(INDEX($A$4:$A$56,SMALL(IF($A$88=EJ$4:EJ$56,ROW(EJ$4:EJ$56)-MIN(ROW(EJ$4))+1,""),ROWS(EJ$88:EJ108))),"")</f>
        <v/>
      </c>
      <c r="EK108" s="138" t="str">
        <f t="array" ref="EK108">IFERROR(INDEX($A$4:$A$56,SMALL(IF($A$88=EK$4:EK$56,ROW(EK$4:EK$56)-MIN(ROW(EK$4))+1,""),ROWS(EK$88:EK108))),"")</f>
        <v/>
      </c>
      <c r="EL108" s="138" t="str">
        <f t="array" ref="EL108">IFERROR(INDEX($A$4:$A$56,SMALL(IF($A$88=EL$4:EL$56,ROW(EL$4:EL$56)-MIN(ROW(EL$4))+1,""),ROWS(EL$88:EL108))),"")</f>
        <v/>
      </c>
      <c r="EM108" s="138" t="str">
        <f t="array" ref="EM108">IFERROR(INDEX($A$4:$A$56,SMALL(IF($A$88=EM$4:EM$56,ROW(EM$4:EM$56)-MIN(ROW(EM$4))+1,""),ROWS(EM$88:EM108))),"")</f>
        <v/>
      </c>
      <c r="EN108" s="138" t="str">
        <f t="array" ref="EN108">IFERROR(INDEX($A$4:$A$56,SMALL(IF($A$88=EN$4:EN$56,ROW(EN$4:EN$56)-MIN(ROW(EN$4))+1,""),ROWS(EN$88:EN108))),"")</f>
        <v/>
      </c>
      <c r="EO108" s="138" t="str">
        <f t="array" ref="EO108">IFERROR(INDEX($A$4:$A$56,SMALL(IF($A$88=EO$4:EO$56,ROW(EO$4:EO$56)-MIN(ROW(EO$4))+1,""),ROWS(EO$88:EO108))),"")</f>
        <v/>
      </c>
      <c r="EP108" s="138" t="str">
        <f t="array" ref="EP108">IFERROR(INDEX($A$4:$A$56,SMALL(IF($A$88=EP$4:EP$56,ROW(EP$4:EP$56)-MIN(ROW(EP$4))+1,""),ROWS(EP$88:EP108))),"")</f>
        <v/>
      </c>
      <c r="EQ108" s="138" t="str">
        <f t="array" ref="EQ108">IFERROR(INDEX($A$4:$A$56,SMALL(IF($A$88=EQ$4:EQ$56,ROW(EQ$4:EQ$56)-MIN(ROW(EQ$4))+1,""),ROWS(EQ$88:EQ108))),"")</f>
        <v/>
      </c>
      <c r="ER108" s="138" t="str">
        <f t="array" ref="ER108">IFERROR(INDEX($A$4:$A$56,SMALL(IF($A$88=ER$4:ER$56,ROW(ER$4:ER$56)-MIN(ROW(ER$4))+1,""),ROWS(ER$88:ER108))),"")</f>
        <v/>
      </c>
      <c r="ES108" s="138" t="str">
        <f t="array" ref="ES108">IFERROR(INDEX($A$4:$A$56,SMALL(IF($A$88=ES$4:ES$56,ROW(ES$4:ES$56)-MIN(ROW(ES$4))+1,""),ROWS(ES$88:ES108))),"")</f>
        <v/>
      </c>
      <c r="ET108" s="138" t="str">
        <f t="array" ref="ET108">IFERROR(INDEX($A$4:$A$56,SMALL(IF($A$88=ET$4:ET$56,ROW(ET$4:ET$56)-MIN(ROW(ET$4))+1,""),ROWS(ET$88:ET108))),"")</f>
        <v/>
      </c>
      <c r="EU108" s="138" t="str">
        <f t="array" ref="EU108">IFERROR(INDEX($A$4:$A$56,SMALL(IF($A$88=EU$4:EU$56,ROW(EU$4:EU$56)-MIN(ROW(EU$4))+1,""),ROWS(EU$88:EU108))),"")</f>
        <v/>
      </c>
      <c r="EV108" s="138" t="str">
        <f t="array" ref="EV108">IFERROR(INDEX($A$4:$A$56,SMALL(IF($A$88=EV$4:EV$56,ROW(EV$4:EV$56)-MIN(ROW(EV$4))+1,""),ROWS(EV$88:EV108))),"")</f>
        <v/>
      </c>
      <c r="EW108" s="138" t="str">
        <f t="array" ref="EW108">IFERROR(INDEX($A$4:$A$56,SMALL(IF($A$88=EW$4:EW$56,ROW(EW$4:EW$56)-MIN(ROW(EW$4))+1,""),ROWS(EW$88:EW108))),"")</f>
        <v/>
      </c>
      <c r="EX108" s="138" t="str">
        <f t="array" ref="EX108">IFERROR(INDEX($A$4:$A$56,SMALL(IF($A$88=EX$4:EX$56,ROW(EX$4:EX$56)-MIN(ROW(EX$4))+1,""),ROWS(EX$88:EX108))),"")</f>
        <v/>
      </c>
      <c r="EY108" s="138" t="str">
        <f t="array" ref="EY108">IFERROR(INDEX($A$4:$A$56,SMALL(IF($A$88=EY$4:EY$56,ROW(EY$4:EY$56)-MIN(ROW(EY$4))+1,""),ROWS(EY$88:EY108))),"")</f>
        <v/>
      </c>
      <c r="EZ108" s="138" t="str">
        <f t="array" ref="EZ108">IFERROR(INDEX($A$4:$A$56,SMALL(IF($A$88=EZ$4:EZ$56,ROW(EZ$4:EZ$56)-MIN(ROW(EZ$4))+1,""),ROWS(EZ$88:EZ108))),"")</f>
        <v/>
      </c>
      <c r="FA108" s="138" t="str">
        <f t="array" ref="FA108">IFERROR(INDEX($A$4:$A$56,SMALL(IF($A$88=FA$4:FA$56,ROW(FA$4:FA$56)-MIN(ROW(FA$4))+1,""),ROWS(FA$88:FA108))),"")</f>
        <v/>
      </c>
      <c r="FB108" s="138" t="str">
        <f t="array" ref="FB108">IFERROR(INDEX($A$4:$A$56,SMALL(IF($A$88=FB$4:FB$56,ROW(FB$4:FB$56)-MIN(ROW(FB$4))+1,""),ROWS(FB$88:FB108))),"")</f>
        <v/>
      </c>
      <c r="FC108" s="138" t="str">
        <f t="array" ref="FC108">IFERROR(INDEX($A$4:$A$56,SMALL(IF($A$88=FC$4:FC$56,ROW(FC$4:FC$56)-MIN(ROW(FC$4))+1,""),ROWS(FC$88:FC108))),"")</f>
        <v/>
      </c>
      <c r="FD108" s="138" t="str">
        <f t="array" ref="FD108">IFERROR(INDEX($A$4:$A$56,SMALL(IF($A$88=FD$4:FD$56,ROW(FD$4:FD$56)-MIN(ROW(FD$4))+1,""),ROWS(FD$88:FD108))),"")</f>
        <v/>
      </c>
      <c r="FE108" s="138" t="str">
        <f t="array" ref="FE108">IFERROR(INDEX($A$4:$A$56,SMALL(IF($A$88=FE$4:FE$56,ROW(FE$4:FE$56)-MIN(ROW(FE$4))+1,""),ROWS(FE$88:FE108))),"")</f>
        <v/>
      </c>
      <c r="FF108" s="138" t="str">
        <f t="array" ref="FF108">IFERROR(INDEX($A$4:$A$56,SMALL(IF($A$88=FF$4:FF$56,ROW(FF$4:FF$56)-MIN(ROW(FF$4))+1,""),ROWS(FF$88:FF108))),"")</f>
        <v/>
      </c>
      <c r="FG108" s="138" t="str">
        <f t="array" ref="FG108">IFERROR(INDEX($A$4:$A$56,SMALL(IF($A$88=FG$4:FG$56,ROW(FG$4:FG$56)-MIN(ROW(FG$4))+1,""),ROWS(FG$88:FG108))),"")</f>
        <v/>
      </c>
      <c r="FH108" s="138" t="str">
        <f t="array" ref="FH108">IFERROR(INDEX($A$4:$A$56,SMALL(IF($A$88=FH$4:FH$56,ROW(FH$4:FH$56)-MIN(ROW(FH$4))+1,""),ROWS(FH$88:FH108))),"")</f>
        <v/>
      </c>
      <c r="FI108" s="138" t="str">
        <f t="array" ref="FI108">IFERROR(INDEX($A$4:$A$56,SMALL(IF($A$88=FI$4:FI$56,ROW(FI$4:FI$56)-MIN(ROW(FI$4))+1,""),ROWS(FI$88:FI108))),"")</f>
        <v/>
      </c>
      <c r="FJ108" s="138" t="str">
        <f t="array" ref="FJ108">IFERROR(INDEX($A$4:$A$56,SMALL(IF($A$88=FJ$4:FJ$56,ROW(FJ$4:FJ$56)-MIN(ROW(FJ$4))+1,""),ROWS(FJ$88:FJ108))),"")</f>
        <v/>
      </c>
      <c r="FK108" s="138" t="str">
        <f t="array" ref="FK108">IFERROR(INDEX($A$4:$A$56,SMALL(IF($A$88=FK$4:FK$56,ROW(FK$4:FK$56)-MIN(ROW(FK$4))+1,""),ROWS(FK$88:FK108))),"")</f>
        <v/>
      </c>
      <c r="FL108" s="138" t="str">
        <f t="array" ref="FL108">IFERROR(INDEX($A$4:$A$56,SMALL(IF($A$88=FL$4:FL$56,ROW(FL$4:FL$56)-MIN(ROW(FL$4))+1,""),ROWS(FL$88:FL108))),"")</f>
        <v/>
      </c>
      <c r="FM108" s="138" t="str">
        <f t="array" ref="FM108">IFERROR(INDEX($A$4:$A$56,SMALL(IF($A$88=FM$4:FM$56,ROW(FM$4:FM$56)-MIN(ROW(FM$4))+1,""),ROWS(FM$88:FM108))),"")</f>
        <v/>
      </c>
      <c r="FN108" s="138" t="str">
        <f t="array" ref="FN108">IFERROR(INDEX($A$4:$A$56,SMALL(IF($A$88=FN$4:FN$56,ROW(FN$4:FN$56)-MIN(ROW(FN$4))+1,""),ROWS(FN$88:FN108))),"")</f>
        <v/>
      </c>
      <c r="FO108" s="138" t="str">
        <f t="array" ref="FO108">IFERROR(INDEX($A$4:$A$56,SMALL(IF($A$88=FO$4:FO$56,ROW(FO$4:FO$56)-MIN(ROW(FO$4))+1,""),ROWS(FO$88:FO108))),"")</f>
        <v/>
      </c>
      <c r="FP108" s="138" t="str">
        <f t="array" ref="FP108">IFERROR(INDEX($A$4:$A$56,SMALL(IF($A$88=FP$4:FP$56,ROW(FP$4:FP$56)-MIN(ROW(FP$4))+1,""),ROWS(FP$88:FP108))),"")</f>
        <v/>
      </c>
      <c r="FQ108" s="138" t="str">
        <f t="array" ref="FQ108">IFERROR(INDEX($A$4:$A$56,SMALL(IF($A$88=FQ$4:FQ$56,ROW(FQ$4:FQ$56)-MIN(ROW(FQ$4))+1,""),ROWS(FQ$88:FQ108))),"")</f>
        <v/>
      </c>
      <c r="FR108" s="138" t="str">
        <f t="array" ref="FR108">IFERROR(INDEX($A$4:$A$56,SMALL(IF($A$88=FR$4:FR$56,ROW(FR$4:FR$56)-MIN(ROW(FR$4))+1,""),ROWS(FR$88:FR108))),"")</f>
        <v/>
      </c>
      <c r="FS108" s="138" t="str">
        <f t="array" ref="FS108">IFERROR(INDEX($A$4:$A$56,SMALL(IF($A$88=FS$4:FS$56,ROW(FS$4:FS$56)-MIN(ROW(FS$4))+1,""),ROWS(FS$88:FS108))),"")</f>
        <v/>
      </c>
      <c r="FT108" s="138" t="str">
        <f t="array" ref="FT108">IFERROR(INDEX($A$4:$A$56,SMALL(IF($A$88=FT$4:FT$56,ROW(FT$4:FT$56)-MIN(ROW(FT$4))+1,""),ROWS(FT$88:FT108))),"")</f>
        <v/>
      </c>
      <c r="FU108" s="138" t="str">
        <f t="array" ref="FU108">IFERROR(INDEX($A$4:$A$56,SMALL(IF($A$88=FU$4:FU$56,ROW(FU$4:FU$56)-MIN(ROW(FU$4))+1,""),ROWS(FU$88:FU108))),"")</f>
        <v/>
      </c>
      <c r="FV108" s="138" t="str">
        <f t="array" ref="FV108">IFERROR(INDEX($A$4:$A$56,SMALL(IF($A$88=FV$4:FV$56,ROW(FV$4:FV$56)-MIN(ROW(FV$4))+1,""),ROWS(FV$88:FV108))),"")</f>
        <v/>
      </c>
      <c r="FW108" s="138" t="str">
        <f t="array" ref="FW108">IFERROR(INDEX($A$4:$A$56,SMALL(IF($A$88=FW$4:FW$56,ROW(FW$4:FW$56)-MIN(ROW(FW$4))+1,""),ROWS(FW$88:FW108))),"")</f>
        <v/>
      </c>
      <c r="FX108" s="138" t="str">
        <f t="array" ref="FX108">IFERROR(INDEX($A$4:$A$56,SMALL(IF($A$88=FX$4:FX$56,ROW(FX$4:FX$56)-MIN(ROW(FX$4))+1,""),ROWS(FX$88:FX108))),"")</f>
        <v/>
      </c>
      <c r="FY108" s="138" t="str">
        <f t="array" ref="FY108">IFERROR(INDEX($A$4:$A$56,SMALL(IF($A$88=FY$4:FY$56,ROW(FY$4:FY$56)-MIN(ROW(FY$4))+1,""),ROWS(FY$88:FY108))),"")</f>
        <v/>
      </c>
      <c r="FZ108" s="138" t="str">
        <f t="array" ref="FZ108">IFERROR(INDEX($A$4:$A$56,SMALL(IF($A$88=FZ$4:FZ$56,ROW(FZ$4:FZ$56)-MIN(ROW(FZ$4))+1,""),ROWS(FZ$88:FZ108))),"")</f>
        <v/>
      </c>
      <c r="GA108" s="138" t="str">
        <f t="array" ref="GA108">IFERROR(INDEX($A$4:$A$56,SMALL(IF($A$88=GA$4:GA$56,ROW(GA$4:GA$56)-MIN(ROW(GA$4))+1,""),ROWS(GA$88:GA108))),"")</f>
        <v/>
      </c>
      <c r="GB108" s="138" t="str">
        <f t="array" ref="GB108">IFERROR(INDEX($A$4:$A$56,SMALL(IF($A$88=GB$4:GB$56,ROW(GB$4:GB$56)-MIN(ROW(GB$4))+1,""),ROWS(GB$88:GB108))),"")</f>
        <v/>
      </c>
      <c r="GC108" s="138" t="str">
        <f t="array" ref="GC108">IFERROR(INDEX($A$4:$A$56,SMALL(IF($A$88=GC$4:GC$56,ROW(GC$4:GC$56)-MIN(ROW(GC$4))+1,""),ROWS(GC$88:GC108))),"")</f>
        <v/>
      </c>
      <c r="GD108" s="138" t="str">
        <f t="array" ref="GD108">IFERROR(INDEX($A$4:$A$56,SMALL(IF($A$88=GD$4:GD$56,ROW(GD$4:GD$56)-MIN(ROW(GD$4))+1,""),ROWS(GD$88:GD108))),"")</f>
        <v/>
      </c>
      <c r="GE108" s="138" t="str">
        <f t="array" ref="GE108">IFERROR(INDEX($A$4:$A$56,SMALL(IF($A$88=GE$4:GE$56,ROW(GE$4:GE$56)-MIN(ROW(GE$4))+1,""),ROWS(GE$88:GE108))),"")</f>
        <v/>
      </c>
      <c r="GF108" s="138" t="str">
        <f t="array" ref="GF108">IFERROR(INDEX($A$4:$A$56,SMALL(IF($A$88=GF$4:GF$56,ROW(GF$4:GF$56)-MIN(ROW(GF$4))+1,""),ROWS(GF$88:GF108))),"")</f>
        <v/>
      </c>
      <c r="GG108" s="138" t="str">
        <f t="array" ref="GG108">IFERROR(INDEX($A$4:$A$56,SMALL(IF($A$88=GG$4:GG$56,ROW(GG$4:GG$56)-MIN(ROW(GG$4))+1,""),ROWS(GG$88:GG108))),"")</f>
        <v/>
      </c>
      <c r="GH108" s="138" t="str">
        <f t="array" ref="GH108">IFERROR(INDEX($A$4:$A$56,SMALL(IF($A$88=GH$4:GH$56,ROW(GH$4:GH$56)-MIN(ROW(GH$4))+1,""),ROWS(GH$88:GH108))),"")</f>
        <v/>
      </c>
      <c r="GI108" s="138" t="str">
        <f t="array" ref="GI108">IFERROR(INDEX($A$4:$A$56,SMALL(IF($A$88=GI$4:GI$56,ROW(GI$4:GI$56)-MIN(ROW(GI$4))+1,""),ROWS(GI$88:GI108))),"")</f>
        <v/>
      </c>
      <c r="GJ108" s="138" t="str">
        <f t="array" ref="GJ108">IFERROR(INDEX($A$4:$A$56,SMALL(IF($A$88=GJ$4:GJ$56,ROW(GJ$4:GJ$56)-MIN(ROW(GJ$4))+1,""),ROWS(GJ$88:GJ108))),"")</f>
        <v/>
      </c>
      <c r="GK108" s="138" t="str">
        <f t="array" ref="GK108">IFERROR(INDEX($A$4:$A$56,SMALL(IF($A$88=GK$4:GK$56,ROW(GK$4:GK$56)-MIN(ROW(GK$4))+1,""),ROWS(GK$88:GK108))),"")</f>
        <v/>
      </c>
      <c r="GL108" s="138" t="str">
        <f t="array" ref="GL108">IFERROR(INDEX($A$4:$A$56,SMALL(IF($A$88=GL$4:GL$56,ROW(GL$4:GL$56)-MIN(ROW(GL$4))+1,""),ROWS(GL$88:GL108))),"")</f>
        <v/>
      </c>
      <c r="GM108" s="138" t="str">
        <f t="array" ref="GM108">IFERROR(INDEX($A$4:$A$56,SMALL(IF($A$88=GM$4:GM$56,ROW(GM$4:GM$56)-MIN(ROW(GM$4))+1,""),ROWS(GM$88:GM108))),"")</f>
        <v/>
      </c>
      <c r="GN108" s="138" t="str">
        <f t="array" ref="GN108">IFERROR(INDEX($A$4:$A$56,SMALL(IF($A$88=GN$4:GN$56,ROW(GN$4:GN$56)-MIN(ROW(GN$4))+1,""),ROWS(GN$88:GN108))),"")</f>
        <v/>
      </c>
      <c r="GO108" s="138" t="str">
        <f t="array" ref="GO108">IFERROR(INDEX($A$4:$A$56,SMALL(IF($A$88=GO$4:GO$56,ROW(GO$4:GO$56)-MIN(ROW(GO$4))+1,""),ROWS(GO$88:GO108))),"")</f>
        <v/>
      </c>
      <c r="GP108" s="138" t="str">
        <f t="array" ref="GP108">IFERROR(INDEX($A$4:$A$56,SMALL(IF($A$88=GP$4:GP$56,ROW(GP$4:GP$56)-MIN(ROW(GP$4))+1,""),ROWS(GP$88:GP108))),"")</f>
        <v/>
      </c>
      <c r="GQ108" s="138" t="str">
        <f t="array" ref="GQ108">IFERROR(INDEX($A$4:$A$56,SMALL(IF($A$88=GQ$4:GQ$56,ROW(GQ$4:GQ$56)-MIN(ROW(GQ$4))+1,""),ROWS(GQ$88:GQ108))),"")</f>
        <v/>
      </c>
      <c r="GR108" s="138" t="str">
        <f t="array" ref="GR108">IFERROR(INDEX($A$4:$A$56,SMALL(IF($A$88=GR$4:GR$56,ROW(GR$4:GR$56)-MIN(ROW(GR$4))+1,""),ROWS(GR$88:GR108))),"")</f>
        <v/>
      </c>
      <c r="GS108" s="138" t="str">
        <f t="array" ref="GS108">IFERROR(INDEX($A$4:$A$56,SMALL(IF($A$88=GS$4:GS$56,ROW(GS$4:GS$56)-MIN(ROW(GS$4))+1,""),ROWS(GS$88:GS108))),"")</f>
        <v/>
      </c>
      <c r="GT108" s="138" t="str">
        <f t="array" ref="GT108">IFERROR(INDEX($A$4:$A$56,SMALL(IF($A$88=GT$4:GT$56,ROW(GT$4:GT$56)-MIN(ROW(GT$4))+1,""),ROWS(GT$88:GT108))),"")</f>
        <v/>
      </c>
      <c r="GU108" s="138" t="str">
        <f t="array" ref="GU108">IFERROR(INDEX($A$4:$A$56,SMALL(IF($A$88=GU$4:GU$56,ROW(GU$4:GU$56)-MIN(ROW(GU$4))+1,""),ROWS(GU$88:GU108))),"")</f>
        <v/>
      </c>
      <c r="GV108" s="138" t="str">
        <f t="array" ref="GV108">IFERROR(INDEX($A$4:$A$56,SMALL(IF($A$88=GV$4:GV$56,ROW(GV$4:GV$56)-MIN(ROW(GV$4))+1,""),ROWS(GV$88:GV108))),"")</f>
        <v/>
      </c>
      <c r="GW108" s="138" t="str">
        <f t="array" ref="GW108">IFERROR(INDEX($A$4:$A$56,SMALL(IF($A$88=GW$4:GW$56,ROW(GW$4:GW$56)-MIN(ROW(GW$4))+1,""),ROWS(GW$88:GW108))),"")</f>
        <v/>
      </c>
      <c r="GX108" s="138" t="str">
        <f t="array" ref="GX108">IFERROR(INDEX($A$4:$A$56,SMALL(IF($A$88=GX$4:GX$56,ROW(GX$4:GX$56)-MIN(ROW(GX$4))+1,""),ROWS(GX$88:GX108))),"")</f>
        <v/>
      </c>
      <c r="GY108" s="138" t="str">
        <f t="array" ref="GY108">IFERROR(INDEX($A$4:$A$56,SMALL(IF($A$88=GY$4:GY$56,ROW(GY$4:GY$56)-MIN(ROW(GY$4))+1,""),ROWS(GY$88:GY108))),"")</f>
        <v/>
      </c>
      <c r="GZ108" s="138" t="str">
        <f t="array" ref="GZ108">IFERROR(INDEX($A$4:$A$56,SMALL(IF($A$88=GZ$4:GZ$56,ROW(GZ$4:GZ$56)-MIN(ROW(GZ$4))+1,""),ROWS(GZ$88:GZ108))),"")</f>
        <v/>
      </c>
      <c r="HA108" s="138" t="str">
        <f t="array" ref="HA108">IFERROR(INDEX($A$4:$A$56,SMALL(IF($A$88=HA$4:HA$56,ROW(HA$4:HA$56)-MIN(ROW(HA$4))+1,""),ROWS(HA$88:HA108))),"")</f>
        <v/>
      </c>
      <c r="HB108" s="138" t="str">
        <f t="array" ref="HB108">IFERROR(INDEX($A$4:$A$56,SMALL(IF($A$88=HB$4:HB$56,ROW(HB$4:HB$56)-MIN(ROW(HB$4))+1,""),ROWS(HB$88:HB108))),"")</f>
        <v/>
      </c>
      <c r="HC108" s="138" t="str">
        <f t="array" ref="HC108">IFERROR(INDEX($A$4:$A$56,SMALL(IF($A$88=HC$4:HC$56,ROW(HC$4:HC$56)-MIN(ROW(HC$4))+1,""),ROWS(HC$88:HC108))),"")</f>
        <v/>
      </c>
      <c r="HD108" s="138" t="str">
        <f t="array" ref="HD108">IFERROR(INDEX($A$4:$A$56,SMALL(IF($A$88=HD$4:HD$56,ROW(HD$4:HD$56)-MIN(ROW(HD$4))+1,""),ROWS(HD$88:HD108))),"")</f>
        <v/>
      </c>
      <c r="HE108" s="138" t="str">
        <f t="array" ref="HE108">IFERROR(INDEX($A$4:$A$56,SMALL(IF($A$88=HE$4:HE$56,ROW(HE$4:HE$56)-MIN(ROW(HE$4))+1,""),ROWS(HE$88:HE108))),"")</f>
        <v/>
      </c>
      <c r="HF108" s="138" t="str">
        <f t="array" ref="HF108">IFERROR(INDEX($A$4:$A$56,SMALL(IF($A$88=HF$4:HF$56,ROW(HF$4:HF$56)-MIN(ROW(HF$4))+1,""),ROWS(HF$88:HF108))),"")</f>
        <v/>
      </c>
      <c r="HG108" s="138" t="str">
        <f t="array" ref="HG108">IFERROR(INDEX($A$4:$A$56,SMALL(IF($A$88=HG$4:HG$56,ROW(HG$4:HG$56)-MIN(ROW(HG$4))+1,""),ROWS(HG$88:HG108))),"")</f>
        <v/>
      </c>
      <c r="HH108" s="138" t="str">
        <f t="array" ref="HH108">IFERROR(INDEX($A$4:$A$56,SMALL(IF($A$88=HH$4:HH$56,ROW(HH$4:HH$56)-MIN(ROW(HH$4))+1,""),ROWS(HH$88:HH108))),"")</f>
        <v/>
      </c>
      <c r="HI108" s="138" t="str">
        <f t="array" ref="HI108">IFERROR(INDEX($A$4:$A$56,SMALL(IF($A$88=HI$4:HI$56,ROW(HI$4:HI$56)-MIN(ROW(HI$4))+1,""),ROWS(HI$88:HI108))),"")</f>
        <v/>
      </c>
      <c r="HJ108" s="138" t="str">
        <f t="array" ref="HJ108">IFERROR(INDEX($A$4:$A$56,SMALL(IF($A$88=HJ$4:HJ$56,ROW(HJ$4:HJ$56)-MIN(ROW(HJ$4))+1,""),ROWS(HJ$88:HJ108))),"")</f>
        <v/>
      </c>
      <c r="HK108" s="138" t="str">
        <f t="array" ref="HK108">IFERROR(INDEX($A$4:$A$56,SMALL(IF($A$88=HK$4:HK$56,ROW(HK$4:HK$56)-MIN(ROW(HK$4))+1,""),ROWS(HK$88:HK108))),"")</f>
        <v/>
      </c>
      <c r="HL108" s="138" t="str">
        <f t="array" ref="HL108">IFERROR(INDEX($A$4:$A$56,SMALL(IF($A$88=HL$4:HL$56,ROW(HL$4:HL$56)-MIN(ROW(HL$4))+1,""),ROWS(HL$88:HL108))),"")</f>
        <v/>
      </c>
      <c r="HM108" s="138" t="str">
        <f t="array" ref="HM108">IFERROR(INDEX($A$4:$A$56,SMALL(IF($A$88=HM$4:HM$56,ROW(HM$4:HM$56)-MIN(ROW(HM$4))+1,""),ROWS(HM$88:HM108))),"")</f>
        <v/>
      </c>
      <c r="HN108" s="138" t="str">
        <f t="array" ref="HN108">IFERROR(INDEX($A$4:$A$56,SMALL(IF($A$88=HN$4:HN$56,ROW(HN$4:HN$56)-MIN(ROW(HN$4))+1,""),ROWS(HN$88:HN108))),"")</f>
        <v/>
      </c>
      <c r="HO108" s="138" t="str">
        <f t="array" ref="HO108">IFERROR(INDEX($A$4:$A$56,SMALL(IF($A$88=HO$4:HO$56,ROW(HO$4:HO$56)-MIN(ROW(HO$4))+1,""),ROWS(HO$88:HO108))),"")</f>
        <v/>
      </c>
      <c r="HP108" s="138" t="str">
        <f t="array" ref="HP108">IFERROR(INDEX($A$4:$A$56,SMALL(IF($A$88=HP$4:HP$56,ROW(HP$4:HP$56)-MIN(ROW(HP$4))+1,""),ROWS(HP$88:HP108))),"")</f>
        <v/>
      </c>
      <c r="HQ108" s="138" t="str">
        <f t="array" ref="HQ108">IFERROR(INDEX($A$4:$A$56,SMALL(IF($A$88=HQ$4:HQ$56,ROW(HQ$4:HQ$56)-MIN(ROW(HQ$4))+1,""),ROWS(HQ$88:HQ108))),"")</f>
        <v/>
      </c>
      <c r="HR108" s="138" t="str">
        <f t="array" ref="HR108">IFERROR(INDEX($A$4:$A$56,SMALL(IF($A$88=HR$4:HR$56,ROW(HR$4:HR$56)-MIN(ROW(HR$4))+1,""),ROWS(HR$88:HR108))),"")</f>
        <v/>
      </c>
      <c r="HS108" s="138" t="str">
        <f t="array" ref="HS108">IFERROR(INDEX($A$4:$A$56,SMALL(IF($A$88=HS$4:HS$56,ROW(HS$4:HS$56)-MIN(ROW(HS$4))+1,""),ROWS(HS$88:HS108))),"")</f>
        <v/>
      </c>
      <c r="HT108" s="138" t="str">
        <f t="array" ref="HT108">IFERROR(INDEX($A$4:$A$56,SMALL(IF($A$88=HT$4:HT$56,ROW(HT$4:HT$56)-MIN(ROW(HT$4))+1,""),ROWS(HT$88:HT108))),"")</f>
        <v/>
      </c>
      <c r="HU108" s="138" t="str">
        <f t="array" ref="HU108">IFERROR(INDEX($A$4:$A$56,SMALL(IF($A$88=HU$4:HU$56,ROW(HU$4:HU$56)-MIN(ROW(HU$4))+1,""),ROWS(HU$88:HU108))),"")</f>
        <v/>
      </c>
      <c r="HV108" s="138" t="str">
        <f t="array" ref="HV108">IFERROR(INDEX($A$4:$A$56,SMALL(IF($A$88=HV$4:HV$56,ROW(HV$4:HV$56)-MIN(ROW(HV$4))+1,""),ROWS(HV$88:HV108))),"")</f>
        <v/>
      </c>
      <c r="HW108" s="138" t="str">
        <f t="array" ref="HW108">IFERROR(INDEX($A$4:$A$56,SMALL(IF($A$88=HW$4:HW$56,ROW(HW$4:HW$56)-MIN(ROW(HW$4))+1,""),ROWS(HW$88:HW108))),"")</f>
        <v/>
      </c>
      <c r="HX108" s="138" t="str">
        <f t="array" ref="HX108">IFERROR(INDEX($A$4:$A$56,SMALL(IF($A$88=HX$4:HX$56,ROW(HX$4:HX$56)-MIN(ROW(HX$4))+1,""),ROWS(HX$88:HX108))),"")</f>
        <v/>
      </c>
      <c r="HY108" s="138" t="str">
        <f t="array" ref="HY108">IFERROR(INDEX($A$4:$A$56,SMALL(IF($A$88=HY$4:HY$56,ROW(HY$4:HY$56)-MIN(ROW(HY$4))+1,""),ROWS(HY$88:HY108))),"")</f>
        <v/>
      </c>
      <c r="HZ108" s="138" t="str">
        <f t="array" ref="HZ108">IFERROR(INDEX($A$4:$A$56,SMALL(IF($A$88=HZ$4:HZ$56,ROW(HZ$4:HZ$56)-MIN(ROW(HZ$4))+1,""),ROWS(HZ$88:HZ108))),"")</f>
        <v/>
      </c>
      <c r="IA108" s="138" t="str">
        <f t="array" ref="IA108">IFERROR(INDEX($A$4:$A$56,SMALL(IF($A$88=IA$4:IA$56,ROW(IA$4:IA$56)-MIN(ROW(IA$4))+1,""),ROWS(IA$88:IA108))),"")</f>
        <v/>
      </c>
      <c r="IB108" s="138" t="str">
        <f t="array" ref="IB108">IFERROR(INDEX($A$4:$A$56,SMALL(IF($A$88=IB$4:IB$56,ROW(IB$4:IB$56)-MIN(ROW(IB$4))+1,""),ROWS(IB$88:IB108))),"")</f>
        <v/>
      </c>
      <c r="IC108" s="138" t="str">
        <f t="array" ref="IC108">IFERROR(INDEX($A$4:$A$56,SMALL(IF($A$88=IC$4:IC$56,ROW(IC$4:IC$56)-MIN(ROW(IC$4))+1,""),ROWS(IC$88:IC108))),"")</f>
        <v/>
      </c>
      <c r="ID108" s="138" t="str">
        <f t="array" ref="ID108">IFERROR(INDEX($A$4:$A$56,SMALL(IF($A$88=ID$4:ID$56,ROW(ID$4:ID$56)-MIN(ROW(ID$4))+1,""),ROWS(ID$88:ID108))),"")</f>
        <v/>
      </c>
      <c r="IE108" s="138" t="str">
        <f t="array" ref="IE108">IFERROR(INDEX($A$4:$A$56,SMALL(IF($A$88=IE$4:IE$56,ROW(IE$4:IE$56)-MIN(ROW(IE$4))+1,""),ROWS(IE$88:IE108))),"")</f>
        <v/>
      </c>
      <c r="IF108" s="138" t="str">
        <f t="array" ref="IF108">IFERROR(INDEX($A$4:$A$56,SMALL(IF($A$88=IF$4:IF$56,ROW(IF$4:IF$56)-MIN(ROW(IF$4))+1,""),ROWS(IF$88:IF108))),"")</f>
        <v/>
      </c>
      <c r="IG108" s="138" t="str">
        <f t="array" ref="IG108">IFERROR(INDEX($A$4:$A$56,SMALL(IF($A$88=IG$4:IG$56,ROW(IG$4:IG$56)-MIN(ROW(IG$4))+1,""),ROWS(IG$88:IG108))),"")</f>
        <v/>
      </c>
      <c r="IH108" s="138" t="str">
        <f t="array" ref="IH108">IFERROR(INDEX($A$4:$A$56,SMALL(IF($A$88=IH$4:IH$56,ROW(IH$4:IH$56)-MIN(ROW(IH$4))+1,""),ROWS(IH$88:IH108))),"")</f>
        <v/>
      </c>
      <c r="II108" s="138" t="str">
        <f t="array" ref="II108">IFERROR(INDEX($A$4:$A$56,SMALL(IF($A$88=II$4:II$56,ROW(II$4:II$56)-MIN(ROW(II$4))+1,""),ROWS(II$88:II108))),"")</f>
        <v/>
      </c>
      <c r="IJ108" s="138" t="str">
        <f t="array" ref="IJ108">IFERROR(INDEX($A$4:$A$56,SMALL(IF($A$88=IJ$4:IJ$56,ROW(IJ$4:IJ$56)-MIN(ROW(IJ$4))+1,""),ROWS(IJ$88:IJ108))),"")</f>
        <v/>
      </c>
      <c r="IK108" s="138" t="str">
        <f t="array" ref="IK108">IFERROR(INDEX($A$4:$A$56,SMALL(IF($A$88=IK$4:IK$56,ROW(IK$4:IK$56)-MIN(ROW(IK$4))+1,""),ROWS(IK$88:IK108))),"")</f>
        <v/>
      </c>
      <c r="IL108" s="138" t="str">
        <f t="array" ref="IL108">IFERROR(INDEX($A$4:$A$56,SMALL(IF($A$88=IL$4:IL$56,ROW(IL$4:IL$56)-MIN(ROW(IL$4))+1,""),ROWS(IL$88:IL108))),"")</f>
        <v/>
      </c>
      <c r="IM108" s="138" t="str">
        <f t="array" ref="IM108">IFERROR(INDEX($A$4:$A$56,SMALL(IF($A$88=IM$4:IM$56,ROW(IM$4:IM$56)-MIN(ROW(IM$4))+1,""),ROWS(IM$88:IM108))),"")</f>
        <v/>
      </c>
      <c r="IN108" s="138" t="str">
        <f t="array" ref="IN108">IFERROR(INDEX($A$4:$A$56,SMALL(IF($A$88=IN$4:IN$56,ROW(IN$4:IN$56)-MIN(ROW(IN$4))+1,""),ROWS(IN$88:IN108))),"")</f>
        <v/>
      </c>
      <c r="IO108" s="138" t="str">
        <f t="array" ref="IO108">IFERROR(INDEX($A$4:$A$56,SMALL(IF($A$88=IO$4:IO$56,ROW(IO$4:IO$56)-MIN(ROW(IO$4))+1,""),ROWS(IO$88:IO108))),"")</f>
        <v/>
      </c>
      <c r="IP108" s="138" t="str">
        <f t="array" ref="IP108">IFERROR(INDEX($A$4:$A$56,SMALL(IF($A$88=IP$4:IP$56,ROW(IP$4:IP$56)-MIN(ROW(IP$4))+1,""),ROWS(IP$88:IP108))),"")</f>
        <v/>
      </c>
      <c r="IQ108" s="138" t="str">
        <f t="array" ref="IQ108">IFERROR(INDEX($A$4:$A$56,SMALL(IF($A$88=IQ$4:IQ$56,ROW(IQ$4:IQ$56)-MIN(ROW(IQ$4))+1,""),ROWS(IQ$88:IQ108))),"")</f>
        <v/>
      </c>
      <c r="IR108" s="138" t="str">
        <f t="array" ref="IR108">IFERROR(INDEX($A$4:$A$56,SMALL(IF($A$88=IR$4:IR$56,ROW(IR$4:IR$56)-MIN(ROW(IR$4))+1,""),ROWS(IR$88:IR108))),"")</f>
        <v/>
      </c>
      <c r="IS108" s="138" t="str">
        <f t="array" ref="IS108">IFERROR(INDEX($A$4:$A$56,SMALL(IF($A$88=IS$4:IS$56,ROW(IS$4:IS$56)-MIN(ROW(IS$4))+1,""),ROWS(IS$88:IS108))),"")</f>
        <v/>
      </c>
      <c r="IT108" s="138" t="str">
        <f t="array" ref="IT108">IFERROR(INDEX($A$4:$A$56,SMALL(IF($A$88=IT$4:IT$56,ROW(IT$4:IT$56)-MIN(ROW(IT$4))+1,""),ROWS(IT$88:IT108))),"")</f>
        <v/>
      </c>
      <c r="IU108" s="138" t="str">
        <f t="array" ref="IU108">IFERROR(INDEX($A$4:$A$56,SMALL(IF($A$88=IU$4:IU$56,ROW(IU$4:IU$56)-MIN(ROW(IU$4))+1,""),ROWS(IU$88:IU108))),"")</f>
        <v/>
      </c>
      <c r="IV108" s="138" t="str">
        <f t="array" ref="IV108">IFERROR(INDEX($A$4:$A$56,SMALL(IF($A$88=IV$4:IV$56,ROW(IV$4:IV$56)-MIN(ROW(IV$4))+1,""),ROWS(IV$88:IV108))),"")</f>
        <v/>
      </c>
      <c r="IW108" s="138" t="str">
        <f t="array" ref="IW108">IFERROR(INDEX($A$4:$A$56,SMALL(IF($A$88=IW$4:IW$56,ROW(IW$4:IW$56)-MIN(ROW(IW$4))+1,""),ROWS(IW$88:IW108))),"")</f>
        <v/>
      </c>
      <c r="IX108" s="138" t="str">
        <f t="array" ref="IX108">IFERROR(INDEX($A$4:$A$56,SMALL(IF($A$88=IX$4:IX$56,ROW(IX$4:IX$56)-MIN(ROW(IX$4))+1,""),ROWS(IX$88:IX108))),"")</f>
        <v/>
      </c>
      <c r="IY108" s="138" t="str">
        <f t="array" ref="IY108">IFERROR(INDEX($A$4:$A$56,SMALL(IF($A$88=IY$4:IY$56,ROW(IY$4:IY$56)-MIN(ROW(IY$4))+1,""),ROWS(IY$88:IY108))),"")</f>
        <v/>
      </c>
      <c r="IZ108" s="138" t="str">
        <f t="array" ref="IZ108">IFERROR(INDEX($A$4:$A$56,SMALL(IF($A$88=IZ$4:IZ$56,ROW(IZ$4:IZ$56)-MIN(ROW(IZ$4))+1,""),ROWS(IZ$88:IZ108))),"")</f>
        <v/>
      </c>
      <c r="JA108" s="138" t="str">
        <f t="array" ref="JA108">IFERROR(INDEX($A$4:$A$56,SMALL(IF($A$88=JA$4:JA$56,ROW(JA$4:JA$56)-MIN(ROW(JA$4))+1,""),ROWS(JA$88:JA108))),"")</f>
        <v/>
      </c>
      <c r="JB108" s="138" t="str">
        <f t="array" ref="JB108">IFERROR(INDEX($A$4:$A$56,SMALL(IF($A$88=JB$4:JB$56,ROW(JB$4:JB$56)-MIN(ROW(JB$4))+1,""),ROWS(JB$88:JB108))),"")</f>
        <v/>
      </c>
      <c r="JC108" s="138" t="str">
        <f t="array" ref="JC108">IFERROR(INDEX($A$4:$A$56,SMALL(IF($A$88=JC$4:JC$56,ROW(JC$4:JC$56)-MIN(ROW(JC$4))+1,""),ROWS(JC$88:JC108))),"")</f>
        <v/>
      </c>
      <c r="JD108" s="138" t="str">
        <f t="array" ref="JD108">IFERROR(INDEX($A$4:$A$56,SMALL(IF($A$88=JD$4:JD$56,ROW(JD$4:JD$56)-MIN(ROW(JD$4))+1,""),ROWS(JD$88:JD108))),"")</f>
        <v/>
      </c>
      <c r="JE108" s="138" t="str">
        <f t="array" ref="JE108">IFERROR(INDEX($A$4:$A$56,SMALL(IF($A$88=JE$4:JE$56,ROW(JE$4:JE$56)-MIN(ROW(JE$4))+1,""),ROWS(JE$88:JE108))),"")</f>
        <v/>
      </c>
      <c r="JF108" s="138" t="str">
        <f t="array" ref="JF108">IFERROR(INDEX($A$4:$A$56,SMALL(IF($A$88=JF$4:JF$56,ROW(JF$4:JF$56)-MIN(ROW(JF$4))+1,""),ROWS(JF$88:JF108))),"")</f>
        <v/>
      </c>
      <c r="JG108" s="138" t="str">
        <f t="array" ref="JG108">IFERROR(INDEX($A$4:$A$56,SMALL(IF($A$88=JG$4:JG$56,ROW(JG$4:JG$56)-MIN(ROW(JG$4))+1,""),ROWS(JG$88:JG108))),"")</f>
        <v/>
      </c>
      <c r="JH108" s="138" t="str">
        <f t="array" ref="JH108">IFERROR(INDEX($A$4:$A$56,SMALL(IF($A$88=JH$4:JH$56,ROW(JH$4:JH$56)-MIN(ROW(JH$4))+1,""),ROWS(JH$88:JH108))),"")</f>
        <v/>
      </c>
      <c r="JI108" s="138" t="str">
        <f t="array" ref="JI108">IFERROR(INDEX($A$4:$A$56,SMALL(IF($A$88=JI$4:JI$56,ROW(JI$4:JI$56)-MIN(ROW(JI$4))+1,""),ROWS(JI$88:JI108))),"")</f>
        <v/>
      </c>
      <c r="JJ108" s="138" t="str">
        <f t="array" ref="JJ108">IFERROR(INDEX($A$4:$A$56,SMALL(IF($A$88=JJ$4:JJ$56,ROW(JJ$4:JJ$56)-MIN(ROW(JJ$4))+1,""),ROWS(JJ$88:JJ108))),"")</f>
        <v/>
      </c>
      <c r="JK108" s="138" t="str">
        <f t="array" ref="JK108">IFERROR(INDEX($A$4:$A$56,SMALL(IF($A$88=JK$4:JK$56,ROW(JK$4:JK$56)-MIN(ROW(JK$4))+1,""),ROWS(JK$88:JK108))),"")</f>
        <v/>
      </c>
    </row>
    <row r="109" spans="1:271">
      <c r="B109" s="186" t="str">
        <f t="array" ref="B109">IFERROR(INDEX($A$4:$A$56,SMALL(IF($A$88=B$4:B$56,ROW(B$4:B$56)-MIN(ROW(B$4))+1,""),ROWS(B$88:B109))),"")</f>
        <v/>
      </c>
      <c r="C109" s="138" t="str">
        <f t="array" ref="C109">IFERROR(INDEX($A$4:$A$56,SMALL(IF($A$88=C$4:C$56,ROW(C$4:C$56)-MIN(ROW(C$4))+1,""),ROWS(C$88:C109))),"")</f>
        <v/>
      </c>
      <c r="D109" s="138" t="str">
        <f t="array" ref="D109">IFERROR(INDEX($A$4:$A$56,SMALL(IF($A$88=D$4:D$56,ROW(D$4:D$56)-MIN(ROW(D$4))+1,""),ROWS(D$88:D109))),"")</f>
        <v/>
      </c>
      <c r="E109" s="138" t="str">
        <f t="array" ref="E109">IFERROR(INDEX($A$4:$A$56,SMALL(IF($A$88=E$4:E$56,ROW(E$4:E$56)-MIN(ROW(E$4))+1,""),ROWS(E$88:E109))),"")</f>
        <v/>
      </c>
      <c r="F109" s="138" t="str">
        <f t="array" ref="F109">IFERROR(INDEX($A$4:$A$56,SMALL(IF($A$88=F$4:F$56,ROW(F$4:F$56)-MIN(ROW(F$4))+1,""),ROWS(F$88:F109))),"")</f>
        <v/>
      </c>
      <c r="G109" s="186" t="str">
        <f t="array" ref="G109">IFERROR(INDEX($A$4:$A$56,SMALL(IF($A$88=G$4:G$56,ROW(G$4:G$56)-MIN(ROW(G$4))+1,""),ROWS(G$88:G109))),"")</f>
        <v/>
      </c>
      <c r="H109" s="138" t="str">
        <f t="array" ref="H109">IFERROR(INDEX($A$4:$A$56,SMALL(IF($A$88=H$4:H$56,ROW(H$4:H$56)-MIN(ROW(H$4))+1,""),ROWS(H$88:H109))),"")</f>
        <v/>
      </c>
      <c r="I109" s="138" t="str">
        <f t="array" ref="I109">IFERROR(INDEX($A$4:$A$56,SMALL(IF($A$88=I$4:I$56,ROW(I$4:I$56)-MIN(ROW(I$4))+1,""),ROWS(I$88:I109))),"")</f>
        <v/>
      </c>
      <c r="J109" s="138" t="str">
        <f t="array" ref="J109">IFERROR(INDEX($A$4:$A$56,SMALL(IF($A$88=J$4:J$56,ROW(J$4:J$56)-MIN(ROW(J$4))+1,""),ROWS(J$88:J109))),"")</f>
        <v/>
      </c>
      <c r="K109" s="138" t="str">
        <f t="array" ref="K109">IFERROR(INDEX($A$4:$A$56,SMALL(IF($A$88=K$4:K$56,ROW(K$4:K$56)-MIN(ROW(K$4))+1,""),ROWS(K$88:K109))),"")</f>
        <v/>
      </c>
      <c r="L109" s="186" t="str">
        <f t="array" ref="L109">IFERROR(INDEX($A$4:$A$56,SMALL(IF($A$88=L$4:L$56,ROW(L$4:L$56)-MIN(ROW(L$4))+1,""),ROWS(L$88:L109))),"")</f>
        <v/>
      </c>
      <c r="M109" s="138" t="str">
        <f t="array" ref="M109">IFERROR(INDEX($A$4:$A$56,SMALL(IF($A$88=M$4:M$56,ROW(M$4:M$56)-MIN(ROW(M$4))+1,""),ROWS(M$88:M109))),"")</f>
        <v/>
      </c>
      <c r="N109" s="138" t="str">
        <f t="array" ref="N109">IFERROR(INDEX($A$4:$A$56,SMALL(IF($A$88=N$4:N$56,ROW(N$4:N$56)-MIN(ROW(N$4))+1,""),ROWS(N$88:N109))),"")</f>
        <v/>
      </c>
      <c r="O109" s="138" t="str">
        <f t="array" ref="O109">IFERROR(INDEX($A$4:$A$56,SMALL(IF($A$88=O$4:O$56,ROW(O$4:O$56)-MIN(ROW(O$4))+1,""),ROWS(O$88:O109))),"")</f>
        <v/>
      </c>
      <c r="P109" s="138" t="str">
        <f t="array" ref="P109">IFERROR(INDEX($A$4:$A$56,SMALL(IF($A$88=P$4:P$56,ROW(P$4:P$56)-MIN(ROW(P$4))+1,""),ROWS(P$88:P109))),"")</f>
        <v/>
      </c>
      <c r="Q109" s="186" t="str">
        <f t="array" ref="Q109">IFERROR(INDEX($A$4:$A$56,SMALL(IF($A$88=Q$4:Q$56,ROW(Q$4:Q$56)-MIN(ROW(Q$4))+1,""),ROWS(Q$88:Q109))),"")</f>
        <v/>
      </c>
      <c r="R109" s="138" t="str">
        <f t="array" ref="R109">IFERROR(INDEX($A$4:$A$56,SMALL(IF($A$88=R$4:R$56,ROW(R$4:R$56)-MIN(ROW(R$4))+1,""),ROWS(R$88:R109))),"")</f>
        <v/>
      </c>
      <c r="S109" s="138" t="str">
        <f t="array" ref="S109">IFERROR(INDEX($A$4:$A$56,SMALL(IF($A$88=S$4:S$56,ROW(S$4:S$56)-MIN(ROW(S$4))+1,""),ROWS(S$88:S109))),"")</f>
        <v/>
      </c>
      <c r="T109" s="138" t="str">
        <f t="array" ref="T109">IFERROR(INDEX($A$4:$A$56,SMALL(IF($A$88=T$4:T$56,ROW(T$4:T$56)-MIN(ROW(T$4))+1,""),ROWS(T$88:T109))),"")</f>
        <v/>
      </c>
      <c r="U109" s="138" t="str">
        <f t="array" ref="U109">IFERROR(INDEX($A$4:$A$56,SMALL(IF($A$88=U$4:U$56,ROW(U$4:U$56)-MIN(ROW(U$4))+1,""),ROWS(U$88:U109))),"")</f>
        <v/>
      </c>
      <c r="V109" s="186" t="str">
        <f t="array" ref="V109">IFERROR(INDEX($A$4:$A$56,SMALL(IF($A$88=V$4:V$56,ROW(V$4:V$56)-MIN(ROW(V$4))+1,""),ROWS(V$88:V109))),"")</f>
        <v/>
      </c>
      <c r="W109" s="138" t="str">
        <f t="array" ref="W109">IFERROR(INDEX($A$4:$A$56,SMALL(IF($A$88=W$4:W$56,ROW(W$4:W$56)-MIN(ROW(W$4))+1,""),ROWS(W$88:W109))),"")</f>
        <v/>
      </c>
      <c r="X109" s="138" t="str">
        <f t="array" ref="X109">IFERROR(INDEX($A$4:$A$56,SMALL(IF($A$88=X$4:X$56,ROW(X$4:X$56)-MIN(ROW(X$4))+1,""),ROWS(X$88:X109))),"")</f>
        <v/>
      </c>
      <c r="Y109" s="138" t="str">
        <f t="array" ref="Y109">IFERROR(INDEX($A$4:$A$56,SMALL(IF($A$88=Y$4:Y$56,ROW(Y$4:Y$56)-MIN(ROW(Y$4))+1,""),ROWS(Y$88:Y109))),"")</f>
        <v/>
      </c>
      <c r="Z109" s="138" t="str">
        <f t="array" ref="Z109">IFERROR(INDEX($A$4:$A$56,SMALL(IF($A$88=Z$4:Z$56,ROW(Z$4:Z$56)-MIN(ROW(Z$4))+1,""),ROWS(Z$88:Z109))),"")</f>
        <v/>
      </c>
      <c r="AA109" s="186" t="str">
        <f t="array" ref="AA109">IFERROR(INDEX($A$4:$A$56,SMALL(IF($A$88=AA$4:AA$56,ROW(AA$4:AA$56)-MIN(ROW(AA$4))+1,""),ROWS(AA$88:AA109))),"")</f>
        <v/>
      </c>
      <c r="AB109" s="138" t="str">
        <f t="array" ref="AB109">IFERROR(INDEX($A$4:$A$56,SMALL(IF($A$88=AB$4:AB$56,ROW(AB$4:AB$56)-MIN(ROW(AB$4))+1,""),ROWS(AB$88:AB109))),"")</f>
        <v/>
      </c>
      <c r="AC109" s="138" t="str">
        <f t="array" ref="AC109">IFERROR(INDEX($A$4:$A$56,SMALL(IF($A$88=AC$4:AC$56,ROW(AC$4:AC$56)-MIN(ROW(AC$4))+1,""),ROWS(AC$88:AC109))),"")</f>
        <v/>
      </c>
      <c r="AD109" s="138" t="str">
        <f t="array" ref="AD109">IFERROR(INDEX($A$4:$A$56,SMALL(IF($A$88=AD$4:AD$56,ROW(AD$4:AD$56)-MIN(ROW(AD$4))+1,""),ROWS(AD$88:AD109))),"")</f>
        <v/>
      </c>
      <c r="AE109" s="138" t="str">
        <f t="array" ref="AE109">IFERROR(INDEX($A$4:$A$56,SMALL(IF($A$88=AE$4:AE$56,ROW(AE$4:AE$56)-MIN(ROW(AE$4))+1,""),ROWS(AE$88:AE109))),"")</f>
        <v/>
      </c>
      <c r="AF109" s="186" t="str">
        <f t="array" ref="AF109">IFERROR(INDEX($A$4:$A$56,SMALL(IF($A$88=AF$4:AF$56,ROW(AF$4:AF$56)-MIN(ROW(AF$4))+1,""),ROWS(AF$88:AF109))),"")</f>
        <v/>
      </c>
      <c r="AG109" s="138" t="str">
        <f t="array" ref="AG109">IFERROR(INDEX($A$4:$A$56,SMALL(IF($A$88=AG$4:AG$56,ROW(AG$4:AG$56)-MIN(ROW(AG$4))+1,""),ROWS(AG$88:AG109))),"")</f>
        <v/>
      </c>
      <c r="AH109" s="138" t="str">
        <f t="array" ref="AH109">IFERROR(INDEX($A$4:$A$56,SMALL(IF($A$88=AH$4:AH$56,ROW(AH$4:AH$56)-MIN(ROW(AH$4))+1,""),ROWS(AH$88:AH109))),"")</f>
        <v/>
      </c>
      <c r="AI109" s="138" t="str">
        <f t="array" ref="AI109">IFERROR(INDEX($A$4:$A$56,SMALL(IF($A$88=AI$4:AI$56,ROW(AI$4:AI$56)-MIN(ROW(AI$4))+1,""),ROWS(AI$88:AI109))),"")</f>
        <v/>
      </c>
      <c r="AJ109" s="138" t="str">
        <f t="array" ref="AJ109">IFERROR(INDEX($A$4:$A$56,SMALL(IF($A$88=AJ$4:AJ$56,ROW(AJ$4:AJ$56)-MIN(ROW(AJ$4))+1,""),ROWS(AJ$88:AJ109))),"")</f>
        <v/>
      </c>
      <c r="AK109" s="186" t="str">
        <f t="array" ref="AK109">IFERROR(INDEX($A$4:$A$56,SMALL(IF($A$88=AK$4:AK$56,ROW(AK$4:AK$56)-MIN(ROW(AK$4))+1,""),ROWS(AK$88:AK109))),"")</f>
        <v/>
      </c>
      <c r="AL109" s="138" t="str">
        <f t="array" ref="AL109">IFERROR(INDEX($A$4:$A$56,SMALL(IF($A$88=AL$4:AL$56,ROW(AL$4:AL$56)-MIN(ROW(AL$4))+1,""),ROWS(AL$88:AL109))),"")</f>
        <v/>
      </c>
      <c r="AM109" s="138" t="str">
        <f t="array" ref="AM109">IFERROR(INDEX($A$4:$A$56,SMALL(IF($A$88=AM$4:AM$56,ROW(AM$4:AM$56)-MIN(ROW(AM$4))+1,""),ROWS(AM$88:AM109))),"")</f>
        <v/>
      </c>
      <c r="AN109" s="138" t="str">
        <f t="array" ref="AN109">IFERROR(INDEX($A$4:$A$56,SMALL(IF($A$88=AN$4:AN$56,ROW(AN$4:AN$56)-MIN(ROW(AN$4))+1,""),ROWS(AN$88:AN109))),"")</f>
        <v/>
      </c>
      <c r="AO109" s="138" t="str">
        <f t="array" ref="AO109">IFERROR(INDEX($A$4:$A$56,SMALL(IF($A$88=AO$4:AO$56,ROW(AO$4:AO$56)-MIN(ROW(AO$4))+1,""),ROWS(AO$88:AO109))),"")</f>
        <v/>
      </c>
      <c r="AP109" s="186" t="str">
        <f t="array" ref="AP109">IFERROR(INDEX($A$4:$A$56,SMALL(IF($A$88=AP$4:AP$56,ROW(AP$4:AP$56)-MIN(ROW(AP$4))+1,""),ROWS(AP$88:AP109))),"")</f>
        <v/>
      </c>
      <c r="AQ109" s="138" t="str">
        <f t="array" ref="AQ109">IFERROR(INDEX($A$4:$A$56,SMALL(IF($A$88=AQ$4:AQ$56,ROW(AQ$4:AQ$56)-MIN(ROW(AQ$4))+1,""),ROWS(AQ$88:AQ109))),"")</f>
        <v/>
      </c>
      <c r="AR109" s="138" t="str">
        <f t="array" ref="AR109">IFERROR(INDEX($A$4:$A$56,SMALL(IF($A$88=AR$4:AR$56,ROW(AR$4:AR$56)-MIN(ROW(AR$4))+1,""),ROWS(AR$88:AR109))),"")</f>
        <v/>
      </c>
      <c r="AS109" s="138" t="str">
        <f t="array" ref="AS109">IFERROR(INDEX($A$4:$A$56,SMALL(IF($A$88=AS$4:AS$56,ROW(AS$4:AS$56)-MIN(ROW(AS$4))+1,""),ROWS(AS$88:AS109))),"")</f>
        <v/>
      </c>
      <c r="AT109" s="138" t="str">
        <f t="array" ref="AT109">IFERROR(INDEX($A$4:$A$56,SMALL(IF($A$88=AT$4:AT$56,ROW(AT$4:AT$56)-MIN(ROW(AT$4))+1,""),ROWS(AT$88:AT109))),"")</f>
        <v/>
      </c>
      <c r="AU109" s="186" t="str">
        <f t="array" ref="AU109">IFERROR(INDEX($A$4:$A$56,SMALL(IF($A$88=AU$4:AU$56,ROW(AU$4:AU$56)-MIN(ROW(AU$4))+1,""),ROWS(AU$88:AU109))),"")</f>
        <v/>
      </c>
      <c r="AV109" s="138" t="str">
        <f t="array" ref="AV109">IFERROR(INDEX($A$4:$A$56,SMALL(IF($A$88=AV$4:AV$56,ROW(AV$4:AV$56)-MIN(ROW(AV$4))+1,""),ROWS(AV$88:AV109))),"")</f>
        <v/>
      </c>
      <c r="AW109" s="138" t="str">
        <f t="array" ref="AW109">IFERROR(INDEX($A$4:$A$56,SMALL(IF($A$88=AW$4:AW$56,ROW(AW$4:AW$56)-MIN(ROW(AW$4))+1,""),ROWS(AW$88:AW109))),"")</f>
        <v/>
      </c>
      <c r="AX109" s="138" t="str">
        <f t="array" ref="AX109">IFERROR(INDEX($A$4:$A$56,SMALL(IF($A$88=AX$4:AX$56,ROW(AX$4:AX$56)-MIN(ROW(AX$4))+1,""),ROWS(AX$88:AX109))),"")</f>
        <v/>
      </c>
      <c r="AY109" s="138" t="str">
        <f t="array" ref="AY109">IFERROR(INDEX($A$4:$A$56,SMALL(IF($A$88=AY$4:AY$56,ROW(AY$4:AY$56)-MIN(ROW(AY$4))+1,""),ROWS(AY$88:AY109))),"")</f>
        <v/>
      </c>
      <c r="AZ109" s="186" t="str">
        <f t="array" ref="AZ109">IFERROR(INDEX($A$4:$A$56,SMALL(IF($A$88=AZ$4:AZ$56,ROW(AZ$4:AZ$56)-MIN(ROW(AZ$4))+1,""),ROWS(AZ$88:AZ109))),"")</f>
        <v/>
      </c>
      <c r="BA109" s="138" t="str">
        <f t="array" ref="BA109">IFERROR(INDEX($A$4:$A$56,SMALL(IF($A$88=BA$4:BA$56,ROW(BA$4:BA$56)-MIN(ROW(BA$4))+1,""),ROWS(BA$88:BA109))),"")</f>
        <v/>
      </c>
      <c r="BB109" s="138" t="str">
        <f t="array" ref="BB109">IFERROR(INDEX($A$4:$A$56,SMALL(IF($A$88=BB$4:BB$56,ROW(BB$4:BB$56)-MIN(ROW(BB$4))+1,""),ROWS(BB$88:BB109))),"")</f>
        <v/>
      </c>
      <c r="BC109" s="138" t="str">
        <f t="array" ref="BC109">IFERROR(INDEX($A$4:$A$56,SMALL(IF($A$88=BC$4:BC$56,ROW(BC$4:BC$56)-MIN(ROW(BC$4))+1,""),ROWS(BC$88:BC109))),"")</f>
        <v/>
      </c>
      <c r="BD109" s="138" t="str">
        <f t="array" ref="BD109">IFERROR(INDEX($A$4:$A$56,SMALL(IF($A$88=BD$4:BD$56,ROW(BD$4:BD$56)-MIN(ROW(BD$4))+1,""),ROWS(BD$88:BD109))),"")</f>
        <v/>
      </c>
      <c r="BE109" s="186" t="str">
        <f t="array" ref="BE109">IFERROR(INDEX($A$4:$A$56,SMALL(IF($A$88=BE$4:BE$56,ROW(BE$4:BE$56)-MIN(ROW(BE$4))+1,""),ROWS(BE$88:BE109))),"")</f>
        <v/>
      </c>
      <c r="BF109" s="138" t="str">
        <f t="array" ref="BF109">IFERROR(INDEX($A$4:$A$56,SMALL(IF($A$88=BF$4:BF$56,ROW(BF$4:BF$56)-MIN(ROW(BF$4))+1,""),ROWS(BF$88:BF109))),"")</f>
        <v/>
      </c>
      <c r="BG109" s="138" t="str">
        <f t="array" ref="BG109">IFERROR(INDEX($A$4:$A$56,SMALL(IF($A$88=BG$4:BG$56,ROW(BG$4:BG$56)-MIN(ROW(BG$4))+1,""),ROWS(BG$88:BG109))),"")</f>
        <v/>
      </c>
      <c r="BH109" s="138" t="str">
        <f t="array" ref="BH109">IFERROR(INDEX($A$4:$A$56,SMALL(IF($A$88=BH$4:BH$56,ROW(BH$4:BH$56)-MIN(ROW(BH$4))+1,""),ROWS(BH$88:BH109))),"")</f>
        <v/>
      </c>
      <c r="BI109" s="138" t="str">
        <f t="array" ref="BI109">IFERROR(INDEX($A$4:$A$56,SMALL(IF($A$88=BI$4:BI$56,ROW(BI$4:BI$56)-MIN(ROW(BI$4))+1,""),ROWS(BI$88:BI109))),"")</f>
        <v/>
      </c>
      <c r="BJ109" s="186" t="str">
        <f t="array" ref="BJ109">IFERROR(INDEX($A$4:$A$56,SMALL(IF($A$88=BJ$4:BJ$56,ROW(BJ$4:BJ$56)-MIN(ROW(BJ$4))+1,""),ROWS(BJ$88:BJ109))),"")</f>
        <v/>
      </c>
      <c r="BK109" s="138" t="str">
        <f t="array" ref="BK109">IFERROR(INDEX($A$4:$A$56,SMALL(IF($A$88=BK$4:BK$56,ROW(BK$4:BK$56)-MIN(ROW(BK$4))+1,""),ROWS(BK$88:BK109))),"")</f>
        <v/>
      </c>
      <c r="BL109" s="138" t="str">
        <f t="array" ref="BL109">IFERROR(INDEX($A$4:$A$56,SMALL(IF($A$88=BL$4:BL$56,ROW(BL$4:BL$56)-MIN(ROW(BL$4))+1,""),ROWS(BL$88:BL109))),"")</f>
        <v/>
      </c>
      <c r="BM109" s="138" t="str">
        <f t="array" ref="BM109">IFERROR(INDEX($A$4:$A$56,SMALL(IF($A$88=BM$4:BM$56,ROW(BM$4:BM$56)-MIN(ROW(BM$4))+1,""),ROWS(BM$88:BM109))),"")</f>
        <v/>
      </c>
      <c r="BN109" s="138" t="str">
        <f t="array" ref="BN109">IFERROR(INDEX($A$4:$A$56,SMALL(IF($A$88=BN$4:BN$56,ROW(BN$4:BN$56)-MIN(ROW(BN$4))+1,""),ROWS(BN$88:BN109))),"")</f>
        <v/>
      </c>
      <c r="BO109" s="186" t="str">
        <f t="array" ref="BO109">IFERROR(INDEX($A$4:$A$56,SMALL(IF($A$88=BO$4:BO$56,ROW(BO$4:BO$56)-MIN(ROW(BO$4))+1,""),ROWS(BO$88:BO109))),"")</f>
        <v/>
      </c>
      <c r="BP109" s="138" t="str">
        <f t="array" ref="BP109">IFERROR(INDEX($A$4:$A$56,SMALL(IF($A$88=BP$4:BP$56,ROW(BP$4:BP$56)-MIN(ROW(BP$4))+1,""),ROWS(BP$88:BP109))),"")</f>
        <v/>
      </c>
      <c r="BQ109" s="138" t="str">
        <f t="array" ref="BQ109">IFERROR(INDEX($A$4:$A$56,SMALL(IF($A$88=BQ$4:BQ$56,ROW(BQ$4:BQ$56)-MIN(ROW(BQ$4))+1,""),ROWS(BQ$88:BQ109))),"")</f>
        <v/>
      </c>
      <c r="BR109" s="138" t="str">
        <f t="array" ref="BR109">IFERROR(INDEX($A$4:$A$56,SMALL(IF($A$88=BR$4:BR$56,ROW(BR$4:BR$56)-MIN(ROW(BR$4))+1,""),ROWS(BR$88:BR109))),"")</f>
        <v/>
      </c>
      <c r="BS109" s="138" t="str">
        <f t="array" ref="BS109">IFERROR(INDEX($A$4:$A$56,SMALL(IF($A$88=BS$4:BS$56,ROW(BS$4:BS$56)-MIN(ROW(BS$4))+1,""),ROWS(BS$88:BS109))),"")</f>
        <v/>
      </c>
      <c r="BT109" s="186" t="str">
        <f t="array" ref="BT109">IFERROR(INDEX($A$4:$A$56,SMALL(IF($A$88=BT$4:BT$56,ROW(BT$4:BT$56)-MIN(ROW(BT$4))+1,""),ROWS(BT$88:BT109))),"")</f>
        <v/>
      </c>
      <c r="BU109" s="138" t="str">
        <f t="array" ref="BU109">IFERROR(INDEX($A$4:$A$56,SMALL(IF($A$88=BU$4:BU$56,ROW(BU$4:BU$56)-MIN(ROW(BU$4))+1,""),ROWS(BU$88:BU109))),"")</f>
        <v/>
      </c>
      <c r="BV109" s="138" t="str">
        <f t="array" ref="BV109">IFERROR(INDEX($A$4:$A$56,SMALL(IF($A$88=BV$4:BV$56,ROW(BV$4:BV$56)-MIN(ROW(BV$4))+1,""),ROWS(BV$88:BV109))),"")</f>
        <v/>
      </c>
      <c r="BW109" s="138" t="str">
        <f t="array" ref="BW109">IFERROR(INDEX($A$4:$A$56,SMALL(IF($A$88=BW$4:BW$56,ROW(BW$4:BW$56)-MIN(ROW(BW$4))+1,""),ROWS(BW$88:BW109))),"")</f>
        <v/>
      </c>
      <c r="BX109" s="138" t="str">
        <f t="array" ref="BX109">IFERROR(INDEX($A$4:$A$56,SMALL(IF($A$88=BX$4:BX$56,ROW(BX$4:BX$56)-MIN(ROW(BX$4))+1,""),ROWS(BX$88:BX109))),"")</f>
        <v/>
      </c>
      <c r="BY109" s="186" t="str">
        <f t="array" ref="BY109">IFERROR(INDEX($A$4:$A$56,SMALL(IF($A$88=BY$4:BY$56,ROW(BY$4:BY$56)-MIN(ROW(BY$4))+1,""),ROWS(BY$88:BY109))),"")</f>
        <v/>
      </c>
      <c r="BZ109" s="138" t="str">
        <f t="array" ref="BZ109">IFERROR(INDEX($A$4:$A$56,SMALL(IF($A$88=BZ$4:BZ$56,ROW(BZ$4:BZ$56)-MIN(ROW(BZ$4))+1,""),ROWS(BZ$88:BZ109))),"")</f>
        <v/>
      </c>
      <c r="CA109" s="138" t="str">
        <f t="array" ref="CA109">IFERROR(INDEX($A$4:$A$56,SMALL(IF($A$88=CA$4:CA$56,ROW(CA$4:CA$56)-MIN(ROW(CA$4))+1,""),ROWS(CA$88:CA109))),"")</f>
        <v/>
      </c>
      <c r="CB109" s="138" t="str">
        <f t="array" ref="CB109">IFERROR(INDEX($A$4:$A$56,SMALL(IF($A$88=CB$4:CB$56,ROW(CB$4:CB$56)-MIN(ROW(CB$4))+1,""),ROWS(CB$88:CB109))),"")</f>
        <v/>
      </c>
      <c r="CC109" s="138" t="str">
        <f t="array" ref="CC109">IFERROR(INDEX($A$4:$A$56,SMALL(IF($A$88=CC$4:CC$56,ROW(CC$4:CC$56)-MIN(ROW(CC$4))+1,""),ROWS(CC$88:CC109))),"")</f>
        <v/>
      </c>
      <c r="CD109" s="186" t="str">
        <f t="array" ref="CD109">IFERROR(INDEX($A$4:$A$56,SMALL(IF($A$88=CD$4:CD$56,ROW(CD$4:CD$56)-MIN(ROW(CD$4))+1,""),ROWS(CD$88:CD109))),"")</f>
        <v/>
      </c>
      <c r="CE109" s="138" t="str">
        <f t="array" ref="CE109">IFERROR(INDEX($A$4:$A$56,SMALL(IF($A$88=CE$4:CE$56,ROW(CE$4:CE$56)-MIN(ROW(CE$4))+1,""),ROWS(CE$88:CE109))),"")</f>
        <v/>
      </c>
      <c r="CF109" s="138" t="str">
        <f t="array" ref="CF109">IFERROR(INDEX($A$4:$A$56,SMALL(IF($A$88=CF$4:CF$56,ROW(CF$4:CF$56)-MIN(ROW(CF$4))+1,""),ROWS(CF$88:CF109))),"")</f>
        <v/>
      </c>
      <c r="CG109" s="138" t="str">
        <f t="array" ref="CG109">IFERROR(INDEX($A$4:$A$56,SMALL(IF($A$88=CG$4:CG$56,ROW(CG$4:CG$56)-MIN(ROW(CG$4))+1,""),ROWS(CG$88:CG109))),"")</f>
        <v/>
      </c>
      <c r="CH109" s="138" t="str">
        <f t="array" ref="CH109">IFERROR(INDEX($A$4:$A$56,SMALL(IF($A$88=CH$4:CH$56,ROW(CH$4:CH$56)-MIN(ROW(CH$4))+1,""),ROWS(CH$88:CH109))),"")</f>
        <v/>
      </c>
      <c r="CI109" s="186" t="str">
        <f t="array" ref="CI109">IFERROR(INDEX($A$4:$A$56,SMALL(IF($A$88=CI$4:CI$56,ROW(CI$4:CI$56)-MIN(ROW(CI$4))+1,""),ROWS(CI$88:CI109))),"")</f>
        <v/>
      </c>
      <c r="CJ109" s="138" t="str">
        <f t="array" ref="CJ109">IFERROR(INDEX($A$4:$A$56,SMALL(IF($A$88=CJ$4:CJ$56,ROW(CJ$4:CJ$56)-MIN(ROW(CJ$4))+1,""),ROWS(CJ$88:CJ109))),"")</f>
        <v/>
      </c>
      <c r="CK109" s="138" t="str">
        <f t="array" ref="CK109">IFERROR(INDEX($A$4:$A$56,SMALL(IF($A$88=CK$4:CK$56,ROW(CK$4:CK$56)-MIN(ROW(CK$4))+1,""),ROWS(CK$88:CK109))),"")</f>
        <v/>
      </c>
      <c r="CL109" s="138" t="str">
        <f t="array" ref="CL109">IFERROR(INDEX($A$4:$A$56,SMALL(IF($A$88=CL$4:CL$56,ROW(CL$4:CL$56)-MIN(ROW(CL$4))+1,""),ROWS(CL$88:CL109))),"")</f>
        <v/>
      </c>
      <c r="CM109" s="138" t="str">
        <f t="array" ref="CM109">IFERROR(INDEX($A$4:$A$56,SMALL(IF($A$88=CM$4:CM$56,ROW(CM$4:CM$56)-MIN(ROW(CM$4))+1,""),ROWS(CM$88:CM109))),"")</f>
        <v/>
      </c>
      <c r="CN109" s="186" t="str">
        <f t="array" ref="CN109">IFERROR(INDEX($A$4:$A$56,SMALL(IF($A$88=CN$4:CN$56,ROW(CN$4:CN$56)-MIN(ROW(CN$4))+1,""),ROWS(CN$88:CN109))),"")</f>
        <v/>
      </c>
      <c r="CO109" s="138" t="str">
        <f t="array" ref="CO109">IFERROR(INDEX($A$4:$A$56,SMALL(IF($A$88=CO$4:CO$56,ROW(CO$4:CO$56)-MIN(ROW(CO$4))+1,""),ROWS(CO$88:CO109))),"")</f>
        <v/>
      </c>
      <c r="CP109" s="138" t="str">
        <f t="array" ref="CP109">IFERROR(INDEX($A$4:$A$56,SMALL(IF($A$88=CP$4:CP$56,ROW(CP$4:CP$56)-MIN(ROW(CP$4))+1,""),ROWS(CP$88:CP109))),"")</f>
        <v/>
      </c>
      <c r="CQ109" s="138" t="str">
        <f t="array" ref="CQ109">IFERROR(INDEX($A$4:$A$56,SMALL(IF($A$88=CQ$4:CQ$56,ROW(CQ$4:CQ$56)-MIN(ROW(CQ$4))+1,""),ROWS(CQ$88:CQ109))),"")</f>
        <v/>
      </c>
      <c r="CR109" s="138" t="str">
        <f t="array" ref="CR109">IFERROR(INDEX($A$4:$A$56,SMALL(IF($A$88=CR$4:CR$56,ROW(CR$4:CR$56)-MIN(ROW(CR$4))+1,""),ROWS(CR$88:CR109))),"")</f>
        <v/>
      </c>
      <c r="CS109" s="186" t="str">
        <f t="array" ref="CS109">IFERROR(INDEX($A$4:$A$56,SMALL(IF($A$88=CS$4:CS$56,ROW(CS$4:CS$56)-MIN(ROW(CS$4))+1,""),ROWS(CS$88:CS109))),"")</f>
        <v/>
      </c>
      <c r="CT109" s="138" t="str">
        <f t="array" ref="CT109">IFERROR(INDEX($A$4:$A$56,SMALL(IF($A$88=CT$4:CT$56,ROW(CT$4:CT$56)-MIN(ROW(CT$4))+1,""),ROWS(CT$88:CT109))),"")</f>
        <v/>
      </c>
      <c r="CU109" s="138" t="str">
        <f t="array" ref="CU109">IFERROR(INDEX($A$4:$A$56,SMALL(IF($A$88=CU$4:CU$56,ROW(CU$4:CU$56)-MIN(ROW(CU$4))+1,""),ROWS(CU$88:CU109))),"")</f>
        <v/>
      </c>
      <c r="CV109" s="138" t="str">
        <f t="array" ref="CV109">IFERROR(INDEX($A$4:$A$56,SMALL(IF($A$88=CV$4:CV$56,ROW(CV$4:CV$56)-MIN(ROW(CV$4))+1,""),ROWS(CV$88:CV109))),"")</f>
        <v/>
      </c>
      <c r="CW109" s="138" t="str">
        <f t="array" ref="CW109">IFERROR(INDEX($A$4:$A$56,SMALL(IF($A$88=CW$4:CW$56,ROW(CW$4:CW$56)-MIN(ROW(CW$4))+1,""),ROWS(CW$88:CW109))),"")</f>
        <v/>
      </c>
      <c r="CX109" s="186" t="str">
        <f t="array" ref="CX109">IFERROR(INDEX($A$4:$A$56,SMALL(IF($A$88=CX$4:CX$56,ROW(CX$4:CX$56)-MIN(ROW(CX$4))+1,""),ROWS(CX$88:CX109))),"")</f>
        <v/>
      </c>
      <c r="CY109" s="138" t="str">
        <f t="array" ref="CY109">IFERROR(INDEX($A$4:$A$56,SMALL(IF($A$88=CY$4:CY$56,ROW(CY$4:CY$56)-MIN(ROW(CY$4))+1,""),ROWS(CY$88:CY109))),"")</f>
        <v/>
      </c>
      <c r="CZ109" s="138" t="str">
        <f t="array" ref="CZ109">IFERROR(INDEX($A$4:$A$56,SMALL(IF($A$88=CZ$4:CZ$56,ROW(CZ$4:CZ$56)-MIN(ROW(CZ$4))+1,""),ROWS(CZ$88:CZ109))),"")</f>
        <v/>
      </c>
      <c r="DA109" s="138" t="str">
        <f t="array" ref="DA109">IFERROR(INDEX($A$4:$A$56,SMALL(IF($A$88=DA$4:DA$56,ROW(DA$4:DA$56)-MIN(ROW(DA$4))+1,""),ROWS(DA$88:DA109))),"")</f>
        <v/>
      </c>
      <c r="DB109" s="138" t="str">
        <f t="array" ref="DB109">IFERROR(INDEX($A$4:$A$56,SMALL(IF($A$88=DB$4:DB$56,ROW(DB$4:DB$56)-MIN(ROW(DB$4))+1,""),ROWS(DB$88:DB109))),"")</f>
        <v/>
      </c>
      <c r="DC109" s="186" t="str">
        <f t="array" ref="DC109">IFERROR(INDEX($A$4:$A$56,SMALL(IF($A$88=DC$4:DC$56,ROW(DC$4:DC$56)-MIN(ROW(DC$4))+1,""),ROWS(DC$88:DC109))),"")</f>
        <v/>
      </c>
      <c r="DD109" s="138" t="str">
        <f t="array" ref="DD109">IFERROR(INDEX($A$4:$A$56,SMALL(IF($A$88=DD$4:DD$56,ROW(DD$4:DD$56)-MIN(ROW(DD$4))+1,""),ROWS(DD$88:DD109))),"")</f>
        <v/>
      </c>
      <c r="DE109" s="138" t="str">
        <f t="array" ref="DE109">IFERROR(INDEX($A$4:$A$56,SMALL(IF($A$88=DE$4:DE$56,ROW(DE$4:DE$56)-MIN(ROW(DE$4))+1,""),ROWS(DE$88:DE109))),"")</f>
        <v/>
      </c>
      <c r="DF109" s="138" t="str">
        <f t="array" ref="DF109">IFERROR(INDEX($A$4:$A$56,SMALL(IF($A$88=DF$4:DF$56,ROW(DF$4:DF$56)-MIN(ROW(DF$4))+1,""),ROWS(DF$88:DF109))),"")</f>
        <v/>
      </c>
      <c r="DG109" s="138" t="str">
        <f t="array" ref="DG109">IFERROR(INDEX($A$4:$A$56,SMALL(IF($A$88=DG$4:DG$56,ROW(DG$4:DG$56)-MIN(ROW(DG$4))+1,""),ROWS(DG$88:DG109))),"")</f>
        <v/>
      </c>
      <c r="DH109" s="186" t="str">
        <f t="array" ref="DH109">IFERROR(INDEX($A$4:$A$56,SMALL(IF($A$88=DH$4:DH$56,ROW(DH$4:DH$56)-MIN(ROW(DH$4))+1,""),ROWS(DH$88:DH109))),"")</f>
        <v/>
      </c>
      <c r="DI109" s="138" t="str">
        <f t="array" ref="DI109">IFERROR(INDEX($A$4:$A$56,SMALL(IF($A$88=DI$4:DI$56,ROW(DI$4:DI$56)-MIN(ROW(DI$4))+1,""),ROWS(DI$88:DI109))),"")</f>
        <v/>
      </c>
      <c r="DJ109" s="138" t="str">
        <f t="array" ref="DJ109">IFERROR(INDEX($A$4:$A$56,SMALL(IF($A$88=DJ$4:DJ$56,ROW(DJ$4:DJ$56)-MIN(ROW(DJ$4))+1,""),ROWS(DJ$88:DJ109))),"")</f>
        <v/>
      </c>
      <c r="DK109" s="138" t="str">
        <f t="array" ref="DK109">IFERROR(INDEX($A$4:$A$56,SMALL(IF($A$88=DK$4:DK$56,ROW(DK$4:DK$56)-MIN(ROW(DK$4))+1,""),ROWS(DK$88:DK109))),"")</f>
        <v/>
      </c>
      <c r="DL109" s="138" t="str">
        <f t="array" ref="DL109">IFERROR(INDEX($A$4:$A$56,SMALL(IF($A$88=DL$4:DL$56,ROW(DL$4:DL$56)-MIN(ROW(DL$4))+1,""),ROWS(DL$88:DL109))),"")</f>
        <v/>
      </c>
      <c r="DM109" s="186" t="str">
        <f t="array" ref="DM109">IFERROR(INDEX($A$4:$A$56,SMALL(IF($A$88=DM$4:DM$56,ROW(DM$4:DM$56)-MIN(ROW(DM$4))+1,""),ROWS(DM$88:DM109))),"")</f>
        <v/>
      </c>
      <c r="DN109" s="138" t="str">
        <f t="array" ref="DN109">IFERROR(INDEX($A$4:$A$56,SMALL(IF($A$88=DN$4:DN$56,ROW(DN$4:DN$56)-MIN(ROW(DN$4))+1,""),ROWS(DN$88:DN109))),"")</f>
        <v/>
      </c>
      <c r="DO109" s="138" t="str">
        <f t="array" ref="DO109">IFERROR(INDEX($A$4:$A$56,SMALL(IF($A$88=DO$4:DO$56,ROW(DO$4:DO$56)-MIN(ROW(DO$4))+1,""),ROWS(DO$88:DO109))),"")</f>
        <v/>
      </c>
      <c r="DP109" s="138" t="str">
        <f t="array" ref="DP109">IFERROR(INDEX($A$4:$A$56,SMALL(IF($A$88=DP$4:DP$56,ROW(DP$4:DP$56)-MIN(ROW(DP$4))+1,""),ROWS(DP$88:DP109))),"")</f>
        <v/>
      </c>
      <c r="DQ109" s="138" t="str">
        <f t="array" ref="DQ109">IFERROR(INDEX($A$4:$A$56,SMALL(IF($A$88=DQ$4:DQ$56,ROW(DQ$4:DQ$56)-MIN(ROW(DQ$4))+1,""),ROWS(DQ$88:DQ109))),"")</f>
        <v/>
      </c>
      <c r="DR109" s="186" t="str">
        <f t="array" ref="DR109">IFERROR(INDEX($A$4:$A$56,SMALL(IF($A$88=DR$4:DR$56,ROW(DR$4:DR$56)-MIN(ROW(DR$4))+1,""),ROWS(DR$88:DR109))),"")</f>
        <v/>
      </c>
      <c r="DS109" s="138" t="str">
        <f t="array" ref="DS109">IFERROR(INDEX($A$4:$A$56,SMALL(IF($A$88=DS$4:DS$56,ROW(DS$4:DS$56)-MIN(ROW(DS$4))+1,""),ROWS(DS$88:DS109))),"")</f>
        <v/>
      </c>
      <c r="DT109" s="138" t="str">
        <f t="array" ref="DT109">IFERROR(INDEX($A$4:$A$56,SMALL(IF($A$88=DT$4:DT$56,ROW(DT$4:DT$56)-MIN(ROW(DT$4))+1,""),ROWS(DT$88:DT109))),"")</f>
        <v/>
      </c>
      <c r="DU109" s="138" t="str">
        <f t="array" ref="DU109">IFERROR(INDEX($A$4:$A$56,SMALL(IF($A$88=DU$4:DU$56,ROW(DU$4:DU$56)-MIN(ROW(DU$4))+1,""),ROWS(DU$88:DU109))),"")</f>
        <v/>
      </c>
      <c r="DV109" s="138" t="str">
        <f t="array" ref="DV109">IFERROR(INDEX($A$4:$A$56,SMALL(IF($A$88=DV$4:DV$56,ROW(DV$4:DV$56)-MIN(ROW(DV$4))+1,""),ROWS(DV$88:DV109))),"")</f>
        <v/>
      </c>
      <c r="DW109" s="186" t="str">
        <f t="array" ref="DW109">IFERROR(INDEX($A$4:$A$56,SMALL(IF($A$88=DW$4:DW$56,ROW(DW$4:DW$56)-MIN(ROW(DW$4))+1,""),ROWS(DW$88:DW109))),"")</f>
        <v/>
      </c>
      <c r="DX109" s="138" t="str">
        <f t="array" ref="DX109">IFERROR(INDEX($A$4:$A$56,SMALL(IF($A$88=DX$4:DX$56,ROW(DX$4:DX$56)-MIN(ROW(DX$4))+1,""),ROWS(DX$88:DX109))),"")</f>
        <v/>
      </c>
      <c r="DY109" s="138" t="str">
        <f t="array" ref="DY109">IFERROR(INDEX($A$4:$A$56,SMALL(IF($A$88=DY$4:DY$56,ROW(DY$4:DY$56)-MIN(ROW(DY$4))+1,""),ROWS(DY$88:DY109))),"")</f>
        <v/>
      </c>
      <c r="DZ109" s="138" t="str">
        <f t="array" ref="DZ109">IFERROR(INDEX($A$4:$A$56,SMALL(IF($A$88=DZ$4:DZ$56,ROW(DZ$4:DZ$56)-MIN(ROW(DZ$4))+1,""),ROWS(DZ$88:DZ109))),"")</f>
        <v/>
      </c>
      <c r="EA109" s="138" t="str">
        <f t="array" ref="EA109">IFERROR(INDEX($A$4:$A$56,SMALL(IF($A$88=EA$4:EA$56,ROW(EA$4:EA$56)-MIN(ROW(EA$4))+1,""),ROWS(EA$88:EA109))),"")</f>
        <v/>
      </c>
      <c r="EB109" s="186" t="str">
        <f t="array" ref="EB109">IFERROR(INDEX($A$4:$A$56,SMALL(IF($A$88=EB$4:EB$56,ROW(EB$4:EB$56)-MIN(ROW(EB$4))+1,""),ROWS(EB$88:EB109))),"")</f>
        <v/>
      </c>
      <c r="EC109" s="138" t="str">
        <f t="array" ref="EC109">IFERROR(INDEX($A$4:$A$56,SMALL(IF($A$88=EC$4:EC$56,ROW(EC$4:EC$56)-MIN(ROW(EC$4))+1,""),ROWS(EC$88:EC109))),"")</f>
        <v/>
      </c>
      <c r="ED109" s="138" t="str">
        <f t="array" ref="ED109">IFERROR(INDEX($A$4:$A$56,SMALL(IF($A$88=ED$4:ED$56,ROW(ED$4:ED$56)-MIN(ROW(ED$4))+1,""),ROWS(ED$88:ED109))),"")</f>
        <v/>
      </c>
      <c r="EE109" s="138" t="str">
        <f t="array" ref="EE109">IFERROR(INDEX($A$4:$A$56,SMALL(IF($A$88=EE$4:EE$56,ROW(EE$4:EE$56)-MIN(ROW(EE$4))+1,""),ROWS(EE$88:EE109))),"")</f>
        <v/>
      </c>
      <c r="EF109" s="138" t="str">
        <f t="array" ref="EF109">IFERROR(INDEX($A$4:$A$56,SMALL(IF($A$88=EF$4:EF$56,ROW(EF$4:EF$56)-MIN(ROW(EF$4))+1,""),ROWS(EF$88:EF109))),"")</f>
        <v/>
      </c>
      <c r="EG109" s="186" t="str">
        <f t="array" ref="EG109">IFERROR(INDEX($A$4:$A$56,SMALL(IF($A$88=EG$4:EG$56,ROW(EG$4:EG$56)-MIN(ROW(EG$4))+1,""),ROWS(EG$88:EG109))),"")</f>
        <v/>
      </c>
      <c r="EH109" s="138" t="str">
        <f t="array" ref="EH109">IFERROR(INDEX($A$4:$A$56,SMALL(IF($A$88=EH$4:EH$56,ROW(EH$4:EH$56)-MIN(ROW(EH$4))+1,""),ROWS(EH$88:EH109))),"")</f>
        <v/>
      </c>
      <c r="EI109" s="138" t="str">
        <f t="array" ref="EI109">IFERROR(INDEX($A$4:$A$56,SMALL(IF($A$88=EI$4:EI$56,ROW(EI$4:EI$56)-MIN(ROW(EI$4))+1,""),ROWS(EI$88:EI109))),"")</f>
        <v/>
      </c>
      <c r="EJ109" s="138" t="str">
        <f t="array" ref="EJ109">IFERROR(INDEX($A$4:$A$56,SMALL(IF($A$88=EJ$4:EJ$56,ROW(EJ$4:EJ$56)-MIN(ROW(EJ$4))+1,""),ROWS(EJ$88:EJ109))),"")</f>
        <v/>
      </c>
      <c r="EK109" s="138" t="str">
        <f t="array" ref="EK109">IFERROR(INDEX($A$4:$A$56,SMALL(IF($A$88=EK$4:EK$56,ROW(EK$4:EK$56)-MIN(ROW(EK$4))+1,""),ROWS(EK$88:EK109))),"")</f>
        <v/>
      </c>
      <c r="EL109" s="138" t="str">
        <f t="array" ref="EL109">IFERROR(INDEX($A$4:$A$56,SMALL(IF($A$88=EL$4:EL$56,ROW(EL$4:EL$56)-MIN(ROW(EL$4))+1,""),ROWS(EL$88:EL109))),"")</f>
        <v/>
      </c>
      <c r="EM109" s="138" t="str">
        <f t="array" ref="EM109">IFERROR(INDEX($A$4:$A$56,SMALL(IF($A$88=EM$4:EM$56,ROW(EM$4:EM$56)-MIN(ROW(EM$4))+1,""),ROWS(EM$88:EM109))),"")</f>
        <v/>
      </c>
      <c r="EN109" s="138" t="str">
        <f t="array" ref="EN109">IFERROR(INDEX($A$4:$A$56,SMALL(IF($A$88=EN$4:EN$56,ROW(EN$4:EN$56)-MIN(ROW(EN$4))+1,""),ROWS(EN$88:EN109))),"")</f>
        <v/>
      </c>
      <c r="EO109" s="138" t="str">
        <f t="array" ref="EO109">IFERROR(INDEX($A$4:$A$56,SMALL(IF($A$88=EO$4:EO$56,ROW(EO$4:EO$56)-MIN(ROW(EO$4))+1,""),ROWS(EO$88:EO109))),"")</f>
        <v/>
      </c>
      <c r="EP109" s="138" t="str">
        <f t="array" ref="EP109">IFERROR(INDEX($A$4:$A$56,SMALL(IF($A$88=EP$4:EP$56,ROW(EP$4:EP$56)-MIN(ROW(EP$4))+1,""),ROWS(EP$88:EP109))),"")</f>
        <v/>
      </c>
      <c r="EQ109" s="138" t="str">
        <f t="array" ref="EQ109">IFERROR(INDEX($A$4:$A$56,SMALL(IF($A$88=EQ$4:EQ$56,ROW(EQ$4:EQ$56)-MIN(ROW(EQ$4))+1,""),ROWS(EQ$88:EQ109))),"")</f>
        <v/>
      </c>
      <c r="ER109" s="138" t="str">
        <f t="array" ref="ER109">IFERROR(INDEX($A$4:$A$56,SMALL(IF($A$88=ER$4:ER$56,ROW(ER$4:ER$56)-MIN(ROW(ER$4))+1,""),ROWS(ER$88:ER109))),"")</f>
        <v/>
      </c>
      <c r="ES109" s="138" t="str">
        <f t="array" ref="ES109">IFERROR(INDEX($A$4:$A$56,SMALL(IF($A$88=ES$4:ES$56,ROW(ES$4:ES$56)-MIN(ROW(ES$4))+1,""),ROWS(ES$88:ES109))),"")</f>
        <v/>
      </c>
      <c r="ET109" s="138" t="str">
        <f t="array" ref="ET109">IFERROR(INDEX($A$4:$A$56,SMALL(IF($A$88=ET$4:ET$56,ROW(ET$4:ET$56)-MIN(ROW(ET$4))+1,""),ROWS(ET$88:ET109))),"")</f>
        <v/>
      </c>
      <c r="EU109" s="138" t="str">
        <f t="array" ref="EU109">IFERROR(INDEX($A$4:$A$56,SMALL(IF($A$88=EU$4:EU$56,ROW(EU$4:EU$56)-MIN(ROW(EU$4))+1,""),ROWS(EU$88:EU109))),"")</f>
        <v/>
      </c>
      <c r="EV109" s="138" t="str">
        <f t="array" ref="EV109">IFERROR(INDEX($A$4:$A$56,SMALL(IF($A$88=EV$4:EV$56,ROW(EV$4:EV$56)-MIN(ROW(EV$4))+1,""),ROWS(EV$88:EV109))),"")</f>
        <v/>
      </c>
      <c r="EW109" s="138" t="str">
        <f t="array" ref="EW109">IFERROR(INDEX($A$4:$A$56,SMALL(IF($A$88=EW$4:EW$56,ROW(EW$4:EW$56)-MIN(ROW(EW$4))+1,""),ROWS(EW$88:EW109))),"")</f>
        <v/>
      </c>
      <c r="EX109" s="138" t="str">
        <f t="array" ref="EX109">IFERROR(INDEX($A$4:$A$56,SMALL(IF($A$88=EX$4:EX$56,ROW(EX$4:EX$56)-MIN(ROW(EX$4))+1,""),ROWS(EX$88:EX109))),"")</f>
        <v/>
      </c>
      <c r="EY109" s="138" t="str">
        <f t="array" ref="EY109">IFERROR(INDEX($A$4:$A$56,SMALL(IF($A$88=EY$4:EY$56,ROW(EY$4:EY$56)-MIN(ROW(EY$4))+1,""),ROWS(EY$88:EY109))),"")</f>
        <v/>
      </c>
      <c r="EZ109" s="138" t="str">
        <f t="array" ref="EZ109">IFERROR(INDEX($A$4:$A$56,SMALL(IF($A$88=EZ$4:EZ$56,ROW(EZ$4:EZ$56)-MIN(ROW(EZ$4))+1,""),ROWS(EZ$88:EZ109))),"")</f>
        <v/>
      </c>
      <c r="FA109" s="138" t="str">
        <f t="array" ref="FA109">IFERROR(INDEX($A$4:$A$56,SMALL(IF($A$88=FA$4:FA$56,ROW(FA$4:FA$56)-MIN(ROW(FA$4))+1,""),ROWS(FA$88:FA109))),"")</f>
        <v/>
      </c>
      <c r="FB109" s="138" t="str">
        <f t="array" ref="FB109">IFERROR(INDEX($A$4:$A$56,SMALL(IF($A$88=FB$4:FB$56,ROW(FB$4:FB$56)-MIN(ROW(FB$4))+1,""),ROWS(FB$88:FB109))),"")</f>
        <v/>
      </c>
      <c r="FC109" s="138" t="str">
        <f t="array" ref="FC109">IFERROR(INDEX($A$4:$A$56,SMALL(IF($A$88=FC$4:FC$56,ROW(FC$4:FC$56)-MIN(ROW(FC$4))+1,""),ROWS(FC$88:FC109))),"")</f>
        <v/>
      </c>
      <c r="FD109" s="138" t="str">
        <f t="array" ref="FD109">IFERROR(INDEX($A$4:$A$56,SMALL(IF($A$88=FD$4:FD$56,ROW(FD$4:FD$56)-MIN(ROW(FD$4))+1,""),ROWS(FD$88:FD109))),"")</f>
        <v/>
      </c>
      <c r="FE109" s="138" t="str">
        <f t="array" ref="FE109">IFERROR(INDEX($A$4:$A$56,SMALL(IF($A$88=FE$4:FE$56,ROW(FE$4:FE$56)-MIN(ROW(FE$4))+1,""),ROWS(FE$88:FE109))),"")</f>
        <v/>
      </c>
      <c r="FF109" s="138" t="str">
        <f t="array" ref="FF109">IFERROR(INDEX($A$4:$A$56,SMALL(IF($A$88=FF$4:FF$56,ROW(FF$4:FF$56)-MIN(ROW(FF$4))+1,""),ROWS(FF$88:FF109))),"")</f>
        <v/>
      </c>
      <c r="FG109" s="138" t="str">
        <f t="array" ref="FG109">IFERROR(INDEX($A$4:$A$56,SMALL(IF($A$88=FG$4:FG$56,ROW(FG$4:FG$56)-MIN(ROW(FG$4))+1,""),ROWS(FG$88:FG109))),"")</f>
        <v/>
      </c>
      <c r="FH109" s="138" t="str">
        <f t="array" ref="FH109">IFERROR(INDEX($A$4:$A$56,SMALL(IF($A$88=FH$4:FH$56,ROW(FH$4:FH$56)-MIN(ROW(FH$4))+1,""),ROWS(FH$88:FH109))),"")</f>
        <v/>
      </c>
      <c r="FI109" s="138" t="str">
        <f t="array" ref="FI109">IFERROR(INDEX($A$4:$A$56,SMALL(IF($A$88=FI$4:FI$56,ROW(FI$4:FI$56)-MIN(ROW(FI$4))+1,""),ROWS(FI$88:FI109))),"")</f>
        <v/>
      </c>
      <c r="FJ109" s="138" t="str">
        <f t="array" ref="FJ109">IFERROR(INDEX($A$4:$A$56,SMALL(IF($A$88=FJ$4:FJ$56,ROW(FJ$4:FJ$56)-MIN(ROW(FJ$4))+1,""),ROWS(FJ$88:FJ109))),"")</f>
        <v/>
      </c>
      <c r="FK109" s="138" t="str">
        <f t="array" ref="FK109">IFERROR(INDEX($A$4:$A$56,SMALL(IF($A$88=FK$4:FK$56,ROW(FK$4:FK$56)-MIN(ROW(FK$4))+1,""),ROWS(FK$88:FK109))),"")</f>
        <v/>
      </c>
      <c r="FL109" s="138" t="str">
        <f t="array" ref="FL109">IFERROR(INDEX($A$4:$A$56,SMALL(IF($A$88=FL$4:FL$56,ROW(FL$4:FL$56)-MIN(ROW(FL$4))+1,""),ROWS(FL$88:FL109))),"")</f>
        <v/>
      </c>
      <c r="FM109" s="138" t="str">
        <f t="array" ref="FM109">IFERROR(INDEX($A$4:$A$56,SMALL(IF($A$88=FM$4:FM$56,ROW(FM$4:FM$56)-MIN(ROW(FM$4))+1,""),ROWS(FM$88:FM109))),"")</f>
        <v/>
      </c>
      <c r="FN109" s="138" t="str">
        <f t="array" ref="FN109">IFERROR(INDEX($A$4:$A$56,SMALL(IF($A$88=FN$4:FN$56,ROW(FN$4:FN$56)-MIN(ROW(FN$4))+1,""),ROWS(FN$88:FN109))),"")</f>
        <v/>
      </c>
      <c r="FO109" s="138" t="str">
        <f t="array" ref="FO109">IFERROR(INDEX($A$4:$A$56,SMALL(IF($A$88=FO$4:FO$56,ROW(FO$4:FO$56)-MIN(ROW(FO$4))+1,""),ROWS(FO$88:FO109))),"")</f>
        <v/>
      </c>
      <c r="FP109" s="138" t="str">
        <f t="array" ref="FP109">IFERROR(INDEX($A$4:$A$56,SMALL(IF($A$88=FP$4:FP$56,ROW(FP$4:FP$56)-MIN(ROW(FP$4))+1,""),ROWS(FP$88:FP109))),"")</f>
        <v/>
      </c>
      <c r="FQ109" s="138" t="str">
        <f t="array" ref="FQ109">IFERROR(INDEX($A$4:$A$56,SMALL(IF($A$88=FQ$4:FQ$56,ROW(FQ$4:FQ$56)-MIN(ROW(FQ$4))+1,""),ROWS(FQ$88:FQ109))),"")</f>
        <v/>
      </c>
      <c r="FR109" s="138" t="str">
        <f t="array" ref="FR109">IFERROR(INDEX($A$4:$A$56,SMALL(IF($A$88=FR$4:FR$56,ROW(FR$4:FR$56)-MIN(ROW(FR$4))+1,""),ROWS(FR$88:FR109))),"")</f>
        <v/>
      </c>
      <c r="FS109" s="138" t="str">
        <f t="array" ref="FS109">IFERROR(INDEX($A$4:$A$56,SMALL(IF($A$88=FS$4:FS$56,ROW(FS$4:FS$56)-MIN(ROW(FS$4))+1,""),ROWS(FS$88:FS109))),"")</f>
        <v/>
      </c>
      <c r="FT109" s="138" t="str">
        <f t="array" ref="FT109">IFERROR(INDEX($A$4:$A$56,SMALL(IF($A$88=FT$4:FT$56,ROW(FT$4:FT$56)-MIN(ROW(FT$4))+1,""),ROWS(FT$88:FT109))),"")</f>
        <v/>
      </c>
      <c r="FU109" s="138" t="str">
        <f t="array" ref="FU109">IFERROR(INDEX($A$4:$A$56,SMALL(IF($A$88=FU$4:FU$56,ROW(FU$4:FU$56)-MIN(ROW(FU$4))+1,""),ROWS(FU$88:FU109))),"")</f>
        <v/>
      </c>
      <c r="FV109" s="138" t="str">
        <f t="array" ref="FV109">IFERROR(INDEX($A$4:$A$56,SMALL(IF($A$88=FV$4:FV$56,ROW(FV$4:FV$56)-MIN(ROW(FV$4))+1,""),ROWS(FV$88:FV109))),"")</f>
        <v/>
      </c>
      <c r="FW109" s="138" t="str">
        <f t="array" ref="FW109">IFERROR(INDEX($A$4:$A$56,SMALL(IF($A$88=FW$4:FW$56,ROW(FW$4:FW$56)-MIN(ROW(FW$4))+1,""),ROWS(FW$88:FW109))),"")</f>
        <v/>
      </c>
      <c r="FX109" s="138" t="str">
        <f t="array" ref="FX109">IFERROR(INDEX($A$4:$A$56,SMALL(IF($A$88=FX$4:FX$56,ROW(FX$4:FX$56)-MIN(ROW(FX$4))+1,""),ROWS(FX$88:FX109))),"")</f>
        <v/>
      </c>
      <c r="FY109" s="138" t="str">
        <f t="array" ref="FY109">IFERROR(INDEX($A$4:$A$56,SMALL(IF($A$88=FY$4:FY$56,ROW(FY$4:FY$56)-MIN(ROW(FY$4))+1,""),ROWS(FY$88:FY109))),"")</f>
        <v/>
      </c>
      <c r="FZ109" s="138" t="str">
        <f t="array" ref="FZ109">IFERROR(INDEX($A$4:$A$56,SMALL(IF($A$88=FZ$4:FZ$56,ROW(FZ$4:FZ$56)-MIN(ROW(FZ$4))+1,""),ROWS(FZ$88:FZ109))),"")</f>
        <v/>
      </c>
      <c r="GA109" s="138" t="str">
        <f t="array" ref="GA109">IFERROR(INDEX($A$4:$A$56,SMALL(IF($A$88=GA$4:GA$56,ROW(GA$4:GA$56)-MIN(ROW(GA$4))+1,""),ROWS(GA$88:GA109))),"")</f>
        <v/>
      </c>
      <c r="GB109" s="138" t="str">
        <f t="array" ref="GB109">IFERROR(INDEX($A$4:$A$56,SMALL(IF($A$88=GB$4:GB$56,ROW(GB$4:GB$56)-MIN(ROW(GB$4))+1,""),ROWS(GB$88:GB109))),"")</f>
        <v/>
      </c>
      <c r="GC109" s="138" t="str">
        <f t="array" ref="GC109">IFERROR(INDEX($A$4:$A$56,SMALL(IF($A$88=GC$4:GC$56,ROW(GC$4:GC$56)-MIN(ROW(GC$4))+1,""),ROWS(GC$88:GC109))),"")</f>
        <v/>
      </c>
      <c r="GD109" s="138" t="str">
        <f t="array" ref="GD109">IFERROR(INDEX($A$4:$A$56,SMALL(IF($A$88=GD$4:GD$56,ROW(GD$4:GD$56)-MIN(ROW(GD$4))+1,""),ROWS(GD$88:GD109))),"")</f>
        <v/>
      </c>
      <c r="GE109" s="138" t="str">
        <f t="array" ref="GE109">IFERROR(INDEX($A$4:$A$56,SMALL(IF($A$88=GE$4:GE$56,ROW(GE$4:GE$56)-MIN(ROW(GE$4))+1,""),ROWS(GE$88:GE109))),"")</f>
        <v/>
      </c>
      <c r="GF109" s="138" t="str">
        <f t="array" ref="GF109">IFERROR(INDEX($A$4:$A$56,SMALL(IF($A$88=GF$4:GF$56,ROW(GF$4:GF$56)-MIN(ROW(GF$4))+1,""),ROWS(GF$88:GF109))),"")</f>
        <v/>
      </c>
      <c r="GG109" s="138" t="str">
        <f t="array" ref="GG109">IFERROR(INDEX($A$4:$A$56,SMALL(IF($A$88=GG$4:GG$56,ROW(GG$4:GG$56)-MIN(ROW(GG$4))+1,""),ROWS(GG$88:GG109))),"")</f>
        <v/>
      </c>
      <c r="GH109" s="138" t="str">
        <f t="array" ref="GH109">IFERROR(INDEX($A$4:$A$56,SMALL(IF($A$88=GH$4:GH$56,ROW(GH$4:GH$56)-MIN(ROW(GH$4))+1,""),ROWS(GH$88:GH109))),"")</f>
        <v/>
      </c>
      <c r="GI109" s="138" t="str">
        <f t="array" ref="GI109">IFERROR(INDEX($A$4:$A$56,SMALL(IF($A$88=GI$4:GI$56,ROW(GI$4:GI$56)-MIN(ROW(GI$4))+1,""),ROWS(GI$88:GI109))),"")</f>
        <v/>
      </c>
      <c r="GJ109" s="138" t="str">
        <f t="array" ref="GJ109">IFERROR(INDEX($A$4:$A$56,SMALL(IF($A$88=GJ$4:GJ$56,ROW(GJ$4:GJ$56)-MIN(ROW(GJ$4))+1,""),ROWS(GJ$88:GJ109))),"")</f>
        <v/>
      </c>
      <c r="GK109" s="138" t="str">
        <f t="array" ref="GK109">IFERROR(INDEX($A$4:$A$56,SMALL(IF($A$88=GK$4:GK$56,ROW(GK$4:GK$56)-MIN(ROW(GK$4))+1,""),ROWS(GK$88:GK109))),"")</f>
        <v/>
      </c>
      <c r="GL109" s="138" t="str">
        <f t="array" ref="GL109">IFERROR(INDEX($A$4:$A$56,SMALL(IF($A$88=GL$4:GL$56,ROW(GL$4:GL$56)-MIN(ROW(GL$4))+1,""),ROWS(GL$88:GL109))),"")</f>
        <v/>
      </c>
      <c r="GM109" s="138" t="str">
        <f t="array" ref="GM109">IFERROR(INDEX($A$4:$A$56,SMALL(IF($A$88=GM$4:GM$56,ROW(GM$4:GM$56)-MIN(ROW(GM$4))+1,""),ROWS(GM$88:GM109))),"")</f>
        <v/>
      </c>
      <c r="GN109" s="138" t="str">
        <f t="array" ref="GN109">IFERROR(INDEX($A$4:$A$56,SMALL(IF($A$88=GN$4:GN$56,ROW(GN$4:GN$56)-MIN(ROW(GN$4))+1,""),ROWS(GN$88:GN109))),"")</f>
        <v/>
      </c>
      <c r="GO109" s="138" t="str">
        <f t="array" ref="GO109">IFERROR(INDEX($A$4:$A$56,SMALL(IF($A$88=GO$4:GO$56,ROW(GO$4:GO$56)-MIN(ROW(GO$4))+1,""),ROWS(GO$88:GO109))),"")</f>
        <v/>
      </c>
      <c r="GP109" s="138" t="str">
        <f t="array" ref="GP109">IFERROR(INDEX($A$4:$A$56,SMALL(IF($A$88=GP$4:GP$56,ROW(GP$4:GP$56)-MIN(ROW(GP$4))+1,""),ROWS(GP$88:GP109))),"")</f>
        <v/>
      </c>
      <c r="GQ109" s="138" t="str">
        <f t="array" ref="GQ109">IFERROR(INDEX($A$4:$A$56,SMALL(IF($A$88=GQ$4:GQ$56,ROW(GQ$4:GQ$56)-MIN(ROW(GQ$4))+1,""),ROWS(GQ$88:GQ109))),"")</f>
        <v/>
      </c>
      <c r="GR109" s="138" t="str">
        <f t="array" ref="GR109">IFERROR(INDEX($A$4:$A$56,SMALL(IF($A$88=GR$4:GR$56,ROW(GR$4:GR$56)-MIN(ROW(GR$4))+1,""),ROWS(GR$88:GR109))),"")</f>
        <v/>
      </c>
      <c r="GS109" s="138" t="str">
        <f t="array" ref="GS109">IFERROR(INDEX($A$4:$A$56,SMALL(IF($A$88=GS$4:GS$56,ROW(GS$4:GS$56)-MIN(ROW(GS$4))+1,""),ROWS(GS$88:GS109))),"")</f>
        <v/>
      </c>
      <c r="GT109" s="138" t="str">
        <f t="array" ref="GT109">IFERROR(INDEX($A$4:$A$56,SMALL(IF($A$88=GT$4:GT$56,ROW(GT$4:GT$56)-MIN(ROW(GT$4))+1,""),ROWS(GT$88:GT109))),"")</f>
        <v/>
      </c>
      <c r="GU109" s="138" t="str">
        <f t="array" ref="GU109">IFERROR(INDEX($A$4:$A$56,SMALL(IF($A$88=GU$4:GU$56,ROW(GU$4:GU$56)-MIN(ROW(GU$4))+1,""),ROWS(GU$88:GU109))),"")</f>
        <v/>
      </c>
      <c r="GV109" s="138" t="str">
        <f t="array" ref="GV109">IFERROR(INDEX($A$4:$A$56,SMALL(IF($A$88=GV$4:GV$56,ROW(GV$4:GV$56)-MIN(ROW(GV$4))+1,""),ROWS(GV$88:GV109))),"")</f>
        <v/>
      </c>
      <c r="GW109" s="138" t="str">
        <f t="array" ref="GW109">IFERROR(INDEX($A$4:$A$56,SMALL(IF($A$88=GW$4:GW$56,ROW(GW$4:GW$56)-MIN(ROW(GW$4))+1,""),ROWS(GW$88:GW109))),"")</f>
        <v/>
      </c>
      <c r="GX109" s="138" t="str">
        <f t="array" ref="GX109">IFERROR(INDEX($A$4:$A$56,SMALL(IF($A$88=GX$4:GX$56,ROW(GX$4:GX$56)-MIN(ROW(GX$4))+1,""),ROWS(GX$88:GX109))),"")</f>
        <v/>
      </c>
      <c r="GY109" s="138" t="str">
        <f t="array" ref="GY109">IFERROR(INDEX($A$4:$A$56,SMALL(IF($A$88=GY$4:GY$56,ROW(GY$4:GY$56)-MIN(ROW(GY$4))+1,""),ROWS(GY$88:GY109))),"")</f>
        <v/>
      </c>
      <c r="GZ109" s="138" t="str">
        <f t="array" ref="GZ109">IFERROR(INDEX($A$4:$A$56,SMALL(IF($A$88=GZ$4:GZ$56,ROW(GZ$4:GZ$56)-MIN(ROW(GZ$4))+1,""),ROWS(GZ$88:GZ109))),"")</f>
        <v/>
      </c>
      <c r="HA109" s="138" t="str">
        <f t="array" ref="HA109">IFERROR(INDEX($A$4:$A$56,SMALL(IF($A$88=HA$4:HA$56,ROW(HA$4:HA$56)-MIN(ROW(HA$4))+1,""),ROWS(HA$88:HA109))),"")</f>
        <v/>
      </c>
      <c r="HB109" s="138" t="str">
        <f t="array" ref="HB109">IFERROR(INDEX($A$4:$A$56,SMALL(IF($A$88=HB$4:HB$56,ROW(HB$4:HB$56)-MIN(ROW(HB$4))+1,""),ROWS(HB$88:HB109))),"")</f>
        <v/>
      </c>
      <c r="HC109" s="138" t="str">
        <f t="array" ref="HC109">IFERROR(INDEX($A$4:$A$56,SMALL(IF($A$88=HC$4:HC$56,ROW(HC$4:HC$56)-MIN(ROW(HC$4))+1,""),ROWS(HC$88:HC109))),"")</f>
        <v/>
      </c>
      <c r="HD109" s="138" t="str">
        <f t="array" ref="HD109">IFERROR(INDEX($A$4:$A$56,SMALL(IF($A$88=HD$4:HD$56,ROW(HD$4:HD$56)-MIN(ROW(HD$4))+1,""),ROWS(HD$88:HD109))),"")</f>
        <v/>
      </c>
      <c r="HE109" s="138" t="str">
        <f t="array" ref="HE109">IFERROR(INDEX($A$4:$A$56,SMALL(IF($A$88=HE$4:HE$56,ROW(HE$4:HE$56)-MIN(ROW(HE$4))+1,""),ROWS(HE$88:HE109))),"")</f>
        <v/>
      </c>
      <c r="HF109" s="138" t="str">
        <f t="array" ref="HF109">IFERROR(INDEX($A$4:$A$56,SMALL(IF($A$88=HF$4:HF$56,ROW(HF$4:HF$56)-MIN(ROW(HF$4))+1,""),ROWS(HF$88:HF109))),"")</f>
        <v/>
      </c>
      <c r="HG109" s="138" t="str">
        <f t="array" ref="HG109">IFERROR(INDEX($A$4:$A$56,SMALL(IF($A$88=HG$4:HG$56,ROW(HG$4:HG$56)-MIN(ROW(HG$4))+1,""),ROWS(HG$88:HG109))),"")</f>
        <v/>
      </c>
      <c r="HH109" s="138" t="str">
        <f t="array" ref="HH109">IFERROR(INDEX($A$4:$A$56,SMALL(IF($A$88=HH$4:HH$56,ROW(HH$4:HH$56)-MIN(ROW(HH$4))+1,""),ROWS(HH$88:HH109))),"")</f>
        <v/>
      </c>
      <c r="HI109" s="138" t="str">
        <f t="array" ref="HI109">IFERROR(INDEX($A$4:$A$56,SMALL(IF($A$88=HI$4:HI$56,ROW(HI$4:HI$56)-MIN(ROW(HI$4))+1,""),ROWS(HI$88:HI109))),"")</f>
        <v/>
      </c>
      <c r="HJ109" s="138" t="str">
        <f t="array" ref="HJ109">IFERROR(INDEX($A$4:$A$56,SMALL(IF($A$88=HJ$4:HJ$56,ROW(HJ$4:HJ$56)-MIN(ROW(HJ$4))+1,""),ROWS(HJ$88:HJ109))),"")</f>
        <v/>
      </c>
      <c r="HK109" s="138" t="str">
        <f t="array" ref="HK109">IFERROR(INDEX($A$4:$A$56,SMALL(IF($A$88=HK$4:HK$56,ROW(HK$4:HK$56)-MIN(ROW(HK$4))+1,""),ROWS(HK$88:HK109))),"")</f>
        <v/>
      </c>
      <c r="HL109" s="138" t="str">
        <f t="array" ref="HL109">IFERROR(INDEX($A$4:$A$56,SMALL(IF($A$88=HL$4:HL$56,ROW(HL$4:HL$56)-MIN(ROW(HL$4))+1,""),ROWS(HL$88:HL109))),"")</f>
        <v/>
      </c>
      <c r="HM109" s="138" t="str">
        <f t="array" ref="HM109">IFERROR(INDEX($A$4:$A$56,SMALL(IF($A$88=HM$4:HM$56,ROW(HM$4:HM$56)-MIN(ROW(HM$4))+1,""),ROWS(HM$88:HM109))),"")</f>
        <v/>
      </c>
      <c r="HN109" s="138" t="str">
        <f t="array" ref="HN109">IFERROR(INDEX($A$4:$A$56,SMALL(IF($A$88=HN$4:HN$56,ROW(HN$4:HN$56)-MIN(ROW(HN$4))+1,""),ROWS(HN$88:HN109))),"")</f>
        <v/>
      </c>
      <c r="HO109" s="138" t="str">
        <f t="array" ref="HO109">IFERROR(INDEX($A$4:$A$56,SMALL(IF($A$88=HO$4:HO$56,ROW(HO$4:HO$56)-MIN(ROW(HO$4))+1,""),ROWS(HO$88:HO109))),"")</f>
        <v/>
      </c>
      <c r="HP109" s="138" t="str">
        <f t="array" ref="HP109">IFERROR(INDEX($A$4:$A$56,SMALL(IF($A$88=HP$4:HP$56,ROW(HP$4:HP$56)-MIN(ROW(HP$4))+1,""),ROWS(HP$88:HP109))),"")</f>
        <v/>
      </c>
      <c r="HQ109" s="138" t="str">
        <f t="array" ref="HQ109">IFERROR(INDEX($A$4:$A$56,SMALL(IF($A$88=HQ$4:HQ$56,ROW(HQ$4:HQ$56)-MIN(ROW(HQ$4))+1,""),ROWS(HQ$88:HQ109))),"")</f>
        <v/>
      </c>
      <c r="HR109" s="138" t="str">
        <f t="array" ref="HR109">IFERROR(INDEX($A$4:$A$56,SMALL(IF($A$88=HR$4:HR$56,ROW(HR$4:HR$56)-MIN(ROW(HR$4))+1,""),ROWS(HR$88:HR109))),"")</f>
        <v/>
      </c>
      <c r="HS109" s="138" t="str">
        <f t="array" ref="HS109">IFERROR(INDEX($A$4:$A$56,SMALL(IF($A$88=HS$4:HS$56,ROW(HS$4:HS$56)-MIN(ROW(HS$4))+1,""),ROWS(HS$88:HS109))),"")</f>
        <v/>
      </c>
      <c r="HT109" s="138" t="str">
        <f t="array" ref="HT109">IFERROR(INDEX($A$4:$A$56,SMALL(IF($A$88=HT$4:HT$56,ROW(HT$4:HT$56)-MIN(ROW(HT$4))+1,""),ROWS(HT$88:HT109))),"")</f>
        <v/>
      </c>
      <c r="HU109" s="138" t="str">
        <f t="array" ref="HU109">IFERROR(INDEX($A$4:$A$56,SMALL(IF($A$88=HU$4:HU$56,ROW(HU$4:HU$56)-MIN(ROW(HU$4))+1,""),ROWS(HU$88:HU109))),"")</f>
        <v/>
      </c>
      <c r="HV109" s="138" t="str">
        <f t="array" ref="HV109">IFERROR(INDEX($A$4:$A$56,SMALL(IF($A$88=HV$4:HV$56,ROW(HV$4:HV$56)-MIN(ROW(HV$4))+1,""),ROWS(HV$88:HV109))),"")</f>
        <v/>
      </c>
      <c r="HW109" s="138" t="str">
        <f t="array" ref="HW109">IFERROR(INDEX($A$4:$A$56,SMALL(IF($A$88=HW$4:HW$56,ROW(HW$4:HW$56)-MIN(ROW(HW$4))+1,""),ROWS(HW$88:HW109))),"")</f>
        <v/>
      </c>
      <c r="HX109" s="138" t="str">
        <f t="array" ref="HX109">IFERROR(INDEX($A$4:$A$56,SMALL(IF($A$88=HX$4:HX$56,ROW(HX$4:HX$56)-MIN(ROW(HX$4))+1,""),ROWS(HX$88:HX109))),"")</f>
        <v/>
      </c>
      <c r="HY109" s="138" t="str">
        <f t="array" ref="HY109">IFERROR(INDEX($A$4:$A$56,SMALL(IF($A$88=HY$4:HY$56,ROW(HY$4:HY$56)-MIN(ROW(HY$4))+1,""),ROWS(HY$88:HY109))),"")</f>
        <v/>
      </c>
      <c r="HZ109" s="138" t="str">
        <f t="array" ref="HZ109">IFERROR(INDEX($A$4:$A$56,SMALL(IF($A$88=HZ$4:HZ$56,ROW(HZ$4:HZ$56)-MIN(ROW(HZ$4))+1,""),ROWS(HZ$88:HZ109))),"")</f>
        <v/>
      </c>
      <c r="IA109" s="138" t="str">
        <f t="array" ref="IA109">IFERROR(INDEX($A$4:$A$56,SMALL(IF($A$88=IA$4:IA$56,ROW(IA$4:IA$56)-MIN(ROW(IA$4))+1,""),ROWS(IA$88:IA109))),"")</f>
        <v/>
      </c>
      <c r="IB109" s="138" t="str">
        <f t="array" ref="IB109">IFERROR(INDEX($A$4:$A$56,SMALL(IF($A$88=IB$4:IB$56,ROW(IB$4:IB$56)-MIN(ROW(IB$4))+1,""),ROWS(IB$88:IB109))),"")</f>
        <v/>
      </c>
      <c r="IC109" s="138" t="str">
        <f t="array" ref="IC109">IFERROR(INDEX($A$4:$A$56,SMALL(IF($A$88=IC$4:IC$56,ROW(IC$4:IC$56)-MIN(ROW(IC$4))+1,""),ROWS(IC$88:IC109))),"")</f>
        <v/>
      </c>
      <c r="ID109" s="138" t="str">
        <f t="array" ref="ID109">IFERROR(INDEX($A$4:$A$56,SMALL(IF($A$88=ID$4:ID$56,ROW(ID$4:ID$56)-MIN(ROW(ID$4))+1,""),ROWS(ID$88:ID109))),"")</f>
        <v/>
      </c>
      <c r="IE109" s="138" t="str">
        <f t="array" ref="IE109">IFERROR(INDEX($A$4:$A$56,SMALL(IF($A$88=IE$4:IE$56,ROW(IE$4:IE$56)-MIN(ROW(IE$4))+1,""),ROWS(IE$88:IE109))),"")</f>
        <v/>
      </c>
      <c r="IF109" s="138" t="str">
        <f t="array" ref="IF109">IFERROR(INDEX($A$4:$A$56,SMALL(IF($A$88=IF$4:IF$56,ROW(IF$4:IF$56)-MIN(ROW(IF$4))+1,""),ROWS(IF$88:IF109))),"")</f>
        <v/>
      </c>
      <c r="IG109" s="138" t="str">
        <f t="array" ref="IG109">IFERROR(INDEX($A$4:$A$56,SMALL(IF($A$88=IG$4:IG$56,ROW(IG$4:IG$56)-MIN(ROW(IG$4))+1,""),ROWS(IG$88:IG109))),"")</f>
        <v/>
      </c>
      <c r="IH109" s="138" t="str">
        <f t="array" ref="IH109">IFERROR(INDEX($A$4:$A$56,SMALL(IF($A$88=IH$4:IH$56,ROW(IH$4:IH$56)-MIN(ROW(IH$4))+1,""),ROWS(IH$88:IH109))),"")</f>
        <v/>
      </c>
      <c r="II109" s="138" t="str">
        <f t="array" ref="II109">IFERROR(INDEX($A$4:$A$56,SMALL(IF($A$88=II$4:II$56,ROW(II$4:II$56)-MIN(ROW(II$4))+1,""),ROWS(II$88:II109))),"")</f>
        <v/>
      </c>
      <c r="IJ109" s="138" t="str">
        <f t="array" ref="IJ109">IFERROR(INDEX($A$4:$A$56,SMALL(IF($A$88=IJ$4:IJ$56,ROW(IJ$4:IJ$56)-MIN(ROW(IJ$4))+1,""),ROWS(IJ$88:IJ109))),"")</f>
        <v/>
      </c>
      <c r="IK109" s="138" t="str">
        <f t="array" ref="IK109">IFERROR(INDEX($A$4:$A$56,SMALL(IF($A$88=IK$4:IK$56,ROW(IK$4:IK$56)-MIN(ROW(IK$4))+1,""),ROWS(IK$88:IK109))),"")</f>
        <v/>
      </c>
      <c r="IL109" s="138" t="str">
        <f t="array" ref="IL109">IFERROR(INDEX($A$4:$A$56,SMALL(IF($A$88=IL$4:IL$56,ROW(IL$4:IL$56)-MIN(ROW(IL$4))+1,""),ROWS(IL$88:IL109))),"")</f>
        <v/>
      </c>
      <c r="IM109" s="138" t="str">
        <f t="array" ref="IM109">IFERROR(INDEX($A$4:$A$56,SMALL(IF($A$88=IM$4:IM$56,ROW(IM$4:IM$56)-MIN(ROW(IM$4))+1,""),ROWS(IM$88:IM109))),"")</f>
        <v/>
      </c>
      <c r="IN109" s="138" t="str">
        <f t="array" ref="IN109">IFERROR(INDEX($A$4:$A$56,SMALL(IF($A$88=IN$4:IN$56,ROW(IN$4:IN$56)-MIN(ROW(IN$4))+1,""),ROWS(IN$88:IN109))),"")</f>
        <v/>
      </c>
      <c r="IO109" s="138" t="str">
        <f t="array" ref="IO109">IFERROR(INDEX($A$4:$A$56,SMALL(IF($A$88=IO$4:IO$56,ROW(IO$4:IO$56)-MIN(ROW(IO$4))+1,""),ROWS(IO$88:IO109))),"")</f>
        <v/>
      </c>
      <c r="IP109" s="138" t="str">
        <f t="array" ref="IP109">IFERROR(INDEX($A$4:$A$56,SMALL(IF($A$88=IP$4:IP$56,ROW(IP$4:IP$56)-MIN(ROW(IP$4))+1,""),ROWS(IP$88:IP109))),"")</f>
        <v/>
      </c>
      <c r="IQ109" s="138" t="str">
        <f t="array" ref="IQ109">IFERROR(INDEX($A$4:$A$56,SMALL(IF($A$88=IQ$4:IQ$56,ROW(IQ$4:IQ$56)-MIN(ROW(IQ$4))+1,""),ROWS(IQ$88:IQ109))),"")</f>
        <v/>
      </c>
      <c r="IR109" s="138" t="str">
        <f t="array" ref="IR109">IFERROR(INDEX($A$4:$A$56,SMALL(IF($A$88=IR$4:IR$56,ROW(IR$4:IR$56)-MIN(ROW(IR$4))+1,""),ROWS(IR$88:IR109))),"")</f>
        <v/>
      </c>
      <c r="IS109" s="138" t="str">
        <f t="array" ref="IS109">IFERROR(INDEX($A$4:$A$56,SMALL(IF($A$88=IS$4:IS$56,ROW(IS$4:IS$56)-MIN(ROW(IS$4))+1,""),ROWS(IS$88:IS109))),"")</f>
        <v/>
      </c>
      <c r="IT109" s="138" t="str">
        <f t="array" ref="IT109">IFERROR(INDEX($A$4:$A$56,SMALL(IF($A$88=IT$4:IT$56,ROW(IT$4:IT$56)-MIN(ROW(IT$4))+1,""),ROWS(IT$88:IT109))),"")</f>
        <v/>
      </c>
      <c r="IU109" s="138" t="str">
        <f t="array" ref="IU109">IFERROR(INDEX($A$4:$A$56,SMALL(IF($A$88=IU$4:IU$56,ROW(IU$4:IU$56)-MIN(ROW(IU$4))+1,""),ROWS(IU$88:IU109))),"")</f>
        <v/>
      </c>
      <c r="IV109" s="138" t="str">
        <f t="array" ref="IV109">IFERROR(INDEX($A$4:$A$56,SMALL(IF($A$88=IV$4:IV$56,ROW(IV$4:IV$56)-MIN(ROW(IV$4))+1,""),ROWS(IV$88:IV109))),"")</f>
        <v/>
      </c>
      <c r="IW109" s="138" t="str">
        <f t="array" ref="IW109">IFERROR(INDEX($A$4:$A$56,SMALL(IF($A$88=IW$4:IW$56,ROW(IW$4:IW$56)-MIN(ROW(IW$4))+1,""),ROWS(IW$88:IW109))),"")</f>
        <v/>
      </c>
      <c r="IX109" s="138" t="str">
        <f t="array" ref="IX109">IFERROR(INDEX($A$4:$A$56,SMALL(IF($A$88=IX$4:IX$56,ROW(IX$4:IX$56)-MIN(ROW(IX$4))+1,""),ROWS(IX$88:IX109))),"")</f>
        <v/>
      </c>
      <c r="IY109" s="138" t="str">
        <f t="array" ref="IY109">IFERROR(INDEX($A$4:$A$56,SMALL(IF($A$88=IY$4:IY$56,ROW(IY$4:IY$56)-MIN(ROW(IY$4))+1,""),ROWS(IY$88:IY109))),"")</f>
        <v/>
      </c>
      <c r="IZ109" s="138" t="str">
        <f t="array" ref="IZ109">IFERROR(INDEX($A$4:$A$56,SMALL(IF($A$88=IZ$4:IZ$56,ROW(IZ$4:IZ$56)-MIN(ROW(IZ$4))+1,""),ROWS(IZ$88:IZ109))),"")</f>
        <v/>
      </c>
      <c r="JA109" s="138" t="str">
        <f t="array" ref="JA109">IFERROR(INDEX($A$4:$A$56,SMALL(IF($A$88=JA$4:JA$56,ROW(JA$4:JA$56)-MIN(ROW(JA$4))+1,""),ROWS(JA$88:JA109))),"")</f>
        <v/>
      </c>
      <c r="JB109" s="138" t="str">
        <f t="array" ref="JB109">IFERROR(INDEX($A$4:$A$56,SMALL(IF($A$88=JB$4:JB$56,ROW(JB$4:JB$56)-MIN(ROW(JB$4))+1,""),ROWS(JB$88:JB109))),"")</f>
        <v/>
      </c>
      <c r="JC109" s="138" t="str">
        <f t="array" ref="JC109">IFERROR(INDEX($A$4:$A$56,SMALL(IF($A$88=JC$4:JC$56,ROW(JC$4:JC$56)-MIN(ROW(JC$4))+1,""),ROWS(JC$88:JC109))),"")</f>
        <v/>
      </c>
      <c r="JD109" s="138" t="str">
        <f t="array" ref="JD109">IFERROR(INDEX($A$4:$A$56,SMALL(IF($A$88=JD$4:JD$56,ROW(JD$4:JD$56)-MIN(ROW(JD$4))+1,""),ROWS(JD$88:JD109))),"")</f>
        <v/>
      </c>
      <c r="JE109" s="138" t="str">
        <f t="array" ref="JE109">IFERROR(INDEX($A$4:$A$56,SMALL(IF($A$88=JE$4:JE$56,ROW(JE$4:JE$56)-MIN(ROW(JE$4))+1,""),ROWS(JE$88:JE109))),"")</f>
        <v/>
      </c>
      <c r="JF109" s="138" t="str">
        <f t="array" ref="JF109">IFERROR(INDEX($A$4:$A$56,SMALL(IF($A$88=JF$4:JF$56,ROW(JF$4:JF$56)-MIN(ROW(JF$4))+1,""),ROWS(JF$88:JF109))),"")</f>
        <v/>
      </c>
      <c r="JG109" s="138" t="str">
        <f t="array" ref="JG109">IFERROR(INDEX($A$4:$A$56,SMALL(IF($A$88=JG$4:JG$56,ROW(JG$4:JG$56)-MIN(ROW(JG$4))+1,""),ROWS(JG$88:JG109))),"")</f>
        <v/>
      </c>
      <c r="JH109" s="138" t="str">
        <f t="array" ref="JH109">IFERROR(INDEX($A$4:$A$56,SMALL(IF($A$88=JH$4:JH$56,ROW(JH$4:JH$56)-MIN(ROW(JH$4))+1,""),ROWS(JH$88:JH109))),"")</f>
        <v/>
      </c>
      <c r="JI109" s="138" t="str">
        <f t="array" ref="JI109">IFERROR(INDEX($A$4:$A$56,SMALL(IF($A$88=JI$4:JI$56,ROW(JI$4:JI$56)-MIN(ROW(JI$4))+1,""),ROWS(JI$88:JI109))),"")</f>
        <v/>
      </c>
      <c r="JJ109" s="138" t="str">
        <f t="array" ref="JJ109">IFERROR(INDEX($A$4:$A$56,SMALL(IF($A$88=JJ$4:JJ$56,ROW(JJ$4:JJ$56)-MIN(ROW(JJ$4))+1,""),ROWS(JJ$88:JJ109))),"")</f>
        <v/>
      </c>
      <c r="JK109" s="138" t="str">
        <f t="array" ref="JK109">IFERROR(INDEX($A$4:$A$56,SMALL(IF($A$88=JK$4:JK$56,ROW(JK$4:JK$56)-MIN(ROW(JK$4))+1,""),ROWS(JK$88:JK109))),"")</f>
        <v/>
      </c>
    </row>
    <row r="110" spans="1:271">
      <c r="B110" s="186" t="str">
        <f t="array" ref="B110">IFERROR(INDEX($A$4:$A$56,SMALL(IF($A$88=B$4:B$56,ROW(B$4:B$56)-MIN(ROW(B$4))+1,""),ROWS(B$88:B110))),"")</f>
        <v/>
      </c>
      <c r="C110" s="138" t="str">
        <f t="array" ref="C110">IFERROR(INDEX($A$4:$A$56,SMALL(IF($A$88=C$4:C$56,ROW(C$4:C$56)-MIN(ROW(C$4))+1,""),ROWS(C$88:C110))),"")</f>
        <v/>
      </c>
      <c r="D110" s="138" t="str">
        <f t="array" ref="D110">IFERROR(INDEX($A$4:$A$56,SMALL(IF($A$88=D$4:D$56,ROW(D$4:D$56)-MIN(ROW(D$4))+1,""),ROWS(D$88:D110))),"")</f>
        <v/>
      </c>
      <c r="E110" s="138" t="str">
        <f t="array" ref="E110">IFERROR(INDEX($A$4:$A$56,SMALL(IF($A$88=E$4:E$56,ROW(E$4:E$56)-MIN(ROW(E$4))+1,""),ROWS(E$88:E110))),"")</f>
        <v/>
      </c>
      <c r="F110" s="138" t="str">
        <f t="array" ref="F110">IFERROR(INDEX($A$4:$A$56,SMALL(IF($A$88=F$4:F$56,ROW(F$4:F$56)-MIN(ROW(F$4))+1,""),ROWS(F$88:F110))),"")</f>
        <v/>
      </c>
      <c r="G110" s="186" t="str">
        <f t="array" ref="G110">IFERROR(INDEX($A$4:$A$56,SMALL(IF($A$88=G$4:G$56,ROW(G$4:G$56)-MIN(ROW(G$4))+1,""),ROWS(G$88:G110))),"")</f>
        <v/>
      </c>
      <c r="H110" s="138" t="str">
        <f t="array" ref="H110">IFERROR(INDEX($A$4:$A$56,SMALL(IF($A$88=H$4:H$56,ROW(H$4:H$56)-MIN(ROW(H$4))+1,""),ROWS(H$88:H110))),"")</f>
        <v/>
      </c>
      <c r="I110" s="138" t="str">
        <f t="array" ref="I110">IFERROR(INDEX($A$4:$A$56,SMALL(IF($A$88=I$4:I$56,ROW(I$4:I$56)-MIN(ROW(I$4))+1,""),ROWS(I$88:I110))),"")</f>
        <v/>
      </c>
      <c r="J110" s="138" t="str">
        <f t="array" ref="J110">IFERROR(INDEX($A$4:$A$56,SMALL(IF($A$88=J$4:J$56,ROW(J$4:J$56)-MIN(ROW(J$4))+1,""),ROWS(J$88:J110))),"")</f>
        <v/>
      </c>
      <c r="K110" s="138" t="str">
        <f t="array" ref="K110">IFERROR(INDEX($A$4:$A$56,SMALL(IF($A$88=K$4:K$56,ROW(K$4:K$56)-MIN(ROW(K$4))+1,""),ROWS(K$88:K110))),"")</f>
        <v/>
      </c>
      <c r="L110" s="186" t="str">
        <f t="array" ref="L110">IFERROR(INDEX($A$4:$A$56,SMALL(IF($A$88=L$4:L$56,ROW(L$4:L$56)-MIN(ROW(L$4))+1,""),ROWS(L$88:L110))),"")</f>
        <v/>
      </c>
      <c r="M110" s="138" t="str">
        <f t="array" ref="M110">IFERROR(INDEX($A$4:$A$56,SMALL(IF($A$88=M$4:M$56,ROW(M$4:M$56)-MIN(ROW(M$4))+1,""),ROWS(M$88:M110))),"")</f>
        <v/>
      </c>
      <c r="N110" s="138" t="str">
        <f t="array" ref="N110">IFERROR(INDEX($A$4:$A$56,SMALL(IF($A$88=N$4:N$56,ROW(N$4:N$56)-MIN(ROW(N$4))+1,""),ROWS(N$88:N110))),"")</f>
        <v/>
      </c>
      <c r="O110" s="138" t="str">
        <f t="array" ref="O110">IFERROR(INDEX($A$4:$A$56,SMALL(IF($A$88=O$4:O$56,ROW(O$4:O$56)-MIN(ROW(O$4))+1,""),ROWS(O$88:O110))),"")</f>
        <v/>
      </c>
      <c r="P110" s="138" t="str">
        <f t="array" ref="P110">IFERROR(INDEX($A$4:$A$56,SMALL(IF($A$88=P$4:P$56,ROW(P$4:P$56)-MIN(ROW(P$4))+1,""),ROWS(P$88:P110))),"")</f>
        <v/>
      </c>
      <c r="Q110" s="186" t="str">
        <f t="array" ref="Q110">IFERROR(INDEX($A$4:$A$56,SMALL(IF($A$88=Q$4:Q$56,ROW(Q$4:Q$56)-MIN(ROW(Q$4))+1,""),ROWS(Q$88:Q110))),"")</f>
        <v/>
      </c>
      <c r="R110" s="138" t="str">
        <f t="array" ref="R110">IFERROR(INDEX($A$4:$A$56,SMALL(IF($A$88=R$4:R$56,ROW(R$4:R$56)-MIN(ROW(R$4))+1,""),ROWS(R$88:R110))),"")</f>
        <v/>
      </c>
      <c r="S110" s="138" t="str">
        <f t="array" ref="S110">IFERROR(INDEX($A$4:$A$56,SMALL(IF($A$88=S$4:S$56,ROW(S$4:S$56)-MIN(ROW(S$4))+1,""),ROWS(S$88:S110))),"")</f>
        <v/>
      </c>
      <c r="T110" s="138" t="str">
        <f t="array" ref="T110">IFERROR(INDEX($A$4:$A$56,SMALL(IF($A$88=T$4:T$56,ROW(T$4:T$56)-MIN(ROW(T$4))+1,""),ROWS(T$88:T110))),"")</f>
        <v/>
      </c>
      <c r="U110" s="138" t="str">
        <f t="array" ref="U110">IFERROR(INDEX($A$4:$A$56,SMALL(IF($A$88=U$4:U$56,ROW(U$4:U$56)-MIN(ROW(U$4))+1,""),ROWS(U$88:U110))),"")</f>
        <v/>
      </c>
      <c r="V110" s="186" t="str">
        <f t="array" ref="V110">IFERROR(INDEX($A$4:$A$56,SMALL(IF($A$88=V$4:V$56,ROW(V$4:V$56)-MIN(ROW(V$4))+1,""),ROWS(V$88:V110))),"")</f>
        <v/>
      </c>
      <c r="W110" s="138" t="str">
        <f t="array" ref="W110">IFERROR(INDEX($A$4:$A$56,SMALL(IF($A$88=W$4:W$56,ROW(W$4:W$56)-MIN(ROW(W$4))+1,""),ROWS(W$88:W110))),"")</f>
        <v/>
      </c>
      <c r="X110" s="138" t="str">
        <f t="array" ref="X110">IFERROR(INDEX($A$4:$A$56,SMALL(IF($A$88=X$4:X$56,ROW(X$4:X$56)-MIN(ROW(X$4))+1,""),ROWS(X$88:X110))),"")</f>
        <v/>
      </c>
      <c r="Y110" s="138" t="str">
        <f t="array" ref="Y110">IFERROR(INDEX($A$4:$A$56,SMALL(IF($A$88=Y$4:Y$56,ROW(Y$4:Y$56)-MIN(ROW(Y$4))+1,""),ROWS(Y$88:Y110))),"")</f>
        <v/>
      </c>
      <c r="Z110" s="138" t="str">
        <f t="array" ref="Z110">IFERROR(INDEX($A$4:$A$56,SMALL(IF($A$88=Z$4:Z$56,ROW(Z$4:Z$56)-MIN(ROW(Z$4))+1,""),ROWS(Z$88:Z110))),"")</f>
        <v/>
      </c>
      <c r="AA110" s="186" t="str">
        <f t="array" ref="AA110">IFERROR(INDEX($A$4:$A$56,SMALL(IF($A$88=AA$4:AA$56,ROW(AA$4:AA$56)-MIN(ROW(AA$4))+1,""),ROWS(AA$88:AA110))),"")</f>
        <v/>
      </c>
      <c r="AB110" s="138" t="str">
        <f t="array" ref="AB110">IFERROR(INDEX($A$4:$A$56,SMALL(IF($A$88=AB$4:AB$56,ROW(AB$4:AB$56)-MIN(ROW(AB$4))+1,""),ROWS(AB$88:AB110))),"")</f>
        <v/>
      </c>
      <c r="AC110" s="138" t="str">
        <f t="array" ref="AC110">IFERROR(INDEX($A$4:$A$56,SMALL(IF($A$88=AC$4:AC$56,ROW(AC$4:AC$56)-MIN(ROW(AC$4))+1,""),ROWS(AC$88:AC110))),"")</f>
        <v/>
      </c>
      <c r="AD110" s="138" t="str">
        <f t="array" ref="AD110">IFERROR(INDEX($A$4:$A$56,SMALL(IF($A$88=AD$4:AD$56,ROW(AD$4:AD$56)-MIN(ROW(AD$4))+1,""),ROWS(AD$88:AD110))),"")</f>
        <v/>
      </c>
      <c r="AE110" s="138" t="str">
        <f t="array" ref="AE110">IFERROR(INDEX($A$4:$A$56,SMALL(IF($A$88=AE$4:AE$56,ROW(AE$4:AE$56)-MIN(ROW(AE$4))+1,""),ROWS(AE$88:AE110))),"")</f>
        <v/>
      </c>
      <c r="AF110" s="186" t="str">
        <f t="array" ref="AF110">IFERROR(INDEX($A$4:$A$56,SMALL(IF($A$88=AF$4:AF$56,ROW(AF$4:AF$56)-MIN(ROW(AF$4))+1,""),ROWS(AF$88:AF110))),"")</f>
        <v/>
      </c>
      <c r="AG110" s="138" t="str">
        <f t="array" ref="AG110">IFERROR(INDEX($A$4:$A$56,SMALL(IF($A$88=AG$4:AG$56,ROW(AG$4:AG$56)-MIN(ROW(AG$4))+1,""),ROWS(AG$88:AG110))),"")</f>
        <v/>
      </c>
      <c r="AH110" s="138" t="str">
        <f t="array" ref="AH110">IFERROR(INDEX($A$4:$A$56,SMALL(IF($A$88=AH$4:AH$56,ROW(AH$4:AH$56)-MIN(ROW(AH$4))+1,""),ROWS(AH$88:AH110))),"")</f>
        <v/>
      </c>
      <c r="AI110" s="138" t="str">
        <f t="array" ref="AI110">IFERROR(INDEX($A$4:$A$56,SMALL(IF($A$88=AI$4:AI$56,ROW(AI$4:AI$56)-MIN(ROW(AI$4))+1,""),ROWS(AI$88:AI110))),"")</f>
        <v/>
      </c>
      <c r="AJ110" s="138" t="str">
        <f t="array" ref="AJ110">IFERROR(INDEX($A$4:$A$56,SMALL(IF($A$88=AJ$4:AJ$56,ROW(AJ$4:AJ$56)-MIN(ROW(AJ$4))+1,""),ROWS(AJ$88:AJ110))),"")</f>
        <v/>
      </c>
      <c r="AK110" s="186" t="str">
        <f t="array" ref="AK110">IFERROR(INDEX($A$4:$A$56,SMALL(IF($A$88=AK$4:AK$56,ROW(AK$4:AK$56)-MIN(ROW(AK$4))+1,""),ROWS(AK$88:AK110))),"")</f>
        <v/>
      </c>
      <c r="AL110" s="138" t="str">
        <f t="array" ref="AL110">IFERROR(INDEX($A$4:$A$56,SMALL(IF($A$88=AL$4:AL$56,ROW(AL$4:AL$56)-MIN(ROW(AL$4))+1,""),ROWS(AL$88:AL110))),"")</f>
        <v/>
      </c>
      <c r="AM110" s="138" t="str">
        <f t="array" ref="AM110">IFERROR(INDEX($A$4:$A$56,SMALL(IF($A$88=AM$4:AM$56,ROW(AM$4:AM$56)-MIN(ROW(AM$4))+1,""),ROWS(AM$88:AM110))),"")</f>
        <v/>
      </c>
      <c r="AN110" s="138" t="str">
        <f t="array" ref="AN110">IFERROR(INDEX($A$4:$A$56,SMALL(IF($A$88=AN$4:AN$56,ROW(AN$4:AN$56)-MIN(ROW(AN$4))+1,""),ROWS(AN$88:AN110))),"")</f>
        <v/>
      </c>
      <c r="AO110" s="138" t="str">
        <f t="array" ref="AO110">IFERROR(INDEX($A$4:$A$56,SMALL(IF($A$88=AO$4:AO$56,ROW(AO$4:AO$56)-MIN(ROW(AO$4))+1,""),ROWS(AO$88:AO110))),"")</f>
        <v/>
      </c>
      <c r="AP110" s="186" t="str">
        <f t="array" ref="AP110">IFERROR(INDEX($A$4:$A$56,SMALL(IF($A$88=AP$4:AP$56,ROW(AP$4:AP$56)-MIN(ROW(AP$4))+1,""),ROWS(AP$88:AP110))),"")</f>
        <v/>
      </c>
      <c r="AQ110" s="138" t="str">
        <f t="array" ref="AQ110">IFERROR(INDEX($A$4:$A$56,SMALL(IF($A$88=AQ$4:AQ$56,ROW(AQ$4:AQ$56)-MIN(ROW(AQ$4))+1,""),ROWS(AQ$88:AQ110))),"")</f>
        <v/>
      </c>
      <c r="AR110" s="138" t="str">
        <f t="array" ref="AR110">IFERROR(INDEX($A$4:$A$56,SMALL(IF($A$88=AR$4:AR$56,ROW(AR$4:AR$56)-MIN(ROW(AR$4))+1,""),ROWS(AR$88:AR110))),"")</f>
        <v/>
      </c>
      <c r="AS110" s="138" t="str">
        <f t="array" ref="AS110">IFERROR(INDEX($A$4:$A$56,SMALL(IF($A$88=AS$4:AS$56,ROW(AS$4:AS$56)-MIN(ROW(AS$4))+1,""),ROWS(AS$88:AS110))),"")</f>
        <v/>
      </c>
      <c r="AT110" s="138" t="str">
        <f t="array" ref="AT110">IFERROR(INDEX($A$4:$A$56,SMALL(IF($A$88=AT$4:AT$56,ROW(AT$4:AT$56)-MIN(ROW(AT$4))+1,""),ROWS(AT$88:AT110))),"")</f>
        <v/>
      </c>
      <c r="AU110" s="186" t="str">
        <f t="array" ref="AU110">IFERROR(INDEX($A$4:$A$56,SMALL(IF($A$88=AU$4:AU$56,ROW(AU$4:AU$56)-MIN(ROW(AU$4))+1,""),ROWS(AU$88:AU110))),"")</f>
        <v/>
      </c>
      <c r="AV110" s="138" t="str">
        <f t="array" ref="AV110">IFERROR(INDEX($A$4:$A$56,SMALL(IF($A$88=AV$4:AV$56,ROW(AV$4:AV$56)-MIN(ROW(AV$4))+1,""),ROWS(AV$88:AV110))),"")</f>
        <v/>
      </c>
      <c r="AW110" s="138" t="str">
        <f t="array" ref="AW110">IFERROR(INDEX($A$4:$A$56,SMALL(IF($A$88=AW$4:AW$56,ROW(AW$4:AW$56)-MIN(ROW(AW$4))+1,""),ROWS(AW$88:AW110))),"")</f>
        <v/>
      </c>
      <c r="AX110" s="138" t="str">
        <f t="array" ref="AX110">IFERROR(INDEX($A$4:$A$56,SMALL(IF($A$88=AX$4:AX$56,ROW(AX$4:AX$56)-MIN(ROW(AX$4))+1,""),ROWS(AX$88:AX110))),"")</f>
        <v/>
      </c>
      <c r="AY110" s="138" t="str">
        <f t="array" ref="AY110">IFERROR(INDEX($A$4:$A$56,SMALL(IF($A$88=AY$4:AY$56,ROW(AY$4:AY$56)-MIN(ROW(AY$4))+1,""),ROWS(AY$88:AY110))),"")</f>
        <v/>
      </c>
      <c r="AZ110" s="186" t="str">
        <f t="array" ref="AZ110">IFERROR(INDEX($A$4:$A$56,SMALL(IF($A$88=AZ$4:AZ$56,ROW(AZ$4:AZ$56)-MIN(ROW(AZ$4))+1,""),ROWS(AZ$88:AZ110))),"")</f>
        <v/>
      </c>
      <c r="BA110" s="138" t="str">
        <f t="array" ref="BA110">IFERROR(INDEX($A$4:$A$56,SMALL(IF($A$88=BA$4:BA$56,ROW(BA$4:BA$56)-MIN(ROW(BA$4))+1,""),ROWS(BA$88:BA110))),"")</f>
        <v/>
      </c>
      <c r="BB110" s="138" t="str">
        <f t="array" ref="BB110">IFERROR(INDEX($A$4:$A$56,SMALL(IF($A$88=BB$4:BB$56,ROW(BB$4:BB$56)-MIN(ROW(BB$4))+1,""),ROWS(BB$88:BB110))),"")</f>
        <v/>
      </c>
      <c r="BC110" s="138" t="str">
        <f t="array" ref="BC110">IFERROR(INDEX($A$4:$A$56,SMALL(IF($A$88=BC$4:BC$56,ROW(BC$4:BC$56)-MIN(ROW(BC$4))+1,""),ROWS(BC$88:BC110))),"")</f>
        <v/>
      </c>
      <c r="BD110" s="138" t="str">
        <f t="array" ref="BD110">IFERROR(INDEX($A$4:$A$56,SMALL(IF($A$88=BD$4:BD$56,ROW(BD$4:BD$56)-MIN(ROW(BD$4))+1,""),ROWS(BD$88:BD110))),"")</f>
        <v/>
      </c>
      <c r="BE110" s="186" t="str">
        <f t="array" ref="BE110">IFERROR(INDEX($A$4:$A$56,SMALL(IF($A$88=BE$4:BE$56,ROW(BE$4:BE$56)-MIN(ROW(BE$4))+1,""),ROWS(BE$88:BE110))),"")</f>
        <v/>
      </c>
      <c r="BF110" s="138" t="str">
        <f t="array" ref="BF110">IFERROR(INDEX($A$4:$A$56,SMALL(IF($A$88=BF$4:BF$56,ROW(BF$4:BF$56)-MIN(ROW(BF$4))+1,""),ROWS(BF$88:BF110))),"")</f>
        <v/>
      </c>
      <c r="BG110" s="138" t="str">
        <f t="array" ref="BG110">IFERROR(INDEX($A$4:$A$56,SMALL(IF($A$88=BG$4:BG$56,ROW(BG$4:BG$56)-MIN(ROW(BG$4))+1,""),ROWS(BG$88:BG110))),"")</f>
        <v/>
      </c>
      <c r="BH110" s="138" t="str">
        <f t="array" ref="BH110">IFERROR(INDEX($A$4:$A$56,SMALL(IF($A$88=BH$4:BH$56,ROW(BH$4:BH$56)-MIN(ROW(BH$4))+1,""),ROWS(BH$88:BH110))),"")</f>
        <v/>
      </c>
      <c r="BI110" s="138" t="str">
        <f t="array" ref="BI110">IFERROR(INDEX($A$4:$A$56,SMALL(IF($A$88=BI$4:BI$56,ROW(BI$4:BI$56)-MIN(ROW(BI$4))+1,""),ROWS(BI$88:BI110))),"")</f>
        <v/>
      </c>
      <c r="BJ110" s="186" t="str">
        <f t="array" ref="BJ110">IFERROR(INDEX($A$4:$A$56,SMALL(IF($A$88=BJ$4:BJ$56,ROW(BJ$4:BJ$56)-MIN(ROW(BJ$4))+1,""),ROWS(BJ$88:BJ110))),"")</f>
        <v/>
      </c>
      <c r="BK110" s="138" t="str">
        <f t="array" ref="BK110">IFERROR(INDEX($A$4:$A$56,SMALL(IF($A$88=BK$4:BK$56,ROW(BK$4:BK$56)-MIN(ROW(BK$4))+1,""),ROWS(BK$88:BK110))),"")</f>
        <v/>
      </c>
      <c r="BL110" s="138" t="str">
        <f t="array" ref="BL110">IFERROR(INDEX($A$4:$A$56,SMALL(IF($A$88=BL$4:BL$56,ROW(BL$4:BL$56)-MIN(ROW(BL$4))+1,""),ROWS(BL$88:BL110))),"")</f>
        <v/>
      </c>
      <c r="BM110" s="138" t="str">
        <f t="array" ref="BM110">IFERROR(INDEX($A$4:$A$56,SMALL(IF($A$88=BM$4:BM$56,ROW(BM$4:BM$56)-MIN(ROW(BM$4))+1,""),ROWS(BM$88:BM110))),"")</f>
        <v/>
      </c>
      <c r="BN110" s="138" t="str">
        <f t="array" ref="BN110">IFERROR(INDEX($A$4:$A$56,SMALL(IF($A$88=BN$4:BN$56,ROW(BN$4:BN$56)-MIN(ROW(BN$4))+1,""),ROWS(BN$88:BN110))),"")</f>
        <v/>
      </c>
      <c r="BO110" s="186" t="str">
        <f t="array" ref="BO110">IFERROR(INDEX($A$4:$A$56,SMALL(IF($A$88=BO$4:BO$56,ROW(BO$4:BO$56)-MIN(ROW(BO$4))+1,""),ROWS(BO$88:BO110))),"")</f>
        <v/>
      </c>
      <c r="BP110" s="138" t="str">
        <f t="array" ref="BP110">IFERROR(INDEX($A$4:$A$56,SMALL(IF($A$88=BP$4:BP$56,ROW(BP$4:BP$56)-MIN(ROW(BP$4))+1,""),ROWS(BP$88:BP110))),"")</f>
        <v/>
      </c>
      <c r="BQ110" s="138" t="str">
        <f t="array" ref="BQ110">IFERROR(INDEX($A$4:$A$56,SMALL(IF($A$88=BQ$4:BQ$56,ROW(BQ$4:BQ$56)-MIN(ROW(BQ$4))+1,""),ROWS(BQ$88:BQ110))),"")</f>
        <v/>
      </c>
      <c r="BR110" s="138" t="str">
        <f t="array" ref="BR110">IFERROR(INDEX($A$4:$A$56,SMALL(IF($A$88=BR$4:BR$56,ROW(BR$4:BR$56)-MIN(ROW(BR$4))+1,""),ROWS(BR$88:BR110))),"")</f>
        <v/>
      </c>
      <c r="BS110" s="138" t="str">
        <f t="array" ref="BS110">IFERROR(INDEX($A$4:$A$56,SMALL(IF($A$88=BS$4:BS$56,ROW(BS$4:BS$56)-MIN(ROW(BS$4))+1,""),ROWS(BS$88:BS110))),"")</f>
        <v/>
      </c>
      <c r="BT110" s="186" t="str">
        <f t="array" ref="BT110">IFERROR(INDEX($A$4:$A$56,SMALL(IF($A$88=BT$4:BT$56,ROW(BT$4:BT$56)-MIN(ROW(BT$4))+1,""),ROWS(BT$88:BT110))),"")</f>
        <v/>
      </c>
      <c r="BU110" s="138" t="str">
        <f t="array" ref="BU110">IFERROR(INDEX($A$4:$A$56,SMALL(IF($A$88=BU$4:BU$56,ROW(BU$4:BU$56)-MIN(ROW(BU$4))+1,""),ROWS(BU$88:BU110))),"")</f>
        <v/>
      </c>
      <c r="BV110" s="138" t="str">
        <f t="array" ref="BV110">IFERROR(INDEX($A$4:$A$56,SMALL(IF($A$88=BV$4:BV$56,ROW(BV$4:BV$56)-MIN(ROW(BV$4))+1,""),ROWS(BV$88:BV110))),"")</f>
        <v/>
      </c>
      <c r="BW110" s="138" t="str">
        <f t="array" ref="BW110">IFERROR(INDEX($A$4:$A$56,SMALL(IF($A$88=BW$4:BW$56,ROW(BW$4:BW$56)-MIN(ROW(BW$4))+1,""),ROWS(BW$88:BW110))),"")</f>
        <v/>
      </c>
      <c r="BX110" s="138" t="str">
        <f t="array" ref="BX110">IFERROR(INDEX($A$4:$A$56,SMALL(IF($A$88=BX$4:BX$56,ROW(BX$4:BX$56)-MIN(ROW(BX$4))+1,""),ROWS(BX$88:BX110))),"")</f>
        <v/>
      </c>
      <c r="BY110" s="186" t="str">
        <f t="array" ref="BY110">IFERROR(INDEX($A$4:$A$56,SMALL(IF($A$88=BY$4:BY$56,ROW(BY$4:BY$56)-MIN(ROW(BY$4))+1,""),ROWS(BY$88:BY110))),"")</f>
        <v/>
      </c>
      <c r="BZ110" s="138" t="str">
        <f t="array" ref="BZ110">IFERROR(INDEX($A$4:$A$56,SMALL(IF($A$88=BZ$4:BZ$56,ROW(BZ$4:BZ$56)-MIN(ROW(BZ$4))+1,""),ROWS(BZ$88:BZ110))),"")</f>
        <v/>
      </c>
      <c r="CA110" s="138" t="str">
        <f t="array" ref="CA110">IFERROR(INDEX($A$4:$A$56,SMALL(IF($A$88=CA$4:CA$56,ROW(CA$4:CA$56)-MIN(ROW(CA$4))+1,""),ROWS(CA$88:CA110))),"")</f>
        <v/>
      </c>
      <c r="CB110" s="138" t="str">
        <f t="array" ref="CB110">IFERROR(INDEX($A$4:$A$56,SMALL(IF($A$88=CB$4:CB$56,ROW(CB$4:CB$56)-MIN(ROW(CB$4))+1,""),ROWS(CB$88:CB110))),"")</f>
        <v/>
      </c>
      <c r="CC110" s="138" t="str">
        <f t="array" ref="CC110">IFERROR(INDEX($A$4:$A$56,SMALL(IF($A$88=CC$4:CC$56,ROW(CC$4:CC$56)-MIN(ROW(CC$4))+1,""),ROWS(CC$88:CC110))),"")</f>
        <v/>
      </c>
      <c r="CD110" s="186" t="str">
        <f t="array" ref="CD110">IFERROR(INDEX($A$4:$A$56,SMALL(IF($A$88=CD$4:CD$56,ROW(CD$4:CD$56)-MIN(ROW(CD$4))+1,""),ROWS(CD$88:CD110))),"")</f>
        <v/>
      </c>
      <c r="CE110" s="138" t="str">
        <f t="array" ref="CE110">IFERROR(INDEX($A$4:$A$56,SMALL(IF($A$88=CE$4:CE$56,ROW(CE$4:CE$56)-MIN(ROW(CE$4))+1,""),ROWS(CE$88:CE110))),"")</f>
        <v/>
      </c>
      <c r="CF110" s="138" t="str">
        <f t="array" ref="CF110">IFERROR(INDEX($A$4:$A$56,SMALL(IF($A$88=CF$4:CF$56,ROW(CF$4:CF$56)-MIN(ROW(CF$4))+1,""),ROWS(CF$88:CF110))),"")</f>
        <v/>
      </c>
      <c r="CG110" s="138" t="str">
        <f t="array" ref="CG110">IFERROR(INDEX($A$4:$A$56,SMALL(IF($A$88=CG$4:CG$56,ROW(CG$4:CG$56)-MIN(ROW(CG$4))+1,""),ROWS(CG$88:CG110))),"")</f>
        <v/>
      </c>
      <c r="CH110" s="138" t="str">
        <f t="array" ref="CH110">IFERROR(INDEX($A$4:$A$56,SMALL(IF($A$88=CH$4:CH$56,ROW(CH$4:CH$56)-MIN(ROW(CH$4))+1,""),ROWS(CH$88:CH110))),"")</f>
        <v/>
      </c>
      <c r="CI110" s="186" t="str">
        <f t="array" ref="CI110">IFERROR(INDEX($A$4:$A$56,SMALL(IF($A$88=CI$4:CI$56,ROW(CI$4:CI$56)-MIN(ROW(CI$4))+1,""),ROWS(CI$88:CI110))),"")</f>
        <v/>
      </c>
      <c r="CJ110" s="138" t="str">
        <f t="array" ref="CJ110">IFERROR(INDEX($A$4:$A$56,SMALL(IF($A$88=CJ$4:CJ$56,ROW(CJ$4:CJ$56)-MIN(ROW(CJ$4))+1,""),ROWS(CJ$88:CJ110))),"")</f>
        <v/>
      </c>
      <c r="CK110" s="138" t="str">
        <f t="array" ref="CK110">IFERROR(INDEX($A$4:$A$56,SMALL(IF($A$88=CK$4:CK$56,ROW(CK$4:CK$56)-MIN(ROW(CK$4))+1,""),ROWS(CK$88:CK110))),"")</f>
        <v/>
      </c>
      <c r="CL110" s="138" t="str">
        <f t="array" ref="CL110">IFERROR(INDEX($A$4:$A$56,SMALL(IF($A$88=CL$4:CL$56,ROW(CL$4:CL$56)-MIN(ROW(CL$4))+1,""),ROWS(CL$88:CL110))),"")</f>
        <v/>
      </c>
      <c r="CM110" s="138" t="str">
        <f t="array" ref="CM110">IFERROR(INDEX($A$4:$A$56,SMALL(IF($A$88=CM$4:CM$56,ROW(CM$4:CM$56)-MIN(ROW(CM$4))+1,""),ROWS(CM$88:CM110))),"")</f>
        <v/>
      </c>
      <c r="CN110" s="186" t="str">
        <f t="array" ref="CN110">IFERROR(INDEX($A$4:$A$56,SMALL(IF($A$88=CN$4:CN$56,ROW(CN$4:CN$56)-MIN(ROW(CN$4))+1,""),ROWS(CN$88:CN110))),"")</f>
        <v/>
      </c>
      <c r="CO110" s="138" t="str">
        <f t="array" ref="CO110">IFERROR(INDEX($A$4:$A$56,SMALL(IF($A$88=CO$4:CO$56,ROW(CO$4:CO$56)-MIN(ROW(CO$4))+1,""),ROWS(CO$88:CO110))),"")</f>
        <v/>
      </c>
      <c r="CP110" s="138" t="str">
        <f t="array" ref="CP110">IFERROR(INDEX($A$4:$A$56,SMALL(IF($A$88=CP$4:CP$56,ROW(CP$4:CP$56)-MIN(ROW(CP$4))+1,""),ROWS(CP$88:CP110))),"")</f>
        <v/>
      </c>
      <c r="CQ110" s="138" t="str">
        <f t="array" ref="CQ110">IFERROR(INDEX($A$4:$A$56,SMALL(IF($A$88=CQ$4:CQ$56,ROW(CQ$4:CQ$56)-MIN(ROW(CQ$4))+1,""),ROWS(CQ$88:CQ110))),"")</f>
        <v/>
      </c>
      <c r="CR110" s="138" t="str">
        <f t="array" ref="CR110">IFERROR(INDEX($A$4:$A$56,SMALL(IF($A$88=CR$4:CR$56,ROW(CR$4:CR$56)-MIN(ROW(CR$4))+1,""),ROWS(CR$88:CR110))),"")</f>
        <v/>
      </c>
      <c r="CS110" s="186" t="str">
        <f t="array" ref="CS110">IFERROR(INDEX($A$4:$A$56,SMALL(IF($A$88=CS$4:CS$56,ROW(CS$4:CS$56)-MIN(ROW(CS$4))+1,""),ROWS(CS$88:CS110))),"")</f>
        <v/>
      </c>
      <c r="CT110" s="138" t="str">
        <f t="array" ref="CT110">IFERROR(INDEX($A$4:$A$56,SMALL(IF($A$88=CT$4:CT$56,ROW(CT$4:CT$56)-MIN(ROW(CT$4))+1,""),ROWS(CT$88:CT110))),"")</f>
        <v/>
      </c>
      <c r="CU110" s="138" t="str">
        <f t="array" ref="CU110">IFERROR(INDEX($A$4:$A$56,SMALL(IF($A$88=CU$4:CU$56,ROW(CU$4:CU$56)-MIN(ROW(CU$4))+1,""),ROWS(CU$88:CU110))),"")</f>
        <v/>
      </c>
      <c r="CV110" s="138" t="str">
        <f t="array" ref="CV110">IFERROR(INDEX($A$4:$A$56,SMALL(IF($A$88=CV$4:CV$56,ROW(CV$4:CV$56)-MIN(ROW(CV$4))+1,""),ROWS(CV$88:CV110))),"")</f>
        <v/>
      </c>
      <c r="CW110" s="138" t="str">
        <f t="array" ref="CW110">IFERROR(INDEX($A$4:$A$56,SMALL(IF($A$88=CW$4:CW$56,ROW(CW$4:CW$56)-MIN(ROW(CW$4))+1,""),ROWS(CW$88:CW110))),"")</f>
        <v/>
      </c>
      <c r="CX110" s="186" t="str">
        <f t="array" ref="CX110">IFERROR(INDEX($A$4:$A$56,SMALL(IF($A$88=CX$4:CX$56,ROW(CX$4:CX$56)-MIN(ROW(CX$4))+1,""),ROWS(CX$88:CX110))),"")</f>
        <v/>
      </c>
      <c r="CY110" s="138" t="str">
        <f t="array" ref="CY110">IFERROR(INDEX($A$4:$A$56,SMALL(IF($A$88=CY$4:CY$56,ROW(CY$4:CY$56)-MIN(ROW(CY$4))+1,""),ROWS(CY$88:CY110))),"")</f>
        <v/>
      </c>
      <c r="CZ110" s="138" t="str">
        <f t="array" ref="CZ110">IFERROR(INDEX($A$4:$A$56,SMALL(IF($A$88=CZ$4:CZ$56,ROW(CZ$4:CZ$56)-MIN(ROW(CZ$4))+1,""),ROWS(CZ$88:CZ110))),"")</f>
        <v/>
      </c>
      <c r="DA110" s="138" t="str">
        <f t="array" ref="DA110">IFERROR(INDEX($A$4:$A$56,SMALL(IF($A$88=DA$4:DA$56,ROW(DA$4:DA$56)-MIN(ROW(DA$4))+1,""),ROWS(DA$88:DA110))),"")</f>
        <v/>
      </c>
      <c r="DB110" s="138" t="str">
        <f t="array" ref="DB110">IFERROR(INDEX($A$4:$A$56,SMALL(IF($A$88=DB$4:DB$56,ROW(DB$4:DB$56)-MIN(ROW(DB$4))+1,""),ROWS(DB$88:DB110))),"")</f>
        <v/>
      </c>
      <c r="DC110" s="186" t="str">
        <f t="array" ref="DC110">IFERROR(INDEX($A$4:$A$56,SMALL(IF($A$88=DC$4:DC$56,ROW(DC$4:DC$56)-MIN(ROW(DC$4))+1,""),ROWS(DC$88:DC110))),"")</f>
        <v/>
      </c>
      <c r="DD110" s="138" t="str">
        <f t="array" ref="DD110">IFERROR(INDEX($A$4:$A$56,SMALL(IF($A$88=DD$4:DD$56,ROW(DD$4:DD$56)-MIN(ROW(DD$4))+1,""),ROWS(DD$88:DD110))),"")</f>
        <v/>
      </c>
      <c r="DE110" s="138" t="str">
        <f t="array" ref="DE110">IFERROR(INDEX($A$4:$A$56,SMALL(IF($A$88=DE$4:DE$56,ROW(DE$4:DE$56)-MIN(ROW(DE$4))+1,""),ROWS(DE$88:DE110))),"")</f>
        <v/>
      </c>
      <c r="DF110" s="138" t="str">
        <f t="array" ref="DF110">IFERROR(INDEX($A$4:$A$56,SMALL(IF($A$88=DF$4:DF$56,ROW(DF$4:DF$56)-MIN(ROW(DF$4))+1,""),ROWS(DF$88:DF110))),"")</f>
        <v/>
      </c>
      <c r="DG110" s="138" t="str">
        <f t="array" ref="DG110">IFERROR(INDEX($A$4:$A$56,SMALL(IF($A$88=DG$4:DG$56,ROW(DG$4:DG$56)-MIN(ROW(DG$4))+1,""),ROWS(DG$88:DG110))),"")</f>
        <v/>
      </c>
      <c r="DH110" s="186" t="str">
        <f t="array" ref="DH110">IFERROR(INDEX($A$4:$A$56,SMALL(IF($A$88=DH$4:DH$56,ROW(DH$4:DH$56)-MIN(ROW(DH$4))+1,""),ROWS(DH$88:DH110))),"")</f>
        <v/>
      </c>
      <c r="DI110" s="138" t="str">
        <f t="array" ref="DI110">IFERROR(INDEX($A$4:$A$56,SMALL(IF($A$88=DI$4:DI$56,ROW(DI$4:DI$56)-MIN(ROW(DI$4))+1,""),ROWS(DI$88:DI110))),"")</f>
        <v/>
      </c>
      <c r="DJ110" s="138" t="str">
        <f t="array" ref="DJ110">IFERROR(INDEX($A$4:$A$56,SMALL(IF($A$88=DJ$4:DJ$56,ROW(DJ$4:DJ$56)-MIN(ROW(DJ$4))+1,""),ROWS(DJ$88:DJ110))),"")</f>
        <v/>
      </c>
      <c r="DK110" s="138" t="str">
        <f t="array" ref="DK110">IFERROR(INDEX($A$4:$A$56,SMALL(IF($A$88=DK$4:DK$56,ROW(DK$4:DK$56)-MIN(ROW(DK$4))+1,""),ROWS(DK$88:DK110))),"")</f>
        <v/>
      </c>
      <c r="DL110" s="138" t="str">
        <f t="array" ref="DL110">IFERROR(INDEX($A$4:$A$56,SMALL(IF($A$88=DL$4:DL$56,ROW(DL$4:DL$56)-MIN(ROW(DL$4))+1,""),ROWS(DL$88:DL110))),"")</f>
        <v/>
      </c>
      <c r="DM110" s="186" t="str">
        <f t="array" ref="DM110">IFERROR(INDEX($A$4:$A$56,SMALL(IF($A$88=DM$4:DM$56,ROW(DM$4:DM$56)-MIN(ROW(DM$4))+1,""),ROWS(DM$88:DM110))),"")</f>
        <v/>
      </c>
      <c r="DN110" s="138" t="str">
        <f t="array" ref="DN110">IFERROR(INDEX($A$4:$A$56,SMALL(IF($A$88=DN$4:DN$56,ROW(DN$4:DN$56)-MIN(ROW(DN$4))+1,""),ROWS(DN$88:DN110))),"")</f>
        <v/>
      </c>
      <c r="DO110" s="138" t="str">
        <f t="array" ref="DO110">IFERROR(INDEX($A$4:$A$56,SMALL(IF($A$88=DO$4:DO$56,ROW(DO$4:DO$56)-MIN(ROW(DO$4))+1,""),ROWS(DO$88:DO110))),"")</f>
        <v/>
      </c>
      <c r="DP110" s="138" t="str">
        <f t="array" ref="DP110">IFERROR(INDEX($A$4:$A$56,SMALL(IF($A$88=DP$4:DP$56,ROW(DP$4:DP$56)-MIN(ROW(DP$4))+1,""),ROWS(DP$88:DP110))),"")</f>
        <v/>
      </c>
      <c r="DQ110" s="138" t="str">
        <f t="array" ref="DQ110">IFERROR(INDEX($A$4:$A$56,SMALL(IF($A$88=DQ$4:DQ$56,ROW(DQ$4:DQ$56)-MIN(ROW(DQ$4))+1,""),ROWS(DQ$88:DQ110))),"")</f>
        <v/>
      </c>
      <c r="DR110" s="186" t="str">
        <f t="array" ref="DR110">IFERROR(INDEX($A$4:$A$56,SMALL(IF($A$88=DR$4:DR$56,ROW(DR$4:DR$56)-MIN(ROW(DR$4))+1,""),ROWS(DR$88:DR110))),"")</f>
        <v/>
      </c>
      <c r="DS110" s="138" t="str">
        <f t="array" ref="DS110">IFERROR(INDEX($A$4:$A$56,SMALL(IF($A$88=DS$4:DS$56,ROW(DS$4:DS$56)-MIN(ROW(DS$4))+1,""),ROWS(DS$88:DS110))),"")</f>
        <v/>
      </c>
      <c r="DT110" s="138" t="str">
        <f t="array" ref="DT110">IFERROR(INDEX($A$4:$A$56,SMALL(IF($A$88=DT$4:DT$56,ROW(DT$4:DT$56)-MIN(ROW(DT$4))+1,""),ROWS(DT$88:DT110))),"")</f>
        <v/>
      </c>
      <c r="DU110" s="138" t="str">
        <f t="array" ref="DU110">IFERROR(INDEX($A$4:$A$56,SMALL(IF($A$88=DU$4:DU$56,ROW(DU$4:DU$56)-MIN(ROW(DU$4))+1,""),ROWS(DU$88:DU110))),"")</f>
        <v/>
      </c>
      <c r="DV110" s="138" t="str">
        <f t="array" ref="DV110">IFERROR(INDEX($A$4:$A$56,SMALL(IF($A$88=DV$4:DV$56,ROW(DV$4:DV$56)-MIN(ROW(DV$4))+1,""),ROWS(DV$88:DV110))),"")</f>
        <v/>
      </c>
      <c r="DW110" s="186" t="str">
        <f t="array" ref="DW110">IFERROR(INDEX($A$4:$A$56,SMALL(IF($A$88=DW$4:DW$56,ROW(DW$4:DW$56)-MIN(ROW(DW$4))+1,""),ROWS(DW$88:DW110))),"")</f>
        <v/>
      </c>
      <c r="DX110" s="138" t="str">
        <f t="array" ref="DX110">IFERROR(INDEX($A$4:$A$56,SMALL(IF($A$88=DX$4:DX$56,ROW(DX$4:DX$56)-MIN(ROW(DX$4))+1,""),ROWS(DX$88:DX110))),"")</f>
        <v/>
      </c>
      <c r="DY110" s="138" t="str">
        <f t="array" ref="DY110">IFERROR(INDEX($A$4:$A$56,SMALL(IF($A$88=DY$4:DY$56,ROW(DY$4:DY$56)-MIN(ROW(DY$4))+1,""),ROWS(DY$88:DY110))),"")</f>
        <v/>
      </c>
      <c r="DZ110" s="138" t="str">
        <f t="array" ref="DZ110">IFERROR(INDEX($A$4:$A$56,SMALL(IF($A$88=DZ$4:DZ$56,ROW(DZ$4:DZ$56)-MIN(ROW(DZ$4))+1,""),ROWS(DZ$88:DZ110))),"")</f>
        <v/>
      </c>
      <c r="EA110" s="138" t="str">
        <f t="array" ref="EA110">IFERROR(INDEX($A$4:$A$56,SMALL(IF($A$88=EA$4:EA$56,ROW(EA$4:EA$56)-MIN(ROW(EA$4))+1,""),ROWS(EA$88:EA110))),"")</f>
        <v/>
      </c>
      <c r="EB110" s="186" t="str">
        <f t="array" ref="EB110">IFERROR(INDEX($A$4:$A$56,SMALL(IF($A$88=EB$4:EB$56,ROW(EB$4:EB$56)-MIN(ROW(EB$4))+1,""),ROWS(EB$88:EB110))),"")</f>
        <v/>
      </c>
      <c r="EC110" s="138" t="str">
        <f t="array" ref="EC110">IFERROR(INDEX($A$4:$A$56,SMALL(IF($A$88=EC$4:EC$56,ROW(EC$4:EC$56)-MIN(ROW(EC$4))+1,""),ROWS(EC$88:EC110))),"")</f>
        <v/>
      </c>
      <c r="ED110" s="138" t="str">
        <f t="array" ref="ED110">IFERROR(INDEX($A$4:$A$56,SMALL(IF($A$88=ED$4:ED$56,ROW(ED$4:ED$56)-MIN(ROW(ED$4))+1,""),ROWS(ED$88:ED110))),"")</f>
        <v/>
      </c>
      <c r="EE110" s="138" t="str">
        <f t="array" ref="EE110">IFERROR(INDEX($A$4:$A$56,SMALL(IF($A$88=EE$4:EE$56,ROW(EE$4:EE$56)-MIN(ROW(EE$4))+1,""),ROWS(EE$88:EE110))),"")</f>
        <v/>
      </c>
      <c r="EF110" s="138" t="str">
        <f t="array" ref="EF110">IFERROR(INDEX($A$4:$A$56,SMALL(IF($A$88=EF$4:EF$56,ROW(EF$4:EF$56)-MIN(ROW(EF$4))+1,""),ROWS(EF$88:EF110))),"")</f>
        <v/>
      </c>
      <c r="EG110" s="186" t="str">
        <f t="array" ref="EG110">IFERROR(INDEX($A$4:$A$56,SMALL(IF($A$88=EG$4:EG$56,ROW(EG$4:EG$56)-MIN(ROW(EG$4))+1,""),ROWS(EG$88:EG110))),"")</f>
        <v/>
      </c>
      <c r="EH110" s="138" t="str">
        <f t="array" ref="EH110">IFERROR(INDEX($A$4:$A$56,SMALL(IF($A$88=EH$4:EH$56,ROW(EH$4:EH$56)-MIN(ROW(EH$4))+1,""),ROWS(EH$88:EH110))),"")</f>
        <v/>
      </c>
      <c r="EI110" s="138" t="str">
        <f t="array" ref="EI110">IFERROR(INDEX($A$4:$A$56,SMALL(IF($A$88=EI$4:EI$56,ROW(EI$4:EI$56)-MIN(ROW(EI$4))+1,""),ROWS(EI$88:EI110))),"")</f>
        <v/>
      </c>
      <c r="EJ110" s="138" t="str">
        <f t="array" ref="EJ110">IFERROR(INDEX($A$4:$A$56,SMALL(IF($A$88=EJ$4:EJ$56,ROW(EJ$4:EJ$56)-MIN(ROW(EJ$4))+1,""),ROWS(EJ$88:EJ110))),"")</f>
        <v/>
      </c>
      <c r="EK110" s="138" t="str">
        <f t="array" ref="EK110">IFERROR(INDEX($A$4:$A$56,SMALL(IF($A$88=EK$4:EK$56,ROW(EK$4:EK$56)-MIN(ROW(EK$4))+1,""),ROWS(EK$88:EK110))),"")</f>
        <v/>
      </c>
      <c r="EL110" s="138" t="str">
        <f t="array" ref="EL110">IFERROR(INDEX($A$4:$A$56,SMALL(IF($A$88=EL$4:EL$56,ROW(EL$4:EL$56)-MIN(ROW(EL$4))+1,""),ROWS(EL$88:EL110))),"")</f>
        <v/>
      </c>
      <c r="EM110" s="138" t="str">
        <f t="array" ref="EM110">IFERROR(INDEX($A$4:$A$56,SMALL(IF($A$88=EM$4:EM$56,ROW(EM$4:EM$56)-MIN(ROW(EM$4))+1,""),ROWS(EM$88:EM110))),"")</f>
        <v/>
      </c>
      <c r="EN110" s="138" t="str">
        <f t="array" ref="EN110">IFERROR(INDEX($A$4:$A$56,SMALL(IF($A$88=EN$4:EN$56,ROW(EN$4:EN$56)-MIN(ROW(EN$4))+1,""),ROWS(EN$88:EN110))),"")</f>
        <v/>
      </c>
      <c r="EO110" s="138" t="str">
        <f t="array" ref="EO110">IFERROR(INDEX($A$4:$A$56,SMALL(IF($A$88=EO$4:EO$56,ROW(EO$4:EO$56)-MIN(ROW(EO$4))+1,""),ROWS(EO$88:EO110))),"")</f>
        <v/>
      </c>
      <c r="EP110" s="138" t="str">
        <f t="array" ref="EP110">IFERROR(INDEX($A$4:$A$56,SMALL(IF($A$88=EP$4:EP$56,ROW(EP$4:EP$56)-MIN(ROW(EP$4))+1,""),ROWS(EP$88:EP110))),"")</f>
        <v/>
      </c>
      <c r="EQ110" s="138" t="str">
        <f t="array" ref="EQ110">IFERROR(INDEX($A$4:$A$56,SMALL(IF($A$88=EQ$4:EQ$56,ROW(EQ$4:EQ$56)-MIN(ROW(EQ$4))+1,""),ROWS(EQ$88:EQ110))),"")</f>
        <v/>
      </c>
      <c r="ER110" s="138" t="str">
        <f t="array" ref="ER110">IFERROR(INDEX($A$4:$A$56,SMALL(IF($A$88=ER$4:ER$56,ROW(ER$4:ER$56)-MIN(ROW(ER$4))+1,""),ROWS(ER$88:ER110))),"")</f>
        <v/>
      </c>
      <c r="ES110" s="138" t="str">
        <f t="array" ref="ES110">IFERROR(INDEX($A$4:$A$56,SMALL(IF($A$88=ES$4:ES$56,ROW(ES$4:ES$56)-MIN(ROW(ES$4))+1,""),ROWS(ES$88:ES110))),"")</f>
        <v/>
      </c>
      <c r="ET110" s="138" t="str">
        <f t="array" ref="ET110">IFERROR(INDEX($A$4:$A$56,SMALL(IF($A$88=ET$4:ET$56,ROW(ET$4:ET$56)-MIN(ROW(ET$4))+1,""),ROWS(ET$88:ET110))),"")</f>
        <v/>
      </c>
      <c r="EU110" s="138" t="str">
        <f t="array" ref="EU110">IFERROR(INDEX($A$4:$A$56,SMALL(IF($A$88=EU$4:EU$56,ROW(EU$4:EU$56)-MIN(ROW(EU$4))+1,""),ROWS(EU$88:EU110))),"")</f>
        <v/>
      </c>
      <c r="EV110" s="138" t="str">
        <f t="array" ref="EV110">IFERROR(INDEX($A$4:$A$56,SMALL(IF($A$88=EV$4:EV$56,ROW(EV$4:EV$56)-MIN(ROW(EV$4))+1,""),ROWS(EV$88:EV110))),"")</f>
        <v/>
      </c>
      <c r="EW110" s="138" t="str">
        <f t="array" ref="EW110">IFERROR(INDEX($A$4:$A$56,SMALL(IF($A$88=EW$4:EW$56,ROW(EW$4:EW$56)-MIN(ROW(EW$4))+1,""),ROWS(EW$88:EW110))),"")</f>
        <v/>
      </c>
      <c r="EX110" s="138" t="str">
        <f t="array" ref="EX110">IFERROR(INDEX($A$4:$A$56,SMALL(IF($A$88=EX$4:EX$56,ROW(EX$4:EX$56)-MIN(ROW(EX$4))+1,""),ROWS(EX$88:EX110))),"")</f>
        <v/>
      </c>
      <c r="EY110" s="138" t="str">
        <f t="array" ref="EY110">IFERROR(INDEX($A$4:$A$56,SMALL(IF($A$88=EY$4:EY$56,ROW(EY$4:EY$56)-MIN(ROW(EY$4))+1,""),ROWS(EY$88:EY110))),"")</f>
        <v/>
      </c>
      <c r="EZ110" s="138" t="str">
        <f t="array" ref="EZ110">IFERROR(INDEX($A$4:$A$56,SMALL(IF($A$88=EZ$4:EZ$56,ROW(EZ$4:EZ$56)-MIN(ROW(EZ$4))+1,""),ROWS(EZ$88:EZ110))),"")</f>
        <v/>
      </c>
      <c r="FA110" s="138" t="str">
        <f t="array" ref="FA110">IFERROR(INDEX($A$4:$A$56,SMALL(IF($A$88=FA$4:FA$56,ROW(FA$4:FA$56)-MIN(ROW(FA$4))+1,""),ROWS(FA$88:FA110))),"")</f>
        <v/>
      </c>
      <c r="FB110" s="138" t="str">
        <f t="array" ref="FB110">IFERROR(INDEX($A$4:$A$56,SMALL(IF($A$88=FB$4:FB$56,ROW(FB$4:FB$56)-MIN(ROW(FB$4))+1,""),ROWS(FB$88:FB110))),"")</f>
        <v/>
      </c>
      <c r="FC110" s="138" t="str">
        <f t="array" ref="FC110">IFERROR(INDEX($A$4:$A$56,SMALL(IF($A$88=FC$4:FC$56,ROW(FC$4:FC$56)-MIN(ROW(FC$4))+1,""),ROWS(FC$88:FC110))),"")</f>
        <v/>
      </c>
      <c r="FD110" s="138" t="str">
        <f t="array" ref="FD110">IFERROR(INDEX($A$4:$A$56,SMALL(IF($A$88=FD$4:FD$56,ROW(FD$4:FD$56)-MIN(ROW(FD$4))+1,""),ROWS(FD$88:FD110))),"")</f>
        <v/>
      </c>
      <c r="FE110" s="138" t="str">
        <f t="array" ref="FE110">IFERROR(INDEX($A$4:$A$56,SMALL(IF($A$88=FE$4:FE$56,ROW(FE$4:FE$56)-MIN(ROW(FE$4))+1,""),ROWS(FE$88:FE110))),"")</f>
        <v/>
      </c>
      <c r="FF110" s="138" t="str">
        <f t="array" ref="FF110">IFERROR(INDEX($A$4:$A$56,SMALL(IF($A$88=FF$4:FF$56,ROW(FF$4:FF$56)-MIN(ROW(FF$4))+1,""),ROWS(FF$88:FF110))),"")</f>
        <v/>
      </c>
      <c r="FG110" s="138" t="str">
        <f t="array" ref="FG110">IFERROR(INDEX($A$4:$A$56,SMALL(IF($A$88=FG$4:FG$56,ROW(FG$4:FG$56)-MIN(ROW(FG$4))+1,""),ROWS(FG$88:FG110))),"")</f>
        <v/>
      </c>
      <c r="FH110" s="138" t="str">
        <f t="array" ref="FH110">IFERROR(INDEX($A$4:$A$56,SMALL(IF($A$88=FH$4:FH$56,ROW(FH$4:FH$56)-MIN(ROW(FH$4))+1,""),ROWS(FH$88:FH110))),"")</f>
        <v/>
      </c>
      <c r="FI110" s="138" t="str">
        <f t="array" ref="FI110">IFERROR(INDEX($A$4:$A$56,SMALL(IF($A$88=FI$4:FI$56,ROW(FI$4:FI$56)-MIN(ROW(FI$4))+1,""),ROWS(FI$88:FI110))),"")</f>
        <v/>
      </c>
      <c r="FJ110" s="138" t="str">
        <f t="array" ref="FJ110">IFERROR(INDEX($A$4:$A$56,SMALL(IF($A$88=FJ$4:FJ$56,ROW(FJ$4:FJ$56)-MIN(ROW(FJ$4))+1,""),ROWS(FJ$88:FJ110))),"")</f>
        <v/>
      </c>
      <c r="FK110" s="138" t="str">
        <f t="array" ref="FK110">IFERROR(INDEX($A$4:$A$56,SMALL(IF($A$88=FK$4:FK$56,ROW(FK$4:FK$56)-MIN(ROW(FK$4))+1,""),ROWS(FK$88:FK110))),"")</f>
        <v/>
      </c>
      <c r="FL110" s="138" t="str">
        <f t="array" ref="FL110">IFERROR(INDEX($A$4:$A$56,SMALL(IF($A$88=FL$4:FL$56,ROW(FL$4:FL$56)-MIN(ROW(FL$4))+1,""),ROWS(FL$88:FL110))),"")</f>
        <v/>
      </c>
      <c r="FM110" s="138" t="str">
        <f t="array" ref="FM110">IFERROR(INDEX($A$4:$A$56,SMALL(IF($A$88=FM$4:FM$56,ROW(FM$4:FM$56)-MIN(ROW(FM$4))+1,""),ROWS(FM$88:FM110))),"")</f>
        <v/>
      </c>
      <c r="FN110" s="138" t="str">
        <f t="array" ref="FN110">IFERROR(INDEX($A$4:$A$56,SMALL(IF($A$88=FN$4:FN$56,ROW(FN$4:FN$56)-MIN(ROW(FN$4))+1,""),ROWS(FN$88:FN110))),"")</f>
        <v/>
      </c>
      <c r="FO110" s="138" t="str">
        <f t="array" ref="FO110">IFERROR(INDEX($A$4:$A$56,SMALL(IF($A$88=FO$4:FO$56,ROW(FO$4:FO$56)-MIN(ROW(FO$4))+1,""),ROWS(FO$88:FO110))),"")</f>
        <v/>
      </c>
      <c r="FP110" s="138" t="str">
        <f t="array" ref="FP110">IFERROR(INDEX($A$4:$A$56,SMALL(IF($A$88=FP$4:FP$56,ROW(FP$4:FP$56)-MIN(ROW(FP$4))+1,""),ROWS(FP$88:FP110))),"")</f>
        <v/>
      </c>
      <c r="FQ110" s="138" t="str">
        <f t="array" ref="FQ110">IFERROR(INDEX($A$4:$A$56,SMALL(IF($A$88=FQ$4:FQ$56,ROW(FQ$4:FQ$56)-MIN(ROW(FQ$4))+1,""),ROWS(FQ$88:FQ110))),"")</f>
        <v/>
      </c>
      <c r="FR110" s="138" t="str">
        <f t="array" ref="FR110">IFERROR(INDEX($A$4:$A$56,SMALL(IF($A$88=FR$4:FR$56,ROW(FR$4:FR$56)-MIN(ROW(FR$4))+1,""),ROWS(FR$88:FR110))),"")</f>
        <v/>
      </c>
      <c r="FS110" s="138" t="str">
        <f t="array" ref="FS110">IFERROR(INDEX($A$4:$A$56,SMALL(IF($A$88=FS$4:FS$56,ROW(FS$4:FS$56)-MIN(ROW(FS$4))+1,""),ROWS(FS$88:FS110))),"")</f>
        <v/>
      </c>
      <c r="FT110" s="138" t="str">
        <f t="array" ref="FT110">IFERROR(INDEX($A$4:$A$56,SMALL(IF($A$88=FT$4:FT$56,ROW(FT$4:FT$56)-MIN(ROW(FT$4))+1,""),ROWS(FT$88:FT110))),"")</f>
        <v/>
      </c>
      <c r="FU110" s="138" t="str">
        <f t="array" ref="FU110">IFERROR(INDEX($A$4:$A$56,SMALL(IF($A$88=FU$4:FU$56,ROW(FU$4:FU$56)-MIN(ROW(FU$4))+1,""),ROWS(FU$88:FU110))),"")</f>
        <v/>
      </c>
      <c r="FV110" s="138" t="str">
        <f t="array" ref="FV110">IFERROR(INDEX($A$4:$A$56,SMALL(IF($A$88=FV$4:FV$56,ROW(FV$4:FV$56)-MIN(ROW(FV$4))+1,""),ROWS(FV$88:FV110))),"")</f>
        <v/>
      </c>
      <c r="FW110" s="138" t="str">
        <f t="array" ref="FW110">IFERROR(INDEX($A$4:$A$56,SMALL(IF($A$88=FW$4:FW$56,ROW(FW$4:FW$56)-MIN(ROW(FW$4))+1,""),ROWS(FW$88:FW110))),"")</f>
        <v/>
      </c>
      <c r="FX110" s="138" t="str">
        <f t="array" ref="FX110">IFERROR(INDEX($A$4:$A$56,SMALL(IF($A$88=FX$4:FX$56,ROW(FX$4:FX$56)-MIN(ROW(FX$4))+1,""),ROWS(FX$88:FX110))),"")</f>
        <v/>
      </c>
      <c r="FY110" s="138" t="str">
        <f t="array" ref="FY110">IFERROR(INDEX($A$4:$A$56,SMALL(IF($A$88=FY$4:FY$56,ROW(FY$4:FY$56)-MIN(ROW(FY$4))+1,""),ROWS(FY$88:FY110))),"")</f>
        <v/>
      </c>
      <c r="FZ110" s="138" t="str">
        <f t="array" ref="FZ110">IFERROR(INDEX($A$4:$A$56,SMALL(IF($A$88=FZ$4:FZ$56,ROW(FZ$4:FZ$56)-MIN(ROW(FZ$4))+1,""),ROWS(FZ$88:FZ110))),"")</f>
        <v/>
      </c>
      <c r="GA110" s="138" t="str">
        <f t="array" ref="GA110">IFERROR(INDEX($A$4:$A$56,SMALL(IF($A$88=GA$4:GA$56,ROW(GA$4:GA$56)-MIN(ROW(GA$4))+1,""),ROWS(GA$88:GA110))),"")</f>
        <v/>
      </c>
      <c r="GB110" s="138" t="str">
        <f t="array" ref="GB110">IFERROR(INDEX($A$4:$A$56,SMALL(IF($A$88=GB$4:GB$56,ROW(GB$4:GB$56)-MIN(ROW(GB$4))+1,""),ROWS(GB$88:GB110))),"")</f>
        <v/>
      </c>
      <c r="GC110" s="138" t="str">
        <f t="array" ref="GC110">IFERROR(INDEX($A$4:$A$56,SMALL(IF($A$88=GC$4:GC$56,ROW(GC$4:GC$56)-MIN(ROW(GC$4))+1,""),ROWS(GC$88:GC110))),"")</f>
        <v/>
      </c>
      <c r="GD110" s="138" t="str">
        <f t="array" ref="GD110">IFERROR(INDEX($A$4:$A$56,SMALL(IF($A$88=GD$4:GD$56,ROW(GD$4:GD$56)-MIN(ROW(GD$4))+1,""),ROWS(GD$88:GD110))),"")</f>
        <v/>
      </c>
      <c r="GE110" s="138" t="str">
        <f t="array" ref="GE110">IFERROR(INDEX($A$4:$A$56,SMALL(IF($A$88=GE$4:GE$56,ROW(GE$4:GE$56)-MIN(ROW(GE$4))+1,""),ROWS(GE$88:GE110))),"")</f>
        <v/>
      </c>
      <c r="GF110" s="138" t="str">
        <f t="array" ref="GF110">IFERROR(INDEX($A$4:$A$56,SMALL(IF($A$88=GF$4:GF$56,ROW(GF$4:GF$56)-MIN(ROW(GF$4))+1,""),ROWS(GF$88:GF110))),"")</f>
        <v/>
      </c>
      <c r="GG110" s="138" t="str">
        <f t="array" ref="GG110">IFERROR(INDEX($A$4:$A$56,SMALL(IF($A$88=GG$4:GG$56,ROW(GG$4:GG$56)-MIN(ROW(GG$4))+1,""),ROWS(GG$88:GG110))),"")</f>
        <v/>
      </c>
      <c r="GH110" s="138" t="str">
        <f t="array" ref="GH110">IFERROR(INDEX($A$4:$A$56,SMALL(IF($A$88=GH$4:GH$56,ROW(GH$4:GH$56)-MIN(ROW(GH$4))+1,""),ROWS(GH$88:GH110))),"")</f>
        <v/>
      </c>
      <c r="GI110" s="138" t="str">
        <f t="array" ref="GI110">IFERROR(INDEX($A$4:$A$56,SMALL(IF($A$88=GI$4:GI$56,ROW(GI$4:GI$56)-MIN(ROW(GI$4))+1,""),ROWS(GI$88:GI110))),"")</f>
        <v/>
      </c>
      <c r="GJ110" s="138" t="str">
        <f t="array" ref="GJ110">IFERROR(INDEX($A$4:$A$56,SMALL(IF($A$88=GJ$4:GJ$56,ROW(GJ$4:GJ$56)-MIN(ROW(GJ$4))+1,""),ROWS(GJ$88:GJ110))),"")</f>
        <v/>
      </c>
      <c r="GK110" s="138" t="str">
        <f t="array" ref="GK110">IFERROR(INDEX($A$4:$A$56,SMALL(IF($A$88=GK$4:GK$56,ROW(GK$4:GK$56)-MIN(ROW(GK$4))+1,""),ROWS(GK$88:GK110))),"")</f>
        <v/>
      </c>
      <c r="GL110" s="138" t="str">
        <f t="array" ref="GL110">IFERROR(INDEX($A$4:$A$56,SMALL(IF($A$88=GL$4:GL$56,ROW(GL$4:GL$56)-MIN(ROW(GL$4))+1,""),ROWS(GL$88:GL110))),"")</f>
        <v/>
      </c>
      <c r="GM110" s="138" t="str">
        <f t="array" ref="GM110">IFERROR(INDEX($A$4:$A$56,SMALL(IF($A$88=GM$4:GM$56,ROW(GM$4:GM$56)-MIN(ROW(GM$4))+1,""),ROWS(GM$88:GM110))),"")</f>
        <v/>
      </c>
      <c r="GN110" s="138" t="str">
        <f t="array" ref="GN110">IFERROR(INDEX($A$4:$A$56,SMALL(IF($A$88=GN$4:GN$56,ROW(GN$4:GN$56)-MIN(ROW(GN$4))+1,""),ROWS(GN$88:GN110))),"")</f>
        <v/>
      </c>
      <c r="GO110" s="138" t="str">
        <f t="array" ref="GO110">IFERROR(INDEX($A$4:$A$56,SMALL(IF($A$88=GO$4:GO$56,ROW(GO$4:GO$56)-MIN(ROW(GO$4))+1,""),ROWS(GO$88:GO110))),"")</f>
        <v/>
      </c>
      <c r="GP110" s="138" t="str">
        <f t="array" ref="GP110">IFERROR(INDEX($A$4:$A$56,SMALL(IF($A$88=GP$4:GP$56,ROW(GP$4:GP$56)-MIN(ROW(GP$4))+1,""),ROWS(GP$88:GP110))),"")</f>
        <v/>
      </c>
      <c r="GQ110" s="138" t="str">
        <f t="array" ref="GQ110">IFERROR(INDEX($A$4:$A$56,SMALL(IF($A$88=GQ$4:GQ$56,ROW(GQ$4:GQ$56)-MIN(ROW(GQ$4))+1,""),ROWS(GQ$88:GQ110))),"")</f>
        <v/>
      </c>
      <c r="GR110" s="138" t="str">
        <f t="array" ref="GR110">IFERROR(INDEX($A$4:$A$56,SMALL(IF($A$88=GR$4:GR$56,ROW(GR$4:GR$56)-MIN(ROW(GR$4))+1,""),ROWS(GR$88:GR110))),"")</f>
        <v/>
      </c>
      <c r="GS110" s="138" t="str">
        <f t="array" ref="GS110">IFERROR(INDEX($A$4:$A$56,SMALL(IF($A$88=GS$4:GS$56,ROW(GS$4:GS$56)-MIN(ROW(GS$4))+1,""),ROWS(GS$88:GS110))),"")</f>
        <v/>
      </c>
      <c r="GT110" s="138" t="str">
        <f t="array" ref="GT110">IFERROR(INDEX($A$4:$A$56,SMALL(IF($A$88=GT$4:GT$56,ROW(GT$4:GT$56)-MIN(ROW(GT$4))+1,""),ROWS(GT$88:GT110))),"")</f>
        <v/>
      </c>
      <c r="GU110" s="138" t="str">
        <f t="array" ref="GU110">IFERROR(INDEX($A$4:$A$56,SMALL(IF($A$88=GU$4:GU$56,ROW(GU$4:GU$56)-MIN(ROW(GU$4))+1,""),ROWS(GU$88:GU110))),"")</f>
        <v/>
      </c>
      <c r="GV110" s="138" t="str">
        <f t="array" ref="GV110">IFERROR(INDEX($A$4:$A$56,SMALL(IF($A$88=GV$4:GV$56,ROW(GV$4:GV$56)-MIN(ROW(GV$4))+1,""),ROWS(GV$88:GV110))),"")</f>
        <v/>
      </c>
      <c r="GW110" s="138" t="str">
        <f t="array" ref="GW110">IFERROR(INDEX($A$4:$A$56,SMALL(IF($A$88=GW$4:GW$56,ROW(GW$4:GW$56)-MIN(ROW(GW$4))+1,""),ROWS(GW$88:GW110))),"")</f>
        <v/>
      </c>
      <c r="GX110" s="138" t="str">
        <f t="array" ref="GX110">IFERROR(INDEX($A$4:$A$56,SMALL(IF($A$88=GX$4:GX$56,ROW(GX$4:GX$56)-MIN(ROW(GX$4))+1,""),ROWS(GX$88:GX110))),"")</f>
        <v/>
      </c>
      <c r="GY110" s="138" t="str">
        <f t="array" ref="GY110">IFERROR(INDEX($A$4:$A$56,SMALL(IF($A$88=GY$4:GY$56,ROW(GY$4:GY$56)-MIN(ROW(GY$4))+1,""),ROWS(GY$88:GY110))),"")</f>
        <v/>
      </c>
      <c r="GZ110" s="138" t="str">
        <f t="array" ref="GZ110">IFERROR(INDEX($A$4:$A$56,SMALL(IF($A$88=GZ$4:GZ$56,ROW(GZ$4:GZ$56)-MIN(ROW(GZ$4))+1,""),ROWS(GZ$88:GZ110))),"")</f>
        <v/>
      </c>
      <c r="HA110" s="138" t="str">
        <f t="array" ref="HA110">IFERROR(INDEX($A$4:$A$56,SMALL(IF($A$88=HA$4:HA$56,ROW(HA$4:HA$56)-MIN(ROW(HA$4))+1,""),ROWS(HA$88:HA110))),"")</f>
        <v/>
      </c>
      <c r="HB110" s="138" t="str">
        <f t="array" ref="HB110">IFERROR(INDEX($A$4:$A$56,SMALL(IF($A$88=HB$4:HB$56,ROW(HB$4:HB$56)-MIN(ROW(HB$4))+1,""),ROWS(HB$88:HB110))),"")</f>
        <v/>
      </c>
      <c r="HC110" s="138" t="str">
        <f t="array" ref="HC110">IFERROR(INDEX($A$4:$A$56,SMALL(IF($A$88=HC$4:HC$56,ROW(HC$4:HC$56)-MIN(ROW(HC$4))+1,""),ROWS(HC$88:HC110))),"")</f>
        <v/>
      </c>
      <c r="HD110" s="138" t="str">
        <f t="array" ref="HD110">IFERROR(INDEX($A$4:$A$56,SMALL(IF($A$88=HD$4:HD$56,ROW(HD$4:HD$56)-MIN(ROW(HD$4))+1,""),ROWS(HD$88:HD110))),"")</f>
        <v/>
      </c>
      <c r="HE110" s="138" t="str">
        <f t="array" ref="HE110">IFERROR(INDEX($A$4:$A$56,SMALL(IF($A$88=HE$4:HE$56,ROW(HE$4:HE$56)-MIN(ROW(HE$4))+1,""),ROWS(HE$88:HE110))),"")</f>
        <v/>
      </c>
      <c r="HF110" s="138" t="str">
        <f t="array" ref="HF110">IFERROR(INDEX($A$4:$A$56,SMALL(IF($A$88=HF$4:HF$56,ROW(HF$4:HF$56)-MIN(ROW(HF$4))+1,""),ROWS(HF$88:HF110))),"")</f>
        <v/>
      </c>
      <c r="HG110" s="138" t="str">
        <f t="array" ref="HG110">IFERROR(INDEX($A$4:$A$56,SMALL(IF($A$88=HG$4:HG$56,ROW(HG$4:HG$56)-MIN(ROW(HG$4))+1,""),ROWS(HG$88:HG110))),"")</f>
        <v/>
      </c>
      <c r="HH110" s="138" t="str">
        <f t="array" ref="HH110">IFERROR(INDEX($A$4:$A$56,SMALL(IF($A$88=HH$4:HH$56,ROW(HH$4:HH$56)-MIN(ROW(HH$4))+1,""),ROWS(HH$88:HH110))),"")</f>
        <v/>
      </c>
      <c r="HI110" s="138" t="str">
        <f t="array" ref="HI110">IFERROR(INDEX($A$4:$A$56,SMALL(IF($A$88=HI$4:HI$56,ROW(HI$4:HI$56)-MIN(ROW(HI$4))+1,""),ROWS(HI$88:HI110))),"")</f>
        <v/>
      </c>
      <c r="HJ110" s="138" t="str">
        <f t="array" ref="HJ110">IFERROR(INDEX($A$4:$A$56,SMALL(IF($A$88=HJ$4:HJ$56,ROW(HJ$4:HJ$56)-MIN(ROW(HJ$4))+1,""),ROWS(HJ$88:HJ110))),"")</f>
        <v/>
      </c>
      <c r="HK110" s="138" t="str">
        <f t="array" ref="HK110">IFERROR(INDEX($A$4:$A$56,SMALL(IF($A$88=HK$4:HK$56,ROW(HK$4:HK$56)-MIN(ROW(HK$4))+1,""),ROWS(HK$88:HK110))),"")</f>
        <v/>
      </c>
      <c r="HL110" s="138" t="str">
        <f t="array" ref="HL110">IFERROR(INDEX($A$4:$A$56,SMALL(IF($A$88=HL$4:HL$56,ROW(HL$4:HL$56)-MIN(ROW(HL$4))+1,""),ROWS(HL$88:HL110))),"")</f>
        <v/>
      </c>
      <c r="HM110" s="138" t="str">
        <f t="array" ref="HM110">IFERROR(INDEX($A$4:$A$56,SMALL(IF($A$88=HM$4:HM$56,ROW(HM$4:HM$56)-MIN(ROW(HM$4))+1,""),ROWS(HM$88:HM110))),"")</f>
        <v/>
      </c>
      <c r="HN110" s="138" t="str">
        <f t="array" ref="HN110">IFERROR(INDEX($A$4:$A$56,SMALL(IF($A$88=HN$4:HN$56,ROW(HN$4:HN$56)-MIN(ROW(HN$4))+1,""),ROWS(HN$88:HN110))),"")</f>
        <v/>
      </c>
      <c r="HO110" s="138" t="str">
        <f t="array" ref="HO110">IFERROR(INDEX($A$4:$A$56,SMALL(IF($A$88=HO$4:HO$56,ROW(HO$4:HO$56)-MIN(ROW(HO$4))+1,""),ROWS(HO$88:HO110))),"")</f>
        <v/>
      </c>
      <c r="HP110" s="138" t="str">
        <f t="array" ref="HP110">IFERROR(INDEX($A$4:$A$56,SMALL(IF($A$88=HP$4:HP$56,ROW(HP$4:HP$56)-MIN(ROW(HP$4))+1,""),ROWS(HP$88:HP110))),"")</f>
        <v/>
      </c>
      <c r="HQ110" s="138" t="str">
        <f t="array" ref="HQ110">IFERROR(INDEX($A$4:$A$56,SMALL(IF($A$88=HQ$4:HQ$56,ROW(HQ$4:HQ$56)-MIN(ROW(HQ$4))+1,""),ROWS(HQ$88:HQ110))),"")</f>
        <v/>
      </c>
      <c r="HR110" s="138" t="str">
        <f t="array" ref="HR110">IFERROR(INDEX($A$4:$A$56,SMALL(IF($A$88=HR$4:HR$56,ROW(HR$4:HR$56)-MIN(ROW(HR$4))+1,""),ROWS(HR$88:HR110))),"")</f>
        <v/>
      </c>
      <c r="HS110" s="138" t="str">
        <f t="array" ref="HS110">IFERROR(INDEX($A$4:$A$56,SMALL(IF($A$88=HS$4:HS$56,ROW(HS$4:HS$56)-MIN(ROW(HS$4))+1,""),ROWS(HS$88:HS110))),"")</f>
        <v/>
      </c>
      <c r="HT110" s="138" t="str">
        <f t="array" ref="HT110">IFERROR(INDEX($A$4:$A$56,SMALL(IF($A$88=HT$4:HT$56,ROW(HT$4:HT$56)-MIN(ROW(HT$4))+1,""),ROWS(HT$88:HT110))),"")</f>
        <v/>
      </c>
      <c r="HU110" s="138" t="str">
        <f t="array" ref="HU110">IFERROR(INDEX($A$4:$A$56,SMALL(IF($A$88=HU$4:HU$56,ROW(HU$4:HU$56)-MIN(ROW(HU$4))+1,""),ROWS(HU$88:HU110))),"")</f>
        <v/>
      </c>
      <c r="HV110" s="138" t="str">
        <f t="array" ref="HV110">IFERROR(INDEX($A$4:$A$56,SMALL(IF($A$88=HV$4:HV$56,ROW(HV$4:HV$56)-MIN(ROW(HV$4))+1,""),ROWS(HV$88:HV110))),"")</f>
        <v/>
      </c>
      <c r="HW110" s="138" t="str">
        <f t="array" ref="HW110">IFERROR(INDEX($A$4:$A$56,SMALL(IF($A$88=HW$4:HW$56,ROW(HW$4:HW$56)-MIN(ROW(HW$4))+1,""),ROWS(HW$88:HW110))),"")</f>
        <v/>
      </c>
      <c r="HX110" s="138" t="str">
        <f t="array" ref="HX110">IFERROR(INDEX($A$4:$A$56,SMALL(IF($A$88=HX$4:HX$56,ROW(HX$4:HX$56)-MIN(ROW(HX$4))+1,""),ROWS(HX$88:HX110))),"")</f>
        <v/>
      </c>
      <c r="HY110" s="138" t="str">
        <f t="array" ref="HY110">IFERROR(INDEX($A$4:$A$56,SMALL(IF($A$88=HY$4:HY$56,ROW(HY$4:HY$56)-MIN(ROW(HY$4))+1,""),ROWS(HY$88:HY110))),"")</f>
        <v/>
      </c>
      <c r="HZ110" s="138" t="str">
        <f t="array" ref="HZ110">IFERROR(INDEX($A$4:$A$56,SMALL(IF($A$88=HZ$4:HZ$56,ROW(HZ$4:HZ$56)-MIN(ROW(HZ$4))+1,""),ROWS(HZ$88:HZ110))),"")</f>
        <v/>
      </c>
      <c r="IA110" s="138" t="str">
        <f t="array" ref="IA110">IFERROR(INDEX($A$4:$A$56,SMALL(IF($A$88=IA$4:IA$56,ROW(IA$4:IA$56)-MIN(ROW(IA$4))+1,""),ROWS(IA$88:IA110))),"")</f>
        <v/>
      </c>
      <c r="IB110" s="138" t="str">
        <f t="array" ref="IB110">IFERROR(INDEX($A$4:$A$56,SMALL(IF($A$88=IB$4:IB$56,ROW(IB$4:IB$56)-MIN(ROW(IB$4))+1,""),ROWS(IB$88:IB110))),"")</f>
        <v/>
      </c>
      <c r="IC110" s="138" t="str">
        <f t="array" ref="IC110">IFERROR(INDEX($A$4:$A$56,SMALL(IF($A$88=IC$4:IC$56,ROW(IC$4:IC$56)-MIN(ROW(IC$4))+1,""),ROWS(IC$88:IC110))),"")</f>
        <v/>
      </c>
      <c r="ID110" s="138" t="str">
        <f t="array" ref="ID110">IFERROR(INDEX($A$4:$A$56,SMALL(IF($A$88=ID$4:ID$56,ROW(ID$4:ID$56)-MIN(ROW(ID$4))+1,""),ROWS(ID$88:ID110))),"")</f>
        <v/>
      </c>
      <c r="IE110" s="138" t="str">
        <f t="array" ref="IE110">IFERROR(INDEX($A$4:$A$56,SMALL(IF($A$88=IE$4:IE$56,ROW(IE$4:IE$56)-MIN(ROW(IE$4))+1,""),ROWS(IE$88:IE110))),"")</f>
        <v/>
      </c>
      <c r="IF110" s="138" t="str">
        <f t="array" ref="IF110">IFERROR(INDEX($A$4:$A$56,SMALL(IF($A$88=IF$4:IF$56,ROW(IF$4:IF$56)-MIN(ROW(IF$4))+1,""),ROWS(IF$88:IF110))),"")</f>
        <v/>
      </c>
      <c r="IG110" s="138" t="str">
        <f t="array" ref="IG110">IFERROR(INDEX($A$4:$A$56,SMALL(IF($A$88=IG$4:IG$56,ROW(IG$4:IG$56)-MIN(ROW(IG$4))+1,""),ROWS(IG$88:IG110))),"")</f>
        <v/>
      </c>
      <c r="IH110" s="138" t="str">
        <f t="array" ref="IH110">IFERROR(INDEX($A$4:$A$56,SMALL(IF($A$88=IH$4:IH$56,ROW(IH$4:IH$56)-MIN(ROW(IH$4))+1,""),ROWS(IH$88:IH110))),"")</f>
        <v/>
      </c>
      <c r="II110" s="138" t="str">
        <f t="array" ref="II110">IFERROR(INDEX($A$4:$A$56,SMALL(IF($A$88=II$4:II$56,ROW(II$4:II$56)-MIN(ROW(II$4))+1,""),ROWS(II$88:II110))),"")</f>
        <v/>
      </c>
      <c r="IJ110" s="138" t="str">
        <f t="array" ref="IJ110">IFERROR(INDEX($A$4:$A$56,SMALL(IF($A$88=IJ$4:IJ$56,ROW(IJ$4:IJ$56)-MIN(ROW(IJ$4))+1,""),ROWS(IJ$88:IJ110))),"")</f>
        <v/>
      </c>
      <c r="IK110" s="138" t="str">
        <f t="array" ref="IK110">IFERROR(INDEX($A$4:$A$56,SMALL(IF($A$88=IK$4:IK$56,ROW(IK$4:IK$56)-MIN(ROW(IK$4))+1,""),ROWS(IK$88:IK110))),"")</f>
        <v/>
      </c>
      <c r="IL110" s="138" t="str">
        <f t="array" ref="IL110">IFERROR(INDEX($A$4:$A$56,SMALL(IF($A$88=IL$4:IL$56,ROW(IL$4:IL$56)-MIN(ROW(IL$4))+1,""),ROWS(IL$88:IL110))),"")</f>
        <v/>
      </c>
      <c r="IM110" s="138" t="str">
        <f t="array" ref="IM110">IFERROR(INDEX($A$4:$A$56,SMALL(IF($A$88=IM$4:IM$56,ROW(IM$4:IM$56)-MIN(ROW(IM$4))+1,""),ROWS(IM$88:IM110))),"")</f>
        <v/>
      </c>
      <c r="IN110" s="138" t="str">
        <f t="array" ref="IN110">IFERROR(INDEX($A$4:$A$56,SMALL(IF($A$88=IN$4:IN$56,ROW(IN$4:IN$56)-MIN(ROW(IN$4))+1,""),ROWS(IN$88:IN110))),"")</f>
        <v/>
      </c>
      <c r="IO110" s="138" t="str">
        <f t="array" ref="IO110">IFERROR(INDEX($A$4:$A$56,SMALL(IF($A$88=IO$4:IO$56,ROW(IO$4:IO$56)-MIN(ROW(IO$4))+1,""),ROWS(IO$88:IO110))),"")</f>
        <v/>
      </c>
      <c r="IP110" s="138" t="str">
        <f t="array" ref="IP110">IFERROR(INDEX($A$4:$A$56,SMALL(IF($A$88=IP$4:IP$56,ROW(IP$4:IP$56)-MIN(ROW(IP$4))+1,""),ROWS(IP$88:IP110))),"")</f>
        <v/>
      </c>
      <c r="IQ110" s="138" t="str">
        <f t="array" ref="IQ110">IFERROR(INDEX($A$4:$A$56,SMALL(IF($A$88=IQ$4:IQ$56,ROW(IQ$4:IQ$56)-MIN(ROW(IQ$4))+1,""),ROWS(IQ$88:IQ110))),"")</f>
        <v/>
      </c>
      <c r="IR110" s="138" t="str">
        <f t="array" ref="IR110">IFERROR(INDEX($A$4:$A$56,SMALL(IF($A$88=IR$4:IR$56,ROW(IR$4:IR$56)-MIN(ROW(IR$4))+1,""),ROWS(IR$88:IR110))),"")</f>
        <v/>
      </c>
      <c r="IS110" s="138" t="str">
        <f t="array" ref="IS110">IFERROR(INDEX($A$4:$A$56,SMALL(IF($A$88=IS$4:IS$56,ROW(IS$4:IS$56)-MIN(ROW(IS$4))+1,""),ROWS(IS$88:IS110))),"")</f>
        <v/>
      </c>
      <c r="IT110" s="138" t="str">
        <f t="array" ref="IT110">IFERROR(INDEX($A$4:$A$56,SMALL(IF($A$88=IT$4:IT$56,ROW(IT$4:IT$56)-MIN(ROW(IT$4))+1,""),ROWS(IT$88:IT110))),"")</f>
        <v/>
      </c>
      <c r="IU110" s="138" t="str">
        <f t="array" ref="IU110">IFERROR(INDEX($A$4:$A$56,SMALL(IF($A$88=IU$4:IU$56,ROW(IU$4:IU$56)-MIN(ROW(IU$4))+1,""),ROWS(IU$88:IU110))),"")</f>
        <v/>
      </c>
      <c r="IV110" s="138" t="str">
        <f t="array" ref="IV110">IFERROR(INDEX($A$4:$A$56,SMALL(IF($A$88=IV$4:IV$56,ROW(IV$4:IV$56)-MIN(ROW(IV$4))+1,""),ROWS(IV$88:IV110))),"")</f>
        <v/>
      </c>
      <c r="IW110" s="138" t="str">
        <f t="array" ref="IW110">IFERROR(INDEX($A$4:$A$56,SMALL(IF($A$88=IW$4:IW$56,ROW(IW$4:IW$56)-MIN(ROW(IW$4))+1,""),ROWS(IW$88:IW110))),"")</f>
        <v/>
      </c>
      <c r="IX110" s="138" t="str">
        <f t="array" ref="IX110">IFERROR(INDEX($A$4:$A$56,SMALL(IF($A$88=IX$4:IX$56,ROW(IX$4:IX$56)-MIN(ROW(IX$4))+1,""),ROWS(IX$88:IX110))),"")</f>
        <v/>
      </c>
      <c r="IY110" s="138" t="str">
        <f t="array" ref="IY110">IFERROR(INDEX($A$4:$A$56,SMALL(IF($A$88=IY$4:IY$56,ROW(IY$4:IY$56)-MIN(ROW(IY$4))+1,""),ROWS(IY$88:IY110))),"")</f>
        <v/>
      </c>
      <c r="IZ110" s="138" t="str">
        <f t="array" ref="IZ110">IFERROR(INDEX($A$4:$A$56,SMALL(IF($A$88=IZ$4:IZ$56,ROW(IZ$4:IZ$56)-MIN(ROW(IZ$4))+1,""),ROWS(IZ$88:IZ110))),"")</f>
        <v/>
      </c>
      <c r="JA110" s="138" t="str">
        <f t="array" ref="JA110">IFERROR(INDEX($A$4:$A$56,SMALL(IF($A$88=JA$4:JA$56,ROW(JA$4:JA$56)-MIN(ROW(JA$4))+1,""),ROWS(JA$88:JA110))),"")</f>
        <v/>
      </c>
      <c r="JB110" s="138" t="str">
        <f t="array" ref="JB110">IFERROR(INDEX($A$4:$A$56,SMALL(IF($A$88=JB$4:JB$56,ROW(JB$4:JB$56)-MIN(ROW(JB$4))+1,""),ROWS(JB$88:JB110))),"")</f>
        <v/>
      </c>
      <c r="JC110" s="138" t="str">
        <f t="array" ref="JC110">IFERROR(INDEX($A$4:$A$56,SMALL(IF($A$88=JC$4:JC$56,ROW(JC$4:JC$56)-MIN(ROW(JC$4))+1,""),ROWS(JC$88:JC110))),"")</f>
        <v/>
      </c>
      <c r="JD110" s="138" t="str">
        <f t="array" ref="JD110">IFERROR(INDEX($A$4:$A$56,SMALL(IF($A$88=JD$4:JD$56,ROW(JD$4:JD$56)-MIN(ROW(JD$4))+1,""),ROWS(JD$88:JD110))),"")</f>
        <v/>
      </c>
      <c r="JE110" s="138" t="str">
        <f t="array" ref="JE110">IFERROR(INDEX($A$4:$A$56,SMALL(IF($A$88=JE$4:JE$56,ROW(JE$4:JE$56)-MIN(ROW(JE$4))+1,""),ROWS(JE$88:JE110))),"")</f>
        <v/>
      </c>
      <c r="JF110" s="138" t="str">
        <f t="array" ref="JF110">IFERROR(INDEX($A$4:$A$56,SMALL(IF($A$88=JF$4:JF$56,ROW(JF$4:JF$56)-MIN(ROW(JF$4))+1,""),ROWS(JF$88:JF110))),"")</f>
        <v/>
      </c>
      <c r="JG110" s="138" t="str">
        <f t="array" ref="JG110">IFERROR(INDEX($A$4:$A$56,SMALL(IF($A$88=JG$4:JG$56,ROW(JG$4:JG$56)-MIN(ROW(JG$4))+1,""),ROWS(JG$88:JG110))),"")</f>
        <v/>
      </c>
      <c r="JH110" s="138" t="str">
        <f t="array" ref="JH110">IFERROR(INDEX($A$4:$A$56,SMALL(IF($A$88=JH$4:JH$56,ROW(JH$4:JH$56)-MIN(ROW(JH$4))+1,""),ROWS(JH$88:JH110))),"")</f>
        <v/>
      </c>
      <c r="JI110" s="138" t="str">
        <f t="array" ref="JI110">IFERROR(INDEX($A$4:$A$56,SMALL(IF($A$88=JI$4:JI$56,ROW(JI$4:JI$56)-MIN(ROW(JI$4))+1,""),ROWS(JI$88:JI110))),"")</f>
        <v/>
      </c>
      <c r="JJ110" s="138" t="str">
        <f t="array" ref="JJ110">IFERROR(INDEX($A$4:$A$56,SMALL(IF($A$88=JJ$4:JJ$56,ROW(JJ$4:JJ$56)-MIN(ROW(JJ$4))+1,""),ROWS(JJ$88:JJ110))),"")</f>
        <v/>
      </c>
      <c r="JK110" s="138" t="str">
        <f t="array" ref="JK110">IFERROR(INDEX($A$4:$A$56,SMALL(IF($A$88=JK$4:JK$56,ROW(JK$4:JK$56)-MIN(ROW(JK$4))+1,""),ROWS(JK$88:JK110))),"")</f>
        <v/>
      </c>
    </row>
    <row r="111" spans="1:271">
      <c r="A111" s="150" t="s">
        <v>51</v>
      </c>
      <c r="B111" s="186" t="str">
        <f t="array" ref="B111">IFERROR(INDEX($A$4:$A$56,SMALL(IF($A$111=B$4:B$56,ROW(B$4:B$56)-MIN(ROW(B$4))+1,""),ROWS(B$111:B111))),"")</f>
        <v>agent 30</v>
      </c>
      <c r="C111" s="138" t="str">
        <f t="array" ref="C111">IFERROR(INDEX($A$4:$A$56,SMALL(IF($A$111=C$4:C$56,ROW(C$4:C$56)-MIN(ROW(C$4))+1,""),ROWS(C$111:C111))),"")</f>
        <v>agent 36</v>
      </c>
      <c r="D111" s="138" t="str">
        <f t="array" ref="D111">IFERROR(INDEX($A$4:$A$56,SMALL(IF($A$111=D$4:D$56,ROW(D$4:D$56)-MIN(ROW(D$4))+1,""),ROWS(D$111:D111))),"")</f>
        <v>agent 36</v>
      </c>
      <c r="E111" s="138" t="str">
        <f t="array" ref="E111">IFERROR(INDEX($A$4:$A$56,SMALL(IF($A$111=E$4:E$56,ROW(E$4:E$56)-MIN(ROW(E$4))+1,""),ROWS(E$111:E111))),"")</f>
        <v>agent 38</v>
      </c>
      <c r="F111" s="138" t="str">
        <f t="array" ref="F111">IFERROR(INDEX($A$4:$A$56,SMALL(IF($A$111=F$4:F$56,ROW(F$4:F$56)-MIN(ROW(F$4))+1,""),ROWS(F$111:F111))),"")</f>
        <v>agent 42</v>
      </c>
      <c r="G111" s="186" t="str">
        <f t="array" ref="G111">IFERROR(INDEX($A$4:$A$56,SMALL(IF($A$111=G$4:G$56,ROW(G$4:G$56)-MIN(ROW(G$4))+1,""),ROWS(G$111:G111))),"")</f>
        <v>agent 29</v>
      </c>
      <c r="H111" s="138" t="str">
        <f t="array" ref="H111">IFERROR(INDEX($A$4:$A$56,SMALL(IF($A$111=H$4:H$56,ROW(H$4:H$56)-MIN(ROW(H$4))+1,""),ROWS(H$111:H111))),"")</f>
        <v>agent 35</v>
      </c>
      <c r="I111" s="138" t="str">
        <f t="array" ref="I111">IFERROR(INDEX($A$4:$A$56,SMALL(IF($A$111=I$4:I$56,ROW(I$4:I$56)-MIN(ROW(I$4))+1,""),ROWS(I$111:I111))),"")</f>
        <v>agent 35</v>
      </c>
      <c r="J111" s="138" t="str">
        <f t="array" ref="J111">IFERROR(INDEX($A$4:$A$56,SMALL(IF($A$111=J$4:J$56,ROW(J$4:J$56)-MIN(ROW(J$4))+1,""),ROWS(J$111:J111))),"")</f>
        <v>agent 37</v>
      </c>
      <c r="K111" s="138" t="str">
        <f t="array" ref="K111">IFERROR(INDEX($A$4:$A$56,SMALL(IF($A$111=K$4:K$56,ROW(K$4:K$56)-MIN(ROW(K$4))+1,""),ROWS(K$111:K111))),"")</f>
        <v>agent 41</v>
      </c>
      <c r="L111" s="186" t="str">
        <f t="array" ref="L111">IFERROR(INDEX($A$4:$A$56,SMALL(IF($A$111=L$4:L$56,ROW(L$4:L$56)-MIN(ROW(L$4))+1,""),ROWS(L$111:L111))),"")</f>
        <v>agent 28</v>
      </c>
      <c r="M111" s="138" t="str">
        <f t="array" ref="M111">IFERROR(INDEX($A$4:$A$56,SMALL(IF($A$111=M$4:M$56,ROW(M$4:M$56)-MIN(ROW(M$4))+1,""),ROWS(M$111:M111))),"")</f>
        <v>agent 34</v>
      </c>
      <c r="N111" s="138" t="str">
        <f t="array" ref="N111">IFERROR(INDEX($A$4:$A$56,SMALL(IF($A$111=N$4:N$56,ROW(N$4:N$56)-MIN(ROW(N$4))+1,""),ROWS(N$111:N111))),"")</f>
        <v>agent 34</v>
      </c>
      <c r="O111" s="138" t="str">
        <f t="array" ref="O111">IFERROR(INDEX($A$4:$A$56,SMALL(IF($A$111=O$4:O$56,ROW(O$4:O$56)-MIN(ROW(O$4))+1,""),ROWS(O$111:O111))),"")</f>
        <v>agent 36</v>
      </c>
      <c r="P111" s="138" t="str">
        <f t="array" ref="P111">IFERROR(INDEX($A$4:$A$56,SMALL(IF($A$111=P$4:P$56,ROW(P$4:P$56)-MIN(ROW(P$4))+1,""),ROWS(P$111:P111))),"")</f>
        <v>agent 40</v>
      </c>
      <c r="Q111" s="186" t="str">
        <f t="array" ref="Q111">IFERROR(INDEX($A$4:$A$56,SMALL(IF($A$111=Q$4:Q$56,ROW(Q$4:Q$56)-MIN(ROW(Q$4))+1,""),ROWS(Q$111:Q111))),"")</f>
        <v>agent 27</v>
      </c>
      <c r="R111" s="138" t="str">
        <f t="array" ref="R111">IFERROR(INDEX($A$4:$A$56,SMALL(IF($A$111=R$4:R$56,ROW(R$4:R$56)-MIN(ROW(R$4))+1,""),ROWS(R$111:R111))),"")</f>
        <v>agent 33</v>
      </c>
      <c r="S111" s="138" t="str">
        <f t="array" ref="S111">IFERROR(INDEX($A$4:$A$56,SMALL(IF($A$111=S$4:S$56,ROW(S$4:S$56)-MIN(ROW(S$4))+1,""),ROWS(S$111:S111))),"")</f>
        <v>agent 33</v>
      </c>
      <c r="T111" s="138" t="str">
        <f t="array" ref="T111">IFERROR(INDEX($A$4:$A$56,SMALL(IF($A$111=T$4:T$56,ROW(T$4:T$56)-MIN(ROW(T$4))+1,""),ROWS(T$111:T111))),"")</f>
        <v>agent 35</v>
      </c>
      <c r="U111" s="138" t="str">
        <f t="array" ref="U111">IFERROR(INDEX($A$4:$A$56,SMALL(IF($A$111=U$4:U$56,ROW(U$4:U$56)-MIN(ROW(U$4))+1,""),ROWS(U$111:U111))),"")</f>
        <v>agent 39</v>
      </c>
      <c r="V111" s="186" t="str">
        <f t="array" ref="V111">IFERROR(INDEX($A$4:$A$56,SMALL(IF($A$111=V$4:V$56,ROW(V$4:V$56)-MIN(ROW(V$4))+1,""),ROWS(V$111:V111))),"")</f>
        <v>agent 27</v>
      </c>
      <c r="W111" s="138" t="str">
        <f t="array" ref="W111">IFERROR(INDEX($A$4:$A$56,SMALL(IF($A$111=W$4:W$56,ROW(W$4:W$56)-MIN(ROW(W$4))+1,""),ROWS(W$111:W111))),"")</f>
        <v>agent 32</v>
      </c>
      <c r="X111" s="138" t="str">
        <f t="array" ref="X111">IFERROR(INDEX($A$4:$A$56,SMALL(IF($A$111=X$4:X$56,ROW(X$4:X$56)-MIN(ROW(X$4))+1,""),ROWS(X$111:X111))),"")</f>
        <v>agent 32</v>
      </c>
      <c r="Y111" s="138" t="str">
        <f t="array" ref="Y111">IFERROR(INDEX($A$4:$A$56,SMALL(IF($A$111=Y$4:Y$56,ROW(Y$4:Y$56)-MIN(ROW(Y$4))+1,""),ROWS(Y$111:Y111))),"")</f>
        <v>agent 34</v>
      </c>
      <c r="Z111" s="138" t="str">
        <f t="array" ref="Z111">IFERROR(INDEX($A$4:$A$56,SMALL(IF($A$111=Z$4:Z$56,ROW(Z$4:Z$56)-MIN(ROW(Z$4))+1,""),ROWS(Z$111:Z111))),"")</f>
        <v>agent 38</v>
      </c>
      <c r="AA111" s="186" t="str">
        <f t="array" ref="AA111">IFERROR(INDEX($A$4:$A$56,SMALL(IF($A$111=AA$4:AA$56,ROW(AA$4:AA$56)-MIN(ROW(AA$4))+1,""),ROWS(AA$111:AA111))),"")</f>
        <v>agent 31</v>
      </c>
      <c r="AB111" s="138" t="str">
        <f t="array" ref="AB111">IFERROR(INDEX($A$4:$A$56,SMALL(IF($A$111=AB$4:AB$56,ROW(AB$4:AB$56)-MIN(ROW(AB$4))+1,""),ROWS(AB$111:AB111))),"")</f>
        <v>agent 31</v>
      </c>
      <c r="AC111" s="138" t="str">
        <f t="array" ref="AC111">IFERROR(INDEX($A$4:$A$56,SMALL(IF($A$111=AC$4:AC$56,ROW(AC$4:AC$56)-MIN(ROW(AC$4))+1,""),ROWS(AC$111:AC111))),"")</f>
        <v>agent 31</v>
      </c>
      <c r="AD111" s="138" t="str">
        <f t="array" ref="AD111">IFERROR(INDEX($A$4:$A$56,SMALL(IF($A$111=AD$4:AD$56,ROW(AD$4:AD$56)-MIN(ROW(AD$4))+1,""),ROWS(AD$111:AD111))),"")</f>
        <v>agent 33</v>
      </c>
      <c r="AE111" s="138" t="str">
        <f t="array" ref="AE111">IFERROR(INDEX($A$4:$A$56,SMALL(IF($A$111=AE$4:AE$56,ROW(AE$4:AE$56)-MIN(ROW(AE$4))+1,""),ROWS(AE$111:AE111))),"")</f>
        <v>agent 37</v>
      </c>
      <c r="AF111" s="186" t="str">
        <f t="array" ref="AF111">IFERROR(INDEX($A$4:$A$56,SMALL(IF($A$111=AF$4:AF$56,ROW(AF$4:AF$56)-MIN(ROW(AF$4))+1,""),ROWS(AF$111:AF111))),"")</f>
        <v>agent 30</v>
      </c>
      <c r="AG111" s="138" t="str">
        <f t="array" ref="AG111">IFERROR(INDEX($A$4:$A$56,SMALL(IF($A$111=AG$4:AG$56,ROW(AG$4:AG$56)-MIN(ROW(AG$4))+1,""),ROWS(AG$111:AG111))),"")</f>
        <v>agent 30</v>
      </c>
      <c r="AH111" s="138" t="str">
        <f t="array" ref="AH111">IFERROR(INDEX($A$4:$A$56,SMALL(IF($A$111=AH$4:AH$56,ROW(AH$4:AH$56)-MIN(ROW(AH$4))+1,""),ROWS(AH$111:AH111))),"")</f>
        <v>agent 30</v>
      </c>
      <c r="AI111" s="138" t="str">
        <f t="array" ref="AI111">IFERROR(INDEX($A$4:$A$56,SMALL(IF($A$111=AI$4:AI$56,ROW(AI$4:AI$56)-MIN(ROW(AI$4))+1,""),ROWS(AI$111:AI111))),"")</f>
        <v>agent 32</v>
      </c>
      <c r="AJ111" s="138" t="str">
        <f t="array" ref="AJ111">IFERROR(INDEX($A$4:$A$56,SMALL(IF($A$111=AJ$4:AJ$56,ROW(AJ$4:AJ$56)-MIN(ROW(AJ$4))+1,""),ROWS(AJ$111:AJ111))),"")</f>
        <v>agent 36</v>
      </c>
      <c r="AK111" s="186" t="str">
        <f t="array" ref="AK111">IFERROR(INDEX($A$4:$A$56,SMALL(IF($A$111=AK$4:AK$56,ROW(AK$4:AK$56)-MIN(ROW(AK$4))+1,""),ROWS(AK$111:AK111))),"")</f>
        <v>agent 29</v>
      </c>
      <c r="AL111" s="138" t="str">
        <f t="array" ref="AL111">IFERROR(INDEX($A$4:$A$56,SMALL(IF($A$111=AL$4:AL$56,ROW(AL$4:AL$56)-MIN(ROW(AL$4))+1,""),ROWS(AL$111:AL111))),"")</f>
        <v>agent 29</v>
      </c>
      <c r="AM111" s="138" t="str">
        <f t="array" ref="AM111">IFERROR(INDEX($A$4:$A$56,SMALL(IF($A$111=AM$4:AM$56,ROW(AM$4:AM$56)-MIN(ROW(AM$4))+1,""),ROWS(AM$111:AM111))),"")</f>
        <v>agent 29</v>
      </c>
      <c r="AN111" s="138" t="str">
        <f t="array" ref="AN111">IFERROR(INDEX($A$4:$A$56,SMALL(IF($A$111=AN$4:AN$56,ROW(AN$4:AN$56)-MIN(ROW(AN$4))+1,""),ROWS(AN$111:AN111))),"")</f>
        <v>agent 31</v>
      </c>
      <c r="AO111" s="138" t="str">
        <f t="array" ref="AO111">IFERROR(INDEX($A$4:$A$56,SMALL(IF($A$111=AO$4:AO$56,ROW(AO$4:AO$56)-MIN(ROW(AO$4))+1,""),ROWS(AO$111:AO111))),"")</f>
        <v>agent 35</v>
      </c>
      <c r="AP111" s="186" t="str">
        <f t="array" ref="AP111">IFERROR(INDEX($A$4:$A$56,SMALL(IF($A$111=AP$4:AP$56,ROW(AP$4:AP$56)-MIN(ROW(AP$4))+1,""),ROWS(AP$111:AP111))),"")</f>
        <v>agent 28</v>
      </c>
      <c r="AQ111" s="138" t="str">
        <f t="array" ref="AQ111">IFERROR(INDEX($A$4:$A$56,SMALL(IF($A$111=AQ$4:AQ$56,ROW(AQ$4:AQ$56)-MIN(ROW(AQ$4))+1,""),ROWS(AQ$111:AQ111))),"")</f>
        <v>agent 28</v>
      </c>
      <c r="AR111" s="138" t="str">
        <f t="array" ref="AR111">IFERROR(INDEX($A$4:$A$56,SMALL(IF($A$111=AR$4:AR$56,ROW(AR$4:AR$56)-MIN(ROW(AR$4))+1,""),ROWS(AR$111:AR111))),"")</f>
        <v>agent 28</v>
      </c>
      <c r="AS111" s="138" t="str">
        <f t="array" ref="AS111">IFERROR(INDEX($A$4:$A$56,SMALL(IF($A$111=AS$4:AS$56,ROW(AS$4:AS$56)-MIN(ROW(AS$4))+1,""),ROWS(AS$111:AS111))),"")</f>
        <v>agent 30</v>
      </c>
      <c r="AT111" s="138" t="str">
        <f t="array" ref="AT111">IFERROR(INDEX($A$4:$A$56,SMALL(IF($A$111=AT$4:AT$56,ROW(AT$4:AT$56)-MIN(ROW(AT$4))+1,""),ROWS(AT$111:AT111))),"")</f>
        <v>agent 34</v>
      </c>
      <c r="AU111" s="186" t="str">
        <f t="array" ref="AU111">IFERROR(INDEX($A$4:$A$56,SMALL(IF($A$111=AU$4:AU$56,ROW(AU$4:AU$56)-MIN(ROW(AU$4))+1,""),ROWS(AU$111:AU111))),"")</f>
        <v>agent 27</v>
      </c>
      <c r="AV111" s="138" t="str">
        <f t="array" ref="AV111">IFERROR(INDEX($A$4:$A$56,SMALL(IF($A$111=AV$4:AV$56,ROW(AV$4:AV$56)-MIN(ROW(AV$4))+1,""),ROWS(AV$111:AV111))),"")</f>
        <v>agent 27</v>
      </c>
      <c r="AW111" s="138" t="str">
        <f t="array" ref="AW111">IFERROR(INDEX($A$4:$A$56,SMALL(IF($A$111=AW$4:AW$56,ROW(AW$4:AW$56)-MIN(ROW(AW$4))+1,""),ROWS(AW$111:AW111))),"")</f>
        <v>agent 27</v>
      </c>
      <c r="AX111" s="138" t="str">
        <f t="array" ref="AX111">IFERROR(INDEX($A$4:$A$56,SMALL(IF($A$111=AX$4:AX$56,ROW(AX$4:AX$56)-MIN(ROW(AX$4))+1,""),ROWS(AX$111:AX111))),"")</f>
        <v>agent 29</v>
      </c>
      <c r="AY111" s="138" t="str">
        <f t="array" ref="AY111">IFERROR(INDEX($A$4:$A$56,SMALL(IF($A$111=AY$4:AY$56,ROW(AY$4:AY$56)-MIN(ROW(AY$4))+1,""),ROWS(AY$111:AY111))),"")</f>
        <v>agent 33</v>
      </c>
      <c r="AZ111" s="186" t="str">
        <f t="array" ref="AZ111">IFERROR(INDEX($A$4:$A$56,SMALL(IF($A$111=AZ$4:AZ$56,ROW(AZ$4:AZ$56)-MIN(ROW(AZ$4))+1,""),ROWS(AZ$111:AZ111))),"")</f>
        <v>agent 33</v>
      </c>
      <c r="BA111" s="138" t="str">
        <f t="array" ref="BA111">IFERROR(INDEX($A$4:$A$56,SMALL(IF($A$111=BA$4:BA$56,ROW(BA$4:BA$56)-MIN(ROW(BA$4))+1,""),ROWS(BA$111:BA111))),"")</f>
        <v>agent 33</v>
      </c>
      <c r="BB111" s="138" t="str">
        <f t="array" ref="BB111">IFERROR(INDEX($A$4:$A$56,SMALL(IF($A$111=BB$4:BB$56,ROW(BB$4:BB$56)-MIN(ROW(BB$4))+1,""),ROWS(BB$111:BB111))),"")</f>
        <v>agent 33</v>
      </c>
      <c r="BC111" s="138" t="str">
        <f t="array" ref="BC111">IFERROR(INDEX($A$4:$A$56,SMALL(IF($A$111=BC$4:BC$56,ROW(BC$4:BC$56)-MIN(ROW(BC$4))+1,""),ROWS(BC$111:BC111))),"")</f>
        <v>agent 28</v>
      </c>
      <c r="BD111" s="138" t="str">
        <f t="array" ref="BD111">IFERROR(INDEX($A$4:$A$56,SMALL(IF($A$111=BD$4:BD$56,ROW(BD$4:BD$56)-MIN(ROW(BD$4))+1,""),ROWS(BD$111:BD111))),"")</f>
        <v>agent 32</v>
      </c>
      <c r="BE111" s="186" t="str">
        <f t="array" ref="BE111">IFERROR(INDEX($A$4:$A$56,SMALL(IF($A$111=BE$4:BE$56,ROW(BE$4:BE$56)-MIN(ROW(BE$4))+1,""),ROWS(BE$111:BE111))),"")</f>
        <v>agent 32</v>
      </c>
      <c r="BF111" s="138" t="str">
        <f t="array" ref="BF111">IFERROR(INDEX($A$4:$A$56,SMALL(IF($A$111=BF$4:BF$56,ROW(BF$4:BF$56)-MIN(ROW(BF$4))+1,""),ROWS(BF$111:BF111))),"")</f>
        <v>agent 32</v>
      </c>
      <c r="BG111" s="138" t="str">
        <f t="array" ref="BG111">IFERROR(INDEX($A$4:$A$56,SMALL(IF($A$111=BG$4:BG$56,ROW(BG$4:BG$56)-MIN(ROW(BG$4))+1,""),ROWS(BG$111:BG111))),"")</f>
        <v>agent 32</v>
      </c>
      <c r="BH111" s="138" t="str">
        <f t="array" ref="BH111">IFERROR(INDEX($A$4:$A$56,SMALL(IF($A$111=BH$4:BH$56,ROW(BH$4:BH$56)-MIN(ROW(BH$4))+1,""),ROWS(BH$111:BH111))),"")</f>
        <v>agent 27</v>
      </c>
      <c r="BI111" s="138" t="str">
        <f t="array" ref="BI111">IFERROR(INDEX($A$4:$A$56,SMALL(IF($A$111=BI$4:BI$56,ROW(BI$4:BI$56)-MIN(ROW(BI$4))+1,""),ROWS(BI$111:BI111))),"")</f>
        <v>agent 31</v>
      </c>
      <c r="BJ111" s="186" t="str">
        <f t="array" ref="BJ111">IFERROR(INDEX($A$4:$A$56,SMALL(IF($A$111=BJ$4:BJ$56,ROW(BJ$4:BJ$56)-MIN(ROW(BJ$4))+1,""),ROWS(BJ$111:BJ111))),"")</f>
        <v>agent 31</v>
      </c>
      <c r="BK111" s="138" t="str">
        <f t="array" ref="BK111">IFERROR(INDEX($A$4:$A$56,SMALL(IF($A$111=BK$4:BK$56,ROW(BK$4:BK$56)-MIN(ROW(BK$4))+1,""),ROWS(BK$111:BK111))),"")</f>
        <v>agent 31</v>
      </c>
      <c r="BL111" s="138" t="str">
        <f t="array" ref="BL111">IFERROR(INDEX($A$4:$A$56,SMALL(IF($A$111=BL$4:BL$56,ROW(BL$4:BL$56)-MIN(ROW(BL$4))+1,""),ROWS(BL$111:BL111))),"")</f>
        <v>agent 31</v>
      </c>
      <c r="BM111" s="138" t="str">
        <f t="array" ref="BM111">IFERROR(INDEX($A$4:$A$56,SMALL(IF($A$111=BM$4:BM$56,ROW(BM$4:BM$56)-MIN(ROW(BM$4))+1,""),ROWS(BM$111:BM111))),"")</f>
        <v>agent 31</v>
      </c>
      <c r="BN111" s="138" t="str">
        <f t="array" ref="BN111">IFERROR(INDEX($A$4:$A$56,SMALL(IF($A$111=BN$4:BN$56,ROW(BN$4:BN$56)-MIN(ROW(BN$4))+1,""),ROWS(BN$111:BN111))),"")</f>
        <v>agent 30</v>
      </c>
      <c r="BO111" s="186" t="str">
        <f t="array" ref="BO111">IFERROR(INDEX($A$4:$A$56,SMALL(IF($A$111=BO$4:BO$56,ROW(BO$4:BO$56)-MIN(ROW(BO$4))+1,""),ROWS(BO$111:BO111))),"")</f>
        <v>agent 30</v>
      </c>
      <c r="BP111" s="138" t="str">
        <f t="array" ref="BP111">IFERROR(INDEX($A$4:$A$56,SMALL(IF($A$111=BP$4:BP$56,ROW(BP$4:BP$56)-MIN(ROW(BP$4))+1,""),ROWS(BP$111:BP111))),"")</f>
        <v>agent 30</v>
      </c>
      <c r="BQ111" s="138" t="str">
        <f t="array" ref="BQ111">IFERROR(INDEX($A$4:$A$56,SMALL(IF($A$111=BQ$4:BQ$56,ROW(BQ$4:BQ$56)-MIN(ROW(BQ$4))+1,""),ROWS(BQ$111:BQ111))),"")</f>
        <v>agent 30</v>
      </c>
      <c r="BR111" s="138" t="str">
        <f t="array" ref="BR111">IFERROR(INDEX($A$4:$A$56,SMALL(IF($A$111=BR$4:BR$56,ROW(BR$4:BR$56)-MIN(ROW(BR$4))+1,""),ROWS(BR$111:BR111))),"")</f>
        <v>agent 30</v>
      </c>
      <c r="BS111" s="138" t="str">
        <f t="array" ref="BS111">IFERROR(INDEX($A$4:$A$56,SMALL(IF($A$111=BS$4:BS$56,ROW(BS$4:BS$56)-MIN(ROW(BS$4))+1,""),ROWS(BS$111:BS111))),"")</f>
        <v>agent 29</v>
      </c>
      <c r="BT111" s="186" t="str">
        <f t="array" ref="BT111">IFERROR(INDEX($A$4:$A$56,SMALL(IF($A$111=BT$4:BT$56,ROW(BT$4:BT$56)-MIN(ROW(BT$4))+1,""),ROWS(BT$111:BT111))),"")</f>
        <v>agent 29</v>
      </c>
      <c r="BU111" s="138" t="str">
        <f t="array" ref="BU111">IFERROR(INDEX($A$4:$A$56,SMALL(IF($A$111=BU$4:BU$56,ROW(BU$4:BU$56)-MIN(ROW(BU$4))+1,""),ROWS(BU$111:BU111))),"")</f>
        <v>agent 29</v>
      </c>
      <c r="BV111" s="138" t="str">
        <f t="array" ref="BV111">IFERROR(INDEX($A$4:$A$56,SMALL(IF($A$111=BV$4:BV$56,ROW(BV$4:BV$56)-MIN(ROW(BV$4))+1,""),ROWS(BV$111:BV111))),"")</f>
        <v>agent 29</v>
      </c>
      <c r="BW111" s="138" t="str">
        <f t="array" ref="BW111">IFERROR(INDEX($A$4:$A$56,SMALL(IF($A$111=BW$4:BW$56,ROW(BW$4:BW$56)-MIN(ROW(BW$4))+1,""),ROWS(BW$111:BW111))),"")</f>
        <v>agent 29</v>
      </c>
      <c r="BX111" s="138" t="str">
        <f t="array" ref="BX111">IFERROR(INDEX($A$4:$A$56,SMALL(IF($A$111=BX$4:BX$56,ROW(BX$4:BX$56)-MIN(ROW(BX$4))+1,""),ROWS(BX$111:BX111))),"")</f>
        <v>agent 28</v>
      </c>
      <c r="BY111" s="186" t="str">
        <f t="array" ref="BY111">IFERROR(INDEX($A$4:$A$56,SMALL(IF($A$111=BY$4:BY$56,ROW(BY$4:BY$56)-MIN(ROW(BY$4))+1,""),ROWS(BY$111:BY111))),"")</f>
        <v>agent 28</v>
      </c>
      <c r="BZ111" s="138" t="str">
        <f t="array" ref="BZ111">IFERROR(INDEX($A$4:$A$56,SMALL(IF($A$111=BZ$4:BZ$56,ROW(BZ$4:BZ$56)-MIN(ROW(BZ$4))+1,""),ROWS(BZ$111:BZ111))),"")</f>
        <v>agent 28</v>
      </c>
      <c r="CA111" s="138" t="str">
        <f t="array" ref="CA111">IFERROR(INDEX($A$4:$A$56,SMALL(IF($A$111=CA$4:CA$56,ROW(CA$4:CA$56)-MIN(ROW(CA$4))+1,""),ROWS(CA$111:CA111))),"")</f>
        <v>agent 28</v>
      </c>
      <c r="CB111" s="138" t="str">
        <f t="array" ref="CB111">IFERROR(INDEX($A$4:$A$56,SMALL(IF($A$111=CB$4:CB$56,ROW(CB$4:CB$56)-MIN(ROW(CB$4))+1,""),ROWS(CB$111:CB111))),"")</f>
        <v>agent 28</v>
      </c>
      <c r="CC111" s="138" t="str">
        <f t="array" ref="CC111">IFERROR(INDEX($A$4:$A$56,SMALL(IF($A$111=CC$4:CC$56,ROW(CC$4:CC$56)-MIN(ROW(CC$4))+1,""),ROWS(CC$111:CC111))),"")</f>
        <v>agent 27</v>
      </c>
      <c r="CD111" s="186" t="str">
        <f t="array" ref="CD111">IFERROR(INDEX($A$4:$A$56,SMALL(IF($A$111=CD$4:CD$56,ROW(CD$4:CD$56)-MIN(ROW(CD$4))+1,""),ROWS(CD$111:CD111))),"")</f>
        <v>agent 27</v>
      </c>
      <c r="CE111" s="138" t="str">
        <f t="array" ref="CE111">IFERROR(INDEX($A$4:$A$56,SMALL(IF($A$111=CE$4:CE$56,ROW(CE$4:CE$56)-MIN(ROW(CE$4))+1,""),ROWS(CE$111:CE111))),"")</f>
        <v>agent 27</v>
      </c>
      <c r="CF111" s="138" t="str">
        <f t="array" ref="CF111">IFERROR(INDEX($A$4:$A$56,SMALL(IF($A$111=CF$4:CF$56,ROW(CF$4:CF$56)-MIN(ROW(CF$4))+1,""),ROWS(CF$111:CF111))),"")</f>
        <v>agent 27</v>
      </c>
      <c r="CG111" s="138" t="str">
        <f t="array" ref="CG111">IFERROR(INDEX($A$4:$A$56,SMALL(IF($A$111=CG$4:CG$56,ROW(CG$4:CG$56)-MIN(ROW(CG$4))+1,""),ROWS(CG$111:CG111))),"")</f>
        <v>agent 27</v>
      </c>
      <c r="CH111" s="138" t="str">
        <f t="array" ref="CH111">IFERROR(INDEX($A$4:$A$56,SMALL(IF($A$111=CH$4:CH$56,ROW(CH$4:CH$56)-MIN(ROW(CH$4))+1,""),ROWS(CH$111:CH111))),"")</f>
        <v>agent 33</v>
      </c>
      <c r="CI111" s="186" t="str">
        <f t="array" ref="CI111">IFERROR(INDEX($A$4:$A$56,SMALL(IF($A$111=CI$4:CI$56,ROW(CI$4:CI$56)-MIN(ROW(CI$4))+1,""),ROWS(CI$111:CI111))),"")</f>
        <v>agent 32</v>
      </c>
      <c r="CJ111" s="138" t="str">
        <f t="array" ref="CJ111">IFERROR(INDEX($A$4:$A$56,SMALL(IF($A$111=CJ$4:CJ$56,ROW(CJ$4:CJ$56)-MIN(ROW(CJ$4))+1,""),ROWS(CJ$111:CJ111))),"")</f>
        <v>agent 32</v>
      </c>
      <c r="CK111" s="138" t="str">
        <f t="array" ref="CK111">IFERROR(INDEX($A$4:$A$56,SMALL(IF($A$111=CK$4:CK$56,ROW(CK$4:CK$56)-MIN(ROW(CK$4))+1,""),ROWS(CK$111:CK111))),"")</f>
        <v>agent 32</v>
      </c>
      <c r="CL111" s="138" t="str">
        <f t="array" ref="CL111">IFERROR(INDEX($A$4:$A$56,SMALL(IF($A$111=CL$4:CL$56,ROW(CL$4:CL$56)-MIN(ROW(CL$4))+1,""),ROWS(CL$111:CL111))),"")</f>
        <v>agent 33</v>
      </c>
      <c r="CM111" s="138" t="str">
        <f t="array" ref="CM111">IFERROR(INDEX($A$4:$A$56,SMALL(IF($A$111=CM$4:CM$56,ROW(CM$4:CM$56)-MIN(ROW(CM$4))+1,""),ROWS(CM$111:CM111))),"")</f>
        <v>agent 32</v>
      </c>
      <c r="CN111" s="186" t="str">
        <f t="array" ref="CN111">IFERROR(INDEX($A$4:$A$56,SMALL(IF($A$111=CN$4:CN$56,ROW(CN$4:CN$56)-MIN(ROW(CN$4))+1,""),ROWS(CN$111:CN111))),"")</f>
        <v>agent 31</v>
      </c>
      <c r="CO111" s="138" t="str">
        <f t="array" ref="CO111">IFERROR(INDEX($A$4:$A$56,SMALL(IF($A$111=CO$4:CO$56,ROW(CO$4:CO$56)-MIN(ROW(CO$4))+1,""),ROWS(CO$111:CO111))),"")</f>
        <v>agent 31</v>
      </c>
      <c r="CP111" s="138" t="str">
        <f t="array" ref="CP111">IFERROR(INDEX($A$4:$A$56,SMALL(IF($A$111=CP$4:CP$56,ROW(CP$4:CP$56)-MIN(ROW(CP$4))+1,""),ROWS(CP$111:CP111))),"")</f>
        <v>agent 31</v>
      </c>
      <c r="CQ111" s="138" t="str">
        <f t="array" ref="CQ111">IFERROR(INDEX($A$4:$A$56,SMALL(IF($A$111=CQ$4:CQ$56,ROW(CQ$4:CQ$56)-MIN(ROW(CQ$4))+1,""),ROWS(CQ$111:CQ111))),"")</f>
        <v>agent 32</v>
      </c>
      <c r="CR111" s="138" t="str">
        <f t="array" ref="CR111">IFERROR(INDEX($A$4:$A$56,SMALL(IF($A$111=CR$4:CR$56,ROW(CR$4:CR$56)-MIN(ROW(CR$4))+1,""),ROWS(CR$111:CR111))),"")</f>
        <v>agent 31</v>
      </c>
      <c r="CS111" s="186" t="str">
        <f t="array" ref="CS111">IFERROR(INDEX($A$4:$A$56,SMALL(IF($A$111=CS$4:CS$56,ROW(CS$4:CS$56)-MIN(ROW(CS$4))+1,""),ROWS(CS$111:CS111))),"")</f>
        <v>agent 30</v>
      </c>
      <c r="CT111" s="138" t="str">
        <f t="array" ref="CT111">IFERROR(INDEX($A$4:$A$56,SMALL(IF($A$111=CT$4:CT$56,ROW(CT$4:CT$56)-MIN(ROW(CT$4))+1,""),ROWS(CT$111:CT111))),"")</f>
        <v>agent 30</v>
      </c>
      <c r="CU111" s="138" t="str">
        <f t="array" ref="CU111">IFERROR(INDEX($A$4:$A$56,SMALL(IF($A$111=CU$4:CU$56,ROW(CU$4:CU$56)-MIN(ROW(CU$4))+1,""),ROWS(CU$111:CU111))),"")</f>
        <v>agent 30</v>
      </c>
      <c r="CV111" s="138" t="str">
        <f t="array" ref="CV111">IFERROR(INDEX($A$4:$A$56,SMALL(IF($A$111=CV$4:CV$56,ROW(CV$4:CV$56)-MIN(ROW(CV$4))+1,""),ROWS(CV$111:CV111))),"")</f>
        <v>agent 31</v>
      </c>
      <c r="CW111" s="138" t="str">
        <f t="array" ref="CW111">IFERROR(INDEX($A$4:$A$56,SMALL(IF($A$111=CW$4:CW$56,ROW(CW$4:CW$56)-MIN(ROW(CW$4))+1,""),ROWS(CW$111:CW111))),"")</f>
        <v>agent 30</v>
      </c>
      <c r="CX111" s="186" t="str">
        <f t="array" ref="CX111">IFERROR(INDEX($A$4:$A$56,SMALL(IF($A$111=CX$4:CX$56,ROW(CX$4:CX$56)-MIN(ROW(CX$4))+1,""),ROWS(CX$111:CX111))),"")</f>
        <v>agent 29</v>
      </c>
      <c r="CY111" s="138" t="str">
        <f t="array" ref="CY111">IFERROR(INDEX($A$4:$A$56,SMALL(IF($A$111=CY$4:CY$56,ROW(CY$4:CY$56)-MIN(ROW(CY$4))+1,""),ROWS(CY$111:CY111))),"")</f>
        <v>agent 29</v>
      </c>
      <c r="CZ111" s="138" t="str">
        <f t="array" ref="CZ111">IFERROR(INDEX($A$4:$A$56,SMALL(IF($A$111=CZ$4:CZ$56,ROW(CZ$4:CZ$56)-MIN(ROW(CZ$4))+1,""),ROWS(CZ$111:CZ111))),"")</f>
        <v>agent 29</v>
      </c>
      <c r="DA111" s="138" t="str">
        <f t="array" ref="DA111">IFERROR(INDEX($A$4:$A$56,SMALL(IF($A$111=DA$4:DA$56,ROW(DA$4:DA$56)-MIN(ROW(DA$4))+1,""),ROWS(DA$111:DA111))),"")</f>
        <v>agent 30</v>
      </c>
      <c r="DB111" s="138" t="str">
        <f t="array" ref="DB111">IFERROR(INDEX($A$4:$A$56,SMALL(IF($A$111=DB$4:DB$56,ROW(DB$4:DB$56)-MIN(ROW(DB$4))+1,""),ROWS(DB$111:DB111))),"")</f>
        <v>agent 29</v>
      </c>
      <c r="DC111" s="186" t="str">
        <f t="array" ref="DC111">IFERROR(INDEX($A$4:$A$56,SMALL(IF($A$111=DC$4:DC$56,ROW(DC$4:DC$56)-MIN(ROW(DC$4))+1,""),ROWS(DC$111:DC111))),"")</f>
        <v>agent 28</v>
      </c>
      <c r="DD111" s="138" t="str">
        <f t="array" ref="DD111">IFERROR(INDEX($A$4:$A$56,SMALL(IF($A$111=DD$4:DD$56,ROW(DD$4:DD$56)-MIN(ROW(DD$4))+1,""),ROWS(DD$111:DD111))),"")</f>
        <v>agent 28</v>
      </c>
      <c r="DE111" s="138" t="str">
        <f t="array" ref="DE111">IFERROR(INDEX($A$4:$A$56,SMALL(IF($A$111=DE$4:DE$56,ROW(DE$4:DE$56)-MIN(ROW(DE$4))+1,""),ROWS(DE$111:DE111))),"")</f>
        <v>agent 28</v>
      </c>
      <c r="DF111" s="138" t="str">
        <f t="array" ref="DF111">IFERROR(INDEX($A$4:$A$56,SMALL(IF($A$111=DF$4:DF$56,ROW(DF$4:DF$56)-MIN(ROW(DF$4))+1,""),ROWS(DF$111:DF111))),"")</f>
        <v>agent 29</v>
      </c>
      <c r="DG111" s="138" t="str">
        <f t="array" ref="DG111">IFERROR(INDEX($A$4:$A$56,SMALL(IF($A$111=DG$4:DG$56,ROW(DG$4:DG$56)-MIN(ROW(DG$4))+1,""),ROWS(DG$111:DG111))),"")</f>
        <v>agent 28</v>
      </c>
      <c r="DH111" s="186" t="str">
        <f t="array" ref="DH111">IFERROR(INDEX($A$4:$A$56,SMALL(IF($A$111=DH$4:DH$56,ROW(DH$4:DH$56)-MIN(ROW(DH$4))+1,""),ROWS(DH$111:DH111))),"")</f>
        <v>agent 27</v>
      </c>
      <c r="DI111" s="138" t="str">
        <f t="array" ref="DI111">IFERROR(INDEX($A$4:$A$56,SMALL(IF($A$111=DI$4:DI$56,ROW(DI$4:DI$56)-MIN(ROW(DI$4))+1,""),ROWS(DI$111:DI111))),"")</f>
        <v>agent 27</v>
      </c>
      <c r="DJ111" s="138" t="str">
        <f t="array" ref="DJ111">IFERROR(INDEX($A$4:$A$56,SMALL(IF($A$111=DJ$4:DJ$56,ROW(DJ$4:DJ$56)-MIN(ROW(DJ$4))+1,""),ROWS(DJ$111:DJ111))),"")</f>
        <v>agent 27</v>
      </c>
      <c r="DK111" s="138" t="str">
        <f t="array" ref="DK111">IFERROR(INDEX($A$4:$A$56,SMALL(IF($A$111=DK$4:DK$56,ROW(DK$4:DK$56)-MIN(ROW(DK$4))+1,""),ROWS(DK$111:DK111))),"")</f>
        <v>agent 28</v>
      </c>
      <c r="DL111" s="138" t="str">
        <f t="array" ref="DL111">IFERROR(INDEX($A$4:$A$56,SMALL(IF($A$111=DL$4:DL$56,ROW(DL$4:DL$56)-MIN(ROW(DL$4))+1,""),ROWS(DL$111:DL111))),"")</f>
        <v>agent 27</v>
      </c>
      <c r="DM111" s="186" t="str">
        <f t="array" ref="DM111">IFERROR(INDEX($A$4:$A$56,SMALL(IF($A$111=DM$4:DM$56,ROW(DM$4:DM$56)-MIN(ROW(DM$4))+1,""),ROWS(DM$111:DM111))),"")</f>
        <v>agent 28</v>
      </c>
      <c r="DN111" s="138" t="str">
        <f t="array" ref="DN111">IFERROR(INDEX($A$4:$A$56,SMALL(IF($A$111=DN$4:DN$56,ROW(DN$4:DN$56)-MIN(ROW(DN$4))+1,""),ROWS(DN$111:DN111))),"")</f>
        <v>agent 27</v>
      </c>
      <c r="DO111" s="138" t="str">
        <f t="array" ref="DO111">IFERROR(INDEX($A$4:$A$56,SMALL(IF($A$111=DO$4:DO$56,ROW(DO$4:DO$56)-MIN(ROW(DO$4))+1,""),ROWS(DO$111:DO111))),"")</f>
        <v>agent 27</v>
      </c>
      <c r="DP111" s="138" t="str">
        <f t="array" ref="DP111">IFERROR(INDEX($A$4:$A$56,SMALL(IF($A$111=DP$4:DP$56,ROW(DP$4:DP$56)-MIN(ROW(DP$4))+1,""),ROWS(DP$111:DP111))),"")</f>
        <v>agent 27</v>
      </c>
      <c r="DQ111" s="138" t="str">
        <f t="array" ref="DQ111">IFERROR(INDEX($A$4:$A$56,SMALL(IF($A$111=DQ$4:DQ$56,ROW(DQ$4:DQ$56)-MIN(ROW(DQ$4))+1,""),ROWS(DQ$111:DQ111))),"")</f>
        <v>agent 27</v>
      </c>
      <c r="DR111" s="186" t="str">
        <f t="array" ref="DR111">IFERROR(INDEX($A$4:$A$56,SMALL(IF($A$111=DR$4:DR$56,ROW(DR$4:DR$56)-MIN(ROW(DR$4))+1,""),ROWS(DR$111:DR111))),"")</f>
        <v>agent 27</v>
      </c>
      <c r="DS111" s="138" t="str">
        <f t="array" ref="DS111">IFERROR(INDEX($A$4:$A$56,SMALL(IF($A$111=DS$4:DS$56,ROW(DS$4:DS$56)-MIN(ROW(DS$4))+1,""),ROWS(DS$111:DS111))),"")</f>
        <v>agent 27</v>
      </c>
      <c r="DT111" s="138" t="str">
        <f t="array" ref="DT111">IFERROR(INDEX($A$4:$A$56,SMALL(IF($A$111=DT$4:DT$56,ROW(DT$4:DT$56)-MIN(ROW(DT$4))+1,""),ROWS(DT$111:DT111))),"")</f>
        <v>agent 28</v>
      </c>
      <c r="DU111" s="138" t="str">
        <f t="array" ref="DU111">IFERROR(INDEX($A$4:$A$56,SMALL(IF($A$111=DU$4:DU$56,ROW(DU$4:DU$56)-MIN(ROW(DU$4))+1,""),ROWS(DU$111:DU111))),"")</f>
        <v>agent 41</v>
      </c>
      <c r="DV111" s="138" t="str">
        <f t="array" ref="DV111">IFERROR(INDEX($A$4:$A$56,SMALL(IF($A$111=DV$4:DV$56,ROW(DV$4:DV$56)-MIN(ROW(DV$4))+1,""),ROWS(DV$111:DV111))),"")</f>
        <v>agent 27</v>
      </c>
      <c r="DW111" s="186" t="str">
        <f t="array" ref="DW111">IFERROR(INDEX($A$4:$A$56,SMALL(IF($A$111=DW$4:DW$56,ROW(DW$4:DW$56)-MIN(ROW(DW$4))+1,""),ROWS(DW$111:DW111))),"")</f>
        <v>agent 32</v>
      </c>
      <c r="DX111" s="138" t="str">
        <f t="array" ref="DX111">IFERROR(INDEX($A$4:$A$56,SMALL(IF($A$111=DX$4:DX$56,ROW(DX$4:DX$56)-MIN(ROW(DX$4))+1,""),ROWS(DX$111:DX111))),"")</f>
        <v>agent 38</v>
      </c>
      <c r="DY111" s="138" t="str">
        <f t="array" ref="DY111">IFERROR(INDEX($A$4:$A$56,SMALL(IF($A$111=DY$4:DY$56,ROW(DY$4:DY$56)-MIN(ROW(DY$4))+1,""),ROWS(DY$111:DY111))),"")</f>
        <v>agent 27</v>
      </c>
      <c r="DZ111" s="138" t="str">
        <f t="array" ref="DZ111">IFERROR(INDEX($A$4:$A$56,SMALL(IF($A$111=DZ$4:DZ$56,ROW(DZ$4:DZ$56)-MIN(ROW(DZ$4))+1,""),ROWS(DZ$111:DZ111))),"")</f>
        <v>agent 40</v>
      </c>
      <c r="EA111" s="138" t="str">
        <f t="array" ref="EA111">IFERROR(INDEX($A$4:$A$56,SMALL(IF($A$111=EA$4:EA$56,ROW(EA$4:EA$56)-MIN(ROW(EA$4))+1,""),ROWS(EA$111:EA111))),"")</f>
        <v>agent 44</v>
      </c>
      <c r="EB111" s="186" t="str">
        <f t="array" ref="EB111">IFERROR(INDEX($A$4:$A$56,SMALL(IF($A$111=EB$4:EB$56,ROW(EB$4:EB$56)-MIN(ROW(EB$4))+1,""),ROWS(EB$111:EB111))),"")</f>
        <v>agent 31</v>
      </c>
      <c r="EC111" s="138" t="str">
        <f t="array" ref="EC111">IFERROR(INDEX($A$4:$A$56,SMALL(IF($A$111=EC$4:EC$56,ROW(EC$4:EC$56)-MIN(ROW(EC$4))+1,""),ROWS(EC$111:EC111))),"")</f>
        <v>agent 37</v>
      </c>
      <c r="ED111" s="138" t="str">
        <f t="array" ref="ED111">IFERROR(INDEX($A$4:$A$56,SMALL(IF($A$111=ED$4:ED$56,ROW(ED$4:ED$56)-MIN(ROW(ED$4))+1,""),ROWS(ED$111:ED111))),"")</f>
        <v>agent 37</v>
      </c>
      <c r="EE111" s="138" t="str">
        <f t="array" ref="EE111">IFERROR(INDEX($A$4:$A$56,SMALL(IF($A$111=EE$4:EE$56,ROW(EE$4:EE$56)-MIN(ROW(EE$4))+1,""),ROWS(EE$111:EE111))),"")</f>
        <v>agent 39</v>
      </c>
      <c r="EF111" s="138" t="str">
        <f t="array" ref="EF111">IFERROR(INDEX($A$4:$A$56,SMALL(IF($A$111=EF$4:EF$56,ROW(EF$4:EF$56)-MIN(ROW(EF$4))+1,""),ROWS(EF$111:EF111))),"")</f>
        <v>agent 43</v>
      </c>
      <c r="EG111" s="186" t="str">
        <f t="array" ref="EG111">IFERROR(INDEX($A$4:$A$56,SMALL(IF($A$111=EG$4:EG$56,ROW(EG$4:EG$56)-MIN(ROW(EG$4))+1,""),ROWS(EG$111:EG111))),"")</f>
        <v>agent 30</v>
      </c>
      <c r="EH111" s="138" t="str">
        <f t="array" ref="EH111">IFERROR(INDEX($A$4:$A$56,SMALL(IF($A$111=EH$4:EH$56,ROW(EH$4:EH$56)-MIN(ROW(EH$4))+1,""),ROWS(EH$111:EH111))),"")</f>
        <v>agent 36</v>
      </c>
      <c r="EI111" s="138" t="str">
        <f t="array" ref="EI111">IFERROR(INDEX($A$4:$A$56,SMALL(IF($A$111=EI$4:EI$56,ROW(EI$4:EI$56)-MIN(ROW(EI$4))+1,""),ROWS(EI$111:EI111))),"")</f>
        <v>agent 36</v>
      </c>
      <c r="EJ111" s="138" t="str">
        <f t="array" ref="EJ111">IFERROR(INDEX($A$4:$A$56,SMALL(IF($A$111=EJ$4:EJ$56,ROW(EJ$4:EJ$56)-MIN(ROW(EJ$4))+1,""),ROWS(EJ$111:EJ111))),"")</f>
        <v>agent 38</v>
      </c>
      <c r="EK111" s="138" t="str">
        <f t="array" ref="EK111">IFERROR(INDEX($A$4:$A$56,SMALL(IF($A$111=EK$4:EK$56,ROW(EK$4:EK$56)-MIN(ROW(EK$4))+1,""),ROWS(EK$111:EK111))),"")</f>
        <v>agent 42</v>
      </c>
      <c r="EL111" s="138" t="str">
        <f t="array" ref="EL111">IFERROR(INDEX($A$4:$A$56,SMALL(IF($A$111=EL$4:EL$56,ROW(EL$4:EL$56)-MIN(ROW(EL$4))+1,""),ROWS(EL$111:EL111))),"")</f>
        <v>agent 29</v>
      </c>
      <c r="EM111" s="138" t="str">
        <f t="array" ref="EM111">IFERROR(INDEX($A$4:$A$56,SMALL(IF($A$111=EM$4:EM$56,ROW(EM$4:EM$56)-MIN(ROW(EM$4))+1,""),ROWS(EM$111:EM111))),"")</f>
        <v>agent 35</v>
      </c>
      <c r="EN111" s="138" t="str">
        <f t="array" ref="EN111">IFERROR(INDEX($A$4:$A$56,SMALL(IF($A$111=EN$4:EN$56,ROW(EN$4:EN$56)-MIN(ROW(EN$4))+1,""),ROWS(EN$111:EN111))),"")</f>
        <v>agent 35</v>
      </c>
      <c r="EO111" s="138" t="str">
        <f t="array" ref="EO111">IFERROR(INDEX($A$4:$A$56,SMALL(IF($A$111=EO$4:EO$56,ROW(EO$4:EO$56)-MIN(ROW(EO$4))+1,""),ROWS(EO$111:EO111))),"")</f>
        <v>agent 37</v>
      </c>
      <c r="EP111" s="138" t="str">
        <f t="array" ref="EP111">IFERROR(INDEX($A$4:$A$56,SMALL(IF($A$111=EP$4:EP$56,ROW(EP$4:EP$56)-MIN(ROW(EP$4))+1,""),ROWS(EP$111:EP111))),"")</f>
        <v>agent 41</v>
      </c>
      <c r="EQ111" s="138" t="str">
        <f t="array" ref="EQ111">IFERROR(INDEX($A$4:$A$56,SMALL(IF($A$111=EQ$4:EQ$56,ROW(EQ$4:EQ$56)-MIN(ROW(EQ$4))+1,""),ROWS(EQ$111:EQ111))),"")</f>
        <v>agent 28</v>
      </c>
      <c r="ER111" s="138" t="str">
        <f t="array" ref="ER111">IFERROR(INDEX($A$4:$A$56,SMALL(IF($A$111=ER$4:ER$56,ROW(ER$4:ER$56)-MIN(ROW(ER$4))+1,""),ROWS(ER$111:ER111))),"")</f>
        <v>agent 34</v>
      </c>
      <c r="ES111" s="138" t="str">
        <f t="array" ref="ES111">IFERROR(INDEX($A$4:$A$56,SMALL(IF($A$111=ES$4:ES$56,ROW(ES$4:ES$56)-MIN(ROW(ES$4))+1,""),ROWS(ES$111:ES111))),"")</f>
        <v>agent 34</v>
      </c>
      <c r="ET111" s="138" t="str">
        <f t="array" ref="ET111">IFERROR(INDEX($A$4:$A$56,SMALL(IF($A$111=ET$4:ET$56,ROW(ET$4:ET$56)-MIN(ROW(ET$4))+1,""),ROWS(ET$111:ET111))),"")</f>
        <v>agent 36</v>
      </c>
      <c r="EU111" s="138" t="str">
        <f t="array" ref="EU111">IFERROR(INDEX($A$4:$A$56,SMALL(IF($A$111=EU$4:EU$56,ROW(EU$4:EU$56)-MIN(ROW(EU$4))+1,""),ROWS(EU$111:EU111))),"")</f>
        <v>agent 40</v>
      </c>
      <c r="EV111" s="138" t="str">
        <f t="array" ref="EV111">IFERROR(INDEX($A$4:$A$56,SMALL(IF($A$111=EV$4:EV$56,ROW(EV$4:EV$56)-MIN(ROW(EV$4))+1,""),ROWS(EV$111:EV111))),"")</f>
        <v>agent 27</v>
      </c>
      <c r="EW111" s="138" t="str">
        <f t="array" ref="EW111">IFERROR(INDEX($A$4:$A$56,SMALL(IF($A$111=EW$4:EW$56,ROW(EW$4:EW$56)-MIN(ROW(EW$4))+1,""),ROWS(EW$111:EW111))),"")</f>
        <v>agent 33</v>
      </c>
      <c r="EX111" s="138" t="str">
        <f t="array" ref="EX111">IFERROR(INDEX($A$4:$A$56,SMALL(IF($A$111=EX$4:EX$56,ROW(EX$4:EX$56)-MIN(ROW(EX$4))+1,""),ROWS(EX$111:EX111))),"")</f>
        <v>agent 33</v>
      </c>
      <c r="EY111" s="138" t="str">
        <f t="array" ref="EY111">IFERROR(INDEX($A$4:$A$56,SMALL(IF($A$111=EY$4:EY$56,ROW(EY$4:EY$56)-MIN(ROW(EY$4))+1,""),ROWS(EY$111:EY111))),"")</f>
        <v>agent 35</v>
      </c>
      <c r="EZ111" s="138" t="str">
        <f t="array" ref="EZ111">IFERROR(INDEX($A$4:$A$56,SMALL(IF($A$111=EZ$4:EZ$56,ROW(EZ$4:EZ$56)-MIN(ROW(EZ$4))+1,""),ROWS(EZ$111:EZ111))),"")</f>
        <v>agent 39</v>
      </c>
      <c r="FA111" s="138" t="str">
        <f t="array" ref="FA111">IFERROR(INDEX($A$4:$A$56,SMALL(IF($A$111=FA$4:FA$56,ROW(FA$4:FA$56)-MIN(ROW(FA$4))+1,""),ROWS(FA$111:FA111))),"")</f>
        <v>agent 27</v>
      </c>
      <c r="FB111" s="138" t="str">
        <f t="array" ref="FB111">IFERROR(INDEX($A$4:$A$56,SMALL(IF($A$111=FB$4:FB$56,ROW(FB$4:FB$56)-MIN(ROW(FB$4))+1,""),ROWS(FB$111:FB111))),"")</f>
        <v>agent 32</v>
      </c>
      <c r="FC111" s="138" t="str">
        <f t="array" ref="FC111">IFERROR(INDEX($A$4:$A$56,SMALL(IF($A$111=FC$4:FC$56,ROW(FC$4:FC$56)-MIN(ROW(FC$4))+1,""),ROWS(FC$111:FC111))),"")</f>
        <v>agent 32</v>
      </c>
      <c r="FD111" s="138" t="str">
        <f t="array" ref="FD111">IFERROR(INDEX($A$4:$A$56,SMALL(IF($A$111=FD$4:FD$56,ROW(FD$4:FD$56)-MIN(ROW(FD$4))+1,""),ROWS(FD$111:FD111))),"")</f>
        <v>agent 34</v>
      </c>
      <c r="FE111" s="138" t="str">
        <f t="array" ref="FE111">IFERROR(INDEX($A$4:$A$56,SMALL(IF($A$111=FE$4:FE$56,ROW(FE$4:FE$56)-MIN(ROW(FE$4))+1,""),ROWS(FE$111:FE111))),"")</f>
        <v>agent 38</v>
      </c>
      <c r="FF111" s="138" t="str">
        <f t="array" ref="FF111">IFERROR(INDEX($A$4:$A$56,SMALL(IF($A$111=FF$4:FF$56,ROW(FF$4:FF$56)-MIN(ROW(FF$4))+1,""),ROWS(FF$111:FF111))),"")</f>
        <v>agent 31</v>
      </c>
      <c r="FG111" s="138" t="str">
        <f t="array" ref="FG111">IFERROR(INDEX($A$4:$A$56,SMALL(IF($A$111=FG$4:FG$56,ROW(FG$4:FG$56)-MIN(ROW(FG$4))+1,""),ROWS(FG$111:FG111))),"")</f>
        <v>agent 31</v>
      </c>
      <c r="FH111" s="138" t="str">
        <f t="array" ref="FH111">IFERROR(INDEX($A$4:$A$56,SMALL(IF($A$111=FH$4:FH$56,ROW(FH$4:FH$56)-MIN(ROW(FH$4))+1,""),ROWS(FH$111:FH111))),"")</f>
        <v>agent 31</v>
      </c>
      <c r="FI111" s="138" t="str">
        <f t="array" ref="FI111">IFERROR(INDEX($A$4:$A$56,SMALL(IF($A$111=FI$4:FI$56,ROW(FI$4:FI$56)-MIN(ROW(FI$4))+1,""),ROWS(FI$111:FI111))),"")</f>
        <v>agent 33</v>
      </c>
      <c r="FJ111" s="138" t="str">
        <f t="array" ref="FJ111">IFERROR(INDEX($A$4:$A$56,SMALL(IF($A$111=FJ$4:FJ$56,ROW(FJ$4:FJ$56)-MIN(ROW(FJ$4))+1,""),ROWS(FJ$111:FJ111))),"")</f>
        <v>agent 37</v>
      </c>
      <c r="FK111" s="138" t="str">
        <f t="array" ref="FK111">IFERROR(INDEX($A$4:$A$56,SMALL(IF($A$111=FK$4:FK$56,ROW(FK$4:FK$56)-MIN(ROW(FK$4))+1,""),ROWS(FK$111:FK111))),"")</f>
        <v>agent 30</v>
      </c>
      <c r="FL111" s="138" t="str">
        <f t="array" ref="FL111">IFERROR(INDEX($A$4:$A$56,SMALL(IF($A$111=FL$4:FL$56,ROW(FL$4:FL$56)-MIN(ROW(FL$4))+1,""),ROWS(FL$111:FL111))),"")</f>
        <v>agent 30</v>
      </c>
      <c r="FM111" s="138" t="str">
        <f t="array" ref="FM111">IFERROR(INDEX($A$4:$A$56,SMALL(IF($A$111=FM$4:FM$56,ROW(FM$4:FM$56)-MIN(ROW(FM$4))+1,""),ROWS(FM$111:FM111))),"")</f>
        <v>agent 30</v>
      </c>
      <c r="FN111" s="138" t="str">
        <f t="array" ref="FN111">IFERROR(INDEX($A$4:$A$56,SMALL(IF($A$111=FN$4:FN$56,ROW(FN$4:FN$56)-MIN(ROW(FN$4))+1,""),ROWS(FN$111:FN111))),"")</f>
        <v>agent 32</v>
      </c>
      <c r="FO111" s="138" t="str">
        <f t="array" ref="FO111">IFERROR(INDEX($A$4:$A$56,SMALL(IF($A$111=FO$4:FO$56,ROW(FO$4:FO$56)-MIN(ROW(FO$4))+1,""),ROWS(FO$111:FO111))),"")</f>
        <v>agent 36</v>
      </c>
      <c r="FP111" s="138" t="str">
        <f t="array" ref="FP111">IFERROR(INDEX($A$4:$A$56,SMALL(IF($A$111=FP$4:FP$56,ROW(FP$4:FP$56)-MIN(ROW(FP$4))+1,""),ROWS(FP$111:FP111))),"")</f>
        <v>agent 29</v>
      </c>
      <c r="FQ111" s="138" t="str">
        <f t="array" ref="FQ111">IFERROR(INDEX($A$4:$A$56,SMALL(IF($A$111=FQ$4:FQ$56,ROW(FQ$4:FQ$56)-MIN(ROW(FQ$4))+1,""),ROWS(FQ$111:FQ111))),"")</f>
        <v>agent 29</v>
      </c>
      <c r="FR111" s="138" t="str">
        <f t="array" ref="FR111">IFERROR(INDEX($A$4:$A$56,SMALL(IF($A$111=FR$4:FR$56,ROW(FR$4:FR$56)-MIN(ROW(FR$4))+1,""),ROWS(FR$111:FR111))),"")</f>
        <v>agent 29</v>
      </c>
      <c r="FS111" s="138" t="str">
        <f t="array" ref="FS111">IFERROR(INDEX($A$4:$A$56,SMALL(IF($A$111=FS$4:FS$56,ROW(FS$4:FS$56)-MIN(ROW(FS$4))+1,""),ROWS(FS$111:FS111))),"")</f>
        <v>agent 31</v>
      </c>
      <c r="FT111" s="138" t="str">
        <f t="array" ref="FT111">IFERROR(INDEX($A$4:$A$56,SMALL(IF($A$111=FT$4:FT$56,ROW(FT$4:FT$56)-MIN(ROW(FT$4))+1,""),ROWS(FT$111:FT111))),"")</f>
        <v>agent 35</v>
      </c>
      <c r="FU111" s="138" t="str">
        <f t="array" ref="FU111">IFERROR(INDEX($A$4:$A$56,SMALL(IF($A$111=FU$4:FU$56,ROW(FU$4:FU$56)-MIN(ROW(FU$4))+1,""),ROWS(FU$111:FU111))),"")</f>
        <v>agent 28</v>
      </c>
      <c r="FV111" s="138" t="str">
        <f t="array" ref="FV111">IFERROR(INDEX($A$4:$A$56,SMALL(IF($A$111=FV$4:FV$56,ROW(FV$4:FV$56)-MIN(ROW(FV$4))+1,""),ROWS(FV$111:FV111))),"")</f>
        <v>agent 28</v>
      </c>
      <c r="FW111" s="138" t="str">
        <f t="array" ref="FW111">IFERROR(INDEX($A$4:$A$56,SMALL(IF($A$111=FW$4:FW$56,ROW(FW$4:FW$56)-MIN(ROW(FW$4))+1,""),ROWS(FW$111:FW111))),"")</f>
        <v>agent 28</v>
      </c>
      <c r="FX111" s="138" t="str">
        <f t="array" ref="FX111">IFERROR(INDEX($A$4:$A$56,SMALL(IF($A$111=FX$4:FX$56,ROW(FX$4:FX$56)-MIN(ROW(FX$4))+1,""),ROWS(FX$111:FX111))),"")</f>
        <v>agent 30</v>
      </c>
      <c r="FY111" s="138" t="str">
        <f t="array" ref="FY111">IFERROR(INDEX($A$4:$A$56,SMALL(IF($A$111=FY$4:FY$56,ROW(FY$4:FY$56)-MIN(ROW(FY$4))+1,""),ROWS(FY$111:FY111))),"")</f>
        <v>agent 34</v>
      </c>
      <c r="FZ111" s="138" t="str">
        <f t="array" ref="FZ111">IFERROR(INDEX($A$4:$A$56,SMALL(IF($A$111=FZ$4:FZ$56,ROW(FZ$4:FZ$56)-MIN(ROW(FZ$4))+1,""),ROWS(FZ$111:FZ111))),"")</f>
        <v>agent 27</v>
      </c>
      <c r="GA111" s="138" t="str">
        <f t="array" ref="GA111">IFERROR(INDEX($A$4:$A$56,SMALL(IF($A$111=GA$4:GA$56,ROW(GA$4:GA$56)-MIN(ROW(GA$4))+1,""),ROWS(GA$111:GA111))),"")</f>
        <v>agent 27</v>
      </c>
      <c r="GB111" s="138" t="str">
        <f t="array" ref="GB111">IFERROR(INDEX($A$4:$A$56,SMALL(IF($A$111=GB$4:GB$56,ROW(GB$4:GB$56)-MIN(ROW(GB$4))+1,""),ROWS(GB$111:GB111))),"")</f>
        <v>agent 27</v>
      </c>
      <c r="GC111" s="138" t="str">
        <f t="array" ref="GC111">IFERROR(INDEX($A$4:$A$56,SMALL(IF($A$111=GC$4:GC$56,ROW(GC$4:GC$56)-MIN(ROW(GC$4))+1,""),ROWS(GC$111:GC111))),"")</f>
        <v>agent 29</v>
      </c>
      <c r="GD111" s="138" t="str">
        <f t="array" ref="GD111">IFERROR(INDEX($A$4:$A$56,SMALL(IF($A$111=GD$4:GD$56,ROW(GD$4:GD$56)-MIN(ROW(GD$4))+1,""),ROWS(GD$111:GD111))),"")</f>
        <v>agent 33</v>
      </c>
      <c r="GE111" s="138" t="str">
        <f t="array" ref="GE111">IFERROR(INDEX($A$4:$A$56,SMALL(IF($A$111=GE$4:GE$56,ROW(GE$4:GE$56)-MIN(ROW(GE$4))+1,""),ROWS(GE$111:GE111))),"")</f>
        <v>agent 33</v>
      </c>
      <c r="GF111" s="138" t="str">
        <f t="array" ref="GF111">IFERROR(INDEX($A$4:$A$56,SMALL(IF($A$111=GF$4:GF$56,ROW(GF$4:GF$56)-MIN(ROW(GF$4))+1,""),ROWS(GF$111:GF111))),"")</f>
        <v>agent 33</v>
      </c>
      <c r="GG111" s="138" t="str">
        <f t="array" ref="GG111">IFERROR(INDEX($A$4:$A$56,SMALL(IF($A$111=GG$4:GG$56,ROW(GG$4:GG$56)-MIN(ROW(GG$4))+1,""),ROWS(GG$111:GG111))),"")</f>
        <v>agent 33</v>
      </c>
      <c r="GH111" s="138" t="str">
        <f t="array" ref="GH111">IFERROR(INDEX($A$4:$A$56,SMALL(IF($A$111=GH$4:GH$56,ROW(GH$4:GH$56)-MIN(ROW(GH$4))+1,""),ROWS(GH$111:GH111))),"")</f>
        <v>agent 28</v>
      </c>
      <c r="GI111" s="138" t="str">
        <f t="array" ref="GI111">IFERROR(INDEX($A$4:$A$56,SMALL(IF($A$111=GI$4:GI$56,ROW(GI$4:GI$56)-MIN(ROW(GI$4))+1,""),ROWS(GI$111:GI111))),"")</f>
        <v>agent 32</v>
      </c>
      <c r="GJ111" s="138" t="str">
        <f t="array" ref="GJ111">IFERROR(INDEX($A$4:$A$56,SMALL(IF($A$111=GJ$4:GJ$56,ROW(GJ$4:GJ$56)-MIN(ROW(GJ$4))+1,""),ROWS(GJ$111:GJ111))),"")</f>
        <v>agent 32</v>
      </c>
      <c r="GK111" s="138" t="str">
        <f t="array" ref="GK111">IFERROR(INDEX($A$4:$A$56,SMALL(IF($A$111=GK$4:GK$56,ROW(GK$4:GK$56)-MIN(ROW(GK$4))+1,""),ROWS(GK$111:GK111))),"")</f>
        <v>agent 32</v>
      </c>
      <c r="GL111" s="138" t="str">
        <f t="array" ref="GL111">IFERROR(INDEX($A$4:$A$56,SMALL(IF($A$111=GL$4:GL$56,ROW(GL$4:GL$56)-MIN(ROW(GL$4))+1,""),ROWS(GL$111:GL111))),"")</f>
        <v>agent 32</v>
      </c>
      <c r="GM111" s="138" t="str">
        <f t="array" ref="GM111">IFERROR(INDEX($A$4:$A$56,SMALL(IF($A$111=GM$4:GM$56,ROW(GM$4:GM$56)-MIN(ROW(GM$4))+1,""),ROWS(GM$111:GM111))),"")</f>
        <v>agent 27</v>
      </c>
      <c r="GN111" s="138" t="str">
        <f t="array" ref="GN111">IFERROR(INDEX($A$4:$A$56,SMALL(IF($A$111=GN$4:GN$56,ROW(GN$4:GN$56)-MIN(ROW(GN$4))+1,""),ROWS(GN$111:GN111))),"")</f>
        <v>agent 31</v>
      </c>
      <c r="GO111" s="138" t="str">
        <f t="array" ref="GO111">IFERROR(INDEX($A$4:$A$56,SMALL(IF($A$111=GO$4:GO$56,ROW(GO$4:GO$56)-MIN(ROW(GO$4))+1,""),ROWS(GO$111:GO111))),"")</f>
        <v>agent 31</v>
      </c>
      <c r="GP111" s="138" t="str">
        <f t="array" ref="GP111">IFERROR(INDEX($A$4:$A$56,SMALL(IF($A$111=GP$4:GP$56,ROW(GP$4:GP$56)-MIN(ROW(GP$4))+1,""),ROWS(GP$111:GP111))),"")</f>
        <v>agent 31</v>
      </c>
      <c r="GQ111" s="138" t="str">
        <f t="array" ref="GQ111">IFERROR(INDEX($A$4:$A$56,SMALL(IF($A$111=GQ$4:GQ$56,ROW(GQ$4:GQ$56)-MIN(ROW(GQ$4))+1,""),ROWS(GQ$111:GQ111))),"")</f>
        <v>agent 31</v>
      </c>
      <c r="GR111" s="138" t="str">
        <f t="array" ref="GR111">IFERROR(INDEX($A$4:$A$56,SMALL(IF($A$111=GR$4:GR$56,ROW(GR$4:GR$56)-MIN(ROW(GR$4))+1,""),ROWS(GR$111:GR111))),"")</f>
        <v>agent 31</v>
      </c>
      <c r="GS111" s="138" t="str">
        <f t="array" ref="GS111">IFERROR(INDEX($A$4:$A$56,SMALL(IF($A$111=GS$4:GS$56,ROW(GS$4:GS$56)-MIN(ROW(GS$4))+1,""),ROWS(GS$111:GS111))),"")</f>
        <v>agent 30</v>
      </c>
      <c r="GT111" s="138" t="str">
        <f t="array" ref="GT111">IFERROR(INDEX($A$4:$A$56,SMALL(IF($A$111=GT$4:GT$56,ROW(GT$4:GT$56)-MIN(ROW(GT$4))+1,""),ROWS(GT$111:GT111))),"")</f>
        <v>agent 30</v>
      </c>
      <c r="GU111" s="138" t="str">
        <f t="array" ref="GU111">IFERROR(INDEX($A$4:$A$56,SMALL(IF($A$111=GU$4:GU$56,ROW(GU$4:GU$56)-MIN(ROW(GU$4))+1,""),ROWS(GU$111:GU111))),"")</f>
        <v>agent 30</v>
      </c>
      <c r="GV111" s="138" t="str">
        <f t="array" ref="GV111">IFERROR(INDEX($A$4:$A$56,SMALL(IF($A$111=GV$4:GV$56,ROW(GV$4:GV$56)-MIN(ROW(GV$4))+1,""),ROWS(GV$111:GV111))),"")</f>
        <v>agent 30</v>
      </c>
      <c r="GW111" s="138" t="str">
        <f t="array" ref="GW111">IFERROR(INDEX($A$4:$A$56,SMALL(IF($A$111=GW$4:GW$56,ROW(GW$4:GW$56)-MIN(ROW(GW$4))+1,""),ROWS(GW$111:GW111))),"")</f>
        <v>agent 30</v>
      </c>
      <c r="GX111" s="138" t="str">
        <f t="array" ref="GX111">IFERROR(INDEX($A$4:$A$56,SMALL(IF($A$111=GX$4:GX$56,ROW(GX$4:GX$56)-MIN(ROW(GX$4))+1,""),ROWS(GX$111:GX111))),"")</f>
        <v>agent 29</v>
      </c>
      <c r="GY111" s="138" t="str">
        <f t="array" ref="GY111">IFERROR(INDEX($A$4:$A$56,SMALL(IF($A$111=GY$4:GY$56,ROW(GY$4:GY$56)-MIN(ROW(GY$4))+1,""),ROWS(GY$111:GY111))),"")</f>
        <v>agent 29</v>
      </c>
      <c r="GZ111" s="138" t="str">
        <f t="array" ref="GZ111">IFERROR(INDEX($A$4:$A$56,SMALL(IF($A$111=GZ$4:GZ$56,ROW(GZ$4:GZ$56)-MIN(ROW(GZ$4))+1,""),ROWS(GZ$111:GZ111))),"")</f>
        <v>agent 29</v>
      </c>
      <c r="HA111" s="138" t="str">
        <f t="array" ref="HA111">IFERROR(INDEX($A$4:$A$56,SMALL(IF($A$111=HA$4:HA$56,ROW(HA$4:HA$56)-MIN(ROW(HA$4))+1,""),ROWS(HA$111:HA111))),"")</f>
        <v>agent 29</v>
      </c>
      <c r="HB111" s="138" t="str">
        <f t="array" ref="HB111">IFERROR(INDEX($A$4:$A$56,SMALL(IF($A$111=HB$4:HB$56,ROW(HB$4:HB$56)-MIN(ROW(HB$4))+1,""),ROWS(HB$111:HB111))),"")</f>
        <v>agent 29</v>
      </c>
      <c r="HC111" s="138" t="str">
        <f t="array" ref="HC111">IFERROR(INDEX($A$4:$A$56,SMALL(IF($A$111=HC$4:HC$56,ROW(HC$4:HC$56)-MIN(ROW(HC$4))+1,""),ROWS(HC$111:HC111))),"")</f>
        <v>agent 28</v>
      </c>
      <c r="HD111" s="138" t="str">
        <f t="array" ref="HD111">IFERROR(INDEX($A$4:$A$56,SMALL(IF($A$111=HD$4:HD$56,ROW(HD$4:HD$56)-MIN(ROW(HD$4))+1,""),ROWS(HD$111:HD111))),"")</f>
        <v>agent 28</v>
      </c>
      <c r="HE111" s="138" t="str">
        <f t="array" ref="HE111">IFERROR(INDEX($A$4:$A$56,SMALL(IF($A$111=HE$4:HE$56,ROW(HE$4:HE$56)-MIN(ROW(HE$4))+1,""),ROWS(HE$111:HE111))),"")</f>
        <v>agent 28</v>
      </c>
      <c r="HF111" s="138" t="str">
        <f t="array" ref="HF111">IFERROR(INDEX($A$4:$A$56,SMALL(IF($A$111=HF$4:HF$56,ROW(HF$4:HF$56)-MIN(ROW(HF$4))+1,""),ROWS(HF$111:HF111))),"")</f>
        <v>agent 28</v>
      </c>
      <c r="HG111" s="138" t="str">
        <f t="array" ref="HG111">IFERROR(INDEX($A$4:$A$56,SMALL(IF($A$111=HG$4:HG$56,ROW(HG$4:HG$56)-MIN(ROW(HG$4))+1,""),ROWS(HG$111:HG111))),"")</f>
        <v>agent 28</v>
      </c>
      <c r="HH111" s="138" t="str">
        <f t="array" ref="HH111">IFERROR(INDEX($A$4:$A$56,SMALL(IF($A$111=HH$4:HH$56,ROW(HH$4:HH$56)-MIN(ROW(HH$4))+1,""),ROWS(HH$111:HH111))),"")</f>
        <v>agent 27</v>
      </c>
      <c r="HI111" s="138" t="str">
        <f t="array" ref="HI111">IFERROR(INDEX($A$4:$A$56,SMALL(IF($A$111=HI$4:HI$56,ROW(HI$4:HI$56)-MIN(ROW(HI$4))+1,""),ROWS(HI$111:HI111))),"")</f>
        <v>agent 27</v>
      </c>
      <c r="HJ111" s="138" t="str">
        <f t="array" ref="HJ111">IFERROR(INDEX($A$4:$A$56,SMALL(IF($A$111=HJ$4:HJ$56,ROW(HJ$4:HJ$56)-MIN(ROW(HJ$4))+1,""),ROWS(HJ$111:HJ111))),"")</f>
        <v>agent 27</v>
      </c>
      <c r="HK111" s="138" t="str">
        <f t="array" ref="HK111">IFERROR(INDEX($A$4:$A$56,SMALL(IF($A$111=HK$4:HK$56,ROW(HK$4:HK$56)-MIN(ROW(HK$4))+1,""),ROWS(HK$111:HK111))),"")</f>
        <v>agent 27</v>
      </c>
      <c r="HL111" s="138" t="str">
        <f t="array" ref="HL111">IFERROR(INDEX($A$4:$A$56,SMALL(IF($A$111=HL$4:HL$56,ROW(HL$4:HL$56)-MIN(ROW(HL$4))+1,""),ROWS(HL$111:HL111))),"")</f>
        <v>agent 27</v>
      </c>
      <c r="HM111" s="138" t="str">
        <f t="array" ref="HM111">IFERROR(INDEX($A$4:$A$56,SMALL(IF($A$111=HM$4:HM$56,ROW(HM$4:HM$56)-MIN(ROW(HM$4))+1,""),ROWS(HM$111:HM111))),"")</f>
        <v>agent 33</v>
      </c>
      <c r="HN111" s="138" t="str">
        <f t="array" ref="HN111">IFERROR(INDEX($A$4:$A$56,SMALL(IF($A$111=HN$4:HN$56,ROW(HN$4:HN$56)-MIN(ROW(HN$4))+1,""),ROWS(HN$111:HN111))),"")</f>
        <v>agent 32</v>
      </c>
      <c r="HO111" s="138" t="str">
        <f t="array" ref="HO111">IFERROR(INDEX($A$4:$A$56,SMALL(IF($A$111=HO$4:HO$56,ROW(HO$4:HO$56)-MIN(ROW(HO$4))+1,""),ROWS(HO$111:HO111))),"")</f>
        <v>agent 32</v>
      </c>
      <c r="HP111" s="138" t="str">
        <f t="array" ref="HP111">IFERROR(INDEX($A$4:$A$56,SMALL(IF($A$111=HP$4:HP$56,ROW(HP$4:HP$56)-MIN(ROW(HP$4))+1,""),ROWS(HP$111:HP111))),"")</f>
        <v>agent 32</v>
      </c>
      <c r="HQ111" s="138" t="str">
        <f t="array" ref="HQ111">IFERROR(INDEX($A$4:$A$56,SMALL(IF($A$111=HQ$4:HQ$56,ROW(HQ$4:HQ$56)-MIN(ROW(HQ$4))+1,""),ROWS(HQ$111:HQ111))),"")</f>
        <v>agent 33</v>
      </c>
      <c r="HR111" s="138" t="str">
        <f t="array" ref="HR111">IFERROR(INDEX($A$4:$A$56,SMALL(IF($A$111=HR$4:HR$56,ROW(HR$4:HR$56)-MIN(ROW(HR$4))+1,""),ROWS(HR$111:HR111))),"")</f>
        <v>agent 32</v>
      </c>
      <c r="HS111" s="138" t="str">
        <f t="array" ref="HS111">IFERROR(INDEX($A$4:$A$56,SMALL(IF($A$111=HS$4:HS$56,ROW(HS$4:HS$56)-MIN(ROW(HS$4))+1,""),ROWS(HS$111:HS111))),"")</f>
        <v>agent 31</v>
      </c>
      <c r="HT111" s="138" t="str">
        <f t="array" ref="HT111">IFERROR(INDEX($A$4:$A$56,SMALL(IF($A$111=HT$4:HT$56,ROW(HT$4:HT$56)-MIN(ROW(HT$4))+1,""),ROWS(HT$111:HT111))),"")</f>
        <v>agent 31</v>
      </c>
      <c r="HU111" s="138" t="str">
        <f t="array" ref="HU111">IFERROR(INDEX($A$4:$A$56,SMALL(IF($A$111=HU$4:HU$56,ROW(HU$4:HU$56)-MIN(ROW(HU$4))+1,""),ROWS(HU$111:HU111))),"")</f>
        <v>agent 31</v>
      </c>
      <c r="HV111" s="138" t="str">
        <f t="array" ref="HV111">IFERROR(INDEX($A$4:$A$56,SMALL(IF($A$111=HV$4:HV$56,ROW(HV$4:HV$56)-MIN(ROW(HV$4))+1,""),ROWS(HV$111:HV111))),"")</f>
        <v>agent 32</v>
      </c>
      <c r="HW111" s="138" t="str">
        <f t="array" ref="HW111">IFERROR(INDEX($A$4:$A$56,SMALL(IF($A$111=HW$4:HW$56,ROW(HW$4:HW$56)-MIN(ROW(HW$4))+1,""),ROWS(HW$111:HW111))),"")</f>
        <v>agent 31</v>
      </c>
      <c r="HX111" s="138" t="str">
        <f t="array" ref="HX111">IFERROR(INDEX($A$4:$A$56,SMALL(IF($A$111=HX$4:HX$56,ROW(HX$4:HX$56)-MIN(ROW(HX$4))+1,""),ROWS(HX$111:HX111))),"")</f>
        <v>agent 30</v>
      </c>
      <c r="HY111" s="138" t="str">
        <f t="array" ref="HY111">IFERROR(INDEX($A$4:$A$56,SMALL(IF($A$111=HY$4:HY$56,ROW(HY$4:HY$56)-MIN(ROW(HY$4))+1,""),ROWS(HY$111:HY111))),"")</f>
        <v>agent 30</v>
      </c>
      <c r="HZ111" s="138" t="str">
        <f t="array" ref="HZ111">IFERROR(INDEX($A$4:$A$56,SMALL(IF($A$111=HZ$4:HZ$56,ROW(HZ$4:HZ$56)-MIN(ROW(HZ$4))+1,""),ROWS(HZ$111:HZ111))),"")</f>
        <v>agent 30</v>
      </c>
      <c r="IA111" s="138" t="str">
        <f t="array" ref="IA111">IFERROR(INDEX($A$4:$A$56,SMALL(IF($A$111=IA$4:IA$56,ROW(IA$4:IA$56)-MIN(ROW(IA$4))+1,""),ROWS(IA$111:IA111))),"")</f>
        <v>agent 31</v>
      </c>
      <c r="IB111" s="138" t="str">
        <f t="array" ref="IB111">IFERROR(INDEX($A$4:$A$56,SMALL(IF($A$111=IB$4:IB$56,ROW(IB$4:IB$56)-MIN(ROW(IB$4))+1,""),ROWS(IB$111:IB111))),"")</f>
        <v>agent 30</v>
      </c>
      <c r="IC111" s="138" t="str">
        <f t="array" ref="IC111">IFERROR(INDEX($A$4:$A$56,SMALL(IF($A$111=IC$4:IC$56,ROW(IC$4:IC$56)-MIN(ROW(IC$4))+1,""),ROWS(IC$111:IC111))),"")</f>
        <v>agent 29</v>
      </c>
      <c r="ID111" s="138" t="str">
        <f t="array" ref="ID111">IFERROR(INDEX($A$4:$A$56,SMALL(IF($A$111=ID$4:ID$56,ROW(ID$4:ID$56)-MIN(ROW(ID$4))+1,""),ROWS(ID$111:ID111))),"")</f>
        <v>agent 29</v>
      </c>
      <c r="IE111" s="138" t="str">
        <f t="array" ref="IE111">IFERROR(INDEX($A$4:$A$56,SMALL(IF($A$111=IE$4:IE$56,ROW(IE$4:IE$56)-MIN(ROW(IE$4))+1,""),ROWS(IE$111:IE111))),"")</f>
        <v>agent 29</v>
      </c>
      <c r="IF111" s="138" t="str">
        <f t="array" ref="IF111">IFERROR(INDEX($A$4:$A$56,SMALL(IF($A$111=IF$4:IF$56,ROW(IF$4:IF$56)-MIN(ROW(IF$4))+1,""),ROWS(IF$111:IF111))),"")</f>
        <v>agent 30</v>
      </c>
      <c r="IG111" s="138" t="str">
        <f t="array" ref="IG111">IFERROR(INDEX($A$4:$A$56,SMALL(IF($A$111=IG$4:IG$56,ROW(IG$4:IG$56)-MIN(ROW(IG$4))+1,""),ROWS(IG$111:IG111))),"")</f>
        <v>agent 29</v>
      </c>
      <c r="IH111" s="138" t="str">
        <f t="array" ref="IH111">IFERROR(INDEX($A$4:$A$56,SMALL(IF($A$111=IH$4:IH$56,ROW(IH$4:IH$56)-MIN(ROW(IH$4))+1,""),ROWS(IH$111:IH111))),"")</f>
        <v>agent 28</v>
      </c>
      <c r="II111" s="138" t="str">
        <f t="array" ref="II111">IFERROR(INDEX($A$4:$A$56,SMALL(IF($A$111=II$4:II$56,ROW(II$4:II$56)-MIN(ROW(II$4))+1,""),ROWS(II$111:II111))),"")</f>
        <v>agent 28</v>
      </c>
      <c r="IJ111" s="138" t="str">
        <f t="array" ref="IJ111">IFERROR(INDEX($A$4:$A$56,SMALL(IF($A$111=IJ$4:IJ$56,ROW(IJ$4:IJ$56)-MIN(ROW(IJ$4))+1,""),ROWS(IJ$111:IJ111))),"")</f>
        <v>agent 28</v>
      </c>
      <c r="IK111" s="138" t="str">
        <f t="array" ref="IK111">IFERROR(INDEX($A$4:$A$56,SMALL(IF($A$111=IK$4:IK$56,ROW(IK$4:IK$56)-MIN(ROW(IK$4))+1,""),ROWS(IK$111:IK111))),"")</f>
        <v>agent 29</v>
      </c>
      <c r="IL111" s="138" t="str">
        <f t="array" ref="IL111">IFERROR(INDEX($A$4:$A$56,SMALL(IF($A$111=IL$4:IL$56,ROW(IL$4:IL$56)-MIN(ROW(IL$4))+1,""),ROWS(IL$111:IL111))),"")</f>
        <v>agent 28</v>
      </c>
      <c r="IM111" s="138" t="str">
        <f t="array" ref="IM111">IFERROR(INDEX($A$4:$A$56,SMALL(IF($A$111=IM$4:IM$56,ROW(IM$4:IM$56)-MIN(ROW(IM$4))+1,""),ROWS(IM$111:IM111))),"")</f>
        <v>agent 27</v>
      </c>
      <c r="IN111" s="138" t="str">
        <f t="array" ref="IN111">IFERROR(INDEX($A$4:$A$56,SMALL(IF($A$111=IN$4:IN$56,ROW(IN$4:IN$56)-MIN(ROW(IN$4))+1,""),ROWS(IN$111:IN111))),"")</f>
        <v>agent 27</v>
      </c>
      <c r="IO111" s="138" t="str">
        <f t="array" ref="IO111">IFERROR(INDEX($A$4:$A$56,SMALL(IF($A$111=IO$4:IO$56,ROW(IO$4:IO$56)-MIN(ROW(IO$4))+1,""),ROWS(IO$111:IO111))),"")</f>
        <v>agent 27</v>
      </c>
      <c r="IP111" s="138" t="str">
        <f t="array" ref="IP111">IFERROR(INDEX($A$4:$A$56,SMALL(IF($A$111=IP$4:IP$56,ROW(IP$4:IP$56)-MIN(ROW(IP$4))+1,""),ROWS(IP$111:IP111))),"")</f>
        <v>agent 28</v>
      </c>
      <c r="IQ111" s="138" t="str">
        <f t="array" ref="IQ111">IFERROR(INDEX($A$4:$A$56,SMALL(IF($A$111=IQ$4:IQ$56,ROW(IQ$4:IQ$56)-MIN(ROW(IQ$4))+1,""),ROWS(IQ$111:IQ111))),"")</f>
        <v>agent 27</v>
      </c>
      <c r="IR111" s="138" t="str">
        <f t="array" ref="IR111">IFERROR(INDEX($A$4:$A$56,SMALL(IF($A$111=IR$4:IR$56,ROW(IR$4:IR$56)-MIN(ROW(IR$4))+1,""),ROWS(IR$111:IR111))),"")</f>
        <v>agent 28</v>
      </c>
      <c r="IS111" s="138" t="str">
        <f t="array" ref="IS111">IFERROR(INDEX($A$4:$A$56,SMALL(IF($A$111=IS$4:IS$56,ROW(IS$4:IS$56)-MIN(ROW(IS$4))+1,""),ROWS(IS$111:IS111))),"")</f>
        <v>agent 27</v>
      </c>
      <c r="IT111" s="138" t="str">
        <f t="array" ref="IT111">IFERROR(INDEX($A$4:$A$56,SMALL(IF($A$111=IT$4:IT$56,ROW(IT$4:IT$56)-MIN(ROW(IT$4))+1,""),ROWS(IT$111:IT111))),"")</f>
        <v>agent 27</v>
      </c>
      <c r="IU111" s="138" t="str">
        <f t="array" ref="IU111">IFERROR(INDEX($A$4:$A$56,SMALL(IF($A$111=IU$4:IU$56,ROW(IU$4:IU$56)-MIN(ROW(IU$4))+1,""),ROWS(IU$111:IU111))),"")</f>
        <v>agent 27</v>
      </c>
      <c r="IV111" s="138" t="str">
        <f t="array" ref="IV111">IFERROR(INDEX($A$4:$A$56,SMALL(IF($A$111=IV$4:IV$56,ROW(IV$4:IV$56)-MIN(ROW(IV$4))+1,""),ROWS(IV$111:IV111))),"")</f>
        <v>agent 27</v>
      </c>
      <c r="IW111" s="138" t="str">
        <f t="array" ref="IW111">IFERROR(INDEX($A$4:$A$56,SMALL(IF($A$111=IW$4:IW$56,ROW(IW$4:IW$56)-MIN(ROW(IW$4))+1,""),ROWS(IW$111:IW111))),"")</f>
        <v>agent 27</v>
      </c>
      <c r="IX111" s="138" t="str">
        <f t="array" ref="IX111">IFERROR(INDEX($A$4:$A$56,SMALL(IF($A$111=IX$4:IX$56,ROW(IX$4:IX$56)-MIN(ROW(IX$4))+1,""),ROWS(IX$111:IX111))),"")</f>
        <v>agent 27</v>
      </c>
      <c r="IY111" s="138" t="str">
        <f t="array" ref="IY111">IFERROR(INDEX($A$4:$A$56,SMALL(IF($A$111=IY$4:IY$56,ROW(IY$4:IY$56)-MIN(ROW(IY$4))+1,""),ROWS(IY$111:IY111))),"")</f>
        <v>agent 28</v>
      </c>
      <c r="IZ111" s="138" t="str">
        <f t="array" ref="IZ111">IFERROR(INDEX($A$4:$A$56,SMALL(IF($A$111=IZ$4:IZ$56,ROW(IZ$4:IZ$56)-MIN(ROW(IZ$4))+1,""),ROWS(IZ$111:IZ111))),"")</f>
        <v>agent 41</v>
      </c>
      <c r="JA111" s="138" t="str">
        <f t="array" ref="JA111">IFERROR(INDEX($A$4:$A$56,SMALL(IF($A$111=JA$4:JA$56,ROW(JA$4:JA$56)-MIN(ROW(JA$4))+1,""),ROWS(JA$111:JA111))),"")</f>
        <v>agent 27</v>
      </c>
      <c r="JB111" s="138" t="str">
        <f t="array" ref="JB111">IFERROR(INDEX($A$4:$A$56,SMALL(IF($A$111=JB$4:JB$56,ROW(JB$4:JB$56)-MIN(ROW(JB$4))+1,""),ROWS(JB$111:JB111))),"")</f>
        <v>agent 32</v>
      </c>
      <c r="JC111" s="138" t="str">
        <f t="array" ref="JC111">IFERROR(INDEX($A$4:$A$56,SMALL(IF($A$111=JC$4:JC$56,ROW(JC$4:JC$56)-MIN(ROW(JC$4))+1,""),ROWS(JC$111:JC111))),"")</f>
        <v>agent 38</v>
      </c>
      <c r="JD111" s="138" t="str">
        <f t="array" ref="JD111">IFERROR(INDEX($A$4:$A$56,SMALL(IF($A$111=JD$4:JD$56,ROW(JD$4:JD$56)-MIN(ROW(JD$4))+1,""),ROWS(JD$111:JD111))),"")</f>
        <v>agent 27</v>
      </c>
      <c r="JE111" s="138" t="str">
        <f t="array" ref="JE111">IFERROR(INDEX($A$4:$A$56,SMALL(IF($A$111=JE$4:JE$56,ROW(JE$4:JE$56)-MIN(ROW(JE$4))+1,""),ROWS(JE$111:JE111))),"")</f>
        <v>agent 40</v>
      </c>
      <c r="JF111" s="138" t="str">
        <f t="array" ref="JF111">IFERROR(INDEX($A$4:$A$56,SMALL(IF($A$111=JF$4:JF$56,ROW(JF$4:JF$56)-MIN(ROW(JF$4))+1,""),ROWS(JF$111:JF111))),"")</f>
        <v>agent 44</v>
      </c>
      <c r="JG111" s="138" t="str">
        <f t="array" ref="JG111">IFERROR(INDEX($A$4:$A$56,SMALL(IF($A$111=JG$4:JG$56,ROW(JG$4:JG$56)-MIN(ROW(JG$4))+1,""),ROWS(JG$111:JG111))),"")</f>
        <v>agent 31</v>
      </c>
      <c r="JH111" s="138" t="str">
        <f t="array" ref="JH111">IFERROR(INDEX($A$4:$A$56,SMALL(IF($A$111=JH$4:JH$56,ROW(JH$4:JH$56)-MIN(ROW(JH$4))+1,""),ROWS(JH$111:JH111))),"")</f>
        <v>agent 37</v>
      </c>
      <c r="JI111" s="138" t="str">
        <f t="array" ref="JI111">IFERROR(INDEX($A$4:$A$56,SMALL(IF($A$111=JI$4:JI$56,ROW(JI$4:JI$56)-MIN(ROW(JI$4))+1,""),ROWS(JI$111:JI111))),"")</f>
        <v>agent 37</v>
      </c>
      <c r="JJ111" s="138" t="str">
        <f t="array" ref="JJ111">IFERROR(INDEX($A$4:$A$56,SMALL(IF($A$111=JJ$4:JJ$56,ROW(JJ$4:JJ$56)-MIN(ROW(JJ$4))+1,""),ROWS(JJ$111:JJ111))),"")</f>
        <v>agent 39</v>
      </c>
      <c r="JK111" s="138" t="str">
        <f t="array" ref="JK111">IFERROR(INDEX($A$4:$A$56,SMALL(IF($A$111=JK$4:JK$56,ROW(JK$4:JK$56)-MIN(ROW(JK$4))+1,""),ROWS(JK$111:JK111))),"")</f>
        <v>agent 43</v>
      </c>
    </row>
    <row r="112" spans="1:271">
      <c r="A112" s="138" t="str">
        <f t="array" ref="A112">IFERROR(INDEX($A$4:$A$56,SMALL(IF($A$111=$B$4:$B$56,ROW($B$4:$B$56)-MIN(ROW($B$4))+1,""),ROWS(A$90:A112))),"")</f>
        <v/>
      </c>
      <c r="B112" s="186" t="str">
        <f t="array" ref="B112">IFERROR(INDEX($A$4:$A$56,SMALL(IF($A$111=B$4:B$56,ROW(B$4:B$56)-MIN(ROW(B$4))+1,""),ROWS(B$111:B112))),"")</f>
        <v>agent 31</v>
      </c>
      <c r="C112" s="138" t="str">
        <f t="array" ref="C112">IFERROR(INDEX($A$4:$A$56,SMALL(IF($A$111=C$4:C$56,ROW(C$4:C$56)-MIN(ROW(C$4))+1,""),ROWS(C$111:C112))),"")</f>
        <v>agent 43</v>
      </c>
      <c r="D112" s="138" t="str">
        <f t="array" ref="D112">IFERROR(INDEX($A$4:$A$56,SMALL(IF($A$111=D$4:D$56,ROW(D$4:D$56)-MIN(ROW(D$4))+1,""),ROWS(D$111:D112))),"")</f>
        <v>agent 43</v>
      </c>
      <c r="E112" s="138" t="str">
        <f t="array" ref="E112">IFERROR(INDEX($A$4:$A$56,SMALL(IF($A$111=E$4:E$56,ROW(E$4:E$56)-MIN(ROW(E$4))+1,""),ROWS(E$111:E112))),"")</f>
        <v>agent 43</v>
      </c>
      <c r="F112" s="138" t="str">
        <f t="array" ref="F112">IFERROR(INDEX($A$4:$A$56,SMALL(IF($A$111=F$4:F$56,ROW(F$4:F$56)-MIN(ROW(F$4))+1,""),ROWS(F$111:F112))),"")</f>
        <v>agent 49</v>
      </c>
      <c r="G112" s="186" t="str">
        <f t="array" ref="G112">IFERROR(INDEX($A$4:$A$56,SMALL(IF($A$111=G$4:G$56,ROW(G$4:G$56)-MIN(ROW(G$4))+1,""),ROWS(G$111:G112))),"")</f>
        <v>agent 30</v>
      </c>
      <c r="H112" s="138" t="str">
        <f t="array" ref="H112">IFERROR(INDEX($A$4:$A$56,SMALL(IF($A$111=H$4:H$56,ROW(H$4:H$56)-MIN(ROW(H$4))+1,""),ROWS(H$111:H112))),"")</f>
        <v>agent 42</v>
      </c>
      <c r="I112" s="138" t="str">
        <f t="array" ref="I112">IFERROR(INDEX($A$4:$A$56,SMALL(IF($A$111=I$4:I$56,ROW(I$4:I$56)-MIN(ROW(I$4))+1,""),ROWS(I$111:I112))),"")</f>
        <v>agent 42</v>
      </c>
      <c r="J112" s="138" t="str">
        <f t="array" ref="J112">IFERROR(INDEX($A$4:$A$56,SMALL(IF($A$111=J$4:J$56,ROW(J$4:J$56)-MIN(ROW(J$4))+1,""),ROWS(J$111:J112))),"")</f>
        <v>agent 42</v>
      </c>
      <c r="K112" s="138" t="str">
        <f t="array" ref="K112">IFERROR(INDEX($A$4:$A$56,SMALL(IF($A$111=K$4:K$56,ROW(K$4:K$56)-MIN(ROW(K$4))+1,""),ROWS(K$111:K112))),"")</f>
        <v>agent 48</v>
      </c>
      <c r="L112" s="186" t="str">
        <f t="array" ref="L112">IFERROR(INDEX($A$4:$A$56,SMALL(IF($A$111=L$4:L$56,ROW(L$4:L$56)-MIN(ROW(L$4))+1,""),ROWS(L$111:L112))),"")</f>
        <v>agent 29</v>
      </c>
      <c r="M112" s="138" t="str">
        <f t="array" ref="M112">IFERROR(INDEX($A$4:$A$56,SMALL(IF($A$111=M$4:M$56,ROW(M$4:M$56)-MIN(ROW(M$4))+1,""),ROWS(M$111:M112))),"")</f>
        <v>agent 41</v>
      </c>
      <c r="N112" s="138" t="str">
        <f t="array" ref="N112">IFERROR(INDEX($A$4:$A$56,SMALL(IF($A$111=N$4:N$56,ROW(N$4:N$56)-MIN(ROW(N$4))+1,""),ROWS(N$111:N112))),"")</f>
        <v>agent 41</v>
      </c>
      <c r="O112" s="138" t="str">
        <f t="array" ref="O112">IFERROR(INDEX($A$4:$A$56,SMALL(IF($A$111=O$4:O$56,ROW(O$4:O$56)-MIN(ROW(O$4))+1,""),ROWS(O$111:O112))),"")</f>
        <v>agent 41</v>
      </c>
      <c r="P112" s="138" t="str">
        <f t="array" ref="P112">IFERROR(INDEX($A$4:$A$56,SMALL(IF($A$111=P$4:P$56,ROW(P$4:P$56)-MIN(ROW(P$4))+1,""),ROWS(P$111:P112))),"")</f>
        <v>agent 47</v>
      </c>
      <c r="Q112" s="186" t="str">
        <f t="array" ref="Q112">IFERROR(INDEX($A$4:$A$56,SMALL(IF($A$111=Q$4:Q$56,ROW(Q$4:Q$56)-MIN(ROW(Q$4))+1,""),ROWS(Q$111:Q112))),"")</f>
        <v>agent 28</v>
      </c>
      <c r="R112" s="138" t="str">
        <f t="array" ref="R112">IFERROR(INDEX($A$4:$A$56,SMALL(IF($A$111=R$4:R$56,ROW(R$4:R$56)-MIN(ROW(R$4))+1,""),ROWS(R$111:R112))),"")</f>
        <v>agent 40</v>
      </c>
      <c r="S112" s="138" t="str">
        <f t="array" ref="S112">IFERROR(INDEX($A$4:$A$56,SMALL(IF($A$111=S$4:S$56,ROW(S$4:S$56)-MIN(ROW(S$4))+1,""),ROWS(S$111:S112))),"")</f>
        <v>agent 40</v>
      </c>
      <c r="T112" s="138" t="str">
        <f t="array" ref="T112">IFERROR(INDEX($A$4:$A$56,SMALL(IF($A$111=T$4:T$56,ROW(T$4:T$56)-MIN(ROW(T$4))+1,""),ROWS(T$111:T112))),"")</f>
        <v>agent 40</v>
      </c>
      <c r="U112" s="138" t="str">
        <f t="array" ref="U112">IFERROR(INDEX($A$4:$A$56,SMALL(IF($A$111=U$4:U$56,ROW(U$4:U$56)-MIN(ROW(U$4))+1,""),ROWS(U$111:U112))),"")</f>
        <v>agent 46</v>
      </c>
      <c r="V112" s="186" t="str">
        <f t="array" ref="V112">IFERROR(INDEX($A$4:$A$56,SMALL(IF($A$111=V$4:V$56,ROW(V$4:V$56)-MIN(ROW(V$4))+1,""),ROWS(V$111:V112))),"")</f>
        <v>agent 32</v>
      </c>
      <c r="W112" s="138" t="str">
        <f t="array" ref="W112">IFERROR(INDEX($A$4:$A$56,SMALL(IF($A$111=W$4:W$56,ROW(W$4:W$56)-MIN(ROW(W$4))+1,""),ROWS(W$111:W112))),"")</f>
        <v>agent 39</v>
      </c>
      <c r="X112" s="138" t="str">
        <f t="array" ref="X112">IFERROR(INDEX($A$4:$A$56,SMALL(IF($A$111=X$4:X$56,ROW(X$4:X$56)-MIN(ROW(X$4))+1,""),ROWS(X$111:X112))),"")</f>
        <v>agent 39</v>
      </c>
      <c r="Y112" s="138" t="str">
        <f t="array" ref="Y112">IFERROR(INDEX($A$4:$A$56,SMALL(IF($A$111=Y$4:Y$56,ROW(Y$4:Y$56)-MIN(ROW(Y$4))+1,""),ROWS(Y$111:Y112))),"")</f>
        <v>agent 39</v>
      </c>
      <c r="Z112" s="138" t="str">
        <f t="array" ref="Z112">IFERROR(INDEX($A$4:$A$56,SMALL(IF($A$111=Z$4:Z$56,ROW(Z$4:Z$56)-MIN(ROW(Z$4))+1,""),ROWS(Z$111:Z112))),"")</f>
        <v>agent 45</v>
      </c>
      <c r="AA112" s="186" t="str">
        <f t="array" ref="AA112">IFERROR(INDEX($A$4:$A$56,SMALL(IF($A$111=AA$4:AA$56,ROW(AA$4:AA$56)-MIN(ROW(AA$4))+1,""),ROWS(AA$111:AA112))),"")</f>
        <v>agent 38</v>
      </c>
      <c r="AB112" s="138" t="str">
        <f t="array" ref="AB112">IFERROR(INDEX($A$4:$A$56,SMALL(IF($A$111=AB$4:AB$56,ROW(AB$4:AB$56)-MIN(ROW(AB$4))+1,""),ROWS(AB$111:AB112))),"")</f>
        <v>agent 38</v>
      </c>
      <c r="AC112" s="138" t="str">
        <f t="array" ref="AC112">IFERROR(INDEX($A$4:$A$56,SMALL(IF($A$111=AC$4:AC$56,ROW(AC$4:AC$56)-MIN(ROW(AC$4))+1,""),ROWS(AC$111:AC112))),"")</f>
        <v>agent 38</v>
      </c>
      <c r="AD112" s="138" t="str">
        <f t="array" ref="AD112">IFERROR(INDEX($A$4:$A$56,SMALL(IF($A$111=AD$4:AD$56,ROW(AD$4:AD$56)-MIN(ROW(AD$4))+1,""),ROWS(AD$111:AD112))),"")</f>
        <v>agent 38</v>
      </c>
      <c r="AE112" s="138" t="str">
        <f t="array" ref="AE112">IFERROR(INDEX($A$4:$A$56,SMALL(IF($A$111=AE$4:AE$56,ROW(AE$4:AE$56)-MIN(ROW(AE$4))+1,""),ROWS(AE$111:AE112))),"")</f>
        <v>agent 44</v>
      </c>
      <c r="AF112" s="186" t="str">
        <f t="array" ref="AF112">IFERROR(INDEX($A$4:$A$56,SMALL(IF($A$111=AF$4:AF$56,ROW(AF$4:AF$56)-MIN(ROW(AF$4))+1,""),ROWS(AF$111:AF112))),"")</f>
        <v>agent 37</v>
      </c>
      <c r="AG112" s="138" t="str">
        <f t="array" ref="AG112">IFERROR(INDEX($A$4:$A$56,SMALL(IF($A$111=AG$4:AG$56,ROW(AG$4:AG$56)-MIN(ROW(AG$4))+1,""),ROWS(AG$111:AG112))),"")</f>
        <v>agent 37</v>
      </c>
      <c r="AH112" s="138" t="str">
        <f t="array" ref="AH112">IFERROR(INDEX($A$4:$A$56,SMALL(IF($A$111=AH$4:AH$56,ROW(AH$4:AH$56)-MIN(ROW(AH$4))+1,""),ROWS(AH$111:AH112))),"")</f>
        <v>agent 37</v>
      </c>
      <c r="AI112" s="138" t="str">
        <f t="array" ref="AI112">IFERROR(INDEX($A$4:$A$56,SMALL(IF($A$111=AI$4:AI$56,ROW(AI$4:AI$56)-MIN(ROW(AI$4))+1,""),ROWS(AI$111:AI112))),"")</f>
        <v>agent 37</v>
      </c>
      <c r="AJ112" s="138" t="str">
        <f t="array" ref="AJ112">IFERROR(INDEX($A$4:$A$56,SMALL(IF($A$111=AJ$4:AJ$56,ROW(AJ$4:AJ$56)-MIN(ROW(AJ$4))+1,""),ROWS(AJ$111:AJ112))),"")</f>
        <v>agent 43</v>
      </c>
      <c r="AK112" s="186" t="str">
        <f t="array" ref="AK112">IFERROR(INDEX($A$4:$A$56,SMALL(IF($A$111=AK$4:AK$56,ROW(AK$4:AK$56)-MIN(ROW(AK$4))+1,""),ROWS(AK$111:AK112))),"")</f>
        <v>agent 36</v>
      </c>
      <c r="AL112" s="138" t="str">
        <f t="array" ref="AL112">IFERROR(INDEX($A$4:$A$56,SMALL(IF($A$111=AL$4:AL$56,ROW(AL$4:AL$56)-MIN(ROW(AL$4))+1,""),ROWS(AL$111:AL112))),"")</f>
        <v>agent 36</v>
      </c>
      <c r="AM112" s="138" t="str">
        <f t="array" ref="AM112">IFERROR(INDEX($A$4:$A$56,SMALL(IF($A$111=AM$4:AM$56,ROW(AM$4:AM$56)-MIN(ROW(AM$4))+1,""),ROWS(AM$111:AM112))),"")</f>
        <v>agent 36</v>
      </c>
      <c r="AN112" s="138" t="str">
        <f t="array" ref="AN112">IFERROR(INDEX($A$4:$A$56,SMALL(IF($A$111=AN$4:AN$56,ROW(AN$4:AN$56)-MIN(ROW(AN$4))+1,""),ROWS(AN$111:AN112))),"")</f>
        <v>agent 36</v>
      </c>
      <c r="AO112" s="138" t="str">
        <f t="array" ref="AO112">IFERROR(INDEX($A$4:$A$56,SMALL(IF($A$111=AO$4:AO$56,ROW(AO$4:AO$56)-MIN(ROW(AO$4))+1,""),ROWS(AO$111:AO112))),"")</f>
        <v>agent 42</v>
      </c>
      <c r="AP112" s="186" t="str">
        <f t="array" ref="AP112">IFERROR(INDEX($A$4:$A$56,SMALL(IF($A$111=AP$4:AP$56,ROW(AP$4:AP$56)-MIN(ROW(AP$4))+1,""),ROWS(AP$111:AP112))),"")</f>
        <v>agent 35</v>
      </c>
      <c r="AQ112" s="138" t="str">
        <f t="array" ref="AQ112">IFERROR(INDEX($A$4:$A$56,SMALL(IF($A$111=AQ$4:AQ$56,ROW(AQ$4:AQ$56)-MIN(ROW(AQ$4))+1,""),ROWS(AQ$111:AQ112))),"")</f>
        <v>agent 35</v>
      </c>
      <c r="AR112" s="138" t="str">
        <f t="array" ref="AR112">IFERROR(INDEX($A$4:$A$56,SMALL(IF($A$111=AR$4:AR$56,ROW(AR$4:AR$56)-MIN(ROW(AR$4))+1,""),ROWS(AR$111:AR112))),"")</f>
        <v>agent 35</v>
      </c>
      <c r="AS112" s="138" t="str">
        <f t="array" ref="AS112">IFERROR(INDEX($A$4:$A$56,SMALL(IF($A$111=AS$4:AS$56,ROW(AS$4:AS$56)-MIN(ROW(AS$4))+1,""),ROWS(AS$111:AS112))),"")</f>
        <v>agent 35</v>
      </c>
      <c r="AT112" s="138" t="str">
        <f t="array" ref="AT112">IFERROR(INDEX($A$4:$A$56,SMALL(IF($A$111=AT$4:AT$56,ROW(AT$4:AT$56)-MIN(ROW(AT$4))+1,""),ROWS(AT$111:AT112))),"")</f>
        <v>agent 41</v>
      </c>
      <c r="AU112" s="186" t="str">
        <f t="array" ref="AU112">IFERROR(INDEX($A$4:$A$56,SMALL(IF($A$111=AU$4:AU$56,ROW(AU$4:AU$56)-MIN(ROW(AU$4))+1,""),ROWS(AU$111:AU112))),"")</f>
        <v>agent 34</v>
      </c>
      <c r="AV112" s="138" t="str">
        <f t="array" ref="AV112">IFERROR(INDEX($A$4:$A$56,SMALL(IF($A$111=AV$4:AV$56,ROW(AV$4:AV$56)-MIN(ROW(AV$4))+1,""),ROWS(AV$111:AV112))),"")</f>
        <v>agent 34</v>
      </c>
      <c r="AW112" s="138" t="str">
        <f t="array" ref="AW112">IFERROR(INDEX($A$4:$A$56,SMALL(IF($A$111=AW$4:AW$56,ROW(AW$4:AW$56)-MIN(ROW(AW$4))+1,""),ROWS(AW$111:AW112))),"")</f>
        <v>agent 34</v>
      </c>
      <c r="AX112" s="138" t="str">
        <f t="array" ref="AX112">IFERROR(INDEX($A$4:$A$56,SMALL(IF($A$111=AX$4:AX$56,ROW(AX$4:AX$56)-MIN(ROW(AX$4))+1,""),ROWS(AX$111:AX112))),"")</f>
        <v>agent 34</v>
      </c>
      <c r="AY112" s="138" t="str">
        <f t="array" ref="AY112">IFERROR(INDEX($A$4:$A$56,SMALL(IF($A$111=AY$4:AY$56,ROW(AY$4:AY$56)-MIN(ROW(AY$4))+1,""),ROWS(AY$111:AY112))),"")</f>
        <v>agent 40</v>
      </c>
      <c r="AZ112" s="186" t="str">
        <f t="array" ref="AZ112">IFERROR(INDEX($A$4:$A$56,SMALL(IF($A$111=AZ$4:AZ$56,ROW(AZ$4:AZ$56)-MIN(ROW(AZ$4))+1,""),ROWS(AZ$111:AZ112))),"")</f>
        <v>agent 39</v>
      </c>
      <c r="BA112" s="138" t="str">
        <f t="array" ref="BA112">IFERROR(INDEX($A$4:$A$56,SMALL(IF($A$111=BA$4:BA$56,ROW(BA$4:BA$56)-MIN(ROW(BA$4))+1,""),ROWS(BA$111:BA112))),"")</f>
        <v>agent 39</v>
      </c>
      <c r="BB112" s="138" t="str">
        <f t="array" ref="BB112">IFERROR(INDEX($A$4:$A$56,SMALL(IF($A$111=BB$4:BB$56,ROW(BB$4:BB$56)-MIN(ROW(BB$4))+1,""),ROWS(BB$111:BB112))),"")</f>
        <v>agent 39</v>
      </c>
      <c r="BC112" s="138" t="str">
        <f t="array" ref="BC112">IFERROR(INDEX($A$4:$A$56,SMALL(IF($A$111=BC$4:BC$56,ROW(BC$4:BC$56)-MIN(ROW(BC$4))+1,""),ROWS(BC$111:BC112))),"")</f>
        <v>agent 33</v>
      </c>
      <c r="BD112" s="138" t="str">
        <f t="array" ref="BD112">IFERROR(INDEX($A$4:$A$56,SMALL(IF($A$111=BD$4:BD$56,ROW(BD$4:BD$56)-MIN(ROW(BD$4))+1,""),ROWS(BD$111:BD112))),"")</f>
        <v>agent 39</v>
      </c>
      <c r="BE112" s="186" t="str">
        <f t="array" ref="BE112">IFERROR(INDEX($A$4:$A$56,SMALL(IF($A$111=BE$4:BE$56,ROW(BE$4:BE$56)-MIN(ROW(BE$4))+1,""),ROWS(BE$111:BE112))),"")</f>
        <v>agent 38</v>
      </c>
      <c r="BF112" s="138" t="str">
        <f t="array" ref="BF112">IFERROR(INDEX($A$4:$A$56,SMALL(IF($A$111=BF$4:BF$56,ROW(BF$4:BF$56)-MIN(ROW(BF$4))+1,""),ROWS(BF$111:BF112))),"")</f>
        <v>agent 38</v>
      </c>
      <c r="BG112" s="138" t="str">
        <f t="array" ref="BG112">IFERROR(INDEX($A$4:$A$56,SMALL(IF($A$111=BG$4:BG$56,ROW(BG$4:BG$56)-MIN(ROW(BG$4))+1,""),ROWS(BG$111:BG112))),"")</f>
        <v>agent 38</v>
      </c>
      <c r="BH112" s="138" t="str">
        <f t="array" ref="BH112">IFERROR(INDEX($A$4:$A$56,SMALL(IF($A$111=BH$4:BH$56,ROW(BH$4:BH$56)-MIN(ROW(BH$4))+1,""),ROWS(BH$111:BH112))),"")</f>
        <v>agent 32</v>
      </c>
      <c r="BI112" s="138" t="str">
        <f t="array" ref="BI112">IFERROR(INDEX($A$4:$A$56,SMALL(IF($A$111=BI$4:BI$56,ROW(BI$4:BI$56)-MIN(ROW(BI$4))+1,""),ROWS(BI$111:BI112))),"")</f>
        <v>agent 38</v>
      </c>
      <c r="BJ112" s="186" t="str">
        <f t="array" ref="BJ112">IFERROR(INDEX($A$4:$A$56,SMALL(IF($A$111=BJ$4:BJ$56,ROW(BJ$4:BJ$56)-MIN(ROW(BJ$4))+1,""),ROWS(BJ$111:BJ112))),"")</f>
        <v>agent 37</v>
      </c>
      <c r="BK112" s="138" t="str">
        <f t="array" ref="BK112">IFERROR(INDEX($A$4:$A$56,SMALL(IF($A$111=BK$4:BK$56,ROW(BK$4:BK$56)-MIN(ROW(BK$4))+1,""),ROWS(BK$111:BK112))),"")</f>
        <v>agent 37</v>
      </c>
      <c r="BL112" s="138" t="str">
        <f t="array" ref="BL112">IFERROR(INDEX($A$4:$A$56,SMALL(IF($A$111=BL$4:BL$56,ROW(BL$4:BL$56)-MIN(ROW(BL$4))+1,""),ROWS(BL$111:BL112))),"")</f>
        <v>agent 37</v>
      </c>
      <c r="BM112" s="138" t="str">
        <f t="array" ref="BM112">IFERROR(INDEX($A$4:$A$56,SMALL(IF($A$111=BM$4:BM$56,ROW(BM$4:BM$56)-MIN(ROW(BM$4))+1,""),ROWS(BM$111:BM112))),"")</f>
        <v>agent 38</v>
      </c>
      <c r="BN112" s="138" t="str">
        <f t="array" ref="BN112">IFERROR(INDEX($A$4:$A$56,SMALL(IF($A$111=BN$4:BN$56,ROW(BN$4:BN$56)-MIN(ROW(BN$4))+1,""),ROWS(BN$111:BN112))),"")</f>
        <v>agent 37</v>
      </c>
      <c r="BO112" s="186" t="str">
        <f t="array" ref="BO112">IFERROR(INDEX($A$4:$A$56,SMALL(IF($A$111=BO$4:BO$56,ROW(BO$4:BO$56)-MIN(ROW(BO$4))+1,""),ROWS(BO$111:BO112))),"")</f>
        <v>agent 36</v>
      </c>
      <c r="BP112" s="138" t="str">
        <f t="array" ref="BP112">IFERROR(INDEX($A$4:$A$56,SMALL(IF($A$111=BP$4:BP$56,ROW(BP$4:BP$56)-MIN(ROW(BP$4))+1,""),ROWS(BP$111:BP112))),"")</f>
        <v>agent 36</v>
      </c>
      <c r="BQ112" s="138" t="str">
        <f t="array" ref="BQ112">IFERROR(INDEX($A$4:$A$56,SMALL(IF($A$111=BQ$4:BQ$56,ROW(BQ$4:BQ$56)-MIN(ROW(BQ$4))+1,""),ROWS(BQ$111:BQ112))),"")</f>
        <v>agent 36</v>
      </c>
      <c r="BR112" s="138" t="str">
        <f t="array" ref="BR112">IFERROR(INDEX($A$4:$A$56,SMALL(IF($A$111=BR$4:BR$56,ROW(BR$4:BR$56)-MIN(ROW(BR$4))+1,""),ROWS(BR$111:BR112))),"")</f>
        <v>agent 37</v>
      </c>
      <c r="BS112" s="138" t="str">
        <f t="array" ref="BS112">IFERROR(INDEX($A$4:$A$56,SMALL(IF($A$111=BS$4:BS$56,ROW(BS$4:BS$56)-MIN(ROW(BS$4))+1,""),ROWS(BS$111:BS112))),"")</f>
        <v>agent 36</v>
      </c>
      <c r="BT112" s="186" t="str">
        <f t="array" ref="BT112">IFERROR(INDEX($A$4:$A$56,SMALL(IF($A$111=BT$4:BT$56,ROW(BT$4:BT$56)-MIN(ROW(BT$4))+1,""),ROWS(BT$111:BT112))),"")</f>
        <v>agent 35</v>
      </c>
      <c r="BU112" s="138" t="str">
        <f t="array" ref="BU112">IFERROR(INDEX($A$4:$A$56,SMALL(IF($A$111=BU$4:BU$56,ROW(BU$4:BU$56)-MIN(ROW(BU$4))+1,""),ROWS(BU$111:BU112))),"")</f>
        <v>agent 35</v>
      </c>
      <c r="BV112" s="138" t="str">
        <f t="array" ref="BV112">IFERROR(INDEX($A$4:$A$56,SMALL(IF($A$111=BV$4:BV$56,ROW(BV$4:BV$56)-MIN(ROW(BV$4))+1,""),ROWS(BV$111:BV112))),"")</f>
        <v>agent 35</v>
      </c>
      <c r="BW112" s="138" t="str">
        <f t="array" ref="BW112">IFERROR(INDEX($A$4:$A$56,SMALL(IF($A$111=BW$4:BW$56,ROW(BW$4:BW$56)-MIN(ROW(BW$4))+1,""),ROWS(BW$111:BW112))),"")</f>
        <v>agent 36</v>
      </c>
      <c r="BX112" s="138" t="str">
        <f t="array" ref="BX112">IFERROR(INDEX($A$4:$A$56,SMALL(IF($A$111=BX$4:BX$56,ROW(BX$4:BX$56)-MIN(ROW(BX$4))+1,""),ROWS(BX$111:BX112))),"")</f>
        <v>agent 35</v>
      </c>
      <c r="BY112" s="186" t="str">
        <f t="array" ref="BY112">IFERROR(INDEX($A$4:$A$56,SMALL(IF($A$111=BY$4:BY$56,ROW(BY$4:BY$56)-MIN(ROW(BY$4))+1,""),ROWS(BY$111:BY112))),"")</f>
        <v>agent 34</v>
      </c>
      <c r="BZ112" s="138" t="str">
        <f t="array" ref="BZ112">IFERROR(INDEX($A$4:$A$56,SMALL(IF($A$111=BZ$4:BZ$56,ROW(BZ$4:BZ$56)-MIN(ROW(BZ$4))+1,""),ROWS(BZ$111:BZ112))),"")</f>
        <v>agent 34</v>
      </c>
      <c r="CA112" s="138" t="str">
        <f t="array" ref="CA112">IFERROR(INDEX($A$4:$A$56,SMALL(IF($A$111=CA$4:CA$56,ROW(CA$4:CA$56)-MIN(ROW(CA$4))+1,""),ROWS(CA$111:CA112))),"")</f>
        <v>agent 34</v>
      </c>
      <c r="CB112" s="138" t="str">
        <f t="array" ref="CB112">IFERROR(INDEX($A$4:$A$56,SMALL(IF($A$111=CB$4:CB$56,ROW(CB$4:CB$56)-MIN(ROW(CB$4))+1,""),ROWS(CB$111:CB112))),"")</f>
        <v>agent 35</v>
      </c>
      <c r="CC112" s="138" t="str">
        <f t="array" ref="CC112">IFERROR(INDEX($A$4:$A$56,SMALL(IF($A$111=CC$4:CC$56,ROW(CC$4:CC$56)-MIN(ROW(CC$4))+1,""),ROWS(CC$111:CC112))),"")</f>
        <v>agent 34</v>
      </c>
      <c r="CD112" s="186" t="str">
        <f t="array" ref="CD112">IFERROR(INDEX($A$4:$A$56,SMALL(IF($A$111=CD$4:CD$56,ROW(CD$4:CD$56)-MIN(ROW(CD$4))+1,""),ROWS(CD$111:CD112))),"")</f>
        <v>agent 33</v>
      </c>
      <c r="CE112" s="138" t="str">
        <f t="array" ref="CE112">IFERROR(INDEX($A$4:$A$56,SMALL(IF($A$111=CE$4:CE$56,ROW(CE$4:CE$56)-MIN(ROW(CE$4))+1,""),ROWS(CE$111:CE112))),"")</f>
        <v>agent 33</v>
      </c>
      <c r="CF112" s="138" t="str">
        <f t="array" ref="CF112">IFERROR(INDEX($A$4:$A$56,SMALL(IF($A$111=CF$4:CF$56,ROW(CF$4:CF$56)-MIN(ROW(CF$4))+1,""),ROWS(CF$111:CF112))),"")</f>
        <v>agent 33</v>
      </c>
      <c r="CG112" s="138" t="str">
        <f t="array" ref="CG112">IFERROR(INDEX($A$4:$A$56,SMALL(IF($A$111=CG$4:CG$56,ROW(CG$4:CG$56)-MIN(ROW(CG$4))+1,""),ROWS(CG$111:CG112))),"")</f>
        <v>agent 34</v>
      </c>
      <c r="CH112" s="138" t="str">
        <f t="array" ref="CH112">IFERROR(INDEX($A$4:$A$56,SMALL(IF($A$111=CH$4:CH$56,ROW(CH$4:CH$56)-MIN(ROW(CH$4))+1,""),ROWS(CH$111:CH112))),"")</f>
        <v>agent 34</v>
      </c>
      <c r="CI112" s="186" t="str">
        <f t="array" ref="CI112">IFERROR(INDEX($A$4:$A$56,SMALL(IF($A$111=CI$4:CI$56,ROW(CI$4:CI$56)-MIN(ROW(CI$4))+1,""),ROWS(CI$111:CI112))),"")</f>
        <v>agent 34</v>
      </c>
      <c r="CJ112" s="138" t="str">
        <f t="array" ref="CJ112">IFERROR(INDEX($A$4:$A$56,SMALL(IF($A$111=CJ$4:CJ$56,ROW(CJ$4:CJ$56)-MIN(ROW(CJ$4))+1,""),ROWS(CJ$111:CJ112))),"")</f>
        <v>agent 33</v>
      </c>
      <c r="CK112" s="138" t="str">
        <f t="array" ref="CK112">IFERROR(INDEX($A$4:$A$56,SMALL(IF($A$111=CK$4:CK$56,ROW(CK$4:CK$56)-MIN(ROW(CK$4))+1,""),ROWS(CK$111:CK112))),"")</f>
        <v>agent 33</v>
      </c>
      <c r="CL112" s="138" t="str">
        <f t="array" ref="CL112">IFERROR(INDEX($A$4:$A$56,SMALL(IF($A$111=CL$4:CL$56,ROW(CL$4:CL$56)-MIN(ROW(CL$4))+1,""),ROWS(CL$111:CL112))),"")</f>
        <v>agent 48</v>
      </c>
      <c r="CM112" s="138" t="str">
        <f t="array" ref="CM112">IFERROR(INDEX($A$4:$A$56,SMALL(IF($A$111=CM$4:CM$56,ROW(CM$4:CM$56)-MIN(ROW(CM$4))+1,""),ROWS(CM$111:CM112))),"")</f>
        <v>agent 33</v>
      </c>
      <c r="CN112" s="186" t="str">
        <f t="array" ref="CN112">IFERROR(INDEX($A$4:$A$56,SMALL(IF($A$111=CN$4:CN$56,ROW(CN$4:CN$56)-MIN(ROW(CN$4))+1,""),ROWS(CN$111:CN112))),"")</f>
        <v>agent 33</v>
      </c>
      <c r="CO112" s="138" t="str">
        <f t="array" ref="CO112">IFERROR(INDEX($A$4:$A$56,SMALL(IF($A$111=CO$4:CO$56,ROW(CO$4:CO$56)-MIN(ROW(CO$4))+1,""),ROWS(CO$111:CO112))),"")</f>
        <v>agent 32</v>
      </c>
      <c r="CP112" s="138" t="str">
        <f t="array" ref="CP112">IFERROR(INDEX($A$4:$A$56,SMALL(IF($A$111=CP$4:CP$56,ROW(CP$4:CP$56)-MIN(ROW(CP$4))+1,""),ROWS(CP$111:CP112))),"")</f>
        <v>agent 32</v>
      </c>
      <c r="CQ112" s="138" t="str">
        <f t="array" ref="CQ112">IFERROR(INDEX($A$4:$A$56,SMALL(IF($A$111=CQ$4:CQ$56,ROW(CQ$4:CQ$56)-MIN(ROW(CQ$4))+1,""),ROWS(CQ$111:CQ112))),"")</f>
        <v>agent 47</v>
      </c>
      <c r="CR112" s="138" t="str">
        <f t="array" ref="CR112">IFERROR(INDEX($A$4:$A$56,SMALL(IF($A$111=CR$4:CR$56,ROW(CR$4:CR$56)-MIN(ROW(CR$4))+1,""),ROWS(CR$111:CR112))),"")</f>
        <v>agent 32</v>
      </c>
      <c r="CS112" s="186" t="str">
        <f t="array" ref="CS112">IFERROR(INDEX($A$4:$A$56,SMALL(IF($A$111=CS$4:CS$56,ROW(CS$4:CS$56)-MIN(ROW(CS$4))+1,""),ROWS(CS$111:CS112))),"")</f>
        <v>agent 32</v>
      </c>
      <c r="CT112" s="138" t="str">
        <f t="array" ref="CT112">IFERROR(INDEX($A$4:$A$56,SMALL(IF($A$111=CT$4:CT$56,ROW(CT$4:CT$56)-MIN(ROW(CT$4))+1,""),ROWS(CT$111:CT112))),"")</f>
        <v>agent 31</v>
      </c>
      <c r="CU112" s="138" t="str">
        <f t="array" ref="CU112">IFERROR(INDEX($A$4:$A$56,SMALL(IF($A$111=CU$4:CU$56,ROW(CU$4:CU$56)-MIN(ROW(CU$4))+1,""),ROWS(CU$111:CU112))),"")</f>
        <v>agent 31</v>
      </c>
      <c r="CV112" s="138" t="str">
        <f t="array" ref="CV112">IFERROR(INDEX($A$4:$A$56,SMALL(IF($A$111=CV$4:CV$56,ROW(CV$4:CV$56)-MIN(ROW(CV$4))+1,""),ROWS(CV$111:CV112))),"")</f>
        <v>agent 46</v>
      </c>
      <c r="CW112" s="138" t="str">
        <f t="array" ref="CW112">IFERROR(INDEX($A$4:$A$56,SMALL(IF($A$111=CW$4:CW$56,ROW(CW$4:CW$56)-MIN(ROW(CW$4))+1,""),ROWS(CW$111:CW112))),"")</f>
        <v>agent 31</v>
      </c>
      <c r="CX112" s="186" t="str">
        <f t="array" ref="CX112">IFERROR(INDEX($A$4:$A$56,SMALL(IF($A$111=CX$4:CX$56,ROW(CX$4:CX$56)-MIN(ROW(CX$4))+1,""),ROWS(CX$111:CX112))),"")</f>
        <v>agent 31</v>
      </c>
      <c r="CY112" s="138" t="str">
        <f t="array" ref="CY112">IFERROR(INDEX($A$4:$A$56,SMALL(IF($A$111=CY$4:CY$56,ROW(CY$4:CY$56)-MIN(ROW(CY$4))+1,""),ROWS(CY$111:CY112))),"")</f>
        <v>agent 30</v>
      </c>
      <c r="CZ112" s="138" t="str">
        <f t="array" ref="CZ112">IFERROR(INDEX($A$4:$A$56,SMALL(IF($A$111=CZ$4:CZ$56,ROW(CZ$4:CZ$56)-MIN(ROW(CZ$4))+1,""),ROWS(CZ$111:CZ112))),"")</f>
        <v>agent 30</v>
      </c>
      <c r="DA112" s="138" t="str">
        <f t="array" ref="DA112">IFERROR(INDEX($A$4:$A$56,SMALL(IF($A$111=DA$4:DA$56,ROW(DA$4:DA$56)-MIN(ROW(DA$4))+1,""),ROWS(DA$111:DA112))),"")</f>
        <v>agent 45</v>
      </c>
      <c r="DB112" s="138" t="str">
        <f t="array" ref="DB112">IFERROR(INDEX($A$4:$A$56,SMALL(IF($A$111=DB$4:DB$56,ROW(DB$4:DB$56)-MIN(ROW(DB$4))+1,""),ROWS(DB$111:DB112))),"")</f>
        <v>agent 30</v>
      </c>
      <c r="DC112" s="186" t="str">
        <f t="array" ref="DC112">IFERROR(INDEX($A$4:$A$56,SMALL(IF($A$111=DC$4:DC$56,ROW(DC$4:DC$56)-MIN(ROW(DC$4))+1,""),ROWS(DC$111:DC112))),"")</f>
        <v>agent 30</v>
      </c>
      <c r="DD112" s="138" t="str">
        <f t="array" ref="DD112">IFERROR(INDEX($A$4:$A$56,SMALL(IF($A$111=DD$4:DD$56,ROW(DD$4:DD$56)-MIN(ROW(DD$4))+1,""),ROWS(DD$111:DD112))),"")</f>
        <v>agent 29</v>
      </c>
      <c r="DE112" s="138" t="str">
        <f t="array" ref="DE112">IFERROR(INDEX($A$4:$A$56,SMALL(IF($A$111=DE$4:DE$56,ROW(DE$4:DE$56)-MIN(ROW(DE$4))+1,""),ROWS(DE$111:DE112))),"")</f>
        <v>agent 29</v>
      </c>
      <c r="DF112" s="138" t="str">
        <f t="array" ref="DF112">IFERROR(INDEX($A$4:$A$56,SMALL(IF($A$111=DF$4:DF$56,ROW(DF$4:DF$56)-MIN(ROW(DF$4))+1,""),ROWS(DF$111:DF112))),"")</f>
        <v>agent 44</v>
      </c>
      <c r="DG112" s="138" t="str">
        <f t="array" ref="DG112">IFERROR(INDEX($A$4:$A$56,SMALL(IF($A$111=DG$4:DG$56,ROW(DG$4:DG$56)-MIN(ROW(DG$4))+1,""),ROWS(DG$111:DG112))),"")</f>
        <v>agent 29</v>
      </c>
      <c r="DH112" s="186" t="str">
        <f t="array" ref="DH112">IFERROR(INDEX($A$4:$A$56,SMALL(IF($A$111=DH$4:DH$56,ROW(DH$4:DH$56)-MIN(ROW(DH$4))+1,""),ROWS(DH$111:DH112))),"")</f>
        <v>agent 29</v>
      </c>
      <c r="DI112" s="138" t="str">
        <f t="array" ref="DI112">IFERROR(INDEX($A$4:$A$56,SMALL(IF($A$111=DI$4:DI$56,ROW(DI$4:DI$56)-MIN(ROW(DI$4))+1,""),ROWS(DI$111:DI112))),"")</f>
        <v>agent 28</v>
      </c>
      <c r="DJ112" s="138" t="str">
        <f t="array" ref="DJ112">IFERROR(INDEX($A$4:$A$56,SMALL(IF($A$111=DJ$4:DJ$56,ROW(DJ$4:DJ$56)-MIN(ROW(DJ$4))+1,""),ROWS(DJ$111:DJ112))),"")</f>
        <v>agent 28</v>
      </c>
      <c r="DK112" s="138" t="str">
        <f t="array" ref="DK112">IFERROR(INDEX($A$4:$A$56,SMALL(IF($A$111=DK$4:DK$56,ROW(DK$4:DK$56)-MIN(ROW(DK$4))+1,""),ROWS(DK$111:DK112))),"")</f>
        <v>agent 43</v>
      </c>
      <c r="DL112" s="138" t="str">
        <f t="array" ref="DL112">IFERROR(INDEX($A$4:$A$56,SMALL(IF($A$111=DL$4:DL$56,ROW(DL$4:DL$56)-MIN(ROW(DL$4))+1,""),ROWS(DL$111:DL112))),"")</f>
        <v>agent 28</v>
      </c>
      <c r="DM112" s="186" t="str">
        <f t="array" ref="DM112">IFERROR(INDEX($A$4:$A$56,SMALL(IF($A$111=DM$4:DM$56,ROW(DM$4:DM$56)-MIN(ROW(DM$4))+1,""),ROWS(DM$111:DM112))),"")</f>
        <v>agent 34</v>
      </c>
      <c r="DN112" s="138" t="str">
        <f t="array" ref="DN112">IFERROR(INDEX($A$4:$A$56,SMALL(IF($A$111=DN$4:DN$56,ROW(DN$4:DN$56)-MIN(ROW(DN$4))+1,""),ROWS(DN$111:DN112))),"")</f>
        <v>agent 28</v>
      </c>
      <c r="DO112" s="138" t="str">
        <f t="array" ref="DO112">IFERROR(INDEX($A$4:$A$56,SMALL(IF($A$111=DO$4:DO$56,ROW(DO$4:DO$56)-MIN(ROW(DO$4))+1,""),ROWS(DO$111:DO112))),"")</f>
        <v>agent 29</v>
      </c>
      <c r="DP112" s="138" t="str">
        <f t="array" ref="DP112">IFERROR(INDEX($A$4:$A$56,SMALL(IF($A$111=DP$4:DP$56,ROW(DP$4:DP$56)-MIN(ROW(DP$4))+1,""),ROWS(DP$111:DP112))),"")</f>
        <v>agent 42</v>
      </c>
      <c r="DQ112" s="138" t="str">
        <f t="array" ref="DQ112">IFERROR(INDEX($A$4:$A$56,SMALL(IF($A$111=DQ$4:DQ$56,ROW(DQ$4:DQ$56)-MIN(ROW(DQ$4))+1,""),ROWS(DQ$111:DQ112))),"")</f>
        <v>agent 28</v>
      </c>
      <c r="DR112" s="186" t="str">
        <f t="array" ref="DR112">IFERROR(INDEX($A$4:$A$56,SMALL(IF($A$111=DR$4:DR$56,ROW(DR$4:DR$56)-MIN(ROW(DR$4))+1,""),ROWS(DR$111:DR112))),"")</f>
        <v>agent 33</v>
      </c>
      <c r="DS112" s="138" t="str">
        <f t="array" ref="DS112">IFERROR(INDEX($A$4:$A$56,SMALL(IF($A$111=DS$4:DS$56,ROW(DS$4:DS$56)-MIN(ROW(DS$4))+1,""),ROWS(DS$111:DS112))),"")</f>
        <v>agent 39</v>
      </c>
      <c r="DT112" s="138" t="str">
        <f t="array" ref="DT112">IFERROR(INDEX($A$4:$A$56,SMALL(IF($A$111=DT$4:DT$56,ROW(DT$4:DT$56)-MIN(ROW(DT$4))+1,""),ROWS(DT$111:DT112))),"")</f>
        <v>agent 39</v>
      </c>
      <c r="DU112" s="138" t="str">
        <f t="array" ref="DU112">IFERROR(INDEX($A$4:$A$56,SMALL(IF($A$111=DU$4:DU$56,ROW(DU$4:DU$56)-MIN(ROW(DU$4))+1,""),ROWS(DU$111:DU112))),"")</f>
        <v>agent 46</v>
      </c>
      <c r="DV112" s="138" t="str">
        <f t="array" ref="DV112">IFERROR(INDEX($A$4:$A$56,SMALL(IF($A$111=DV$4:DV$56,ROW(DV$4:DV$56)-MIN(ROW(DV$4))+1,""),ROWS(DV$111:DV112))),"")</f>
        <v>agent 45</v>
      </c>
      <c r="DW112" s="186" t="str">
        <f t="array" ref="DW112">IFERROR(INDEX($A$4:$A$56,SMALL(IF($A$111=DW$4:DW$56,ROW(DW$4:DW$56)-MIN(ROW(DW$4))+1,""),ROWS(DW$111:DW112))),"")</f>
        <v>agent 33</v>
      </c>
      <c r="DX112" s="138" t="str">
        <f t="array" ref="DX112">IFERROR(INDEX($A$4:$A$56,SMALL(IF($A$111=DX$4:DX$56,ROW(DX$4:DX$56)-MIN(ROW(DX$4))+1,""),ROWS(DX$111:DX112))),"")</f>
        <v>agent 45</v>
      </c>
      <c r="DY112" s="138" t="str">
        <f t="array" ref="DY112">IFERROR(INDEX($A$4:$A$56,SMALL(IF($A$111=DY$4:DY$56,ROW(DY$4:DY$56)-MIN(ROW(DY$4))+1,""),ROWS(DY$111:DY112))),"")</f>
        <v>agent 38</v>
      </c>
      <c r="DZ112" s="138" t="str">
        <f t="array" ref="DZ112">IFERROR(INDEX($A$4:$A$56,SMALL(IF($A$111=DZ$4:DZ$56,ROW(DZ$4:DZ$56)-MIN(ROW(DZ$4))+1,""),ROWS(DZ$111:DZ112))),"")</f>
        <v>agent 45</v>
      </c>
      <c r="EA112" s="138" t="str">
        <f t="array" ref="EA112">IFERROR(INDEX($A$4:$A$56,SMALL(IF($A$111=EA$4:EA$56,ROW(EA$4:EA$56)-MIN(ROW(EA$4))+1,""),ROWS(EA$111:EA112))),"")</f>
        <v>agent 51</v>
      </c>
      <c r="EB112" s="186" t="str">
        <f t="array" ref="EB112">IFERROR(INDEX($A$4:$A$56,SMALL(IF($A$111=EB$4:EB$56,ROW(EB$4:EB$56)-MIN(ROW(EB$4))+1,""),ROWS(EB$111:EB112))),"")</f>
        <v>agent 32</v>
      </c>
      <c r="EC112" s="138" t="str">
        <f t="array" ref="EC112">IFERROR(INDEX($A$4:$A$56,SMALL(IF($A$111=EC$4:EC$56,ROW(EC$4:EC$56)-MIN(ROW(EC$4))+1,""),ROWS(EC$111:EC112))),"")</f>
        <v>agent 44</v>
      </c>
      <c r="ED112" s="138" t="str">
        <f t="array" ref="ED112">IFERROR(INDEX($A$4:$A$56,SMALL(IF($A$111=ED$4:ED$56,ROW(ED$4:ED$56)-MIN(ROW(ED$4))+1,""),ROWS(ED$111:ED112))),"")</f>
        <v>agent 44</v>
      </c>
      <c r="EE112" s="138" t="str">
        <f t="array" ref="EE112">IFERROR(INDEX($A$4:$A$56,SMALL(IF($A$111=EE$4:EE$56,ROW(EE$4:EE$56)-MIN(ROW(EE$4))+1,""),ROWS(EE$111:EE112))),"")</f>
        <v>agent 44</v>
      </c>
      <c r="EF112" s="138" t="str">
        <f t="array" ref="EF112">IFERROR(INDEX($A$4:$A$56,SMALL(IF($A$111=EF$4:EF$56,ROW(EF$4:EF$56)-MIN(ROW(EF$4))+1,""),ROWS(EF$111:EF112))),"")</f>
        <v>agent 50</v>
      </c>
      <c r="EG112" s="186" t="str">
        <f t="array" ref="EG112">IFERROR(INDEX($A$4:$A$56,SMALL(IF($A$111=EG$4:EG$56,ROW(EG$4:EG$56)-MIN(ROW(EG$4))+1,""),ROWS(EG$111:EG112))),"")</f>
        <v>agent 31</v>
      </c>
      <c r="EH112" s="138" t="str">
        <f t="array" ref="EH112">IFERROR(INDEX($A$4:$A$56,SMALL(IF($A$111=EH$4:EH$56,ROW(EH$4:EH$56)-MIN(ROW(EH$4))+1,""),ROWS(EH$111:EH112))),"")</f>
        <v>agent 43</v>
      </c>
      <c r="EI112" s="138" t="str">
        <f t="array" ref="EI112">IFERROR(INDEX($A$4:$A$56,SMALL(IF($A$111=EI$4:EI$56,ROW(EI$4:EI$56)-MIN(ROW(EI$4))+1,""),ROWS(EI$111:EI112))),"")</f>
        <v>agent 43</v>
      </c>
      <c r="EJ112" s="138" t="str">
        <f t="array" ref="EJ112">IFERROR(INDEX($A$4:$A$56,SMALL(IF($A$111=EJ$4:EJ$56,ROW(EJ$4:EJ$56)-MIN(ROW(EJ$4))+1,""),ROWS(EJ$111:EJ112))),"")</f>
        <v>agent 43</v>
      </c>
      <c r="EK112" s="138" t="str">
        <f t="array" ref="EK112">IFERROR(INDEX($A$4:$A$56,SMALL(IF($A$111=EK$4:EK$56,ROW(EK$4:EK$56)-MIN(ROW(EK$4))+1,""),ROWS(EK$111:EK112))),"")</f>
        <v>agent 49</v>
      </c>
      <c r="EL112" s="138" t="str">
        <f t="array" ref="EL112">IFERROR(INDEX($A$4:$A$56,SMALL(IF($A$111=EL$4:EL$56,ROW(EL$4:EL$56)-MIN(ROW(EL$4))+1,""),ROWS(EL$111:EL112))),"")</f>
        <v>agent 30</v>
      </c>
      <c r="EM112" s="138" t="str">
        <f t="array" ref="EM112">IFERROR(INDEX($A$4:$A$56,SMALL(IF($A$111=EM$4:EM$56,ROW(EM$4:EM$56)-MIN(ROW(EM$4))+1,""),ROWS(EM$111:EM112))),"")</f>
        <v>agent 42</v>
      </c>
      <c r="EN112" s="138" t="str">
        <f t="array" ref="EN112">IFERROR(INDEX($A$4:$A$56,SMALL(IF($A$111=EN$4:EN$56,ROW(EN$4:EN$56)-MIN(ROW(EN$4))+1,""),ROWS(EN$111:EN112))),"")</f>
        <v>agent 42</v>
      </c>
      <c r="EO112" s="138" t="str">
        <f t="array" ref="EO112">IFERROR(INDEX($A$4:$A$56,SMALL(IF($A$111=EO$4:EO$56,ROW(EO$4:EO$56)-MIN(ROW(EO$4))+1,""),ROWS(EO$111:EO112))),"")</f>
        <v>agent 42</v>
      </c>
      <c r="EP112" s="138" t="str">
        <f t="array" ref="EP112">IFERROR(INDEX($A$4:$A$56,SMALL(IF($A$111=EP$4:EP$56,ROW(EP$4:EP$56)-MIN(ROW(EP$4))+1,""),ROWS(EP$111:EP112))),"")</f>
        <v>agent 48</v>
      </c>
      <c r="EQ112" s="138" t="str">
        <f t="array" ref="EQ112">IFERROR(INDEX($A$4:$A$56,SMALL(IF($A$111=EQ$4:EQ$56,ROW(EQ$4:EQ$56)-MIN(ROW(EQ$4))+1,""),ROWS(EQ$111:EQ112))),"")</f>
        <v>agent 29</v>
      </c>
      <c r="ER112" s="138" t="str">
        <f t="array" ref="ER112">IFERROR(INDEX($A$4:$A$56,SMALL(IF($A$111=ER$4:ER$56,ROW(ER$4:ER$56)-MIN(ROW(ER$4))+1,""),ROWS(ER$111:ER112))),"")</f>
        <v>agent 41</v>
      </c>
      <c r="ES112" s="138" t="str">
        <f t="array" ref="ES112">IFERROR(INDEX($A$4:$A$56,SMALL(IF($A$111=ES$4:ES$56,ROW(ES$4:ES$56)-MIN(ROW(ES$4))+1,""),ROWS(ES$111:ES112))),"")</f>
        <v>agent 41</v>
      </c>
      <c r="ET112" s="138" t="str">
        <f t="array" ref="ET112">IFERROR(INDEX($A$4:$A$56,SMALL(IF($A$111=ET$4:ET$56,ROW(ET$4:ET$56)-MIN(ROW(ET$4))+1,""),ROWS(ET$111:ET112))),"")</f>
        <v>agent 41</v>
      </c>
      <c r="EU112" s="138" t="str">
        <f t="array" ref="EU112">IFERROR(INDEX($A$4:$A$56,SMALL(IF($A$111=EU$4:EU$56,ROW(EU$4:EU$56)-MIN(ROW(EU$4))+1,""),ROWS(EU$111:EU112))),"")</f>
        <v>agent 47</v>
      </c>
      <c r="EV112" s="138" t="str">
        <f t="array" ref="EV112">IFERROR(INDEX($A$4:$A$56,SMALL(IF($A$111=EV$4:EV$56,ROW(EV$4:EV$56)-MIN(ROW(EV$4))+1,""),ROWS(EV$111:EV112))),"")</f>
        <v>agent 28</v>
      </c>
      <c r="EW112" s="138" t="str">
        <f t="array" ref="EW112">IFERROR(INDEX($A$4:$A$56,SMALL(IF($A$111=EW$4:EW$56,ROW(EW$4:EW$56)-MIN(ROW(EW$4))+1,""),ROWS(EW$111:EW112))),"")</f>
        <v>agent 40</v>
      </c>
      <c r="EX112" s="138" t="str">
        <f t="array" ref="EX112">IFERROR(INDEX($A$4:$A$56,SMALL(IF($A$111=EX$4:EX$56,ROW(EX$4:EX$56)-MIN(ROW(EX$4))+1,""),ROWS(EX$111:EX112))),"")</f>
        <v>agent 40</v>
      </c>
      <c r="EY112" s="138" t="str">
        <f t="array" ref="EY112">IFERROR(INDEX($A$4:$A$56,SMALL(IF($A$111=EY$4:EY$56,ROW(EY$4:EY$56)-MIN(ROW(EY$4))+1,""),ROWS(EY$111:EY112))),"")</f>
        <v>agent 40</v>
      </c>
      <c r="EZ112" s="138" t="str">
        <f t="array" ref="EZ112">IFERROR(INDEX($A$4:$A$56,SMALL(IF($A$111=EZ$4:EZ$56,ROW(EZ$4:EZ$56)-MIN(ROW(EZ$4))+1,""),ROWS(EZ$111:EZ112))),"")</f>
        <v>agent 46</v>
      </c>
      <c r="FA112" s="138" t="str">
        <f t="array" ref="FA112">IFERROR(INDEX($A$4:$A$56,SMALL(IF($A$111=FA$4:FA$56,ROW(FA$4:FA$56)-MIN(ROW(FA$4))+1,""),ROWS(FA$111:FA112))),"")</f>
        <v>agent 32</v>
      </c>
      <c r="FB112" s="138" t="str">
        <f t="array" ref="FB112">IFERROR(INDEX($A$4:$A$56,SMALL(IF($A$111=FB$4:FB$56,ROW(FB$4:FB$56)-MIN(ROW(FB$4))+1,""),ROWS(FB$111:FB112))),"")</f>
        <v>agent 39</v>
      </c>
      <c r="FC112" s="138" t="str">
        <f t="array" ref="FC112">IFERROR(INDEX($A$4:$A$56,SMALL(IF($A$111=FC$4:FC$56,ROW(FC$4:FC$56)-MIN(ROW(FC$4))+1,""),ROWS(FC$111:FC112))),"")</f>
        <v>agent 39</v>
      </c>
      <c r="FD112" s="138" t="str">
        <f t="array" ref="FD112">IFERROR(INDEX($A$4:$A$56,SMALL(IF($A$111=FD$4:FD$56,ROW(FD$4:FD$56)-MIN(ROW(FD$4))+1,""),ROWS(FD$111:FD112))),"")</f>
        <v>agent 39</v>
      </c>
      <c r="FE112" s="138" t="str">
        <f t="array" ref="FE112">IFERROR(INDEX($A$4:$A$56,SMALL(IF($A$111=FE$4:FE$56,ROW(FE$4:FE$56)-MIN(ROW(FE$4))+1,""),ROWS(FE$111:FE112))),"")</f>
        <v>agent 45</v>
      </c>
      <c r="FF112" s="138" t="str">
        <f t="array" ref="FF112">IFERROR(INDEX($A$4:$A$56,SMALL(IF($A$111=FF$4:FF$56,ROW(FF$4:FF$56)-MIN(ROW(FF$4))+1,""),ROWS(FF$111:FF112))),"")</f>
        <v>agent 38</v>
      </c>
      <c r="FG112" s="138" t="str">
        <f t="array" ref="FG112">IFERROR(INDEX($A$4:$A$56,SMALL(IF($A$111=FG$4:FG$56,ROW(FG$4:FG$56)-MIN(ROW(FG$4))+1,""),ROWS(FG$111:FG112))),"")</f>
        <v>agent 38</v>
      </c>
      <c r="FH112" s="138" t="str">
        <f t="array" ref="FH112">IFERROR(INDEX($A$4:$A$56,SMALL(IF($A$111=FH$4:FH$56,ROW(FH$4:FH$56)-MIN(ROW(FH$4))+1,""),ROWS(FH$111:FH112))),"")</f>
        <v>agent 38</v>
      </c>
      <c r="FI112" s="138" t="str">
        <f t="array" ref="FI112">IFERROR(INDEX($A$4:$A$56,SMALL(IF($A$111=FI$4:FI$56,ROW(FI$4:FI$56)-MIN(ROW(FI$4))+1,""),ROWS(FI$111:FI112))),"")</f>
        <v>agent 38</v>
      </c>
      <c r="FJ112" s="138" t="str">
        <f t="array" ref="FJ112">IFERROR(INDEX($A$4:$A$56,SMALL(IF($A$111=FJ$4:FJ$56,ROW(FJ$4:FJ$56)-MIN(ROW(FJ$4))+1,""),ROWS(FJ$111:FJ112))),"")</f>
        <v>agent 44</v>
      </c>
      <c r="FK112" s="138" t="str">
        <f t="array" ref="FK112">IFERROR(INDEX($A$4:$A$56,SMALL(IF($A$111=FK$4:FK$56,ROW(FK$4:FK$56)-MIN(ROW(FK$4))+1,""),ROWS(FK$111:FK112))),"")</f>
        <v>agent 37</v>
      </c>
      <c r="FL112" s="138" t="str">
        <f t="array" ref="FL112">IFERROR(INDEX($A$4:$A$56,SMALL(IF($A$111=FL$4:FL$56,ROW(FL$4:FL$56)-MIN(ROW(FL$4))+1,""),ROWS(FL$111:FL112))),"")</f>
        <v>agent 37</v>
      </c>
      <c r="FM112" s="138" t="str">
        <f t="array" ref="FM112">IFERROR(INDEX($A$4:$A$56,SMALL(IF($A$111=FM$4:FM$56,ROW(FM$4:FM$56)-MIN(ROW(FM$4))+1,""),ROWS(FM$111:FM112))),"")</f>
        <v>agent 37</v>
      </c>
      <c r="FN112" s="138" t="str">
        <f t="array" ref="FN112">IFERROR(INDEX($A$4:$A$56,SMALL(IF($A$111=FN$4:FN$56,ROW(FN$4:FN$56)-MIN(ROW(FN$4))+1,""),ROWS(FN$111:FN112))),"")</f>
        <v>agent 37</v>
      </c>
      <c r="FO112" s="138" t="str">
        <f t="array" ref="FO112">IFERROR(INDEX($A$4:$A$56,SMALL(IF($A$111=FO$4:FO$56,ROW(FO$4:FO$56)-MIN(ROW(FO$4))+1,""),ROWS(FO$111:FO112))),"")</f>
        <v>agent 43</v>
      </c>
      <c r="FP112" s="138" t="str">
        <f t="array" ref="FP112">IFERROR(INDEX($A$4:$A$56,SMALL(IF($A$111=FP$4:FP$56,ROW(FP$4:FP$56)-MIN(ROW(FP$4))+1,""),ROWS(FP$111:FP112))),"")</f>
        <v>agent 36</v>
      </c>
      <c r="FQ112" s="138" t="str">
        <f t="array" ref="FQ112">IFERROR(INDEX($A$4:$A$56,SMALL(IF($A$111=FQ$4:FQ$56,ROW(FQ$4:FQ$56)-MIN(ROW(FQ$4))+1,""),ROWS(FQ$111:FQ112))),"")</f>
        <v>agent 36</v>
      </c>
      <c r="FR112" s="138" t="str">
        <f t="array" ref="FR112">IFERROR(INDEX($A$4:$A$56,SMALL(IF($A$111=FR$4:FR$56,ROW(FR$4:FR$56)-MIN(ROW(FR$4))+1,""),ROWS(FR$111:FR112))),"")</f>
        <v>agent 36</v>
      </c>
      <c r="FS112" s="138" t="str">
        <f t="array" ref="FS112">IFERROR(INDEX($A$4:$A$56,SMALL(IF($A$111=FS$4:FS$56,ROW(FS$4:FS$56)-MIN(ROW(FS$4))+1,""),ROWS(FS$111:FS112))),"")</f>
        <v>agent 36</v>
      </c>
      <c r="FT112" s="138" t="str">
        <f t="array" ref="FT112">IFERROR(INDEX($A$4:$A$56,SMALL(IF($A$111=FT$4:FT$56,ROW(FT$4:FT$56)-MIN(ROW(FT$4))+1,""),ROWS(FT$111:FT112))),"")</f>
        <v>agent 42</v>
      </c>
      <c r="FU112" s="138" t="str">
        <f t="array" ref="FU112">IFERROR(INDEX($A$4:$A$56,SMALL(IF($A$111=FU$4:FU$56,ROW(FU$4:FU$56)-MIN(ROW(FU$4))+1,""),ROWS(FU$111:FU112))),"")</f>
        <v>agent 35</v>
      </c>
      <c r="FV112" s="138" t="str">
        <f t="array" ref="FV112">IFERROR(INDEX($A$4:$A$56,SMALL(IF($A$111=FV$4:FV$56,ROW(FV$4:FV$56)-MIN(ROW(FV$4))+1,""),ROWS(FV$111:FV112))),"")</f>
        <v>agent 35</v>
      </c>
      <c r="FW112" s="138" t="str">
        <f t="array" ref="FW112">IFERROR(INDEX($A$4:$A$56,SMALL(IF($A$111=FW$4:FW$56,ROW(FW$4:FW$56)-MIN(ROW(FW$4))+1,""),ROWS(FW$111:FW112))),"")</f>
        <v>agent 35</v>
      </c>
      <c r="FX112" s="138" t="str">
        <f t="array" ref="FX112">IFERROR(INDEX($A$4:$A$56,SMALL(IF($A$111=FX$4:FX$56,ROW(FX$4:FX$56)-MIN(ROW(FX$4))+1,""),ROWS(FX$111:FX112))),"")</f>
        <v>agent 35</v>
      </c>
      <c r="FY112" s="138" t="str">
        <f t="array" ref="FY112">IFERROR(INDEX($A$4:$A$56,SMALL(IF($A$111=FY$4:FY$56,ROW(FY$4:FY$56)-MIN(ROW(FY$4))+1,""),ROWS(FY$111:FY112))),"")</f>
        <v>agent 41</v>
      </c>
      <c r="FZ112" s="138" t="str">
        <f t="array" ref="FZ112">IFERROR(INDEX($A$4:$A$56,SMALL(IF($A$111=FZ$4:FZ$56,ROW(FZ$4:FZ$56)-MIN(ROW(FZ$4))+1,""),ROWS(FZ$111:FZ112))),"")</f>
        <v>agent 34</v>
      </c>
      <c r="GA112" s="138" t="str">
        <f t="array" ref="GA112">IFERROR(INDEX($A$4:$A$56,SMALL(IF($A$111=GA$4:GA$56,ROW(GA$4:GA$56)-MIN(ROW(GA$4))+1,""),ROWS(GA$111:GA112))),"")</f>
        <v>agent 34</v>
      </c>
      <c r="GB112" s="138" t="str">
        <f t="array" ref="GB112">IFERROR(INDEX($A$4:$A$56,SMALL(IF($A$111=GB$4:GB$56,ROW(GB$4:GB$56)-MIN(ROW(GB$4))+1,""),ROWS(GB$111:GB112))),"")</f>
        <v>agent 34</v>
      </c>
      <c r="GC112" s="138" t="str">
        <f t="array" ref="GC112">IFERROR(INDEX($A$4:$A$56,SMALL(IF($A$111=GC$4:GC$56,ROW(GC$4:GC$56)-MIN(ROW(GC$4))+1,""),ROWS(GC$111:GC112))),"")</f>
        <v>agent 34</v>
      </c>
      <c r="GD112" s="138" t="str">
        <f t="array" ref="GD112">IFERROR(INDEX($A$4:$A$56,SMALL(IF($A$111=GD$4:GD$56,ROW(GD$4:GD$56)-MIN(ROW(GD$4))+1,""),ROWS(GD$111:GD112))),"")</f>
        <v>agent 40</v>
      </c>
      <c r="GE112" s="138" t="str">
        <f t="array" ref="GE112">IFERROR(INDEX($A$4:$A$56,SMALL(IF($A$111=GE$4:GE$56,ROW(GE$4:GE$56)-MIN(ROW(GE$4))+1,""),ROWS(GE$111:GE112))),"")</f>
        <v>agent 39</v>
      </c>
      <c r="GF112" s="138" t="str">
        <f t="array" ref="GF112">IFERROR(INDEX($A$4:$A$56,SMALL(IF($A$111=GF$4:GF$56,ROW(GF$4:GF$56)-MIN(ROW(GF$4))+1,""),ROWS(GF$111:GF112))),"")</f>
        <v>agent 39</v>
      </c>
      <c r="GG112" s="138" t="str">
        <f t="array" ref="GG112">IFERROR(INDEX($A$4:$A$56,SMALL(IF($A$111=GG$4:GG$56,ROW(GG$4:GG$56)-MIN(ROW(GG$4))+1,""),ROWS(GG$111:GG112))),"")</f>
        <v>agent 39</v>
      </c>
      <c r="GH112" s="138" t="str">
        <f t="array" ref="GH112">IFERROR(INDEX($A$4:$A$56,SMALL(IF($A$111=GH$4:GH$56,ROW(GH$4:GH$56)-MIN(ROW(GH$4))+1,""),ROWS(GH$111:GH112))),"")</f>
        <v>agent 33</v>
      </c>
      <c r="GI112" s="138" t="str">
        <f t="array" ref="GI112">IFERROR(INDEX($A$4:$A$56,SMALL(IF($A$111=GI$4:GI$56,ROW(GI$4:GI$56)-MIN(ROW(GI$4))+1,""),ROWS(GI$111:GI112))),"")</f>
        <v>agent 39</v>
      </c>
      <c r="GJ112" s="138" t="str">
        <f t="array" ref="GJ112">IFERROR(INDEX($A$4:$A$56,SMALL(IF($A$111=GJ$4:GJ$56,ROW(GJ$4:GJ$56)-MIN(ROW(GJ$4))+1,""),ROWS(GJ$111:GJ112))),"")</f>
        <v>agent 38</v>
      </c>
      <c r="GK112" s="138" t="str">
        <f t="array" ref="GK112">IFERROR(INDEX($A$4:$A$56,SMALL(IF($A$111=GK$4:GK$56,ROW(GK$4:GK$56)-MIN(ROW(GK$4))+1,""),ROWS(GK$111:GK112))),"")</f>
        <v>agent 38</v>
      </c>
      <c r="GL112" s="138" t="str">
        <f t="array" ref="GL112">IFERROR(INDEX($A$4:$A$56,SMALL(IF($A$111=GL$4:GL$56,ROW(GL$4:GL$56)-MIN(ROW(GL$4))+1,""),ROWS(GL$111:GL112))),"")</f>
        <v>agent 38</v>
      </c>
      <c r="GM112" s="138" t="str">
        <f t="array" ref="GM112">IFERROR(INDEX($A$4:$A$56,SMALL(IF($A$111=GM$4:GM$56,ROW(GM$4:GM$56)-MIN(ROW(GM$4))+1,""),ROWS(GM$111:GM112))),"")</f>
        <v>agent 32</v>
      </c>
      <c r="GN112" s="138" t="str">
        <f t="array" ref="GN112">IFERROR(INDEX($A$4:$A$56,SMALL(IF($A$111=GN$4:GN$56,ROW(GN$4:GN$56)-MIN(ROW(GN$4))+1,""),ROWS(GN$111:GN112))),"")</f>
        <v>agent 38</v>
      </c>
      <c r="GO112" s="138" t="str">
        <f t="array" ref="GO112">IFERROR(INDEX($A$4:$A$56,SMALL(IF($A$111=GO$4:GO$56,ROW(GO$4:GO$56)-MIN(ROW(GO$4))+1,""),ROWS(GO$111:GO112))),"")</f>
        <v>agent 37</v>
      </c>
      <c r="GP112" s="138" t="str">
        <f t="array" ref="GP112">IFERROR(INDEX($A$4:$A$56,SMALL(IF($A$111=GP$4:GP$56,ROW(GP$4:GP$56)-MIN(ROW(GP$4))+1,""),ROWS(GP$111:GP112))),"")</f>
        <v>agent 37</v>
      </c>
      <c r="GQ112" s="138" t="str">
        <f t="array" ref="GQ112">IFERROR(INDEX($A$4:$A$56,SMALL(IF($A$111=GQ$4:GQ$56,ROW(GQ$4:GQ$56)-MIN(ROW(GQ$4))+1,""),ROWS(GQ$111:GQ112))),"")</f>
        <v>agent 37</v>
      </c>
      <c r="GR112" s="138" t="str">
        <f t="array" ref="GR112">IFERROR(INDEX($A$4:$A$56,SMALL(IF($A$111=GR$4:GR$56,ROW(GR$4:GR$56)-MIN(ROW(GR$4))+1,""),ROWS(GR$111:GR112))),"")</f>
        <v>agent 38</v>
      </c>
      <c r="GS112" s="138" t="str">
        <f t="array" ref="GS112">IFERROR(INDEX($A$4:$A$56,SMALL(IF($A$111=GS$4:GS$56,ROW(GS$4:GS$56)-MIN(ROW(GS$4))+1,""),ROWS(GS$111:GS112))),"")</f>
        <v>agent 37</v>
      </c>
      <c r="GT112" s="138" t="str">
        <f t="array" ref="GT112">IFERROR(INDEX($A$4:$A$56,SMALL(IF($A$111=GT$4:GT$56,ROW(GT$4:GT$56)-MIN(ROW(GT$4))+1,""),ROWS(GT$111:GT112))),"")</f>
        <v>agent 36</v>
      </c>
      <c r="GU112" s="138" t="str">
        <f t="array" ref="GU112">IFERROR(INDEX($A$4:$A$56,SMALL(IF($A$111=GU$4:GU$56,ROW(GU$4:GU$56)-MIN(ROW(GU$4))+1,""),ROWS(GU$111:GU112))),"")</f>
        <v>agent 36</v>
      </c>
      <c r="GV112" s="138" t="str">
        <f t="array" ref="GV112">IFERROR(INDEX($A$4:$A$56,SMALL(IF($A$111=GV$4:GV$56,ROW(GV$4:GV$56)-MIN(ROW(GV$4))+1,""),ROWS(GV$111:GV112))),"")</f>
        <v>agent 36</v>
      </c>
      <c r="GW112" s="138" t="str">
        <f t="array" ref="GW112">IFERROR(INDEX($A$4:$A$56,SMALL(IF($A$111=GW$4:GW$56,ROW(GW$4:GW$56)-MIN(ROW(GW$4))+1,""),ROWS(GW$111:GW112))),"")</f>
        <v>agent 37</v>
      </c>
      <c r="GX112" s="138" t="str">
        <f t="array" ref="GX112">IFERROR(INDEX($A$4:$A$56,SMALL(IF($A$111=GX$4:GX$56,ROW(GX$4:GX$56)-MIN(ROW(GX$4))+1,""),ROWS(GX$111:GX112))),"")</f>
        <v>agent 36</v>
      </c>
      <c r="GY112" s="138" t="str">
        <f t="array" ref="GY112">IFERROR(INDEX($A$4:$A$56,SMALL(IF($A$111=GY$4:GY$56,ROW(GY$4:GY$56)-MIN(ROW(GY$4))+1,""),ROWS(GY$111:GY112))),"")</f>
        <v>agent 35</v>
      </c>
      <c r="GZ112" s="138" t="str">
        <f t="array" ref="GZ112">IFERROR(INDEX($A$4:$A$56,SMALL(IF($A$111=GZ$4:GZ$56,ROW(GZ$4:GZ$56)-MIN(ROW(GZ$4))+1,""),ROWS(GZ$111:GZ112))),"")</f>
        <v>agent 35</v>
      </c>
      <c r="HA112" s="138" t="str">
        <f t="array" ref="HA112">IFERROR(INDEX($A$4:$A$56,SMALL(IF($A$111=HA$4:HA$56,ROW(HA$4:HA$56)-MIN(ROW(HA$4))+1,""),ROWS(HA$111:HA112))),"")</f>
        <v>agent 35</v>
      </c>
      <c r="HB112" s="138" t="str">
        <f t="array" ref="HB112">IFERROR(INDEX($A$4:$A$56,SMALL(IF($A$111=HB$4:HB$56,ROW(HB$4:HB$56)-MIN(ROW(HB$4))+1,""),ROWS(HB$111:HB112))),"")</f>
        <v>agent 36</v>
      </c>
      <c r="HC112" s="138" t="str">
        <f t="array" ref="HC112">IFERROR(INDEX($A$4:$A$56,SMALL(IF($A$111=HC$4:HC$56,ROW(HC$4:HC$56)-MIN(ROW(HC$4))+1,""),ROWS(HC$111:HC112))),"")</f>
        <v>agent 35</v>
      </c>
      <c r="HD112" s="138" t="str">
        <f t="array" ref="HD112">IFERROR(INDEX($A$4:$A$56,SMALL(IF($A$111=HD$4:HD$56,ROW(HD$4:HD$56)-MIN(ROW(HD$4))+1,""),ROWS(HD$111:HD112))),"")</f>
        <v>agent 34</v>
      </c>
      <c r="HE112" s="138" t="str">
        <f t="array" ref="HE112">IFERROR(INDEX($A$4:$A$56,SMALL(IF($A$111=HE$4:HE$56,ROW(HE$4:HE$56)-MIN(ROW(HE$4))+1,""),ROWS(HE$111:HE112))),"")</f>
        <v>agent 34</v>
      </c>
      <c r="HF112" s="138" t="str">
        <f t="array" ref="HF112">IFERROR(INDEX($A$4:$A$56,SMALL(IF($A$111=HF$4:HF$56,ROW(HF$4:HF$56)-MIN(ROW(HF$4))+1,""),ROWS(HF$111:HF112))),"")</f>
        <v>agent 34</v>
      </c>
      <c r="HG112" s="138" t="str">
        <f t="array" ref="HG112">IFERROR(INDEX($A$4:$A$56,SMALL(IF($A$111=HG$4:HG$56,ROW(HG$4:HG$56)-MIN(ROW(HG$4))+1,""),ROWS(HG$111:HG112))),"")</f>
        <v>agent 35</v>
      </c>
      <c r="HH112" s="138" t="str">
        <f t="array" ref="HH112">IFERROR(INDEX($A$4:$A$56,SMALL(IF($A$111=HH$4:HH$56,ROW(HH$4:HH$56)-MIN(ROW(HH$4))+1,""),ROWS(HH$111:HH112))),"")</f>
        <v>agent 34</v>
      </c>
      <c r="HI112" s="138" t="str">
        <f t="array" ref="HI112">IFERROR(INDEX($A$4:$A$56,SMALL(IF($A$111=HI$4:HI$56,ROW(HI$4:HI$56)-MIN(ROW(HI$4))+1,""),ROWS(HI$111:HI112))),"")</f>
        <v>agent 33</v>
      </c>
      <c r="HJ112" s="138" t="str">
        <f t="array" ref="HJ112">IFERROR(INDEX($A$4:$A$56,SMALL(IF($A$111=HJ$4:HJ$56,ROW(HJ$4:HJ$56)-MIN(ROW(HJ$4))+1,""),ROWS(HJ$111:HJ112))),"")</f>
        <v>agent 33</v>
      </c>
      <c r="HK112" s="138" t="str">
        <f t="array" ref="HK112">IFERROR(INDEX($A$4:$A$56,SMALL(IF($A$111=HK$4:HK$56,ROW(HK$4:HK$56)-MIN(ROW(HK$4))+1,""),ROWS(HK$111:HK112))),"")</f>
        <v>agent 33</v>
      </c>
      <c r="HL112" s="138" t="str">
        <f t="array" ref="HL112">IFERROR(INDEX($A$4:$A$56,SMALL(IF($A$111=HL$4:HL$56,ROW(HL$4:HL$56)-MIN(ROW(HL$4))+1,""),ROWS(HL$111:HL112))),"")</f>
        <v>agent 34</v>
      </c>
      <c r="HM112" s="138" t="str">
        <f t="array" ref="HM112">IFERROR(INDEX($A$4:$A$56,SMALL(IF($A$111=HM$4:HM$56,ROW(HM$4:HM$56)-MIN(ROW(HM$4))+1,""),ROWS(HM$111:HM112))),"")</f>
        <v>agent 34</v>
      </c>
      <c r="HN112" s="138" t="str">
        <f t="array" ref="HN112">IFERROR(INDEX($A$4:$A$56,SMALL(IF($A$111=HN$4:HN$56,ROW(HN$4:HN$56)-MIN(ROW(HN$4))+1,""),ROWS(HN$111:HN112))),"")</f>
        <v>agent 34</v>
      </c>
      <c r="HO112" s="138" t="str">
        <f t="array" ref="HO112">IFERROR(INDEX($A$4:$A$56,SMALL(IF($A$111=HO$4:HO$56,ROW(HO$4:HO$56)-MIN(ROW(HO$4))+1,""),ROWS(HO$111:HO112))),"")</f>
        <v>agent 33</v>
      </c>
      <c r="HP112" s="138" t="str">
        <f t="array" ref="HP112">IFERROR(INDEX($A$4:$A$56,SMALL(IF($A$111=HP$4:HP$56,ROW(HP$4:HP$56)-MIN(ROW(HP$4))+1,""),ROWS(HP$111:HP112))),"")</f>
        <v>agent 33</v>
      </c>
      <c r="HQ112" s="138" t="str">
        <f t="array" ref="HQ112">IFERROR(INDEX($A$4:$A$56,SMALL(IF($A$111=HQ$4:HQ$56,ROW(HQ$4:HQ$56)-MIN(ROW(HQ$4))+1,""),ROWS(HQ$111:HQ112))),"")</f>
        <v>agent 48</v>
      </c>
      <c r="HR112" s="138" t="str">
        <f t="array" ref="HR112">IFERROR(INDEX($A$4:$A$56,SMALL(IF($A$111=HR$4:HR$56,ROW(HR$4:HR$56)-MIN(ROW(HR$4))+1,""),ROWS(HR$111:HR112))),"")</f>
        <v>agent 33</v>
      </c>
      <c r="HS112" s="138" t="str">
        <f t="array" ref="HS112">IFERROR(INDEX($A$4:$A$56,SMALL(IF($A$111=HS$4:HS$56,ROW(HS$4:HS$56)-MIN(ROW(HS$4))+1,""),ROWS(HS$111:HS112))),"")</f>
        <v>agent 33</v>
      </c>
      <c r="HT112" s="138" t="str">
        <f t="array" ref="HT112">IFERROR(INDEX($A$4:$A$56,SMALL(IF($A$111=HT$4:HT$56,ROW(HT$4:HT$56)-MIN(ROW(HT$4))+1,""),ROWS(HT$111:HT112))),"")</f>
        <v>agent 32</v>
      </c>
      <c r="HU112" s="138" t="str">
        <f t="array" ref="HU112">IFERROR(INDEX($A$4:$A$56,SMALL(IF($A$111=HU$4:HU$56,ROW(HU$4:HU$56)-MIN(ROW(HU$4))+1,""),ROWS(HU$111:HU112))),"")</f>
        <v>agent 32</v>
      </c>
      <c r="HV112" s="138" t="str">
        <f t="array" ref="HV112">IFERROR(INDEX($A$4:$A$56,SMALL(IF($A$111=HV$4:HV$56,ROW(HV$4:HV$56)-MIN(ROW(HV$4))+1,""),ROWS(HV$111:HV112))),"")</f>
        <v>agent 47</v>
      </c>
      <c r="HW112" s="138" t="str">
        <f t="array" ref="HW112">IFERROR(INDEX($A$4:$A$56,SMALL(IF($A$111=HW$4:HW$56,ROW(HW$4:HW$56)-MIN(ROW(HW$4))+1,""),ROWS(HW$111:HW112))),"")</f>
        <v>agent 32</v>
      </c>
      <c r="HX112" s="138" t="str">
        <f t="array" ref="HX112">IFERROR(INDEX($A$4:$A$56,SMALL(IF($A$111=HX$4:HX$56,ROW(HX$4:HX$56)-MIN(ROW(HX$4))+1,""),ROWS(HX$111:HX112))),"")</f>
        <v>agent 32</v>
      </c>
      <c r="HY112" s="138" t="str">
        <f t="array" ref="HY112">IFERROR(INDEX($A$4:$A$56,SMALL(IF($A$111=HY$4:HY$56,ROW(HY$4:HY$56)-MIN(ROW(HY$4))+1,""),ROWS(HY$111:HY112))),"")</f>
        <v>agent 31</v>
      </c>
      <c r="HZ112" s="138" t="str">
        <f t="array" ref="HZ112">IFERROR(INDEX($A$4:$A$56,SMALL(IF($A$111=HZ$4:HZ$56,ROW(HZ$4:HZ$56)-MIN(ROW(HZ$4))+1,""),ROWS(HZ$111:HZ112))),"")</f>
        <v>agent 31</v>
      </c>
      <c r="IA112" s="138" t="str">
        <f t="array" ref="IA112">IFERROR(INDEX($A$4:$A$56,SMALL(IF($A$111=IA$4:IA$56,ROW(IA$4:IA$56)-MIN(ROW(IA$4))+1,""),ROWS(IA$111:IA112))),"")</f>
        <v>agent 46</v>
      </c>
      <c r="IB112" s="138" t="str">
        <f t="array" ref="IB112">IFERROR(INDEX($A$4:$A$56,SMALL(IF($A$111=IB$4:IB$56,ROW(IB$4:IB$56)-MIN(ROW(IB$4))+1,""),ROWS(IB$111:IB112))),"")</f>
        <v>agent 31</v>
      </c>
      <c r="IC112" s="138" t="str">
        <f t="array" ref="IC112">IFERROR(INDEX($A$4:$A$56,SMALL(IF($A$111=IC$4:IC$56,ROW(IC$4:IC$56)-MIN(ROW(IC$4))+1,""),ROWS(IC$111:IC112))),"")</f>
        <v>agent 31</v>
      </c>
      <c r="ID112" s="138" t="str">
        <f t="array" ref="ID112">IFERROR(INDEX($A$4:$A$56,SMALL(IF($A$111=ID$4:ID$56,ROW(ID$4:ID$56)-MIN(ROW(ID$4))+1,""),ROWS(ID$111:ID112))),"")</f>
        <v>agent 30</v>
      </c>
      <c r="IE112" s="138" t="str">
        <f t="array" ref="IE112">IFERROR(INDEX($A$4:$A$56,SMALL(IF($A$111=IE$4:IE$56,ROW(IE$4:IE$56)-MIN(ROW(IE$4))+1,""),ROWS(IE$111:IE112))),"")</f>
        <v>agent 30</v>
      </c>
      <c r="IF112" s="138" t="str">
        <f t="array" ref="IF112">IFERROR(INDEX($A$4:$A$56,SMALL(IF($A$111=IF$4:IF$56,ROW(IF$4:IF$56)-MIN(ROW(IF$4))+1,""),ROWS(IF$111:IF112))),"")</f>
        <v>agent 45</v>
      </c>
      <c r="IG112" s="138" t="str">
        <f t="array" ref="IG112">IFERROR(INDEX($A$4:$A$56,SMALL(IF($A$111=IG$4:IG$56,ROW(IG$4:IG$56)-MIN(ROW(IG$4))+1,""),ROWS(IG$111:IG112))),"")</f>
        <v>agent 30</v>
      </c>
      <c r="IH112" s="138" t="str">
        <f t="array" ref="IH112">IFERROR(INDEX($A$4:$A$56,SMALL(IF($A$111=IH$4:IH$56,ROW(IH$4:IH$56)-MIN(ROW(IH$4))+1,""),ROWS(IH$111:IH112))),"")</f>
        <v>agent 30</v>
      </c>
      <c r="II112" s="138" t="str">
        <f t="array" ref="II112">IFERROR(INDEX($A$4:$A$56,SMALL(IF($A$111=II$4:II$56,ROW(II$4:II$56)-MIN(ROW(II$4))+1,""),ROWS(II$111:II112))),"")</f>
        <v>agent 29</v>
      </c>
      <c r="IJ112" s="138" t="str">
        <f t="array" ref="IJ112">IFERROR(INDEX($A$4:$A$56,SMALL(IF($A$111=IJ$4:IJ$56,ROW(IJ$4:IJ$56)-MIN(ROW(IJ$4))+1,""),ROWS(IJ$111:IJ112))),"")</f>
        <v>agent 29</v>
      </c>
      <c r="IK112" s="138" t="str">
        <f t="array" ref="IK112">IFERROR(INDEX($A$4:$A$56,SMALL(IF($A$111=IK$4:IK$56,ROW(IK$4:IK$56)-MIN(ROW(IK$4))+1,""),ROWS(IK$111:IK112))),"")</f>
        <v>agent 44</v>
      </c>
      <c r="IL112" s="138" t="str">
        <f t="array" ref="IL112">IFERROR(INDEX($A$4:$A$56,SMALL(IF($A$111=IL$4:IL$56,ROW(IL$4:IL$56)-MIN(ROW(IL$4))+1,""),ROWS(IL$111:IL112))),"")</f>
        <v>agent 29</v>
      </c>
      <c r="IM112" s="138" t="str">
        <f t="array" ref="IM112">IFERROR(INDEX($A$4:$A$56,SMALL(IF($A$111=IM$4:IM$56,ROW(IM$4:IM$56)-MIN(ROW(IM$4))+1,""),ROWS(IM$111:IM112))),"")</f>
        <v>agent 29</v>
      </c>
      <c r="IN112" s="138" t="str">
        <f t="array" ref="IN112">IFERROR(INDEX($A$4:$A$56,SMALL(IF($A$111=IN$4:IN$56,ROW(IN$4:IN$56)-MIN(ROW(IN$4))+1,""),ROWS(IN$111:IN112))),"")</f>
        <v>agent 28</v>
      </c>
      <c r="IO112" s="138" t="str">
        <f t="array" ref="IO112">IFERROR(INDEX($A$4:$A$56,SMALL(IF($A$111=IO$4:IO$56,ROW(IO$4:IO$56)-MIN(ROW(IO$4))+1,""),ROWS(IO$111:IO112))),"")</f>
        <v>agent 28</v>
      </c>
      <c r="IP112" s="138" t="str">
        <f t="array" ref="IP112">IFERROR(INDEX($A$4:$A$56,SMALL(IF($A$111=IP$4:IP$56,ROW(IP$4:IP$56)-MIN(ROW(IP$4))+1,""),ROWS(IP$111:IP112))),"")</f>
        <v>agent 43</v>
      </c>
      <c r="IQ112" s="138" t="str">
        <f t="array" ref="IQ112">IFERROR(INDEX($A$4:$A$56,SMALL(IF($A$111=IQ$4:IQ$56,ROW(IQ$4:IQ$56)-MIN(ROW(IQ$4))+1,""),ROWS(IQ$111:IQ112))),"")</f>
        <v>agent 28</v>
      </c>
      <c r="IR112" s="138" t="str">
        <f t="array" ref="IR112">IFERROR(INDEX($A$4:$A$56,SMALL(IF($A$111=IR$4:IR$56,ROW(IR$4:IR$56)-MIN(ROW(IR$4))+1,""),ROWS(IR$111:IR112))),"")</f>
        <v>agent 34</v>
      </c>
      <c r="IS112" s="138" t="str">
        <f t="array" ref="IS112">IFERROR(INDEX($A$4:$A$56,SMALL(IF($A$111=IS$4:IS$56,ROW(IS$4:IS$56)-MIN(ROW(IS$4))+1,""),ROWS(IS$111:IS112))),"")</f>
        <v>agent 28</v>
      </c>
      <c r="IT112" s="138" t="str">
        <f t="array" ref="IT112">IFERROR(INDEX($A$4:$A$56,SMALL(IF($A$111=IT$4:IT$56,ROW(IT$4:IT$56)-MIN(ROW(IT$4))+1,""),ROWS(IT$111:IT112))),"")</f>
        <v>agent 29</v>
      </c>
      <c r="IU112" s="138" t="str">
        <f t="array" ref="IU112">IFERROR(INDEX($A$4:$A$56,SMALL(IF($A$111=IU$4:IU$56,ROW(IU$4:IU$56)-MIN(ROW(IU$4))+1,""),ROWS(IU$111:IU112))),"")</f>
        <v>agent 42</v>
      </c>
      <c r="IV112" s="138" t="str">
        <f t="array" ref="IV112">IFERROR(INDEX($A$4:$A$56,SMALL(IF($A$111=IV$4:IV$56,ROW(IV$4:IV$56)-MIN(ROW(IV$4))+1,""),ROWS(IV$111:IV112))),"")</f>
        <v>agent 28</v>
      </c>
      <c r="IW112" s="138" t="str">
        <f t="array" ref="IW112">IFERROR(INDEX($A$4:$A$56,SMALL(IF($A$111=IW$4:IW$56,ROW(IW$4:IW$56)-MIN(ROW(IW$4))+1,""),ROWS(IW$111:IW112))),"")</f>
        <v>agent 33</v>
      </c>
      <c r="IX112" s="138" t="str">
        <f t="array" ref="IX112">IFERROR(INDEX($A$4:$A$56,SMALL(IF($A$111=IX$4:IX$56,ROW(IX$4:IX$56)-MIN(ROW(IX$4))+1,""),ROWS(IX$111:IX112))),"")</f>
        <v>agent 39</v>
      </c>
      <c r="IY112" s="138" t="str">
        <f t="array" ref="IY112">IFERROR(INDEX($A$4:$A$56,SMALL(IF($A$111=IY$4:IY$56,ROW(IY$4:IY$56)-MIN(ROW(IY$4))+1,""),ROWS(IY$111:IY112))),"")</f>
        <v>agent 39</v>
      </c>
      <c r="IZ112" s="138" t="str">
        <f t="array" ref="IZ112">IFERROR(INDEX($A$4:$A$56,SMALL(IF($A$111=IZ$4:IZ$56,ROW(IZ$4:IZ$56)-MIN(ROW(IZ$4))+1,""),ROWS(IZ$111:IZ112))),"")</f>
        <v>agent 46</v>
      </c>
      <c r="JA112" s="138" t="str">
        <f t="array" ref="JA112">IFERROR(INDEX($A$4:$A$56,SMALL(IF($A$111=JA$4:JA$56,ROW(JA$4:JA$56)-MIN(ROW(JA$4))+1,""),ROWS(JA$111:JA112))),"")</f>
        <v>agent 45</v>
      </c>
      <c r="JB112" s="138" t="str">
        <f t="array" ref="JB112">IFERROR(INDEX($A$4:$A$56,SMALL(IF($A$111=JB$4:JB$56,ROW(JB$4:JB$56)-MIN(ROW(JB$4))+1,""),ROWS(JB$111:JB112))),"")</f>
        <v>agent 33</v>
      </c>
      <c r="JC112" s="138" t="str">
        <f t="array" ref="JC112">IFERROR(INDEX($A$4:$A$56,SMALL(IF($A$111=JC$4:JC$56,ROW(JC$4:JC$56)-MIN(ROW(JC$4))+1,""),ROWS(JC$111:JC112))),"")</f>
        <v>agent 45</v>
      </c>
      <c r="JD112" s="138" t="str">
        <f t="array" ref="JD112">IFERROR(INDEX($A$4:$A$56,SMALL(IF($A$111=JD$4:JD$56,ROW(JD$4:JD$56)-MIN(ROW(JD$4))+1,""),ROWS(JD$111:JD112))),"")</f>
        <v>agent 38</v>
      </c>
      <c r="JE112" s="138" t="str">
        <f t="array" ref="JE112">IFERROR(INDEX($A$4:$A$56,SMALL(IF($A$111=JE$4:JE$56,ROW(JE$4:JE$56)-MIN(ROW(JE$4))+1,""),ROWS(JE$111:JE112))),"")</f>
        <v>agent 45</v>
      </c>
      <c r="JF112" s="138" t="str">
        <f t="array" ref="JF112">IFERROR(INDEX($A$4:$A$56,SMALL(IF($A$111=JF$4:JF$56,ROW(JF$4:JF$56)-MIN(ROW(JF$4))+1,""),ROWS(JF$111:JF112))),"")</f>
        <v>agent 51</v>
      </c>
      <c r="JG112" s="138" t="str">
        <f t="array" ref="JG112">IFERROR(INDEX($A$4:$A$56,SMALL(IF($A$111=JG$4:JG$56,ROW(JG$4:JG$56)-MIN(ROW(JG$4))+1,""),ROWS(JG$111:JG112))),"")</f>
        <v>agent 32</v>
      </c>
      <c r="JH112" s="138" t="str">
        <f t="array" ref="JH112">IFERROR(INDEX($A$4:$A$56,SMALL(IF($A$111=JH$4:JH$56,ROW(JH$4:JH$56)-MIN(ROW(JH$4))+1,""),ROWS(JH$111:JH112))),"")</f>
        <v>agent 44</v>
      </c>
      <c r="JI112" s="138" t="str">
        <f t="array" ref="JI112">IFERROR(INDEX($A$4:$A$56,SMALL(IF($A$111=JI$4:JI$56,ROW(JI$4:JI$56)-MIN(ROW(JI$4))+1,""),ROWS(JI$111:JI112))),"")</f>
        <v>agent 44</v>
      </c>
      <c r="JJ112" s="138" t="str">
        <f t="array" ref="JJ112">IFERROR(INDEX($A$4:$A$56,SMALL(IF($A$111=JJ$4:JJ$56,ROW(JJ$4:JJ$56)-MIN(ROW(JJ$4))+1,""),ROWS(JJ$111:JJ112))),"")</f>
        <v>agent 44</v>
      </c>
      <c r="JK112" s="138" t="str">
        <f t="array" ref="JK112">IFERROR(INDEX($A$4:$A$56,SMALL(IF($A$111=JK$4:JK$56,ROW(JK$4:JK$56)-MIN(ROW(JK$4))+1,""),ROWS(JK$111:JK112))),"")</f>
        <v>agent 50</v>
      </c>
    </row>
    <row r="113" spans="2:271">
      <c r="B113" s="186" t="str">
        <f t="array" ref="B113">IFERROR(INDEX($A$4:$A$56,SMALL(IF($A$111=B$4:B$56,ROW(B$4:B$56)-MIN(ROW(B$4))+1,""),ROWS(B$111:B113))),"")</f>
        <v>agent 36</v>
      </c>
      <c r="C113" s="138" t="str">
        <f t="array" ref="C113">IFERROR(INDEX($A$4:$A$56,SMALL(IF($A$111=C$4:C$56,ROW(C$4:C$56)-MIN(ROW(C$4))+1,""),ROWS(C$111:C113))),"")</f>
        <v>agent 49</v>
      </c>
      <c r="D113" s="138" t="str">
        <f t="array" ref="D113">IFERROR(INDEX($A$4:$A$56,SMALL(IF($A$111=D$4:D$56,ROW(D$4:D$56)-MIN(ROW(D$4))+1,""),ROWS(D$111:D113))),"")</f>
        <v>agent 49</v>
      </c>
      <c r="E113" s="138" t="str">
        <f t="array" ref="E113">IFERROR(INDEX($A$4:$A$56,SMALL(IF($A$111=E$4:E$56,ROW(E$4:E$56)-MIN(ROW(E$4))+1,""),ROWS(E$111:E113))),"")</f>
        <v>agent 50</v>
      </c>
      <c r="F113" s="138" t="str">
        <f t="array" ref="F113">IFERROR(INDEX($A$4:$A$56,SMALL(IF($A$111=F$4:F$56,ROW(F$4:F$56)-MIN(ROW(F$4))+1,""),ROWS(F$111:F113))),"")</f>
        <v>agent 50</v>
      </c>
      <c r="G113" s="186" t="str">
        <f t="array" ref="G113">IFERROR(INDEX($A$4:$A$56,SMALL(IF($A$111=G$4:G$56,ROW(G$4:G$56)-MIN(ROW(G$4))+1,""),ROWS(G$111:G113))),"")</f>
        <v>agent 35</v>
      </c>
      <c r="H113" s="138" t="str">
        <f t="array" ref="H113">IFERROR(INDEX($A$4:$A$56,SMALL(IF($A$111=H$4:H$56,ROW(H$4:H$56)-MIN(ROW(H$4))+1,""),ROWS(H$111:H113))),"")</f>
        <v>agent 48</v>
      </c>
      <c r="I113" s="138" t="str">
        <f t="array" ref="I113">IFERROR(INDEX($A$4:$A$56,SMALL(IF($A$111=I$4:I$56,ROW(I$4:I$56)-MIN(ROW(I$4))+1,""),ROWS(I$111:I113))),"")</f>
        <v>agent 48</v>
      </c>
      <c r="J113" s="138" t="str">
        <f t="array" ref="J113">IFERROR(INDEX($A$4:$A$56,SMALL(IF($A$111=J$4:J$56,ROW(J$4:J$56)-MIN(ROW(J$4))+1,""),ROWS(J$111:J113))),"")</f>
        <v>agent 49</v>
      </c>
      <c r="K113" s="138" t="str">
        <f t="array" ref="K113">IFERROR(INDEX($A$4:$A$56,SMALL(IF($A$111=K$4:K$56,ROW(K$4:K$56)-MIN(ROW(K$4))+1,""),ROWS(K$111:K113))),"")</f>
        <v>agent 49</v>
      </c>
      <c r="L113" s="186" t="str">
        <f t="array" ref="L113">IFERROR(INDEX($A$4:$A$56,SMALL(IF($A$111=L$4:L$56,ROW(L$4:L$56)-MIN(ROW(L$4))+1,""),ROWS(L$111:L113))),"")</f>
        <v>agent 34</v>
      </c>
      <c r="M113" s="138" t="str">
        <f t="array" ref="M113">IFERROR(INDEX($A$4:$A$56,SMALL(IF($A$111=M$4:M$56,ROW(M$4:M$56)-MIN(ROW(M$4))+1,""),ROWS(M$111:M113))),"")</f>
        <v>agent 47</v>
      </c>
      <c r="N113" s="138" t="str">
        <f t="array" ref="N113">IFERROR(INDEX($A$4:$A$56,SMALL(IF($A$111=N$4:N$56,ROW(N$4:N$56)-MIN(ROW(N$4))+1,""),ROWS(N$111:N113))),"")</f>
        <v>agent 47</v>
      </c>
      <c r="O113" s="138" t="str">
        <f t="array" ref="O113">IFERROR(INDEX($A$4:$A$56,SMALL(IF($A$111=O$4:O$56,ROW(O$4:O$56)-MIN(ROW(O$4))+1,""),ROWS(O$111:O113))),"")</f>
        <v>agent 48</v>
      </c>
      <c r="P113" s="138" t="str">
        <f t="array" ref="P113">IFERROR(INDEX($A$4:$A$56,SMALL(IF($A$111=P$4:P$56,ROW(P$4:P$56)-MIN(ROW(P$4))+1,""),ROWS(P$111:P113))),"")</f>
        <v>agent 48</v>
      </c>
      <c r="Q113" s="186" t="str">
        <f t="array" ref="Q113">IFERROR(INDEX($A$4:$A$56,SMALL(IF($A$111=Q$4:Q$56,ROW(Q$4:Q$56)-MIN(ROW(Q$4))+1,""),ROWS(Q$111:Q113))),"")</f>
        <v>agent 33</v>
      </c>
      <c r="R113" s="138" t="str">
        <f t="array" ref="R113">IFERROR(INDEX($A$4:$A$56,SMALL(IF($A$111=R$4:R$56,ROW(R$4:R$56)-MIN(ROW(R$4))+1,""),ROWS(R$111:R113))),"")</f>
        <v>agent 46</v>
      </c>
      <c r="S113" s="138" t="str">
        <f t="array" ref="S113">IFERROR(INDEX($A$4:$A$56,SMALL(IF($A$111=S$4:S$56,ROW(S$4:S$56)-MIN(ROW(S$4))+1,""),ROWS(S$111:S113))),"")</f>
        <v>agent 46</v>
      </c>
      <c r="T113" s="138" t="str">
        <f t="array" ref="T113">IFERROR(INDEX($A$4:$A$56,SMALL(IF($A$111=T$4:T$56,ROW(T$4:T$56)-MIN(ROW(T$4))+1,""),ROWS(T$111:T113))),"")</f>
        <v>agent 47</v>
      </c>
      <c r="U113" s="138" t="str">
        <f t="array" ref="U113">IFERROR(INDEX($A$4:$A$56,SMALL(IF($A$111=U$4:U$56,ROW(U$4:U$56)-MIN(ROW(U$4))+1,""),ROWS(U$111:U113))),"")</f>
        <v>agent 47</v>
      </c>
      <c r="V113" s="186" t="str">
        <f t="array" ref="V113">IFERROR(INDEX($A$4:$A$56,SMALL(IF($A$111=V$4:V$56,ROW(V$4:V$56)-MIN(ROW(V$4))+1,""),ROWS(V$111:V113))),"")</f>
        <v>agent 39</v>
      </c>
      <c r="W113" s="138" t="str">
        <f t="array" ref="W113">IFERROR(INDEX($A$4:$A$56,SMALL(IF($A$111=W$4:W$56,ROW(W$4:W$56)-MIN(ROW(W$4))+1,""),ROWS(W$111:W113))),"")</f>
        <v>agent 45</v>
      </c>
      <c r="X113" s="138" t="str">
        <f t="array" ref="X113">IFERROR(INDEX($A$4:$A$56,SMALL(IF($A$111=X$4:X$56,ROW(X$4:X$56)-MIN(ROW(X$4))+1,""),ROWS(X$111:X113))),"")</f>
        <v>agent 45</v>
      </c>
      <c r="Y113" s="138" t="str">
        <f t="array" ref="Y113">IFERROR(INDEX($A$4:$A$56,SMALL(IF($A$111=Y$4:Y$56,ROW(Y$4:Y$56)-MIN(ROW(Y$4))+1,""),ROWS(Y$111:Y113))),"")</f>
        <v>agent 46</v>
      </c>
      <c r="Z113" s="138" t="str">
        <f t="array" ref="Z113">IFERROR(INDEX($A$4:$A$56,SMALL(IF($A$111=Z$4:Z$56,ROW(Z$4:Z$56)-MIN(ROW(Z$4))+1,""),ROWS(Z$111:Z113))),"")</f>
        <v>agent 46</v>
      </c>
      <c r="AA113" s="186" t="str">
        <f t="array" ref="AA113">IFERROR(INDEX($A$4:$A$56,SMALL(IF($A$111=AA$4:AA$56,ROW(AA$4:AA$56)-MIN(ROW(AA$4))+1,""),ROWS(AA$111:AA113))),"")</f>
        <v>agent 44</v>
      </c>
      <c r="AB113" s="138" t="str">
        <f t="array" ref="AB113">IFERROR(INDEX($A$4:$A$56,SMALL(IF($A$111=AB$4:AB$56,ROW(AB$4:AB$56)-MIN(ROW(AB$4))+1,""),ROWS(AB$111:AB113))),"")</f>
        <v>agent 44</v>
      </c>
      <c r="AC113" s="138" t="str">
        <f t="array" ref="AC113">IFERROR(INDEX($A$4:$A$56,SMALL(IF($A$111=AC$4:AC$56,ROW(AC$4:AC$56)-MIN(ROW(AC$4))+1,""),ROWS(AC$111:AC113))),"")</f>
        <v>agent 44</v>
      </c>
      <c r="AD113" s="138" t="str">
        <f t="array" ref="AD113">IFERROR(INDEX($A$4:$A$56,SMALL(IF($A$111=AD$4:AD$56,ROW(AD$4:AD$56)-MIN(ROW(AD$4))+1,""),ROWS(AD$111:AD113))),"")</f>
        <v>agent 45</v>
      </c>
      <c r="AE113" s="138" t="str">
        <f t="array" ref="AE113">IFERROR(INDEX($A$4:$A$56,SMALL(IF($A$111=AE$4:AE$56,ROW(AE$4:AE$56)-MIN(ROW(AE$4))+1,""),ROWS(AE$111:AE113))),"")</f>
        <v>agent 45</v>
      </c>
      <c r="AF113" s="186" t="str">
        <f t="array" ref="AF113">IFERROR(INDEX($A$4:$A$56,SMALL(IF($A$111=AF$4:AF$56,ROW(AF$4:AF$56)-MIN(ROW(AF$4))+1,""),ROWS(AF$111:AF113))),"")</f>
        <v>agent 43</v>
      </c>
      <c r="AG113" s="138" t="str">
        <f t="array" ref="AG113">IFERROR(INDEX($A$4:$A$56,SMALL(IF($A$111=AG$4:AG$56,ROW(AG$4:AG$56)-MIN(ROW(AG$4))+1,""),ROWS(AG$111:AG113))),"")</f>
        <v>agent 43</v>
      </c>
      <c r="AH113" s="138" t="str">
        <f t="array" ref="AH113">IFERROR(INDEX($A$4:$A$56,SMALL(IF($A$111=AH$4:AH$56,ROW(AH$4:AH$56)-MIN(ROW(AH$4))+1,""),ROWS(AH$111:AH113))),"")</f>
        <v>agent 43</v>
      </c>
      <c r="AI113" s="138" t="str">
        <f t="array" ref="AI113">IFERROR(INDEX($A$4:$A$56,SMALL(IF($A$111=AI$4:AI$56,ROW(AI$4:AI$56)-MIN(ROW(AI$4))+1,""),ROWS(AI$111:AI113))),"")</f>
        <v>agent 44</v>
      </c>
      <c r="AJ113" s="138" t="str">
        <f t="array" ref="AJ113">IFERROR(INDEX($A$4:$A$56,SMALL(IF($A$111=AJ$4:AJ$56,ROW(AJ$4:AJ$56)-MIN(ROW(AJ$4))+1,""),ROWS(AJ$111:AJ113))),"")</f>
        <v>agent 44</v>
      </c>
      <c r="AK113" s="186" t="str">
        <f t="array" ref="AK113">IFERROR(INDEX($A$4:$A$56,SMALL(IF($A$111=AK$4:AK$56,ROW(AK$4:AK$56)-MIN(ROW(AK$4))+1,""),ROWS(AK$111:AK113))),"")</f>
        <v>agent 42</v>
      </c>
      <c r="AL113" s="138" t="str">
        <f t="array" ref="AL113">IFERROR(INDEX($A$4:$A$56,SMALL(IF($A$111=AL$4:AL$56,ROW(AL$4:AL$56)-MIN(ROW(AL$4))+1,""),ROWS(AL$111:AL113))),"")</f>
        <v>agent 42</v>
      </c>
      <c r="AM113" s="138" t="str">
        <f t="array" ref="AM113">IFERROR(INDEX($A$4:$A$56,SMALL(IF($A$111=AM$4:AM$56,ROW(AM$4:AM$56)-MIN(ROW(AM$4))+1,""),ROWS(AM$111:AM113))),"")</f>
        <v>agent 42</v>
      </c>
      <c r="AN113" s="138" t="str">
        <f t="array" ref="AN113">IFERROR(INDEX($A$4:$A$56,SMALL(IF($A$111=AN$4:AN$56,ROW(AN$4:AN$56)-MIN(ROW(AN$4))+1,""),ROWS(AN$111:AN113))),"")</f>
        <v>agent 43</v>
      </c>
      <c r="AO113" s="138" t="str">
        <f t="array" ref="AO113">IFERROR(INDEX($A$4:$A$56,SMALL(IF($A$111=AO$4:AO$56,ROW(AO$4:AO$56)-MIN(ROW(AO$4))+1,""),ROWS(AO$111:AO113))),"")</f>
        <v>agent 43</v>
      </c>
      <c r="AP113" s="186" t="str">
        <f t="array" ref="AP113">IFERROR(INDEX($A$4:$A$56,SMALL(IF($A$111=AP$4:AP$56,ROW(AP$4:AP$56)-MIN(ROW(AP$4))+1,""),ROWS(AP$111:AP113))),"")</f>
        <v>agent 41</v>
      </c>
      <c r="AQ113" s="138" t="str">
        <f t="array" ref="AQ113">IFERROR(INDEX($A$4:$A$56,SMALL(IF($A$111=AQ$4:AQ$56,ROW(AQ$4:AQ$56)-MIN(ROW(AQ$4))+1,""),ROWS(AQ$111:AQ113))),"")</f>
        <v>agent 41</v>
      </c>
      <c r="AR113" s="138" t="str">
        <f t="array" ref="AR113">IFERROR(INDEX($A$4:$A$56,SMALL(IF($A$111=AR$4:AR$56,ROW(AR$4:AR$56)-MIN(ROW(AR$4))+1,""),ROWS(AR$111:AR113))),"")</f>
        <v>agent 41</v>
      </c>
      <c r="AS113" s="138" t="str">
        <f t="array" ref="AS113">IFERROR(INDEX($A$4:$A$56,SMALL(IF($A$111=AS$4:AS$56,ROW(AS$4:AS$56)-MIN(ROW(AS$4))+1,""),ROWS(AS$111:AS113))),"")</f>
        <v>agent 42</v>
      </c>
      <c r="AT113" s="138" t="str">
        <f t="array" ref="AT113">IFERROR(INDEX($A$4:$A$56,SMALL(IF($A$111=AT$4:AT$56,ROW(AT$4:AT$56)-MIN(ROW(AT$4))+1,""),ROWS(AT$111:AT113))),"")</f>
        <v>agent 42</v>
      </c>
      <c r="AU113" s="186" t="str">
        <f t="array" ref="AU113">IFERROR(INDEX($A$4:$A$56,SMALL(IF($A$111=AU$4:AU$56,ROW(AU$4:AU$56)-MIN(ROW(AU$4))+1,""),ROWS(AU$111:AU113))),"")</f>
        <v>agent 40</v>
      </c>
      <c r="AV113" s="138" t="str">
        <f t="array" ref="AV113">IFERROR(INDEX($A$4:$A$56,SMALL(IF($A$111=AV$4:AV$56,ROW(AV$4:AV$56)-MIN(ROW(AV$4))+1,""),ROWS(AV$111:AV113))),"")</f>
        <v>agent 40</v>
      </c>
      <c r="AW113" s="138" t="str">
        <f t="array" ref="AW113">IFERROR(INDEX($A$4:$A$56,SMALL(IF($A$111=AW$4:AW$56,ROW(AW$4:AW$56)-MIN(ROW(AW$4))+1,""),ROWS(AW$111:AW113))),"")</f>
        <v>agent 40</v>
      </c>
      <c r="AX113" s="138" t="str">
        <f t="array" ref="AX113">IFERROR(INDEX($A$4:$A$56,SMALL(IF($A$111=AX$4:AX$56,ROW(AX$4:AX$56)-MIN(ROW(AX$4))+1,""),ROWS(AX$111:AX113))),"")</f>
        <v>agent 41</v>
      </c>
      <c r="AY113" s="138" t="str">
        <f t="array" ref="AY113">IFERROR(INDEX($A$4:$A$56,SMALL(IF($A$111=AY$4:AY$56,ROW(AY$4:AY$56)-MIN(ROW(AY$4))+1,""),ROWS(AY$111:AY113))),"")</f>
        <v>agent 41</v>
      </c>
      <c r="AZ113" s="186" t="str">
        <f t="array" ref="AZ113">IFERROR(INDEX($A$4:$A$56,SMALL(IF($A$111=AZ$4:AZ$56,ROW(AZ$4:AZ$56)-MIN(ROW(AZ$4))+1,""),ROWS(AZ$111:AZ113))),"")</f>
        <v>agent 41</v>
      </c>
      <c r="BA113" s="138" t="str">
        <f t="array" ref="BA113">IFERROR(INDEX($A$4:$A$56,SMALL(IF($A$111=BA$4:BA$56,ROW(BA$4:BA$56)-MIN(ROW(BA$4))+1,""),ROWS(BA$111:BA113))),"")</f>
        <v>agent 40</v>
      </c>
      <c r="BB113" s="138" t="str">
        <f t="array" ref="BB113">IFERROR(INDEX($A$4:$A$56,SMALL(IF($A$111=BB$4:BB$56,ROW(BB$4:BB$56)-MIN(ROW(BB$4))+1,""),ROWS(BB$111:BB113))),"")</f>
        <v>agent 40</v>
      </c>
      <c r="BC113" s="138" t="str">
        <f t="array" ref="BC113">IFERROR(INDEX($A$4:$A$56,SMALL(IF($A$111=BC$4:BC$56,ROW(BC$4:BC$56)-MIN(ROW(BC$4))+1,""),ROWS(BC$111:BC113))),"")</f>
        <v>agent 40</v>
      </c>
      <c r="BD113" s="138" t="str">
        <f t="array" ref="BD113">IFERROR(INDEX($A$4:$A$56,SMALL(IF($A$111=BD$4:BD$56,ROW(BD$4:BD$56)-MIN(ROW(BD$4))+1,""),ROWS(BD$111:BD113))),"")</f>
        <v>agent 40</v>
      </c>
      <c r="BE113" s="186" t="str">
        <f t="array" ref="BE113">IFERROR(INDEX($A$4:$A$56,SMALL(IF($A$111=BE$4:BE$56,ROW(BE$4:BE$56)-MIN(ROW(BE$4))+1,""),ROWS(BE$111:BE113))),"")</f>
        <v>agent 40</v>
      </c>
      <c r="BF113" s="138" t="str">
        <f t="array" ref="BF113">IFERROR(INDEX($A$4:$A$56,SMALL(IF($A$111=BF$4:BF$56,ROW(BF$4:BF$56)-MIN(ROW(BF$4))+1,""),ROWS(BF$111:BF113))),"")</f>
        <v>agent 39</v>
      </c>
      <c r="BG113" s="138" t="str">
        <f t="array" ref="BG113">IFERROR(INDEX($A$4:$A$56,SMALL(IF($A$111=BG$4:BG$56,ROW(BG$4:BG$56)-MIN(ROW(BG$4))+1,""),ROWS(BG$111:BG113))),"")</f>
        <v>agent 39</v>
      </c>
      <c r="BH113" s="138" t="str">
        <f t="array" ref="BH113">IFERROR(INDEX($A$4:$A$56,SMALL(IF($A$111=BH$4:BH$56,ROW(BH$4:BH$56)-MIN(ROW(BH$4))+1,""),ROWS(BH$111:BH113))),"")</f>
        <v>agent 39</v>
      </c>
      <c r="BI113" s="138" t="str">
        <f t="array" ref="BI113">IFERROR(INDEX($A$4:$A$56,SMALL(IF($A$111=BI$4:BI$56,ROW(BI$4:BI$56)-MIN(ROW(BI$4))+1,""),ROWS(BI$111:BI113))),"")</f>
        <v>agent 39</v>
      </c>
      <c r="BJ113" s="186" t="str">
        <f t="array" ref="BJ113">IFERROR(INDEX($A$4:$A$56,SMALL(IF($A$111=BJ$4:BJ$56,ROW(BJ$4:BJ$56)-MIN(ROW(BJ$4))+1,""),ROWS(BJ$111:BJ113))),"")</f>
        <v>agent 39</v>
      </c>
      <c r="BK113" s="138" t="str">
        <f t="array" ref="BK113">IFERROR(INDEX($A$4:$A$56,SMALL(IF($A$111=BK$4:BK$56,ROW(BK$4:BK$56)-MIN(ROW(BK$4))+1,""),ROWS(BK$111:BK113))),"")</f>
        <v>agent 38</v>
      </c>
      <c r="BL113" s="138" t="str">
        <f t="array" ref="BL113">IFERROR(INDEX($A$4:$A$56,SMALL(IF($A$111=BL$4:BL$56,ROW(BL$4:BL$56)-MIN(ROW(BL$4))+1,""),ROWS(BL$111:BL113))),"")</f>
        <v>agent 38</v>
      </c>
      <c r="BM113" s="138" t="str">
        <f t="array" ref="BM113">IFERROR(INDEX($A$4:$A$56,SMALL(IF($A$111=BM$4:BM$56,ROW(BM$4:BM$56)-MIN(ROW(BM$4))+1,""),ROWS(BM$111:BM113))),"")</f>
        <v>agent 53</v>
      </c>
      <c r="BN113" s="138" t="str">
        <f t="array" ref="BN113">IFERROR(INDEX($A$4:$A$56,SMALL(IF($A$111=BN$4:BN$56,ROW(BN$4:BN$56)-MIN(ROW(BN$4))+1,""),ROWS(BN$111:BN113))),"")</f>
        <v>agent 38</v>
      </c>
      <c r="BO113" s="186" t="str">
        <f t="array" ref="BO113">IFERROR(INDEX($A$4:$A$56,SMALL(IF($A$111=BO$4:BO$56,ROW(BO$4:BO$56)-MIN(ROW(BO$4))+1,""),ROWS(BO$111:BO113))),"")</f>
        <v>agent 38</v>
      </c>
      <c r="BP113" s="138" t="str">
        <f t="array" ref="BP113">IFERROR(INDEX($A$4:$A$56,SMALL(IF($A$111=BP$4:BP$56,ROW(BP$4:BP$56)-MIN(ROW(BP$4))+1,""),ROWS(BP$111:BP113))),"")</f>
        <v>agent 37</v>
      </c>
      <c r="BQ113" s="138" t="str">
        <f t="array" ref="BQ113">IFERROR(INDEX($A$4:$A$56,SMALL(IF($A$111=BQ$4:BQ$56,ROW(BQ$4:BQ$56)-MIN(ROW(BQ$4))+1,""),ROWS(BQ$111:BQ113))),"")</f>
        <v>agent 37</v>
      </c>
      <c r="BR113" s="138" t="str">
        <f t="array" ref="BR113">IFERROR(INDEX($A$4:$A$56,SMALL(IF($A$111=BR$4:BR$56,ROW(BR$4:BR$56)-MIN(ROW(BR$4))+1,""),ROWS(BR$111:BR113))),"")</f>
        <v>agent 52</v>
      </c>
      <c r="BS113" s="138" t="str">
        <f t="array" ref="BS113">IFERROR(INDEX($A$4:$A$56,SMALL(IF($A$111=BS$4:BS$56,ROW(BS$4:BS$56)-MIN(ROW(BS$4))+1,""),ROWS(BS$111:BS113))),"")</f>
        <v>agent 37</v>
      </c>
      <c r="BT113" s="186" t="str">
        <f t="array" ref="BT113">IFERROR(INDEX($A$4:$A$56,SMALL(IF($A$111=BT$4:BT$56,ROW(BT$4:BT$56)-MIN(ROW(BT$4))+1,""),ROWS(BT$111:BT113))),"")</f>
        <v>agent 37</v>
      </c>
      <c r="BU113" s="138" t="str">
        <f t="array" ref="BU113">IFERROR(INDEX($A$4:$A$56,SMALL(IF($A$111=BU$4:BU$56,ROW(BU$4:BU$56)-MIN(ROW(BU$4))+1,""),ROWS(BU$111:BU113))),"")</f>
        <v>agent 36</v>
      </c>
      <c r="BV113" s="138" t="str">
        <f t="array" ref="BV113">IFERROR(INDEX($A$4:$A$56,SMALL(IF($A$111=BV$4:BV$56,ROW(BV$4:BV$56)-MIN(ROW(BV$4))+1,""),ROWS(BV$111:BV113))),"")</f>
        <v>agent 36</v>
      </c>
      <c r="BW113" s="138" t="str">
        <f t="array" ref="BW113">IFERROR(INDEX($A$4:$A$56,SMALL(IF($A$111=BW$4:BW$56,ROW(BW$4:BW$56)-MIN(ROW(BW$4))+1,""),ROWS(BW$111:BW113))),"")</f>
        <v>agent 51</v>
      </c>
      <c r="BX113" s="138" t="str">
        <f t="array" ref="BX113">IFERROR(INDEX($A$4:$A$56,SMALL(IF($A$111=BX$4:BX$56,ROW(BX$4:BX$56)-MIN(ROW(BX$4))+1,""),ROWS(BX$111:BX113))),"")</f>
        <v>agent 36</v>
      </c>
      <c r="BY113" s="186" t="str">
        <f t="array" ref="BY113">IFERROR(INDEX($A$4:$A$56,SMALL(IF($A$111=BY$4:BY$56,ROW(BY$4:BY$56)-MIN(ROW(BY$4))+1,""),ROWS(BY$111:BY113))),"")</f>
        <v>agent 36</v>
      </c>
      <c r="BZ113" s="138" t="str">
        <f t="array" ref="BZ113">IFERROR(INDEX($A$4:$A$56,SMALL(IF($A$111=BZ$4:BZ$56,ROW(BZ$4:BZ$56)-MIN(ROW(BZ$4))+1,""),ROWS(BZ$111:BZ113))),"")</f>
        <v>agent 35</v>
      </c>
      <c r="CA113" s="138" t="str">
        <f t="array" ref="CA113">IFERROR(INDEX($A$4:$A$56,SMALL(IF($A$111=CA$4:CA$56,ROW(CA$4:CA$56)-MIN(ROW(CA$4))+1,""),ROWS(CA$111:CA113))),"")</f>
        <v>agent 35</v>
      </c>
      <c r="CB113" s="138" t="str">
        <f t="array" ref="CB113">IFERROR(INDEX($A$4:$A$56,SMALL(IF($A$111=CB$4:CB$56,ROW(CB$4:CB$56)-MIN(ROW(CB$4))+1,""),ROWS(CB$111:CB113))),"")</f>
        <v>agent 50</v>
      </c>
      <c r="CC113" s="138" t="str">
        <f t="array" ref="CC113">IFERROR(INDEX($A$4:$A$56,SMALL(IF($A$111=CC$4:CC$56,ROW(CC$4:CC$56)-MIN(ROW(CC$4))+1,""),ROWS(CC$111:CC113))),"")</f>
        <v>agent 35</v>
      </c>
      <c r="CD113" s="186" t="str">
        <f t="array" ref="CD113">IFERROR(INDEX($A$4:$A$56,SMALL(IF($A$111=CD$4:CD$56,ROW(CD$4:CD$56)-MIN(ROW(CD$4))+1,""),ROWS(CD$111:CD113))),"")</f>
        <v>agent 35</v>
      </c>
      <c r="CE113" s="138" t="str">
        <f t="array" ref="CE113">IFERROR(INDEX($A$4:$A$56,SMALL(IF($A$111=CE$4:CE$56,ROW(CE$4:CE$56)-MIN(ROW(CE$4))+1,""),ROWS(CE$111:CE113))),"")</f>
        <v>agent 34</v>
      </c>
      <c r="CF113" s="138" t="str">
        <f t="array" ref="CF113">IFERROR(INDEX($A$4:$A$56,SMALL(IF($A$111=CF$4:CF$56,ROW(CF$4:CF$56)-MIN(ROW(CF$4))+1,""),ROWS(CF$111:CF113))),"")</f>
        <v>agent 34</v>
      </c>
      <c r="CG113" s="138" t="str">
        <f t="array" ref="CG113">IFERROR(INDEX($A$4:$A$56,SMALL(IF($A$111=CG$4:CG$56,ROW(CG$4:CG$56)-MIN(ROW(CG$4))+1,""),ROWS(CG$111:CG113))),"")</f>
        <v>agent 49</v>
      </c>
      <c r="CH113" s="138" t="str">
        <f t="array" ref="CH113">IFERROR(INDEX($A$4:$A$56,SMALL(IF($A$111=CH$4:CH$56,ROW(CH$4:CH$56)-MIN(ROW(CH$4))+1,""),ROWS(CH$111:CH113))),"")</f>
        <v>agent 35</v>
      </c>
      <c r="CI113" s="186" t="str">
        <f t="array" ref="CI113">IFERROR(INDEX($A$4:$A$56,SMALL(IF($A$111=CI$4:CI$56,ROW(CI$4:CI$56)-MIN(ROW(CI$4))+1,""),ROWS(CI$111:CI113))),"")</f>
        <v>agent 40</v>
      </c>
      <c r="CJ113" s="138" t="str">
        <f t="array" ref="CJ113">IFERROR(INDEX($A$4:$A$56,SMALL(IF($A$111=CJ$4:CJ$56,ROW(CJ$4:CJ$56)-MIN(ROW(CJ$4))+1,""),ROWS(CJ$111:CJ113))),"")</f>
        <v>agent 34</v>
      </c>
      <c r="CK113" s="138" t="str">
        <f t="array" ref="CK113">IFERROR(INDEX($A$4:$A$56,SMALL(IF($A$111=CK$4:CK$56,ROW(CK$4:CK$56)-MIN(ROW(CK$4))+1,""),ROWS(CK$111:CK113))),"")</f>
        <v>agent 35</v>
      </c>
      <c r="CL113" s="138" t="str">
        <f t="array" ref="CL113">IFERROR(INDEX($A$4:$A$56,SMALL(IF($A$111=CL$4:CL$56,ROW(CL$4:CL$56)-MIN(ROW(CL$4))+1,""),ROWS(CL$111:CL113))),"")</f>
        <v>agent 53</v>
      </c>
      <c r="CM113" s="138" t="str">
        <f t="array" ref="CM113">IFERROR(INDEX($A$4:$A$56,SMALL(IF($A$111=CM$4:CM$56,ROW(CM$4:CM$56)-MIN(ROW(CM$4))+1,""),ROWS(CM$111:CM113))),"")</f>
        <v>agent 34</v>
      </c>
      <c r="CN113" s="186" t="str">
        <f t="array" ref="CN113">IFERROR(INDEX($A$4:$A$56,SMALL(IF($A$111=CN$4:CN$56,ROW(CN$4:CN$56)-MIN(ROW(CN$4))+1,""),ROWS(CN$111:CN113))),"")</f>
        <v>agent 39</v>
      </c>
      <c r="CO113" s="138" t="str">
        <f t="array" ref="CO113">IFERROR(INDEX($A$4:$A$56,SMALL(IF($A$111=CO$4:CO$56,ROW(CO$4:CO$56)-MIN(ROW(CO$4))+1,""),ROWS(CO$111:CO113))),"")</f>
        <v>agent 33</v>
      </c>
      <c r="CP113" s="138" t="str">
        <f t="array" ref="CP113">IFERROR(INDEX($A$4:$A$56,SMALL(IF($A$111=CP$4:CP$56,ROW(CP$4:CP$56)-MIN(ROW(CP$4))+1,""),ROWS(CP$111:CP113))),"")</f>
        <v>agent 34</v>
      </c>
      <c r="CQ113" s="138" t="str">
        <f t="array" ref="CQ113">IFERROR(INDEX($A$4:$A$56,SMALL(IF($A$111=CQ$4:CQ$56,ROW(CQ$4:CQ$56)-MIN(ROW(CQ$4))+1,""),ROWS(CQ$111:CQ113))),"")</f>
        <v>agent 52</v>
      </c>
      <c r="CR113" s="138" t="str">
        <f t="array" ref="CR113">IFERROR(INDEX($A$4:$A$56,SMALL(IF($A$111=CR$4:CR$56,ROW(CR$4:CR$56)-MIN(ROW(CR$4))+1,""),ROWS(CR$111:CR113))),"")</f>
        <v>agent 33</v>
      </c>
      <c r="CS113" s="186" t="str">
        <f t="array" ref="CS113">IFERROR(INDEX($A$4:$A$56,SMALL(IF($A$111=CS$4:CS$56,ROW(CS$4:CS$56)-MIN(ROW(CS$4))+1,""),ROWS(CS$111:CS113))),"")</f>
        <v>agent 38</v>
      </c>
      <c r="CT113" s="138" t="str">
        <f t="array" ref="CT113">IFERROR(INDEX($A$4:$A$56,SMALL(IF($A$111=CT$4:CT$56,ROW(CT$4:CT$56)-MIN(ROW(CT$4))+1,""),ROWS(CT$111:CT113))),"")</f>
        <v>agent 32</v>
      </c>
      <c r="CU113" s="138" t="str">
        <f t="array" ref="CU113">IFERROR(INDEX($A$4:$A$56,SMALL(IF($A$111=CU$4:CU$56,ROW(CU$4:CU$56)-MIN(ROW(CU$4))+1,""),ROWS(CU$111:CU113))),"")</f>
        <v>agent 33</v>
      </c>
      <c r="CV113" s="138" t="str">
        <f t="array" ref="CV113">IFERROR(INDEX($A$4:$A$56,SMALL(IF($A$111=CV$4:CV$56,ROW(CV$4:CV$56)-MIN(ROW(CV$4))+1,""),ROWS(CV$111:CV113))),"")</f>
        <v>agent 51</v>
      </c>
      <c r="CW113" s="138" t="str">
        <f t="array" ref="CW113">IFERROR(INDEX($A$4:$A$56,SMALL(IF($A$111=CW$4:CW$56,ROW(CW$4:CW$56)-MIN(ROW(CW$4))+1,""),ROWS(CW$111:CW113))),"")</f>
        <v>agent 32</v>
      </c>
      <c r="CX113" s="186" t="str">
        <f t="array" ref="CX113">IFERROR(INDEX($A$4:$A$56,SMALL(IF($A$111=CX$4:CX$56,ROW(CX$4:CX$56)-MIN(ROW(CX$4))+1,""),ROWS(CX$111:CX113))),"")</f>
        <v>agent 37</v>
      </c>
      <c r="CY113" s="138" t="str">
        <f t="array" ref="CY113">IFERROR(INDEX($A$4:$A$56,SMALL(IF($A$111=CY$4:CY$56,ROW(CY$4:CY$56)-MIN(ROW(CY$4))+1,""),ROWS(CY$111:CY113))),"")</f>
        <v>agent 31</v>
      </c>
      <c r="CZ113" s="138" t="str">
        <f t="array" ref="CZ113">IFERROR(INDEX($A$4:$A$56,SMALL(IF($A$111=CZ$4:CZ$56,ROW(CZ$4:CZ$56)-MIN(ROW(CZ$4))+1,""),ROWS(CZ$111:CZ113))),"")</f>
        <v>agent 32</v>
      </c>
      <c r="DA113" s="138" t="str">
        <f t="array" ref="DA113">IFERROR(INDEX($A$4:$A$56,SMALL(IF($A$111=DA$4:DA$56,ROW(DA$4:DA$56)-MIN(ROW(DA$4))+1,""),ROWS(DA$111:DA113))),"")</f>
        <v>agent 50</v>
      </c>
      <c r="DB113" s="138" t="str">
        <f t="array" ref="DB113">IFERROR(INDEX($A$4:$A$56,SMALL(IF($A$111=DB$4:DB$56,ROW(DB$4:DB$56)-MIN(ROW(DB$4))+1,""),ROWS(DB$111:DB113))),"")</f>
        <v>agent 31</v>
      </c>
      <c r="DC113" s="186" t="str">
        <f t="array" ref="DC113">IFERROR(INDEX($A$4:$A$56,SMALL(IF($A$111=DC$4:DC$56,ROW(DC$4:DC$56)-MIN(ROW(DC$4))+1,""),ROWS(DC$111:DC113))),"")</f>
        <v>agent 36</v>
      </c>
      <c r="DD113" s="138" t="str">
        <f t="array" ref="DD113">IFERROR(INDEX($A$4:$A$56,SMALL(IF($A$111=DD$4:DD$56,ROW(DD$4:DD$56)-MIN(ROW(DD$4))+1,""),ROWS(DD$111:DD113))),"")</f>
        <v>agent 30</v>
      </c>
      <c r="DE113" s="138" t="str">
        <f t="array" ref="DE113">IFERROR(INDEX($A$4:$A$56,SMALL(IF($A$111=DE$4:DE$56,ROW(DE$4:DE$56)-MIN(ROW(DE$4))+1,""),ROWS(DE$111:DE113))),"")</f>
        <v>agent 31</v>
      </c>
      <c r="DF113" s="138" t="str">
        <f t="array" ref="DF113">IFERROR(INDEX($A$4:$A$56,SMALL(IF($A$111=DF$4:DF$56,ROW(DF$4:DF$56)-MIN(ROW(DF$4))+1,""),ROWS(DF$111:DF113))),"")</f>
        <v>agent 49</v>
      </c>
      <c r="DG113" s="138" t="str">
        <f t="array" ref="DG113">IFERROR(INDEX($A$4:$A$56,SMALL(IF($A$111=DG$4:DG$56,ROW(DG$4:DG$56)-MIN(ROW(DG$4))+1,""),ROWS(DG$111:DG113))),"")</f>
        <v>agent 30</v>
      </c>
      <c r="DH113" s="186" t="str">
        <f t="array" ref="DH113">IFERROR(INDEX($A$4:$A$56,SMALL(IF($A$111=DH$4:DH$56,ROW(DH$4:DH$56)-MIN(ROW(DH$4))+1,""),ROWS(DH$111:DH113))),"")</f>
        <v>agent 35</v>
      </c>
      <c r="DI113" s="138" t="str">
        <f t="array" ref="DI113">IFERROR(INDEX($A$4:$A$56,SMALL(IF($A$111=DI$4:DI$56,ROW(DI$4:DI$56)-MIN(ROW(DI$4))+1,""),ROWS(DI$111:DI113))),"")</f>
        <v>agent 29</v>
      </c>
      <c r="DJ113" s="138" t="str">
        <f t="array" ref="DJ113">IFERROR(INDEX($A$4:$A$56,SMALL(IF($A$111=DJ$4:DJ$56,ROW(DJ$4:DJ$56)-MIN(ROW(DJ$4))+1,""),ROWS(DJ$111:DJ113))),"")</f>
        <v>agent 30</v>
      </c>
      <c r="DK113" s="138" t="str">
        <f t="array" ref="DK113">IFERROR(INDEX($A$4:$A$56,SMALL(IF($A$111=DK$4:DK$56,ROW(DK$4:DK$56)-MIN(ROW(DK$4))+1,""),ROWS(DK$111:DK113))),"")</f>
        <v>agent 48</v>
      </c>
      <c r="DL113" s="138" t="str">
        <f t="array" ref="DL113">IFERROR(INDEX($A$4:$A$56,SMALL(IF($A$111=DL$4:DL$56,ROW(DL$4:DL$56)-MIN(ROW(DL$4))+1,""),ROWS(DL$111:DL113))),"")</f>
        <v>agent 29</v>
      </c>
      <c r="DM113" s="186" t="str">
        <f t="array" ref="DM113">IFERROR(INDEX($A$4:$A$56,SMALL(IF($A$111=DM$4:DM$56,ROW(DM$4:DM$56)-MIN(ROW(DM$4))+1,""),ROWS(DM$111:DM113))),"")</f>
        <v>agent 35</v>
      </c>
      <c r="DN113" s="138" t="str">
        <f t="array" ref="DN113">IFERROR(INDEX($A$4:$A$56,SMALL(IF($A$111=DN$4:DN$56,ROW(DN$4:DN$56)-MIN(ROW(DN$4))+1,""),ROWS(DN$111:DN113))),"")</f>
        <v>agent 40</v>
      </c>
      <c r="DO113" s="138" t="str">
        <f t="array" ref="DO113">IFERROR(INDEX($A$4:$A$56,SMALL(IF($A$111=DO$4:DO$56,ROW(DO$4:DO$56)-MIN(ROW(DO$4))+1,""),ROWS(DO$111:DO113))),"")</f>
        <v>agent 40</v>
      </c>
      <c r="DP113" s="138" t="str">
        <f t="array" ref="DP113">IFERROR(INDEX($A$4:$A$56,SMALL(IF($A$111=DP$4:DP$56,ROW(DP$4:DP$56)-MIN(ROW(DP$4))+1,""),ROWS(DP$111:DP113))),"")</f>
        <v>agent 47</v>
      </c>
      <c r="DQ113" s="138" t="str">
        <f t="array" ref="DQ113">IFERROR(INDEX($A$4:$A$56,SMALL(IF($A$111=DQ$4:DQ$56,ROW(DQ$4:DQ$56)-MIN(ROW(DQ$4))+1,""),ROWS(DQ$111:DQ113))),"")</f>
        <v>agent 46</v>
      </c>
      <c r="DR113" s="186" t="str">
        <f t="array" ref="DR113">IFERROR(INDEX($A$4:$A$56,SMALL(IF($A$111=DR$4:DR$56,ROW(DR$4:DR$56)-MIN(ROW(DR$4))+1,""),ROWS(DR$111:DR113))),"")</f>
        <v>agent 34</v>
      </c>
      <c r="DS113" s="138" t="str">
        <f t="array" ref="DS113">IFERROR(INDEX($A$4:$A$56,SMALL(IF($A$111=DS$4:DS$56,ROW(DS$4:DS$56)-MIN(ROW(DS$4))+1,""),ROWS(DS$111:DS113))),"")</f>
        <v>agent 46</v>
      </c>
      <c r="DT113" s="138" t="str">
        <f t="array" ref="DT113">IFERROR(INDEX($A$4:$A$56,SMALL(IF($A$111=DT$4:DT$56,ROW(DT$4:DT$56)-MIN(ROW(DT$4))+1,""),ROWS(DT$111:DT113))),"")</f>
        <v>agent 46</v>
      </c>
      <c r="DU113" s="138" t="str">
        <f t="array" ref="DU113">IFERROR(INDEX($A$4:$A$56,SMALL(IF($A$111=DU$4:DU$56,ROW(DU$4:DU$56)-MIN(ROW(DU$4))+1,""),ROWS(DU$111:DU113))),"")</f>
        <v>agent 53</v>
      </c>
      <c r="DV113" s="138" t="str">
        <f t="array" ref="DV113">IFERROR(INDEX($A$4:$A$56,SMALL(IF($A$111=DV$4:DV$56,ROW(DV$4:DV$56)-MIN(ROW(DV$4))+1,""),ROWS(DV$111:DV113))),"")</f>
        <v>agent 52</v>
      </c>
      <c r="DW113" s="186" t="str">
        <f t="array" ref="DW113">IFERROR(INDEX($A$4:$A$56,SMALL(IF($A$111=DW$4:DW$56,ROW(DW$4:DW$56)-MIN(ROW(DW$4))+1,""),ROWS(DW$111:DW113))),"")</f>
        <v>agent 38</v>
      </c>
      <c r="DX113" s="138" t="str">
        <f t="array" ref="DX113">IFERROR(INDEX($A$4:$A$56,SMALL(IF($A$111=DX$4:DX$56,ROW(DX$4:DX$56)-MIN(ROW(DX$4))+1,""),ROWS(DX$111:DX113))),"")</f>
        <v>agent 51</v>
      </c>
      <c r="DY113" s="138" t="str">
        <f t="array" ref="DY113">IFERROR(INDEX($A$4:$A$56,SMALL(IF($A$111=DY$4:DY$56,ROW(DY$4:DY$56)-MIN(ROW(DY$4))+1,""),ROWS(DY$111:DY113))),"")</f>
        <v>agent 45</v>
      </c>
      <c r="DZ113" s="138" t="str">
        <f t="array" ref="DZ113">IFERROR(INDEX($A$4:$A$56,SMALL(IF($A$111=DZ$4:DZ$56,ROW(DZ$4:DZ$56)-MIN(ROW(DZ$4))+1,""),ROWS(DZ$111:DZ113))),"")</f>
        <v>agent 52</v>
      </c>
      <c r="EA113" s="138" t="str">
        <f t="array" ref="EA113">IFERROR(INDEX($A$4:$A$56,SMALL(IF($A$111=EA$4:EA$56,ROW(EA$4:EA$56)-MIN(ROW(EA$4))+1,""),ROWS(EA$111:EA113))),"")</f>
        <v>agent 52</v>
      </c>
      <c r="EB113" s="186" t="str">
        <f t="array" ref="EB113">IFERROR(INDEX($A$4:$A$56,SMALL(IF($A$111=EB$4:EB$56,ROW(EB$4:EB$56)-MIN(ROW(EB$4))+1,""),ROWS(EB$111:EB113))),"")</f>
        <v>agent 37</v>
      </c>
      <c r="EC113" s="138" t="str">
        <f t="array" ref="EC113">IFERROR(INDEX($A$4:$A$56,SMALL(IF($A$111=EC$4:EC$56,ROW(EC$4:EC$56)-MIN(ROW(EC$4))+1,""),ROWS(EC$111:EC113))),"")</f>
        <v>agent 50</v>
      </c>
      <c r="ED113" s="138" t="str">
        <f t="array" ref="ED113">IFERROR(INDEX($A$4:$A$56,SMALL(IF($A$111=ED$4:ED$56,ROW(ED$4:ED$56)-MIN(ROW(ED$4))+1,""),ROWS(ED$111:ED113))),"")</f>
        <v>agent 50</v>
      </c>
      <c r="EE113" s="138" t="str">
        <f t="array" ref="EE113">IFERROR(INDEX($A$4:$A$56,SMALL(IF($A$111=EE$4:EE$56,ROW(EE$4:EE$56)-MIN(ROW(EE$4))+1,""),ROWS(EE$111:EE113))),"")</f>
        <v>agent 51</v>
      </c>
      <c r="EF113" s="138" t="str">
        <f t="array" ref="EF113">IFERROR(INDEX($A$4:$A$56,SMALL(IF($A$111=EF$4:EF$56,ROW(EF$4:EF$56)-MIN(ROW(EF$4))+1,""),ROWS(EF$111:EF113))),"")</f>
        <v>agent 51</v>
      </c>
      <c r="EG113" s="186" t="str">
        <f t="array" ref="EG113">IFERROR(INDEX($A$4:$A$56,SMALL(IF($A$111=EG$4:EG$56,ROW(EG$4:EG$56)-MIN(ROW(EG$4))+1,""),ROWS(EG$111:EG113))),"")</f>
        <v>agent 36</v>
      </c>
      <c r="EH113" s="138" t="str">
        <f t="array" ref="EH113">IFERROR(INDEX($A$4:$A$56,SMALL(IF($A$111=EH$4:EH$56,ROW(EH$4:EH$56)-MIN(ROW(EH$4))+1,""),ROWS(EH$111:EH113))),"")</f>
        <v>agent 49</v>
      </c>
      <c r="EI113" s="138" t="str">
        <f t="array" ref="EI113">IFERROR(INDEX($A$4:$A$56,SMALL(IF($A$111=EI$4:EI$56,ROW(EI$4:EI$56)-MIN(ROW(EI$4))+1,""),ROWS(EI$111:EI113))),"")</f>
        <v>agent 49</v>
      </c>
      <c r="EJ113" s="138" t="str">
        <f t="array" ref="EJ113">IFERROR(INDEX($A$4:$A$56,SMALL(IF($A$111=EJ$4:EJ$56,ROW(EJ$4:EJ$56)-MIN(ROW(EJ$4))+1,""),ROWS(EJ$111:EJ113))),"")</f>
        <v>agent 50</v>
      </c>
      <c r="EK113" s="138" t="str">
        <f t="array" ref="EK113">IFERROR(INDEX($A$4:$A$56,SMALL(IF($A$111=EK$4:EK$56,ROW(EK$4:EK$56)-MIN(ROW(EK$4))+1,""),ROWS(EK$111:EK113))),"")</f>
        <v>agent 50</v>
      </c>
      <c r="EL113" s="138" t="str">
        <f t="array" ref="EL113">IFERROR(INDEX($A$4:$A$56,SMALL(IF($A$111=EL$4:EL$56,ROW(EL$4:EL$56)-MIN(ROW(EL$4))+1,""),ROWS(EL$111:EL113))),"")</f>
        <v>agent 35</v>
      </c>
      <c r="EM113" s="138" t="str">
        <f t="array" ref="EM113">IFERROR(INDEX($A$4:$A$56,SMALL(IF($A$111=EM$4:EM$56,ROW(EM$4:EM$56)-MIN(ROW(EM$4))+1,""),ROWS(EM$111:EM113))),"")</f>
        <v>agent 48</v>
      </c>
      <c r="EN113" s="138" t="str">
        <f t="array" ref="EN113">IFERROR(INDEX($A$4:$A$56,SMALL(IF($A$111=EN$4:EN$56,ROW(EN$4:EN$56)-MIN(ROW(EN$4))+1,""),ROWS(EN$111:EN113))),"")</f>
        <v>agent 48</v>
      </c>
      <c r="EO113" s="138" t="str">
        <f t="array" ref="EO113">IFERROR(INDEX($A$4:$A$56,SMALL(IF($A$111=EO$4:EO$56,ROW(EO$4:EO$56)-MIN(ROW(EO$4))+1,""),ROWS(EO$111:EO113))),"")</f>
        <v>agent 49</v>
      </c>
      <c r="EP113" s="138" t="str">
        <f t="array" ref="EP113">IFERROR(INDEX($A$4:$A$56,SMALL(IF($A$111=EP$4:EP$56,ROW(EP$4:EP$56)-MIN(ROW(EP$4))+1,""),ROWS(EP$111:EP113))),"")</f>
        <v>agent 49</v>
      </c>
      <c r="EQ113" s="138" t="str">
        <f t="array" ref="EQ113">IFERROR(INDEX($A$4:$A$56,SMALL(IF($A$111=EQ$4:EQ$56,ROW(EQ$4:EQ$56)-MIN(ROW(EQ$4))+1,""),ROWS(EQ$111:EQ113))),"")</f>
        <v>agent 34</v>
      </c>
      <c r="ER113" s="138" t="str">
        <f t="array" ref="ER113">IFERROR(INDEX($A$4:$A$56,SMALL(IF($A$111=ER$4:ER$56,ROW(ER$4:ER$56)-MIN(ROW(ER$4))+1,""),ROWS(ER$111:ER113))),"")</f>
        <v>agent 47</v>
      </c>
      <c r="ES113" s="138" t="str">
        <f t="array" ref="ES113">IFERROR(INDEX($A$4:$A$56,SMALL(IF($A$111=ES$4:ES$56,ROW(ES$4:ES$56)-MIN(ROW(ES$4))+1,""),ROWS(ES$111:ES113))),"")</f>
        <v>agent 47</v>
      </c>
      <c r="ET113" s="138" t="str">
        <f t="array" ref="ET113">IFERROR(INDEX($A$4:$A$56,SMALL(IF($A$111=ET$4:ET$56,ROW(ET$4:ET$56)-MIN(ROW(ET$4))+1,""),ROWS(ET$111:ET113))),"")</f>
        <v>agent 48</v>
      </c>
      <c r="EU113" s="138" t="str">
        <f t="array" ref="EU113">IFERROR(INDEX($A$4:$A$56,SMALL(IF($A$111=EU$4:EU$56,ROW(EU$4:EU$56)-MIN(ROW(EU$4))+1,""),ROWS(EU$111:EU113))),"")</f>
        <v>agent 48</v>
      </c>
      <c r="EV113" s="138" t="str">
        <f t="array" ref="EV113">IFERROR(INDEX($A$4:$A$56,SMALL(IF($A$111=EV$4:EV$56,ROW(EV$4:EV$56)-MIN(ROW(EV$4))+1,""),ROWS(EV$111:EV113))),"")</f>
        <v>agent 33</v>
      </c>
      <c r="EW113" s="138" t="str">
        <f t="array" ref="EW113">IFERROR(INDEX($A$4:$A$56,SMALL(IF($A$111=EW$4:EW$56,ROW(EW$4:EW$56)-MIN(ROW(EW$4))+1,""),ROWS(EW$111:EW113))),"")</f>
        <v>agent 46</v>
      </c>
      <c r="EX113" s="138" t="str">
        <f t="array" ref="EX113">IFERROR(INDEX($A$4:$A$56,SMALL(IF($A$111=EX$4:EX$56,ROW(EX$4:EX$56)-MIN(ROW(EX$4))+1,""),ROWS(EX$111:EX113))),"")</f>
        <v>agent 46</v>
      </c>
      <c r="EY113" s="138" t="str">
        <f t="array" ref="EY113">IFERROR(INDEX($A$4:$A$56,SMALL(IF($A$111=EY$4:EY$56,ROW(EY$4:EY$56)-MIN(ROW(EY$4))+1,""),ROWS(EY$111:EY113))),"")</f>
        <v>agent 47</v>
      </c>
      <c r="EZ113" s="138" t="str">
        <f t="array" ref="EZ113">IFERROR(INDEX($A$4:$A$56,SMALL(IF($A$111=EZ$4:EZ$56,ROW(EZ$4:EZ$56)-MIN(ROW(EZ$4))+1,""),ROWS(EZ$111:EZ113))),"")</f>
        <v>agent 47</v>
      </c>
      <c r="FA113" s="138" t="str">
        <f t="array" ref="FA113">IFERROR(INDEX($A$4:$A$56,SMALL(IF($A$111=FA$4:FA$56,ROW(FA$4:FA$56)-MIN(ROW(FA$4))+1,""),ROWS(FA$111:FA113))),"")</f>
        <v>agent 39</v>
      </c>
      <c r="FB113" s="138" t="str">
        <f t="array" ref="FB113">IFERROR(INDEX($A$4:$A$56,SMALL(IF($A$111=FB$4:FB$56,ROW(FB$4:FB$56)-MIN(ROW(FB$4))+1,""),ROWS(FB$111:FB113))),"")</f>
        <v>agent 45</v>
      </c>
      <c r="FC113" s="138" t="str">
        <f t="array" ref="FC113">IFERROR(INDEX($A$4:$A$56,SMALL(IF($A$111=FC$4:FC$56,ROW(FC$4:FC$56)-MIN(ROW(FC$4))+1,""),ROWS(FC$111:FC113))),"")</f>
        <v>agent 45</v>
      </c>
      <c r="FD113" s="138" t="str">
        <f t="array" ref="FD113">IFERROR(INDEX($A$4:$A$56,SMALL(IF($A$111=FD$4:FD$56,ROW(FD$4:FD$56)-MIN(ROW(FD$4))+1,""),ROWS(FD$111:FD113))),"")</f>
        <v>agent 46</v>
      </c>
      <c r="FE113" s="138" t="str">
        <f t="array" ref="FE113">IFERROR(INDEX($A$4:$A$56,SMALL(IF($A$111=FE$4:FE$56,ROW(FE$4:FE$56)-MIN(ROW(FE$4))+1,""),ROWS(FE$111:FE113))),"")</f>
        <v>agent 46</v>
      </c>
      <c r="FF113" s="138" t="str">
        <f t="array" ref="FF113">IFERROR(INDEX($A$4:$A$56,SMALL(IF($A$111=FF$4:FF$56,ROW(FF$4:FF$56)-MIN(ROW(FF$4))+1,""),ROWS(FF$111:FF113))),"")</f>
        <v>agent 44</v>
      </c>
      <c r="FG113" s="138" t="str">
        <f t="array" ref="FG113">IFERROR(INDEX($A$4:$A$56,SMALL(IF($A$111=FG$4:FG$56,ROW(FG$4:FG$56)-MIN(ROW(FG$4))+1,""),ROWS(FG$111:FG113))),"")</f>
        <v>agent 44</v>
      </c>
      <c r="FH113" s="138" t="str">
        <f t="array" ref="FH113">IFERROR(INDEX($A$4:$A$56,SMALL(IF($A$111=FH$4:FH$56,ROW(FH$4:FH$56)-MIN(ROW(FH$4))+1,""),ROWS(FH$111:FH113))),"")</f>
        <v>agent 44</v>
      </c>
      <c r="FI113" s="138" t="str">
        <f t="array" ref="FI113">IFERROR(INDEX($A$4:$A$56,SMALL(IF($A$111=FI$4:FI$56,ROW(FI$4:FI$56)-MIN(ROW(FI$4))+1,""),ROWS(FI$111:FI113))),"")</f>
        <v>agent 45</v>
      </c>
      <c r="FJ113" s="138" t="str">
        <f t="array" ref="FJ113">IFERROR(INDEX($A$4:$A$56,SMALL(IF($A$111=FJ$4:FJ$56,ROW(FJ$4:FJ$56)-MIN(ROW(FJ$4))+1,""),ROWS(FJ$111:FJ113))),"")</f>
        <v>agent 45</v>
      </c>
      <c r="FK113" s="138" t="str">
        <f t="array" ref="FK113">IFERROR(INDEX($A$4:$A$56,SMALL(IF($A$111=FK$4:FK$56,ROW(FK$4:FK$56)-MIN(ROW(FK$4))+1,""),ROWS(FK$111:FK113))),"")</f>
        <v>agent 43</v>
      </c>
      <c r="FL113" s="138" t="str">
        <f t="array" ref="FL113">IFERROR(INDEX($A$4:$A$56,SMALL(IF($A$111=FL$4:FL$56,ROW(FL$4:FL$56)-MIN(ROW(FL$4))+1,""),ROWS(FL$111:FL113))),"")</f>
        <v>agent 43</v>
      </c>
      <c r="FM113" s="138" t="str">
        <f t="array" ref="FM113">IFERROR(INDEX($A$4:$A$56,SMALL(IF($A$111=FM$4:FM$56,ROW(FM$4:FM$56)-MIN(ROW(FM$4))+1,""),ROWS(FM$111:FM113))),"")</f>
        <v>agent 43</v>
      </c>
      <c r="FN113" s="138" t="str">
        <f t="array" ref="FN113">IFERROR(INDEX($A$4:$A$56,SMALL(IF($A$111=FN$4:FN$56,ROW(FN$4:FN$56)-MIN(ROW(FN$4))+1,""),ROWS(FN$111:FN113))),"")</f>
        <v>agent 44</v>
      </c>
      <c r="FO113" s="138" t="str">
        <f t="array" ref="FO113">IFERROR(INDEX($A$4:$A$56,SMALL(IF($A$111=FO$4:FO$56,ROW(FO$4:FO$56)-MIN(ROW(FO$4))+1,""),ROWS(FO$111:FO113))),"")</f>
        <v>agent 44</v>
      </c>
      <c r="FP113" s="138" t="str">
        <f t="array" ref="FP113">IFERROR(INDEX($A$4:$A$56,SMALL(IF($A$111=FP$4:FP$56,ROW(FP$4:FP$56)-MIN(ROW(FP$4))+1,""),ROWS(FP$111:FP113))),"")</f>
        <v>agent 42</v>
      </c>
      <c r="FQ113" s="138" t="str">
        <f t="array" ref="FQ113">IFERROR(INDEX($A$4:$A$56,SMALL(IF($A$111=FQ$4:FQ$56,ROW(FQ$4:FQ$56)-MIN(ROW(FQ$4))+1,""),ROWS(FQ$111:FQ113))),"")</f>
        <v>agent 42</v>
      </c>
      <c r="FR113" s="138" t="str">
        <f t="array" ref="FR113">IFERROR(INDEX($A$4:$A$56,SMALL(IF($A$111=FR$4:FR$56,ROW(FR$4:FR$56)-MIN(ROW(FR$4))+1,""),ROWS(FR$111:FR113))),"")</f>
        <v>agent 42</v>
      </c>
      <c r="FS113" s="138" t="str">
        <f t="array" ref="FS113">IFERROR(INDEX($A$4:$A$56,SMALL(IF($A$111=FS$4:FS$56,ROW(FS$4:FS$56)-MIN(ROW(FS$4))+1,""),ROWS(FS$111:FS113))),"")</f>
        <v>agent 43</v>
      </c>
      <c r="FT113" s="138" t="str">
        <f t="array" ref="FT113">IFERROR(INDEX($A$4:$A$56,SMALL(IF($A$111=FT$4:FT$56,ROW(FT$4:FT$56)-MIN(ROW(FT$4))+1,""),ROWS(FT$111:FT113))),"")</f>
        <v>agent 43</v>
      </c>
      <c r="FU113" s="138" t="str">
        <f t="array" ref="FU113">IFERROR(INDEX($A$4:$A$56,SMALL(IF($A$111=FU$4:FU$56,ROW(FU$4:FU$56)-MIN(ROW(FU$4))+1,""),ROWS(FU$111:FU113))),"")</f>
        <v>agent 41</v>
      </c>
      <c r="FV113" s="138" t="str">
        <f t="array" ref="FV113">IFERROR(INDEX($A$4:$A$56,SMALL(IF($A$111=FV$4:FV$56,ROW(FV$4:FV$56)-MIN(ROW(FV$4))+1,""),ROWS(FV$111:FV113))),"")</f>
        <v>agent 41</v>
      </c>
      <c r="FW113" s="138" t="str">
        <f t="array" ref="FW113">IFERROR(INDEX($A$4:$A$56,SMALL(IF($A$111=FW$4:FW$56,ROW(FW$4:FW$56)-MIN(ROW(FW$4))+1,""),ROWS(FW$111:FW113))),"")</f>
        <v>agent 41</v>
      </c>
      <c r="FX113" s="138" t="str">
        <f t="array" ref="FX113">IFERROR(INDEX($A$4:$A$56,SMALL(IF($A$111=FX$4:FX$56,ROW(FX$4:FX$56)-MIN(ROW(FX$4))+1,""),ROWS(FX$111:FX113))),"")</f>
        <v>agent 42</v>
      </c>
      <c r="FY113" s="138" t="str">
        <f t="array" ref="FY113">IFERROR(INDEX($A$4:$A$56,SMALL(IF($A$111=FY$4:FY$56,ROW(FY$4:FY$56)-MIN(ROW(FY$4))+1,""),ROWS(FY$111:FY113))),"")</f>
        <v>agent 42</v>
      </c>
      <c r="FZ113" s="138" t="str">
        <f t="array" ref="FZ113">IFERROR(INDEX($A$4:$A$56,SMALL(IF($A$111=FZ$4:FZ$56,ROW(FZ$4:FZ$56)-MIN(ROW(FZ$4))+1,""),ROWS(FZ$111:FZ113))),"")</f>
        <v>agent 40</v>
      </c>
      <c r="GA113" s="138" t="str">
        <f t="array" ref="GA113">IFERROR(INDEX($A$4:$A$56,SMALL(IF($A$111=GA$4:GA$56,ROW(GA$4:GA$56)-MIN(ROW(GA$4))+1,""),ROWS(GA$111:GA113))),"")</f>
        <v>agent 40</v>
      </c>
      <c r="GB113" s="138" t="str">
        <f t="array" ref="GB113">IFERROR(INDEX($A$4:$A$56,SMALL(IF($A$111=GB$4:GB$56,ROW(GB$4:GB$56)-MIN(ROW(GB$4))+1,""),ROWS(GB$111:GB113))),"")</f>
        <v>agent 40</v>
      </c>
      <c r="GC113" s="138" t="str">
        <f t="array" ref="GC113">IFERROR(INDEX($A$4:$A$56,SMALL(IF($A$111=GC$4:GC$56,ROW(GC$4:GC$56)-MIN(ROW(GC$4))+1,""),ROWS(GC$111:GC113))),"")</f>
        <v>agent 41</v>
      </c>
      <c r="GD113" s="138" t="str">
        <f t="array" ref="GD113">IFERROR(INDEX($A$4:$A$56,SMALL(IF($A$111=GD$4:GD$56,ROW(GD$4:GD$56)-MIN(ROW(GD$4))+1,""),ROWS(GD$111:GD113))),"")</f>
        <v>agent 41</v>
      </c>
      <c r="GE113" s="138" t="str">
        <f t="array" ref="GE113">IFERROR(INDEX($A$4:$A$56,SMALL(IF($A$111=GE$4:GE$56,ROW(GE$4:GE$56)-MIN(ROW(GE$4))+1,""),ROWS(GE$111:GE113))),"")</f>
        <v>agent 41</v>
      </c>
      <c r="GF113" s="138" t="str">
        <f t="array" ref="GF113">IFERROR(INDEX($A$4:$A$56,SMALL(IF($A$111=GF$4:GF$56,ROW(GF$4:GF$56)-MIN(ROW(GF$4))+1,""),ROWS(GF$111:GF113))),"")</f>
        <v>agent 40</v>
      </c>
      <c r="GG113" s="138" t="str">
        <f t="array" ref="GG113">IFERROR(INDEX($A$4:$A$56,SMALL(IF($A$111=GG$4:GG$56,ROW(GG$4:GG$56)-MIN(ROW(GG$4))+1,""),ROWS(GG$111:GG113))),"")</f>
        <v>agent 40</v>
      </c>
      <c r="GH113" s="138" t="str">
        <f t="array" ref="GH113">IFERROR(INDEX($A$4:$A$56,SMALL(IF($A$111=GH$4:GH$56,ROW(GH$4:GH$56)-MIN(ROW(GH$4))+1,""),ROWS(GH$111:GH113))),"")</f>
        <v>agent 40</v>
      </c>
      <c r="GI113" s="138" t="str">
        <f t="array" ref="GI113">IFERROR(INDEX($A$4:$A$56,SMALL(IF($A$111=GI$4:GI$56,ROW(GI$4:GI$56)-MIN(ROW(GI$4))+1,""),ROWS(GI$111:GI113))),"")</f>
        <v>agent 40</v>
      </c>
      <c r="GJ113" s="138" t="str">
        <f t="array" ref="GJ113">IFERROR(INDEX($A$4:$A$56,SMALL(IF($A$111=GJ$4:GJ$56,ROW(GJ$4:GJ$56)-MIN(ROW(GJ$4))+1,""),ROWS(GJ$111:GJ113))),"")</f>
        <v>agent 40</v>
      </c>
      <c r="GK113" s="138" t="str">
        <f t="array" ref="GK113">IFERROR(INDEX($A$4:$A$56,SMALL(IF($A$111=GK$4:GK$56,ROW(GK$4:GK$56)-MIN(ROW(GK$4))+1,""),ROWS(GK$111:GK113))),"")</f>
        <v>agent 39</v>
      </c>
      <c r="GL113" s="138" t="str">
        <f t="array" ref="GL113">IFERROR(INDEX($A$4:$A$56,SMALL(IF($A$111=GL$4:GL$56,ROW(GL$4:GL$56)-MIN(ROW(GL$4))+1,""),ROWS(GL$111:GL113))),"")</f>
        <v>agent 39</v>
      </c>
      <c r="GM113" s="138" t="str">
        <f t="array" ref="GM113">IFERROR(INDEX($A$4:$A$56,SMALL(IF($A$111=GM$4:GM$56,ROW(GM$4:GM$56)-MIN(ROW(GM$4))+1,""),ROWS(GM$111:GM113))),"")</f>
        <v>agent 39</v>
      </c>
      <c r="GN113" s="138" t="str">
        <f t="array" ref="GN113">IFERROR(INDEX($A$4:$A$56,SMALL(IF($A$111=GN$4:GN$56,ROW(GN$4:GN$56)-MIN(ROW(GN$4))+1,""),ROWS(GN$111:GN113))),"")</f>
        <v>agent 39</v>
      </c>
      <c r="GO113" s="138" t="str">
        <f t="array" ref="GO113">IFERROR(INDEX($A$4:$A$56,SMALL(IF($A$111=GO$4:GO$56,ROW(GO$4:GO$56)-MIN(ROW(GO$4))+1,""),ROWS(GO$111:GO113))),"")</f>
        <v>agent 39</v>
      </c>
      <c r="GP113" s="138" t="str">
        <f t="array" ref="GP113">IFERROR(INDEX($A$4:$A$56,SMALL(IF($A$111=GP$4:GP$56,ROW(GP$4:GP$56)-MIN(ROW(GP$4))+1,""),ROWS(GP$111:GP113))),"")</f>
        <v>agent 38</v>
      </c>
      <c r="GQ113" s="138" t="str">
        <f t="array" ref="GQ113">IFERROR(INDEX($A$4:$A$56,SMALL(IF($A$111=GQ$4:GQ$56,ROW(GQ$4:GQ$56)-MIN(ROW(GQ$4))+1,""),ROWS(GQ$111:GQ113))),"")</f>
        <v>agent 38</v>
      </c>
      <c r="GR113" s="138" t="str">
        <f t="array" ref="GR113">IFERROR(INDEX($A$4:$A$56,SMALL(IF($A$111=GR$4:GR$56,ROW(GR$4:GR$56)-MIN(ROW(GR$4))+1,""),ROWS(GR$111:GR113))),"")</f>
        <v>agent 53</v>
      </c>
      <c r="GS113" s="138" t="str">
        <f t="array" ref="GS113">IFERROR(INDEX($A$4:$A$56,SMALL(IF($A$111=GS$4:GS$56,ROW(GS$4:GS$56)-MIN(ROW(GS$4))+1,""),ROWS(GS$111:GS113))),"")</f>
        <v>agent 38</v>
      </c>
      <c r="GT113" s="138" t="str">
        <f t="array" ref="GT113">IFERROR(INDEX($A$4:$A$56,SMALL(IF($A$111=GT$4:GT$56,ROW(GT$4:GT$56)-MIN(ROW(GT$4))+1,""),ROWS(GT$111:GT113))),"")</f>
        <v>agent 38</v>
      </c>
      <c r="GU113" s="138" t="str">
        <f t="array" ref="GU113">IFERROR(INDEX($A$4:$A$56,SMALL(IF($A$111=GU$4:GU$56,ROW(GU$4:GU$56)-MIN(ROW(GU$4))+1,""),ROWS(GU$111:GU113))),"")</f>
        <v>agent 37</v>
      </c>
      <c r="GV113" s="138" t="str">
        <f t="array" ref="GV113">IFERROR(INDEX($A$4:$A$56,SMALL(IF($A$111=GV$4:GV$56,ROW(GV$4:GV$56)-MIN(ROW(GV$4))+1,""),ROWS(GV$111:GV113))),"")</f>
        <v>agent 37</v>
      </c>
      <c r="GW113" s="138" t="str">
        <f t="array" ref="GW113">IFERROR(INDEX($A$4:$A$56,SMALL(IF($A$111=GW$4:GW$56,ROW(GW$4:GW$56)-MIN(ROW(GW$4))+1,""),ROWS(GW$111:GW113))),"")</f>
        <v>agent 52</v>
      </c>
      <c r="GX113" s="138" t="str">
        <f t="array" ref="GX113">IFERROR(INDEX($A$4:$A$56,SMALL(IF($A$111=GX$4:GX$56,ROW(GX$4:GX$56)-MIN(ROW(GX$4))+1,""),ROWS(GX$111:GX113))),"")</f>
        <v>agent 37</v>
      </c>
      <c r="GY113" s="138" t="str">
        <f t="array" ref="GY113">IFERROR(INDEX($A$4:$A$56,SMALL(IF($A$111=GY$4:GY$56,ROW(GY$4:GY$56)-MIN(ROW(GY$4))+1,""),ROWS(GY$111:GY113))),"")</f>
        <v>agent 37</v>
      </c>
      <c r="GZ113" s="138" t="str">
        <f t="array" ref="GZ113">IFERROR(INDEX($A$4:$A$56,SMALL(IF($A$111=GZ$4:GZ$56,ROW(GZ$4:GZ$56)-MIN(ROW(GZ$4))+1,""),ROWS(GZ$111:GZ113))),"")</f>
        <v>agent 36</v>
      </c>
      <c r="HA113" s="138" t="str">
        <f t="array" ref="HA113">IFERROR(INDEX($A$4:$A$56,SMALL(IF($A$111=HA$4:HA$56,ROW(HA$4:HA$56)-MIN(ROW(HA$4))+1,""),ROWS(HA$111:HA113))),"")</f>
        <v>agent 36</v>
      </c>
      <c r="HB113" s="138" t="str">
        <f t="array" ref="HB113">IFERROR(INDEX($A$4:$A$56,SMALL(IF($A$111=HB$4:HB$56,ROW(HB$4:HB$56)-MIN(ROW(HB$4))+1,""),ROWS(HB$111:HB113))),"")</f>
        <v>agent 51</v>
      </c>
      <c r="HC113" s="138" t="str">
        <f t="array" ref="HC113">IFERROR(INDEX($A$4:$A$56,SMALL(IF($A$111=HC$4:HC$56,ROW(HC$4:HC$56)-MIN(ROW(HC$4))+1,""),ROWS(HC$111:HC113))),"")</f>
        <v>agent 36</v>
      </c>
      <c r="HD113" s="138" t="str">
        <f t="array" ref="HD113">IFERROR(INDEX($A$4:$A$56,SMALL(IF($A$111=HD$4:HD$56,ROW(HD$4:HD$56)-MIN(ROW(HD$4))+1,""),ROWS(HD$111:HD113))),"")</f>
        <v>agent 36</v>
      </c>
      <c r="HE113" s="138" t="str">
        <f t="array" ref="HE113">IFERROR(INDEX($A$4:$A$56,SMALL(IF($A$111=HE$4:HE$56,ROW(HE$4:HE$56)-MIN(ROW(HE$4))+1,""),ROWS(HE$111:HE113))),"")</f>
        <v>agent 35</v>
      </c>
      <c r="HF113" s="138" t="str">
        <f t="array" ref="HF113">IFERROR(INDEX($A$4:$A$56,SMALL(IF($A$111=HF$4:HF$56,ROW(HF$4:HF$56)-MIN(ROW(HF$4))+1,""),ROWS(HF$111:HF113))),"")</f>
        <v>agent 35</v>
      </c>
      <c r="HG113" s="138" t="str">
        <f t="array" ref="HG113">IFERROR(INDEX($A$4:$A$56,SMALL(IF($A$111=HG$4:HG$56,ROW(HG$4:HG$56)-MIN(ROW(HG$4))+1,""),ROWS(HG$111:HG113))),"")</f>
        <v>agent 50</v>
      </c>
      <c r="HH113" s="138" t="str">
        <f t="array" ref="HH113">IFERROR(INDEX($A$4:$A$56,SMALL(IF($A$111=HH$4:HH$56,ROW(HH$4:HH$56)-MIN(ROW(HH$4))+1,""),ROWS(HH$111:HH113))),"")</f>
        <v>agent 35</v>
      </c>
      <c r="HI113" s="138" t="str">
        <f t="array" ref="HI113">IFERROR(INDEX($A$4:$A$56,SMALL(IF($A$111=HI$4:HI$56,ROW(HI$4:HI$56)-MIN(ROW(HI$4))+1,""),ROWS(HI$111:HI113))),"")</f>
        <v>agent 35</v>
      </c>
      <c r="HJ113" s="138" t="str">
        <f t="array" ref="HJ113">IFERROR(INDEX($A$4:$A$56,SMALL(IF($A$111=HJ$4:HJ$56,ROW(HJ$4:HJ$56)-MIN(ROW(HJ$4))+1,""),ROWS(HJ$111:HJ113))),"")</f>
        <v>agent 34</v>
      </c>
      <c r="HK113" s="138" t="str">
        <f t="array" ref="HK113">IFERROR(INDEX($A$4:$A$56,SMALL(IF($A$111=HK$4:HK$56,ROW(HK$4:HK$56)-MIN(ROW(HK$4))+1,""),ROWS(HK$111:HK113))),"")</f>
        <v>agent 34</v>
      </c>
      <c r="HL113" s="138" t="str">
        <f t="array" ref="HL113">IFERROR(INDEX($A$4:$A$56,SMALL(IF($A$111=HL$4:HL$56,ROW(HL$4:HL$56)-MIN(ROW(HL$4))+1,""),ROWS(HL$111:HL113))),"")</f>
        <v>agent 49</v>
      </c>
      <c r="HM113" s="138" t="str">
        <f t="array" ref="HM113">IFERROR(INDEX($A$4:$A$56,SMALL(IF($A$111=HM$4:HM$56,ROW(HM$4:HM$56)-MIN(ROW(HM$4))+1,""),ROWS(HM$111:HM113))),"")</f>
        <v>agent 35</v>
      </c>
      <c r="HN113" s="138" t="str">
        <f t="array" ref="HN113">IFERROR(INDEX($A$4:$A$56,SMALL(IF($A$111=HN$4:HN$56,ROW(HN$4:HN$56)-MIN(ROW(HN$4))+1,""),ROWS(HN$111:HN113))),"")</f>
        <v>agent 40</v>
      </c>
      <c r="HO113" s="138" t="str">
        <f t="array" ref="HO113">IFERROR(INDEX($A$4:$A$56,SMALL(IF($A$111=HO$4:HO$56,ROW(HO$4:HO$56)-MIN(ROW(HO$4))+1,""),ROWS(HO$111:HO113))),"")</f>
        <v>agent 34</v>
      </c>
      <c r="HP113" s="138" t="str">
        <f t="array" ref="HP113">IFERROR(INDEX($A$4:$A$56,SMALL(IF($A$111=HP$4:HP$56,ROW(HP$4:HP$56)-MIN(ROW(HP$4))+1,""),ROWS(HP$111:HP113))),"")</f>
        <v>agent 35</v>
      </c>
      <c r="HQ113" s="138" t="str">
        <f t="array" ref="HQ113">IFERROR(INDEX($A$4:$A$56,SMALL(IF($A$111=HQ$4:HQ$56,ROW(HQ$4:HQ$56)-MIN(ROW(HQ$4))+1,""),ROWS(HQ$111:HQ113))),"")</f>
        <v>agent 53</v>
      </c>
      <c r="HR113" s="138" t="str">
        <f t="array" ref="HR113">IFERROR(INDEX($A$4:$A$56,SMALL(IF($A$111=HR$4:HR$56,ROW(HR$4:HR$56)-MIN(ROW(HR$4))+1,""),ROWS(HR$111:HR113))),"")</f>
        <v>agent 34</v>
      </c>
      <c r="HS113" s="138" t="str">
        <f t="array" ref="HS113">IFERROR(INDEX($A$4:$A$56,SMALL(IF($A$111=HS$4:HS$56,ROW(HS$4:HS$56)-MIN(ROW(HS$4))+1,""),ROWS(HS$111:HS113))),"")</f>
        <v>agent 39</v>
      </c>
      <c r="HT113" s="138" t="str">
        <f t="array" ref="HT113">IFERROR(INDEX($A$4:$A$56,SMALL(IF($A$111=HT$4:HT$56,ROW(HT$4:HT$56)-MIN(ROW(HT$4))+1,""),ROWS(HT$111:HT113))),"")</f>
        <v>agent 33</v>
      </c>
      <c r="HU113" s="138" t="str">
        <f t="array" ref="HU113">IFERROR(INDEX($A$4:$A$56,SMALL(IF($A$111=HU$4:HU$56,ROW(HU$4:HU$56)-MIN(ROW(HU$4))+1,""),ROWS(HU$111:HU113))),"")</f>
        <v>agent 34</v>
      </c>
      <c r="HV113" s="138" t="str">
        <f t="array" ref="HV113">IFERROR(INDEX($A$4:$A$56,SMALL(IF($A$111=HV$4:HV$56,ROW(HV$4:HV$56)-MIN(ROW(HV$4))+1,""),ROWS(HV$111:HV113))),"")</f>
        <v>agent 52</v>
      </c>
      <c r="HW113" s="138" t="str">
        <f t="array" ref="HW113">IFERROR(INDEX($A$4:$A$56,SMALL(IF($A$111=HW$4:HW$56,ROW(HW$4:HW$56)-MIN(ROW(HW$4))+1,""),ROWS(HW$111:HW113))),"")</f>
        <v>agent 33</v>
      </c>
      <c r="HX113" s="138" t="str">
        <f t="array" ref="HX113">IFERROR(INDEX($A$4:$A$56,SMALL(IF($A$111=HX$4:HX$56,ROW(HX$4:HX$56)-MIN(ROW(HX$4))+1,""),ROWS(HX$111:HX113))),"")</f>
        <v>agent 38</v>
      </c>
      <c r="HY113" s="138" t="str">
        <f t="array" ref="HY113">IFERROR(INDEX($A$4:$A$56,SMALL(IF($A$111=HY$4:HY$56,ROW(HY$4:HY$56)-MIN(ROW(HY$4))+1,""),ROWS(HY$111:HY113))),"")</f>
        <v>agent 32</v>
      </c>
      <c r="HZ113" s="138" t="str">
        <f t="array" ref="HZ113">IFERROR(INDEX($A$4:$A$56,SMALL(IF($A$111=HZ$4:HZ$56,ROW(HZ$4:HZ$56)-MIN(ROW(HZ$4))+1,""),ROWS(HZ$111:HZ113))),"")</f>
        <v>agent 33</v>
      </c>
      <c r="IA113" s="138" t="str">
        <f t="array" ref="IA113">IFERROR(INDEX($A$4:$A$56,SMALL(IF($A$111=IA$4:IA$56,ROW(IA$4:IA$56)-MIN(ROW(IA$4))+1,""),ROWS(IA$111:IA113))),"")</f>
        <v>agent 51</v>
      </c>
      <c r="IB113" s="138" t="str">
        <f t="array" ref="IB113">IFERROR(INDEX($A$4:$A$56,SMALL(IF($A$111=IB$4:IB$56,ROW(IB$4:IB$56)-MIN(ROW(IB$4))+1,""),ROWS(IB$111:IB113))),"")</f>
        <v>agent 32</v>
      </c>
      <c r="IC113" s="138" t="str">
        <f t="array" ref="IC113">IFERROR(INDEX($A$4:$A$56,SMALL(IF($A$111=IC$4:IC$56,ROW(IC$4:IC$56)-MIN(ROW(IC$4))+1,""),ROWS(IC$111:IC113))),"")</f>
        <v>agent 37</v>
      </c>
      <c r="ID113" s="138" t="str">
        <f t="array" ref="ID113">IFERROR(INDEX($A$4:$A$56,SMALL(IF($A$111=ID$4:ID$56,ROW(ID$4:ID$56)-MIN(ROW(ID$4))+1,""),ROWS(ID$111:ID113))),"")</f>
        <v>agent 31</v>
      </c>
      <c r="IE113" s="138" t="str">
        <f t="array" ref="IE113">IFERROR(INDEX($A$4:$A$56,SMALL(IF($A$111=IE$4:IE$56,ROW(IE$4:IE$56)-MIN(ROW(IE$4))+1,""),ROWS(IE$111:IE113))),"")</f>
        <v>agent 32</v>
      </c>
      <c r="IF113" s="138" t="str">
        <f t="array" ref="IF113">IFERROR(INDEX($A$4:$A$56,SMALL(IF($A$111=IF$4:IF$56,ROW(IF$4:IF$56)-MIN(ROW(IF$4))+1,""),ROWS(IF$111:IF113))),"")</f>
        <v>agent 50</v>
      </c>
      <c r="IG113" s="138" t="str">
        <f t="array" ref="IG113">IFERROR(INDEX($A$4:$A$56,SMALL(IF($A$111=IG$4:IG$56,ROW(IG$4:IG$56)-MIN(ROW(IG$4))+1,""),ROWS(IG$111:IG113))),"")</f>
        <v>agent 31</v>
      </c>
      <c r="IH113" s="138" t="str">
        <f t="array" ref="IH113">IFERROR(INDEX($A$4:$A$56,SMALL(IF($A$111=IH$4:IH$56,ROW(IH$4:IH$56)-MIN(ROW(IH$4))+1,""),ROWS(IH$111:IH113))),"")</f>
        <v>agent 36</v>
      </c>
      <c r="II113" s="138" t="str">
        <f t="array" ref="II113">IFERROR(INDEX($A$4:$A$56,SMALL(IF($A$111=II$4:II$56,ROW(II$4:II$56)-MIN(ROW(II$4))+1,""),ROWS(II$111:II113))),"")</f>
        <v>agent 30</v>
      </c>
      <c r="IJ113" s="138" t="str">
        <f t="array" ref="IJ113">IFERROR(INDEX($A$4:$A$56,SMALL(IF($A$111=IJ$4:IJ$56,ROW(IJ$4:IJ$56)-MIN(ROW(IJ$4))+1,""),ROWS(IJ$111:IJ113))),"")</f>
        <v>agent 31</v>
      </c>
      <c r="IK113" s="138" t="str">
        <f t="array" ref="IK113">IFERROR(INDEX($A$4:$A$56,SMALL(IF($A$111=IK$4:IK$56,ROW(IK$4:IK$56)-MIN(ROW(IK$4))+1,""),ROWS(IK$111:IK113))),"")</f>
        <v>agent 49</v>
      </c>
      <c r="IL113" s="138" t="str">
        <f t="array" ref="IL113">IFERROR(INDEX($A$4:$A$56,SMALL(IF($A$111=IL$4:IL$56,ROW(IL$4:IL$56)-MIN(ROW(IL$4))+1,""),ROWS(IL$111:IL113))),"")</f>
        <v>agent 30</v>
      </c>
      <c r="IM113" s="138" t="str">
        <f t="array" ref="IM113">IFERROR(INDEX($A$4:$A$56,SMALL(IF($A$111=IM$4:IM$56,ROW(IM$4:IM$56)-MIN(ROW(IM$4))+1,""),ROWS(IM$111:IM113))),"")</f>
        <v>agent 35</v>
      </c>
      <c r="IN113" s="138" t="str">
        <f t="array" ref="IN113">IFERROR(INDEX($A$4:$A$56,SMALL(IF($A$111=IN$4:IN$56,ROW(IN$4:IN$56)-MIN(ROW(IN$4))+1,""),ROWS(IN$111:IN113))),"")</f>
        <v>agent 29</v>
      </c>
      <c r="IO113" s="138" t="str">
        <f t="array" ref="IO113">IFERROR(INDEX($A$4:$A$56,SMALL(IF($A$111=IO$4:IO$56,ROW(IO$4:IO$56)-MIN(ROW(IO$4))+1,""),ROWS(IO$111:IO113))),"")</f>
        <v>agent 30</v>
      </c>
      <c r="IP113" s="138" t="str">
        <f t="array" ref="IP113">IFERROR(INDEX($A$4:$A$56,SMALL(IF($A$111=IP$4:IP$56,ROW(IP$4:IP$56)-MIN(ROW(IP$4))+1,""),ROWS(IP$111:IP113))),"")</f>
        <v>agent 48</v>
      </c>
      <c r="IQ113" s="138" t="str">
        <f t="array" ref="IQ113">IFERROR(INDEX($A$4:$A$56,SMALL(IF($A$111=IQ$4:IQ$56,ROW(IQ$4:IQ$56)-MIN(ROW(IQ$4))+1,""),ROWS(IQ$111:IQ113))),"")</f>
        <v>agent 29</v>
      </c>
      <c r="IR113" s="138" t="str">
        <f t="array" ref="IR113">IFERROR(INDEX($A$4:$A$56,SMALL(IF($A$111=IR$4:IR$56,ROW(IR$4:IR$56)-MIN(ROW(IR$4))+1,""),ROWS(IR$111:IR113))),"")</f>
        <v>agent 35</v>
      </c>
      <c r="IS113" s="138" t="str">
        <f t="array" ref="IS113">IFERROR(INDEX($A$4:$A$56,SMALL(IF($A$111=IS$4:IS$56,ROW(IS$4:IS$56)-MIN(ROW(IS$4))+1,""),ROWS(IS$111:IS113))),"")</f>
        <v>agent 40</v>
      </c>
      <c r="IT113" s="138" t="str">
        <f t="array" ref="IT113">IFERROR(INDEX($A$4:$A$56,SMALL(IF($A$111=IT$4:IT$56,ROW(IT$4:IT$56)-MIN(ROW(IT$4))+1,""),ROWS(IT$111:IT113))),"")</f>
        <v>agent 40</v>
      </c>
      <c r="IU113" s="138" t="str">
        <f t="array" ref="IU113">IFERROR(INDEX($A$4:$A$56,SMALL(IF($A$111=IU$4:IU$56,ROW(IU$4:IU$56)-MIN(ROW(IU$4))+1,""),ROWS(IU$111:IU113))),"")</f>
        <v>agent 47</v>
      </c>
      <c r="IV113" s="138" t="str">
        <f t="array" ref="IV113">IFERROR(INDEX($A$4:$A$56,SMALL(IF($A$111=IV$4:IV$56,ROW(IV$4:IV$56)-MIN(ROW(IV$4))+1,""),ROWS(IV$111:IV113))),"")</f>
        <v>agent 46</v>
      </c>
      <c r="IW113" s="138" t="str">
        <f t="array" ref="IW113">IFERROR(INDEX($A$4:$A$56,SMALL(IF($A$111=IW$4:IW$56,ROW(IW$4:IW$56)-MIN(ROW(IW$4))+1,""),ROWS(IW$111:IW113))),"")</f>
        <v>agent 34</v>
      </c>
      <c r="IX113" s="138" t="str">
        <f t="array" ref="IX113">IFERROR(INDEX($A$4:$A$56,SMALL(IF($A$111=IX$4:IX$56,ROW(IX$4:IX$56)-MIN(ROW(IX$4))+1,""),ROWS(IX$111:IX113))),"")</f>
        <v>agent 46</v>
      </c>
      <c r="IY113" s="138" t="str">
        <f t="array" ref="IY113">IFERROR(INDEX($A$4:$A$56,SMALL(IF($A$111=IY$4:IY$56,ROW(IY$4:IY$56)-MIN(ROW(IY$4))+1,""),ROWS(IY$111:IY113))),"")</f>
        <v>agent 46</v>
      </c>
      <c r="IZ113" s="138" t="str">
        <f t="array" ref="IZ113">IFERROR(INDEX($A$4:$A$56,SMALL(IF($A$111=IZ$4:IZ$56,ROW(IZ$4:IZ$56)-MIN(ROW(IZ$4))+1,""),ROWS(IZ$111:IZ113))),"")</f>
        <v>agent 53</v>
      </c>
      <c r="JA113" s="138" t="str">
        <f t="array" ref="JA113">IFERROR(INDEX($A$4:$A$56,SMALL(IF($A$111=JA$4:JA$56,ROW(JA$4:JA$56)-MIN(ROW(JA$4))+1,""),ROWS(JA$111:JA113))),"")</f>
        <v>agent 52</v>
      </c>
      <c r="JB113" s="138" t="str">
        <f t="array" ref="JB113">IFERROR(INDEX($A$4:$A$56,SMALL(IF($A$111=JB$4:JB$56,ROW(JB$4:JB$56)-MIN(ROW(JB$4))+1,""),ROWS(JB$111:JB113))),"")</f>
        <v>agent 38</v>
      </c>
      <c r="JC113" s="138" t="str">
        <f t="array" ref="JC113">IFERROR(INDEX($A$4:$A$56,SMALL(IF($A$111=JC$4:JC$56,ROW(JC$4:JC$56)-MIN(ROW(JC$4))+1,""),ROWS(JC$111:JC113))),"")</f>
        <v>agent 51</v>
      </c>
      <c r="JD113" s="138" t="str">
        <f t="array" ref="JD113">IFERROR(INDEX($A$4:$A$56,SMALL(IF($A$111=JD$4:JD$56,ROW(JD$4:JD$56)-MIN(ROW(JD$4))+1,""),ROWS(JD$111:JD113))),"")</f>
        <v>agent 45</v>
      </c>
      <c r="JE113" s="138" t="str">
        <f t="array" ref="JE113">IFERROR(INDEX($A$4:$A$56,SMALL(IF($A$111=JE$4:JE$56,ROW(JE$4:JE$56)-MIN(ROW(JE$4))+1,""),ROWS(JE$111:JE113))),"")</f>
        <v>agent 52</v>
      </c>
      <c r="JF113" s="138" t="str">
        <f t="array" ref="JF113">IFERROR(INDEX($A$4:$A$56,SMALL(IF($A$111=JF$4:JF$56,ROW(JF$4:JF$56)-MIN(ROW(JF$4))+1,""),ROWS(JF$111:JF113))),"")</f>
        <v>agent 52</v>
      </c>
      <c r="JG113" s="138" t="str">
        <f t="array" ref="JG113">IFERROR(INDEX($A$4:$A$56,SMALL(IF($A$111=JG$4:JG$56,ROW(JG$4:JG$56)-MIN(ROW(JG$4))+1,""),ROWS(JG$111:JG113))),"")</f>
        <v>agent 37</v>
      </c>
      <c r="JH113" s="138" t="str">
        <f t="array" ref="JH113">IFERROR(INDEX($A$4:$A$56,SMALL(IF($A$111=JH$4:JH$56,ROW(JH$4:JH$56)-MIN(ROW(JH$4))+1,""),ROWS(JH$111:JH113))),"")</f>
        <v>agent 50</v>
      </c>
      <c r="JI113" s="138" t="str">
        <f t="array" ref="JI113">IFERROR(INDEX($A$4:$A$56,SMALL(IF($A$111=JI$4:JI$56,ROW(JI$4:JI$56)-MIN(ROW(JI$4))+1,""),ROWS(JI$111:JI113))),"")</f>
        <v>agent 50</v>
      </c>
      <c r="JJ113" s="138" t="str">
        <f t="array" ref="JJ113">IFERROR(INDEX($A$4:$A$56,SMALL(IF($A$111=JJ$4:JJ$56,ROW(JJ$4:JJ$56)-MIN(ROW(JJ$4))+1,""),ROWS(JJ$111:JJ113))),"")</f>
        <v>agent 51</v>
      </c>
      <c r="JK113" s="138" t="str">
        <f t="array" ref="JK113">IFERROR(INDEX($A$4:$A$56,SMALL(IF($A$111=JK$4:JK$56,ROW(JK$4:JK$56)-MIN(ROW(JK$4))+1,""),ROWS(JK$111:JK113))),"")</f>
        <v>agent 51</v>
      </c>
    </row>
    <row r="114" spans="2:271">
      <c r="B114" s="186" t="str">
        <f t="array" ref="B114">IFERROR(INDEX($A$4:$A$56,SMALL(IF($A$111=B$4:B$56,ROW(B$4:B$56)-MIN(ROW(B$4))+1,""),ROWS(B$111:B114))),"")</f>
        <v>agent 43</v>
      </c>
      <c r="C114" s="138" t="str">
        <f t="array" ref="C114">IFERROR(INDEX($A$4:$A$56,SMALL(IF($A$111=C$4:C$56,ROW(C$4:C$56)-MIN(ROW(C$4))+1,""),ROWS(C$111:C114))),"")</f>
        <v>agent 50</v>
      </c>
      <c r="D114" s="138" t="str">
        <f t="array" ref="D114">IFERROR(INDEX($A$4:$A$56,SMALL(IF($A$111=D$4:D$56,ROW(D$4:D$56)-MIN(ROW(D$4))+1,""),ROWS(D$111:D114))),"")</f>
        <v>agent 50</v>
      </c>
      <c r="E114" s="138" t="str">
        <f t="array" ref="E114">IFERROR(INDEX($A$4:$A$56,SMALL(IF($A$111=E$4:E$56,ROW(E$4:E$56)-MIN(ROW(E$4))+1,""),ROWS(E$111:E114))),"")</f>
        <v>agent 51</v>
      </c>
      <c r="F114" s="138" t="str">
        <f t="array" ref="F114">IFERROR(INDEX($A$4:$A$56,SMALL(IF($A$111=F$4:F$56,ROW(F$4:F$56)-MIN(ROW(F$4))+1,""),ROWS(F$111:F114))),"")</f>
        <v>agent 51</v>
      </c>
      <c r="G114" s="186" t="str">
        <f t="array" ref="G114">IFERROR(INDEX($A$4:$A$56,SMALL(IF($A$111=G$4:G$56,ROW(G$4:G$56)-MIN(ROW(G$4))+1,""),ROWS(G$111:G114))),"")</f>
        <v>agent 42</v>
      </c>
      <c r="H114" s="138" t="str">
        <f t="array" ref="H114">IFERROR(INDEX($A$4:$A$56,SMALL(IF($A$111=H$4:H$56,ROW(H$4:H$56)-MIN(ROW(H$4))+1,""),ROWS(H$111:H114))),"")</f>
        <v>agent 49</v>
      </c>
      <c r="I114" s="138" t="str">
        <f t="array" ref="I114">IFERROR(INDEX($A$4:$A$56,SMALL(IF($A$111=I$4:I$56,ROW(I$4:I$56)-MIN(ROW(I$4))+1,""),ROWS(I$111:I114))),"")</f>
        <v>agent 49</v>
      </c>
      <c r="J114" s="138" t="str">
        <f t="array" ref="J114">IFERROR(INDEX($A$4:$A$56,SMALL(IF($A$111=J$4:J$56,ROW(J$4:J$56)-MIN(ROW(J$4))+1,""),ROWS(J$111:J114))),"")</f>
        <v/>
      </c>
      <c r="K114" s="138" t="str">
        <f t="array" ref="K114">IFERROR(INDEX($A$4:$A$56,SMALL(IF($A$111=K$4:K$56,ROW(K$4:K$56)-MIN(ROW(K$4))+1,""),ROWS(K$111:K114))),"")</f>
        <v>agent 50</v>
      </c>
      <c r="L114" s="186" t="str">
        <f t="array" ref="L114">IFERROR(INDEX($A$4:$A$56,SMALL(IF($A$111=L$4:L$56,ROW(L$4:L$56)-MIN(ROW(L$4))+1,""),ROWS(L$111:L114))),"")</f>
        <v>agent 41</v>
      </c>
      <c r="M114" s="138" t="str">
        <f t="array" ref="M114">IFERROR(INDEX($A$4:$A$56,SMALL(IF($A$111=M$4:M$56,ROW(M$4:M$56)-MIN(ROW(M$4))+1,""),ROWS(M$111:M114))),"")</f>
        <v>agent 48</v>
      </c>
      <c r="N114" s="138" t="str">
        <f t="array" ref="N114">IFERROR(INDEX($A$4:$A$56,SMALL(IF($A$111=N$4:N$56,ROW(N$4:N$56)-MIN(ROW(N$4))+1,""),ROWS(N$111:N114))),"")</f>
        <v>agent 48</v>
      </c>
      <c r="O114" s="138" t="str">
        <f t="array" ref="O114">IFERROR(INDEX($A$4:$A$56,SMALL(IF($A$111=O$4:O$56,ROW(O$4:O$56)-MIN(ROW(O$4))+1,""),ROWS(O$111:O114))),"")</f>
        <v/>
      </c>
      <c r="P114" s="138" t="str">
        <f t="array" ref="P114">IFERROR(INDEX($A$4:$A$56,SMALL(IF($A$111=P$4:P$56,ROW(P$4:P$56)-MIN(ROW(P$4))+1,""),ROWS(P$111:P114))),"")</f>
        <v>agent 49</v>
      </c>
      <c r="Q114" s="186" t="str">
        <f t="array" ref="Q114">IFERROR(INDEX($A$4:$A$56,SMALL(IF($A$111=Q$4:Q$56,ROW(Q$4:Q$56)-MIN(ROW(Q$4))+1,""),ROWS(Q$111:Q114))),"")</f>
        <v>agent 40</v>
      </c>
      <c r="R114" s="138" t="str">
        <f t="array" ref="R114">IFERROR(INDEX($A$4:$A$56,SMALL(IF($A$111=R$4:R$56,ROW(R$4:R$56)-MIN(ROW(R$4))+1,""),ROWS(R$111:R114))),"")</f>
        <v>agent 47</v>
      </c>
      <c r="S114" s="138" t="str">
        <f t="array" ref="S114">IFERROR(INDEX($A$4:$A$56,SMALL(IF($A$111=S$4:S$56,ROW(S$4:S$56)-MIN(ROW(S$4))+1,""),ROWS(S$111:S114))),"")</f>
        <v>agent 47</v>
      </c>
      <c r="T114" s="138" t="str">
        <f t="array" ref="T114">IFERROR(INDEX($A$4:$A$56,SMALL(IF($A$111=T$4:T$56,ROW(T$4:T$56)-MIN(ROW(T$4))+1,""),ROWS(T$111:T114))),"")</f>
        <v/>
      </c>
      <c r="U114" s="138" t="str">
        <f t="array" ref="U114">IFERROR(INDEX($A$4:$A$56,SMALL(IF($A$111=U$4:U$56,ROW(U$4:U$56)-MIN(ROW(U$4))+1,""),ROWS(U$111:U114))),"")</f>
        <v>agent 48</v>
      </c>
      <c r="V114" s="186" t="str">
        <f t="array" ref="V114">IFERROR(INDEX($A$4:$A$56,SMALL(IF($A$111=V$4:V$56,ROW(V$4:V$56)-MIN(ROW(V$4))+1,""),ROWS(V$111:V114))),"")</f>
        <v>agent 45</v>
      </c>
      <c r="W114" s="138" t="str">
        <f t="array" ref="W114">IFERROR(INDEX($A$4:$A$56,SMALL(IF($A$111=W$4:W$56,ROW(W$4:W$56)-MIN(ROW(W$4))+1,""),ROWS(W$111:W114))),"")</f>
        <v>agent 46</v>
      </c>
      <c r="X114" s="138" t="str">
        <f t="array" ref="X114">IFERROR(INDEX($A$4:$A$56,SMALL(IF($A$111=X$4:X$56,ROW(X$4:X$56)-MIN(ROW(X$4))+1,""),ROWS(X$111:X114))),"")</f>
        <v>agent 46</v>
      </c>
      <c r="Y114" s="138" t="str">
        <f t="array" ref="Y114">IFERROR(INDEX($A$4:$A$56,SMALL(IF($A$111=Y$4:Y$56,ROW(Y$4:Y$56)-MIN(ROW(Y$4))+1,""),ROWS(Y$111:Y114))),"")</f>
        <v/>
      </c>
      <c r="Z114" s="138" t="str">
        <f t="array" ref="Z114">IFERROR(INDEX($A$4:$A$56,SMALL(IF($A$111=Z$4:Z$56,ROW(Z$4:Z$56)-MIN(ROW(Z$4))+1,""),ROWS(Z$111:Z114))),"")</f>
        <v>agent 47</v>
      </c>
      <c r="AA114" s="186" t="str">
        <f t="array" ref="AA114">IFERROR(INDEX($A$4:$A$56,SMALL(IF($A$111=AA$4:AA$56,ROW(AA$4:AA$56)-MIN(ROW(AA$4))+1,""),ROWS(AA$111:AA114))),"")</f>
        <v>agent 46</v>
      </c>
      <c r="AB114" s="138" t="str">
        <f t="array" ref="AB114">IFERROR(INDEX($A$4:$A$56,SMALL(IF($A$111=AB$4:AB$56,ROW(AB$4:AB$56)-MIN(ROW(AB$4))+1,""),ROWS(AB$111:AB114))),"")</f>
        <v>agent 45</v>
      </c>
      <c r="AC114" s="138" t="str">
        <f t="array" ref="AC114">IFERROR(INDEX($A$4:$A$56,SMALL(IF($A$111=AC$4:AC$56,ROW(AC$4:AC$56)-MIN(ROW(AC$4))+1,""),ROWS(AC$111:AC114))),"")</f>
        <v>agent 45</v>
      </c>
      <c r="AD114" s="138" t="str">
        <f t="array" ref="AD114">IFERROR(INDEX($A$4:$A$56,SMALL(IF($A$111=AD$4:AD$56,ROW(AD$4:AD$56)-MIN(ROW(AD$4))+1,""),ROWS(AD$111:AD114))),"")</f>
        <v/>
      </c>
      <c r="AE114" s="138" t="str">
        <f t="array" ref="AE114">IFERROR(INDEX($A$4:$A$56,SMALL(IF($A$111=AE$4:AE$56,ROW(AE$4:AE$56)-MIN(ROW(AE$4))+1,""),ROWS(AE$111:AE114))),"")</f>
        <v>agent 46</v>
      </c>
      <c r="AF114" s="186" t="str">
        <f t="array" ref="AF114">IFERROR(INDEX($A$4:$A$56,SMALL(IF($A$111=AF$4:AF$56,ROW(AF$4:AF$56)-MIN(ROW(AF$4))+1,""),ROWS(AF$111:AF114))),"")</f>
        <v>agent 45</v>
      </c>
      <c r="AG114" s="138" t="str">
        <f t="array" ref="AG114">IFERROR(INDEX($A$4:$A$56,SMALL(IF($A$111=AG$4:AG$56,ROW(AG$4:AG$56)-MIN(ROW(AG$4))+1,""),ROWS(AG$111:AG114))),"")</f>
        <v>agent 44</v>
      </c>
      <c r="AH114" s="138" t="str">
        <f t="array" ref="AH114">IFERROR(INDEX($A$4:$A$56,SMALL(IF($A$111=AH$4:AH$56,ROW(AH$4:AH$56)-MIN(ROW(AH$4))+1,""),ROWS(AH$111:AH114))),"")</f>
        <v>agent 44</v>
      </c>
      <c r="AI114" s="138" t="str">
        <f t="array" ref="AI114">IFERROR(INDEX($A$4:$A$56,SMALL(IF($A$111=AI$4:AI$56,ROW(AI$4:AI$56)-MIN(ROW(AI$4))+1,""),ROWS(AI$111:AI114))),"")</f>
        <v/>
      </c>
      <c r="AJ114" s="138" t="str">
        <f t="array" ref="AJ114">IFERROR(INDEX($A$4:$A$56,SMALL(IF($A$111=AJ$4:AJ$56,ROW(AJ$4:AJ$56)-MIN(ROW(AJ$4))+1,""),ROWS(AJ$111:AJ114))),"")</f>
        <v>agent 45</v>
      </c>
      <c r="AK114" s="186" t="str">
        <f t="array" ref="AK114">IFERROR(INDEX($A$4:$A$56,SMALL(IF($A$111=AK$4:AK$56,ROW(AK$4:AK$56)-MIN(ROW(AK$4))+1,""),ROWS(AK$111:AK114))),"")</f>
        <v>agent 44</v>
      </c>
      <c r="AL114" s="138" t="str">
        <f t="array" ref="AL114">IFERROR(INDEX($A$4:$A$56,SMALL(IF($A$111=AL$4:AL$56,ROW(AL$4:AL$56)-MIN(ROW(AL$4))+1,""),ROWS(AL$111:AL114))),"")</f>
        <v>agent 43</v>
      </c>
      <c r="AM114" s="138" t="str">
        <f t="array" ref="AM114">IFERROR(INDEX($A$4:$A$56,SMALL(IF($A$111=AM$4:AM$56,ROW(AM$4:AM$56)-MIN(ROW(AM$4))+1,""),ROWS(AM$111:AM114))),"")</f>
        <v>agent 43</v>
      </c>
      <c r="AN114" s="138" t="str">
        <f t="array" ref="AN114">IFERROR(INDEX($A$4:$A$56,SMALL(IF($A$111=AN$4:AN$56,ROW(AN$4:AN$56)-MIN(ROW(AN$4))+1,""),ROWS(AN$111:AN114))),"")</f>
        <v/>
      </c>
      <c r="AO114" s="138" t="str">
        <f t="array" ref="AO114">IFERROR(INDEX($A$4:$A$56,SMALL(IF($A$111=AO$4:AO$56,ROW(AO$4:AO$56)-MIN(ROW(AO$4))+1,""),ROWS(AO$111:AO114))),"")</f>
        <v>agent 44</v>
      </c>
      <c r="AP114" s="186" t="str">
        <f t="array" ref="AP114">IFERROR(INDEX($A$4:$A$56,SMALL(IF($A$111=AP$4:AP$56,ROW(AP$4:AP$56)-MIN(ROW(AP$4))+1,""),ROWS(AP$111:AP114))),"")</f>
        <v>agent 43</v>
      </c>
      <c r="AQ114" s="138" t="str">
        <f t="array" ref="AQ114">IFERROR(INDEX($A$4:$A$56,SMALL(IF($A$111=AQ$4:AQ$56,ROW(AQ$4:AQ$56)-MIN(ROW(AQ$4))+1,""),ROWS(AQ$111:AQ114))),"")</f>
        <v>agent 42</v>
      </c>
      <c r="AR114" s="138" t="str">
        <f t="array" ref="AR114">IFERROR(INDEX($A$4:$A$56,SMALL(IF($A$111=AR$4:AR$56,ROW(AR$4:AR$56)-MIN(ROW(AR$4))+1,""),ROWS(AR$111:AR114))),"")</f>
        <v>agent 42</v>
      </c>
      <c r="AS114" s="138" t="str">
        <f t="array" ref="AS114">IFERROR(INDEX($A$4:$A$56,SMALL(IF($A$111=AS$4:AS$56,ROW(AS$4:AS$56)-MIN(ROW(AS$4))+1,""),ROWS(AS$111:AS114))),"")</f>
        <v/>
      </c>
      <c r="AT114" s="138" t="str">
        <f t="array" ref="AT114">IFERROR(INDEX($A$4:$A$56,SMALL(IF($A$111=AT$4:AT$56,ROW(AT$4:AT$56)-MIN(ROW(AT$4))+1,""),ROWS(AT$111:AT114))),"")</f>
        <v>agent 43</v>
      </c>
      <c r="AU114" s="186" t="str">
        <f t="array" ref="AU114">IFERROR(INDEX($A$4:$A$56,SMALL(IF($A$111=AU$4:AU$56,ROW(AU$4:AU$56)-MIN(ROW(AU$4))+1,""),ROWS(AU$111:AU114))),"")</f>
        <v>agent 42</v>
      </c>
      <c r="AV114" s="138" t="str">
        <f t="array" ref="AV114">IFERROR(INDEX($A$4:$A$56,SMALL(IF($A$111=AV$4:AV$56,ROW(AV$4:AV$56)-MIN(ROW(AV$4))+1,""),ROWS(AV$111:AV114))),"")</f>
        <v>agent 41</v>
      </c>
      <c r="AW114" s="138" t="str">
        <f t="array" ref="AW114">IFERROR(INDEX($A$4:$A$56,SMALL(IF($A$111=AW$4:AW$56,ROW(AW$4:AW$56)-MIN(ROW(AW$4))+1,""),ROWS(AW$111:AW114))),"")</f>
        <v>agent 41</v>
      </c>
      <c r="AX114" s="138" t="str">
        <f t="array" ref="AX114">IFERROR(INDEX($A$4:$A$56,SMALL(IF($A$111=AX$4:AX$56,ROW(AX$4:AX$56)-MIN(ROW(AX$4))+1,""),ROWS(AX$111:AX114))),"")</f>
        <v/>
      </c>
      <c r="AY114" s="138" t="str">
        <f t="array" ref="AY114">IFERROR(INDEX($A$4:$A$56,SMALL(IF($A$111=AY$4:AY$56,ROW(AY$4:AY$56)-MIN(ROW(AY$4))+1,""),ROWS(AY$111:AY114))),"")</f>
        <v>agent 42</v>
      </c>
      <c r="AZ114" s="186" t="str">
        <f t="array" ref="AZ114">IFERROR(INDEX($A$4:$A$56,SMALL(IF($A$111=AZ$4:AZ$56,ROW(AZ$4:AZ$56)-MIN(ROW(AZ$4))+1,""),ROWS(AZ$111:AZ114))),"")</f>
        <v>agent 47</v>
      </c>
      <c r="BA114" s="138" t="str">
        <f t="array" ref="BA114">IFERROR(INDEX($A$4:$A$56,SMALL(IF($A$111=BA$4:BA$56,ROW(BA$4:BA$56)-MIN(ROW(BA$4))+1,""),ROWS(BA$111:BA114))),"")</f>
        <v>agent 41</v>
      </c>
      <c r="BB114" s="138" t="str">
        <f t="array" ref="BB114">IFERROR(INDEX($A$4:$A$56,SMALL(IF($A$111=BB$4:BB$56,ROW(BB$4:BB$56)-MIN(ROW(BB$4))+1,""),ROWS(BB$111:BB114))),"")</f>
        <v>agent 42</v>
      </c>
      <c r="BC114" s="138" t="str">
        <f t="array" ref="BC114">IFERROR(INDEX($A$4:$A$56,SMALL(IF($A$111=BC$4:BC$56,ROW(BC$4:BC$56)-MIN(ROW(BC$4))+1,""),ROWS(BC$111:BC114))),"")</f>
        <v/>
      </c>
      <c r="BD114" s="138" t="str">
        <f t="array" ref="BD114">IFERROR(INDEX($A$4:$A$56,SMALL(IF($A$111=BD$4:BD$56,ROW(BD$4:BD$56)-MIN(ROW(BD$4))+1,""),ROWS(BD$111:BD114))),"")</f>
        <v>agent 41</v>
      </c>
      <c r="BE114" s="186" t="str">
        <f t="array" ref="BE114">IFERROR(INDEX($A$4:$A$56,SMALL(IF($A$111=BE$4:BE$56,ROW(BE$4:BE$56)-MIN(ROW(BE$4))+1,""),ROWS(BE$111:BE114))),"")</f>
        <v>agent 46</v>
      </c>
      <c r="BF114" s="138" t="str">
        <f t="array" ref="BF114">IFERROR(INDEX($A$4:$A$56,SMALL(IF($A$111=BF$4:BF$56,ROW(BF$4:BF$56)-MIN(ROW(BF$4))+1,""),ROWS(BF$111:BF114))),"")</f>
        <v>agent 40</v>
      </c>
      <c r="BG114" s="138" t="str">
        <f t="array" ref="BG114">IFERROR(INDEX($A$4:$A$56,SMALL(IF($A$111=BG$4:BG$56,ROW(BG$4:BG$56)-MIN(ROW(BG$4))+1,""),ROWS(BG$111:BG114))),"")</f>
        <v>agent 41</v>
      </c>
      <c r="BH114" s="138" t="str">
        <f t="array" ref="BH114">IFERROR(INDEX($A$4:$A$56,SMALL(IF($A$111=BH$4:BH$56,ROW(BH$4:BH$56)-MIN(ROW(BH$4))+1,""),ROWS(BH$111:BH114))),"")</f>
        <v/>
      </c>
      <c r="BI114" s="138" t="str">
        <f t="array" ref="BI114">IFERROR(INDEX($A$4:$A$56,SMALL(IF($A$111=BI$4:BI$56,ROW(BI$4:BI$56)-MIN(ROW(BI$4))+1,""),ROWS(BI$111:BI114))),"")</f>
        <v>agent 40</v>
      </c>
      <c r="BJ114" s="186" t="str">
        <f t="array" ref="BJ114">IFERROR(INDEX($A$4:$A$56,SMALL(IF($A$111=BJ$4:BJ$56,ROW(BJ$4:BJ$56)-MIN(ROW(BJ$4))+1,""),ROWS(BJ$111:BJ114))),"")</f>
        <v>agent 45</v>
      </c>
      <c r="BK114" s="138" t="str">
        <f t="array" ref="BK114">IFERROR(INDEX($A$4:$A$56,SMALL(IF($A$111=BK$4:BK$56,ROW(BK$4:BK$56)-MIN(ROW(BK$4))+1,""),ROWS(BK$111:BK114))),"")</f>
        <v>agent 39</v>
      </c>
      <c r="BL114" s="138" t="str">
        <f t="array" ref="BL114">IFERROR(INDEX($A$4:$A$56,SMALL(IF($A$111=BL$4:BL$56,ROW(BL$4:BL$56)-MIN(ROW(BL$4))+1,""),ROWS(BL$111:BL114))),"")</f>
        <v>agent 40</v>
      </c>
      <c r="BM114" s="138" t="str">
        <f t="array" ref="BM114">IFERROR(INDEX($A$4:$A$56,SMALL(IF($A$111=BM$4:BM$56,ROW(BM$4:BM$56)-MIN(ROW(BM$4))+1,""),ROWS(BM$111:BM114))),"")</f>
        <v/>
      </c>
      <c r="BN114" s="138" t="str">
        <f t="array" ref="BN114">IFERROR(INDEX($A$4:$A$56,SMALL(IF($A$111=BN$4:BN$56,ROW(BN$4:BN$56)-MIN(ROW(BN$4))+1,""),ROWS(BN$111:BN114))),"")</f>
        <v>agent 39</v>
      </c>
      <c r="BO114" s="186" t="str">
        <f t="array" ref="BO114">IFERROR(INDEX($A$4:$A$56,SMALL(IF($A$111=BO$4:BO$56,ROW(BO$4:BO$56)-MIN(ROW(BO$4))+1,""),ROWS(BO$111:BO114))),"")</f>
        <v>agent 44</v>
      </c>
      <c r="BP114" s="138" t="str">
        <f t="array" ref="BP114">IFERROR(INDEX($A$4:$A$56,SMALL(IF($A$111=BP$4:BP$56,ROW(BP$4:BP$56)-MIN(ROW(BP$4))+1,""),ROWS(BP$111:BP114))),"")</f>
        <v>agent 38</v>
      </c>
      <c r="BQ114" s="138" t="str">
        <f t="array" ref="BQ114">IFERROR(INDEX($A$4:$A$56,SMALL(IF($A$111=BQ$4:BQ$56,ROW(BQ$4:BQ$56)-MIN(ROW(BQ$4))+1,""),ROWS(BQ$111:BQ114))),"")</f>
        <v>agent 39</v>
      </c>
      <c r="BR114" s="138" t="str">
        <f t="array" ref="BR114">IFERROR(INDEX($A$4:$A$56,SMALL(IF($A$111=BR$4:BR$56,ROW(BR$4:BR$56)-MIN(ROW(BR$4))+1,""),ROWS(BR$111:BR114))),"")</f>
        <v/>
      </c>
      <c r="BS114" s="138" t="str">
        <f t="array" ref="BS114">IFERROR(INDEX($A$4:$A$56,SMALL(IF($A$111=BS$4:BS$56,ROW(BS$4:BS$56)-MIN(ROW(BS$4))+1,""),ROWS(BS$111:BS114))),"")</f>
        <v>agent 38</v>
      </c>
      <c r="BT114" s="186" t="str">
        <f t="array" ref="BT114">IFERROR(INDEX($A$4:$A$56,SMALL(IF($A$111=BT$4:BT$56,ROW(BT$4:BT$56)-MIN(ROW(BT$4))+1,""),ROWS(BT$111:BT114))),"")</f>
        <v>agent 43</v>
      </c>
      <c r="BU114" s="138" t="str">
        <f t="array" ref="BU114">IFERROR(INDEX($A$4:$A$56,SMALL(IF($A$111=BU$4:BU$56,ROW(BU$4:BU$56)-MIN(ROW(BU$4))+1,""),ROWS(BU$111:BU114))),"")</f>
        <v>agent 37</v>
      </c>
      <c r="BV114" s="138" t="str">
        <f t="array" ref="BV114">IFERROR(INDEX($A$4:$A$56,SMALL(IF($A$111=BV$4:BV$56,ROW(BV$4:BV$56)-MIN(ROW(BV$4))+1,""),ROWS(BV$111:BV114))),"")</f>
        <v>agent 38</v>
      </c>
      <c r="BW114" s="138" t="str">
        <f t="array" ref="BW114">IFERROR(INDEX($A$4:$A$56,SMALL(IF($A$111=BW$4:BW$56,ROW(BW$4:BW$56)-MIN(ROW(BW$4))+1,""),ROWS(BW$111:BW114))),"")</f>
        <v/>
      </c>
      <c r="BX114" s="138" t="str">
        <f t="array" ref="BX114">IFERROR(INDEX($A$4:$A$56,SMALL(IF($A$111=BX$4:BX$56,ROW(BX$4:BX$56)-MIN(ROW(BX$4))+1,""),ROWS(BX$111:BX114))),"")</f>
        <v>agent 37</v>
      </c>
      <c r="BY114" s="186" t="str">
        <f t="array" ref="BY114">IFERROR(INDEX($A$4:$A$56,SMALL(IF($A$111=BY$4:BY$56,ROW(BY$4:BY$56)-MIN(ROW(BY$4))+1,""),ROWS(BY$111:BY114))),"")</f>
        <v>agent 42</v>
      </c>
      <c r="BZ114" s="138" t="str">
        <f t="array" ref="BZ114">IFERROR(INDEX($A$4:$A$56,SMALL(IF($A$111=BZ$4:BZ$56,ROW(BZ$4:BZ$56)-MIN(ROW(BZ$4))+1,""),ROWS(BZ$111:BZ114))),"")</f>
        <v>agent 36</v>
      </c>
      <c r="CA114" s="138" t="str">
        <f t="array" ref="CA114">IFERROR(INDEX($A$4:$A$56,SMALL(IF($A$111=CA$4:CA$56,ROW(CA$4:CA$56)-MIN(ROW(CA$4))+1,""),ROWS(CA$111:CA114))),"")</f>
        <v>agent 37</v>
      </c>
      <c r="CB114" s="138" t="str">
        <f t="array" ref="CB114">IFERROR(INDEX($A$4:$A$56,SMALL(IF($A$111=CB$4:CB$56,ROW(CB$4:CB$56)-MIN(ROW(CB$4))+1,""),ROWS(CB$111:CB114))),"")</f>
        <v/>
      </c>
      <c r="CC114" s="138" t="str">
        <f t="array" ref="CC114">IFERROR(INDEX($A$4:$A$56,SMALL(IF($A$111=CC$4:CC$56,ROW(CC$4:CC$56)-MIN(ROW(CC$4))+1,""),ROWS(CC$111:CC114))),"")</f>
        <v>agent 36</v>
      </c>
      <c r="CD114" s="186" t="str">
        <f t="array" ref="CD114">IFERROR(INDEX($A$4:$A$56,SMALL(IF($A$111=CD$4:CD$56,ROW(CD$4:CD$56)-MIN(ROW(CD$4))+1,""),ROWS(CD$111:CD114))),"")</f>
        <v>agent 41</v>
      </c>
      <c r="CE114" s="138" t="str">
        <f t="array" ref="CE114">IFERROR(INDEX($A$4:$A$56,SMALL(IF($A$111=CE$4:CE$56,ROW(CE$4:CE$56)-MIN(ROW(CE$4))+1,""),ROWS(CE$111:CE114))),"")</f>
        <v>agent 35</v>
      </c>
      <c r="CF114" s="138" t="str">
        <f t="array" ref="CF114">IFERROR(INDEX($A$4:$A$56,SMALL(IF($A$111=CF$4:CF$56,ROW(CF$4:CF$56)-MIN(ROW(CF$4))+1,""),ROWS(CF$111:CF114))),"")</f>
        <v>agent 36</v>
      </c>
      <c r="CG114" s="138" t="str">
        <f t="array" ref="CG114">IFERROR(INDEX($A$4:$A$56,SMALL(IF($A$111=CG$4:CG$56,ROW(CG$4:CG$56)-MIN(ROW(CG$4))+1,""),ROWS(CG$111:CG114))),"")</f>
        <v/>
      </c>
      <c r="CH114" s="138" t="str">
        <f t="array" ref="CH114">IFERROR(INDEX($A$4:$A$56,SMALL(IF($A$111=CH$4:CH$56,ROW(CH$4:CH$56)-MIN(ROW(CH$4))+1,""),ROWS(CH$111:CH114))),"")</f>
        <v>agent 53</v>
      </c>
      <c r="CI114" s="186" t="str">
        <f t="array" ref="CI114">IFERROR(INDEX($A$4:$A$56,SMALL(IF($A$111=CI$4:CI$56,ROW(CI$4:CI$56)-MIN(ROW(CI$4))+1,""),ROWS(CI$111:CI114))),"")</f>
        <v>agent 41</v>
      </c>
      <c r="CJ114" s="138" t="str">
        <f t="array" ref="CJ114">IFERROR(INDEX($A$4:$A$56,SMALL(IF($A$111=CJ$4:CJ$56,ROW(CJ$4:CJ$56)-MIN(ROW(CJ$4))+1,""),ROWS(CJ$111:CJ114))),"")</f>
        <v>agent 46</v>
      </c>
      <c r="CK114" s="138" t="str">
        <f t="array" ref="CK114">IFERROR(INDEX($A$4:$A$56,SMALL(IF($A$111=CK$4:CK$56,ROW(CK$4:CK$56)-MIN(ROW(CK$4))+1,""),ROWS(CK$111:CK114))),"")</f>
        <v>agent 46</v>
      </c>
      <c r="CL114" s="138" t="str">
        <f t="array" ref="CL114">IFERROR(INDEX($A$4:$A$56,SMALL(IF($A$111=CL$4:CL$56,ROW(CL$4:CL$56)-MIN(ROW(CL$4))+1,""),ROWS(CL$111:CL114))),"")</f>
        <v/>
      </c>
      <c r="CM114" s="138" t="str">
        <f t="array" ref="CM114">IFERROR(INDEX($A$4:$A$56,SMALL(IF($A$111=CM$4:CM$56,ROW(CM$4:CM$56)-MIN(ROW(CM$4))+1,""),ROWS(CM$111:CM114))),"")</f>
        <v>agent 52</v>
      </c>
      <c r="CN114" s="186" t="str">
        <f t="array" ref="CN114">IFERROR(INDEX($A$4:$A$56,SMALL(IF($A$111=CN$4:CN$56,ROW(CN$4:CN$56)-MIN(ROW(CN$4))+1,""),ROWS(CN$111:CN114))),"")</f>
        <v>agent 40</v>
      </c>
      <c r="CO114" s="138" t="str">
        <f t="array" ref="CO114">IFERROR(INDEX($A$4:$A$56,SMALL(IF($A$111=CO$4:CO$56,ROW(CO$4:CO$56)-MIN(ROW(CO$4))+1,""),ROWS(CO$111:CO114))),"")</f>
        <v>agent 45</v>
      </c>
      <c r="CP114" s="138" t="str">
        <f t="array" ref="CP114">IFERROR(INDEX($A$4:$A$56,SMALL(IF($A$111=CP$4:CP$56,ROW(CP$4:CP$56)-MIN(ROW(CP$4))+1,""),ROWS(CP$111:CP114))),"")</f>
        <v>agent 45</v>
      </c>
      <c r="CQ114" s="138" t="str">
        <f t="array" ref="CQ114">IFERROR(INDEX($A$4:$A$56,SMALL(IF($A$111=CQ$4:CQ$56,ROW(CQ$4:CQ$56)-MIN(ROW(CQ$4))+1,""),ROWS(CQ$111:CQ114))),"")</f>
        <v/>
      </c>
      <c r="CR114" s="138" t="str">
        <f t="array" ref="CR114">IFERROR(INDEX($A$4:$A$56,SMALL(IF($A$111=CR$4:CR$56,ROW(CR$4:CR$56)-MIN(ROW(CR$4))+1,""),ROWS(CR$111:CR114))),"")</f>
        <v>agent 51</v>
      </c>
      <c r="CS114" s="186" t="str">
        <f t="array" ref="CS114">IFERROR(INDEX($A$4:$A$56,SMALL(IF($A$111=CS$4:CS$56,ROW(CS$4:CS$56)-MIN(ROW(CS$4))+1,""),ROWS(CS$111:CS114))),"")</f>
        <v>agent 39</v>
      </c>
      <c r="CT114" s="138" t="str">
        <f t="array" ref="CT114">IFERROR(INDEX($A$4:$A$56,SMALL(IF($A$111=CT$4:CT$56,ROW(CT$4:CT$56)-MIN(ROW(CT$4))+1,""),ROWS(CT$111:CT114))),"")</f>
        <v>agent 44</v>
      </c>
      <c r="CU114" s="138" t="str">
        <f t="array" ref="CU114">IFERROR(INDEX($A$4:$A$56,SMALL(IF($A$111=CU$4:CU$56,ROW(CU$4:CU$56)-MIN(ROW(CU$4))+1,""),ROWS(CU$111:CU114))),"")</f>
        <v>agent 44</v>
      </c>
      <c r="CV114" s="138" t="str">
        <f t="array" ref="CV114">IFERROR(INDEX($A$4:$A$56,SMALL(IF($A$111=CV$4:CV$56,ROW(CV$4:CV$56)-MIN(ROW(CV$4))+1,""),ROWS(CV$111:CV114))),"")</f>
        <v/>
      </c>
      <c r="CW114" s="138" t="str">
        <f t="array" ref="CW114">IFERROR(INDEX($A$4:$A$56,SMALL(IF($A$111=CW$4:CW$56,ROW(CW$4:CW$56)-MIN(ROW(CW$4))+1,""),ROWS(CW$111:CW114))),"")</f>
        <v>agent 50</v>
      </c>
      <c r="CX114" s="186" t="str">
        <f t="array" ref="CX114">IFERROR(INDEX($A$4:$A$56,SMALL(IF($A$111=CX$4:CX$56,ROW(CX$4:CX$56)-MIN(ROW(CX$4))+1,""),ROWS(CX$111:CX114))),"")</f>
        <v>agent 38</v>
      </c>
      <c r="CY114" s="138" t="str">
        <f t="array" ref="CY114">IFERROR(INDEX($A$4:$A$56,SMALL(IF($A$111=CY$4:CY$56,ROW(CY$4:CY$56)-MIN(ROW(CY$4))+1,""),ROWS(CY$111:CY114))),"")</f>
        <v>agent 43</v>
      </c>
      <c r="CZ114" s="138" t="str">
        <f t="array" ref="CZ114">IFERROR(INDEX($A$4:$A$56,SMALL(IF($A$111=CZ$4:CZ$56,ROW(CZ$4:CZ$56)-MIN(ROW(CZ$4))+1,""),ROWS(CZ$111:CZ114))),"")</f>
        <v>agent 43</v>
      </c>
      <c r="DA114" s="138" t="str">
        <f t="array" ref="DA114">IFERROR(INDEX($A$4:$A$56,SMALL(IF($A$111=DA$4:DA$56,ROW(DA$4:DA$56)-MIN(ROW(DA$4))+1,""),ROWS(DA$111:DA114))),"")</f>
        <v/>
      </c>
      <c r="DB114" s="138" t="str">
        <f t="array" ref="DB114">IFERROR(INDEX($A$4:$A$56,SMALL(IF($A$111=DB$4:DB$56,ROW(DB$4:DB$56)-MIN(ROW(DB$4))+1,""),ROWS(DB$111:DB114))),"")</f>
        <v>agent 49</v>
      </c>
      <c r="DC114" s="186" t="str">
        <f t="array" ref="DC114">IFERROR(INDEX($A$4:$A$56,SMALL(IF($A$111=DC$4:DC$56,ROW(DC$4:DC$56)-MIN(ROW(DC$4))+1,""),ROWS(DC$111:DC114))),"")</f>
        <v>agent 37</v>
      </c>
      <c r="DD114" s="138" t="str">
        <f t="array" ref="DD114">IFERROR(INDEX($A$4:$A$56,SMALL(IF($A$111=DD$4:DD$56,ROW(DD$4:DD$56)-MIN(ROW(DD$4))+1,""),ROWS(DD$111:DD114))),"")</f>
        <v>agent 42</v>
      </c>
      <c r="DE114" s="138" t="str">
        <f t="array" ref="DE114">IFERROR(INDEX($A$4:$A$56,SMALL(IF($A$111=DE$4:DE$56,ROW(DE$4:DE$56)-MIN(ROW(DE$4))+1,""),ROWS(DE$111:DE114))),"")</f>
        <v>agent 42</v>
      </c>
      <c r="DF114" s="138" t="str">
        <f t="array" ref="DF114">IFERROR(INDEX($A$4:$A$56,SMALL(IF($A$111=DF$4:DF$56,ROW(DF$4:DF$56)-MIN(ROW(DF$4))+1,""),ROWS(DF$111:DF114))),"")</f>
        <v/>
      </c>
      <c r="DG114" s="138" t="str">
        <f t="array" ref="DG114">IFERROR(INDEX($A$4:$A$56,SMALL(IF($A$111=DG$4:DG$56,ROW(DG$4:DG$56)-MIN(ROW(DG$4))+1,""),ROWS(DG$111:DG114))),"")</f>
        <v>agent 48</v>
      </c>
      <c r="DH114" s="186" t="str">
        <f t="array" ref="DH114">IFERROR(INDEX($A$4:$A$56,SMALL(IF($A$111=DH$4:DH$56,ROW(DH$4:DH$56)-MIN(ROW(DH$4))+1,""),ROWS(DH$111:DH114))),"")</f>
        <v>agent 36</v>
      </c>
      <c r="DI114" s="138" t="str">
        <f t="array" ref="DI114">IFERROR(INDEX($A$4:$A$56,SMALL(IF($A$111=DI$4:DI$56,ROW(DI$4:DI$56)-MIN(ROW(DI$4))+1,""),ROWS(DI$111:DI114))),"")</f>
        <v>agent 41</v>
      </c>
      <c r="DJ114" s="138" t="str">
        <f t="array" ref="DJ114">IFERROR(INDEX($A$4:$A$56,SMALL(IF($A$111=DJ$4:DJ$56,ROW(DJ$4:DJ$56)-MIN(ROW(DJ$4))+1,""),ROWS(DJ$111:DJ114))),"")</f>
        <v>agent 41</v>
      </c>
      <c r="DK114" s="138" t="str">
        <f t="array" ref="DK114">IFERROR(INDEX($A$4:$A$56,SMALL(IF($A$111=DK$4:DK$56,ROW(DK$4:DK$56)-MIN(ROW(DK$4))+1,""),ROWS(DK$111:DK114))),"")</f>
        <v/>
      </c>
      <c r="DL114" s="138" t="str">
        <f t="array" ref="DL114">IFERROR(INDEX($A$4:$A$56,SMALL(IF($A$111=DL$4:DL$56,ROW(DL$4:DL$56)-MIN(ROW(DL$4))+1,""),ROWS(DL$111:DL114))),"")</f>
        <v>agent 47</v>
      </c>
      <c r="DM114" s="186" t="str">
        <f t="array" ref="DM114">IFERROR(INDEX($A$4:$A$56,SMALL(IF($A$111=DM$4:DM$56,ROW(DM$4:DM$56)-MIN(ROW(DM$4))+1,""),ROWS(DM$111:DM114))),"")</f>
        <v>agent 40</v>
      </c>
      <c r="DN114" s="138" t="str">
        <f t="array" ref="DN114">IFERROR(INDEX($A$4:$A$56,SMALL(IF($A$111=DN$4:DN$56,ROW(DN$4:DN$56)-MIN(ROW(DN$4))+1,""),ROWS(DN$111:DN114))),"")</f>
        <v>agent 47</v>
      </c>
      <c r="DO114" s="138" t="str">
        <f t="array" ref="DO114">IFERROR(INDEX($A$4:$A$56,SMALL(IF($A$111=DO$4:DO$56,ROW(DO$4:DO$56)-MIN(ROW(DO$4))+1,""),ROWS(DO$111:DO114))),"")</f>
        <v>agent 47</v>
      </c>
      <c r="DP114" s="138" t="str">
        <f t="array" ref="DP114">IFERROR(INDEX($A$4:$A$56,SMALL(IF($A$111=DP$4:DP$56,ROW(DP$4:DP$56)-MIN(ROW(DP$4))+1,""),ROWS(DP$111:DP114))),"")</f>
        <v/>
      </c>
      <c r="DQ114" s="138" t="str">
        <f t="array" ref="DQ114">IFERROR(INDEX($A$4:$A$56,SMALL(IF($A$111=DQ$4:DQ$56,ROW(DQ$4:DQ$56)-MIN(ROW(DQ$4))+1,""),ROWS(DQ$111:DQ114))),"")</f>
        <v>agent 53</v>
      </c>
      <c r="DR114" s="186" t="str">
        <f t="array" ref="DR114">IFERROR(INDEX($A$4:$A$56,SMALL(IF($A$111=DR$4:DR$56,ROW(DR$4:DR$56)-MIN(ROW(DR$4))+1,""),ROWS(DR$111:DR114))),"")</f>
        <v>agent 39</v>
      </c>
      <c r="DS114" s="138" t="str">
        <f t="array" ref="DS114">IFERROR(INDEX($A$4:$A$56,SMALL(IF($A$111=DS$4:DS$56,ROW(DS$4:DS$56)-MIN(ROW(DS$4))+1,""),ROWS(DS$111:DS114))),"")</f>
        <v>agent 52</v>
      </c>
      <c r="DT114" s="138" t="str">
        <f t="array" ref="DT114">IFERROR(INDEX($A$4:$A$56,SMALL(IF($A$111=DT$4:DT$56,ROW(DT$4:DT$56)-MIN(ROW(DT$4))+1,""),ROWS(DT$111:DT114))),"")</f>
        <v>agent 52</v>
      </c>
      <c r="DU114" s="138" t="str">
        <f t="array" ref="DU114">IFERROR(INDEX($A$4:$A$56,SMALL(IF($A$111=DU$4:DU$56,ROW(DU$4:DU$56)-MIN(ROW(DU$4))+1,""),ROWS(DU$111:DU114))),"")</f>
        <v/>
      </c>
      <c r="DV114" s="138" t="str">
        <f t="array" ref="DV114">IFERROR(INDEX($A$4:$A$56,SMALL(IF($A$111=DV$4:DV$56,ROW(DV$4:DV$56)-MIN(ROW(DV$4))+1,""),ROWS(DV$111:DV114))),"")</f>
        <v>agent 53</v>
      </c>
      <c r="DW114" s="186" t="str">
        <f t="array" ref="DW114">IFERROR(INDEX($A$4:$A$56,SMALL(IF($A$111=DW$4:DW$56,ROW(DW$4:DW$56)-MIN(ROW(DW$4))+1,""),ROWS(DW$111:DW114))),"")</f>
        <v>agent 45</v>
      </c>
      <c r="DX114" s="138" t="str">
        <f t="array" ref="DX114">IFERROR(INDEX($A$4:$A$56,SMALL(IF($A$111=DX$4:DX$56,ROW(DX$4:DX$56)-MIN(ROW(DX$4))+1,""),ROWS(DX$111:DX114))),"")</f>
        <v>agent 52</v>
      </c>
      <c r="DY114" s="138" t="str">
        <f t="array" ref="DY114">IFERROR(INDEX($A$4:$A$56,SMALL(IF($A$111=DY$4:DY$56,ROW(DY$4:DY$56)-MIN(ROW(DY$4))+1,""),ROWS(DY$111:DY114))),"")</f>
        <v>agent 51</v>
      </c>
      <c r="DZ114" s="138" t="str">
        <f t="array" ref="DZ114">IFERROR(INDEX($A$4:$A$56,SMALL(IF($A$111=DZ$4:DZ$56,ROW(DZ$4:DZ$56)-MIN(ROW(DZ$4))+1,""),ROWS(DZ$111:DZ114))),"")</f>
        <v/>
      </c>
      <c r="EA114" s="138" t="str">
        <f t="array" ref="EA114">IFERROR(INDEX($A$4:$A$56,SMALL(IF($A$111=EA$4:EA$56,ROW(EA$4:EA$56)-MIN(ROW(EA$4))+1,""),ROWS(EA$111:EA114))),"")</f>
        <v>agent 53</v>
      </c>
      <c r="EB114" s="186" t="str">
        <f t="array" ref="EB114">IFERROR(INDEX($A$4:$A$56,SMALL(IF($A$111=EB$4:EB$56,ROW(EB$4:EB$56)-MIN(ROW(EB$4))+1,""),ROWS(EB$111:EB114))),"")</f>
        <v>agent 44</v>
      </c>
      <c r="EC114" s="138" t="str">
        <f t="array" ref="EC114">IFERROR(INDEX($A$4:$A$56,SMALL(IF($A$111=EC$4:EC$56,ROW(EC$4:EC$56)-MIN(ROW(EC$4))+1,""),ROWS(EC$111:EC114))),"")</f>
        <v>agent 51</v>
      </c>
      <c r="ED114" s="138" t="str">
        <f t="array" ref="ED114">IFERROR(INDEX($A$4:$A$56,SMALL(IF($A$111=ED$4:ED$56,ROW(ED$4:ED$56)-MIN(ROW(ED$4))+1,""),ROWS(ED$111:ED114))),"")</f>
        <v>agent 51</v>
      </c>
      <c r="EE114" s="138" t="str">
        <f t="array" ref="EE114">IFERROR(INDEX($A$4:$A$56,SMALL(IF($A$111=EE$4:EE$56,ROW(EE$4:EE$56)-MIN(ROW(EE$4))+1,""),ROWS(EE$111:EE114))),"")</f>
        <v/>
      </c>
      <c r="EF114" s="138" t="str">
        <f t="array" ref="EF114">IFERROR(INDEX($A$4:$A$56,SMALL(IF($A$111=EF$4:EF$56,ROW(EF$4:EF$56)-MIN(ROW(EF$4))+1,""),ROWS(EF$111:EF114))),"")</f>
        <v>agent 52</v>
      </c>
      <c r="EG114" s="186" t="str">
        <f t="array" ref="EG114">IFERROR(INDEX($A$4:$A$56,SMALL(IF($A$111=EG$4:EG$56,ROW(EG$4:EG$56)-MIN(ROW(EG$4))+1,""),ROWS(EG$111:EG114))),"")</f>
        <v>agent 43</v>
      </c>
      <c r="EH114" s="138" t="str">
        <f t="array" ref="EH114">IFERROR(INDEX($A$4:$A$56,SMALL(IF($A$111=EH$4:EH$56,ROW(EH$4:EH$56)-MIN(ROW(EH$4))+1,""),ROWS(EH$111:EH114))),"")</f>
        <v>agent 50</v>
      </c>
      <c r="EI114" s="138" t="str">
        <f t="array" ref="EI114">IFERROR(INDEX($A$4:$A$56,SMALL(IF($A$111=EI$4:EI$56,ROW(EI$4:EI$56)-MIN(ROW(EI$4))+1,""),ROWS(EI$111:EI114))),"")</f>
        <v>agent 50</v>
      </c>
      <c r="EJ114" s="138" t="str">
        <f t="array" ref="EJ114">IFERROR(INDEX($A$4:$A$56,SMALL(IF($A$111=EJ$4:EJ$56,ROW(EJ$4:EJ$56)-MIN(ROW(EJ$4))+1,""),ROWS(EJ$111:EJ114))),"")</f>
        <v/>
      </c>
      <c r="EK114" s="138" t="str">
        <f t="array" ref="EK114">IFERROR(INDEX($A$4:$A$56,SMALL(IF($A$111=EK$4:EK$56,ROW(EK$4:EK$56)-MIN(ROW(EK$4))+1,""),ROWS(EK$111:EK114))),"")</f>
        <v>agent 51</v>
      </c>
      <c r="EL114" s="138" t="str">
        <f t="array" ref="EL114">IFERROR(INDEX($A$4:$A$56,SMALL(IF($A$111=EL$4:EL$56,ROW(EL$4:EL$56)-MIN(ROW(EL$4))+1,""),ROWS(EL$111:EL114))),"")</f>
        <v>agent 42</v>
      </c>
      <c r="EM114" s="138" t="str">
        <f t="array" ref="EM114">IFERROR(INDEX($A$4:$A$56,SMALL(IF($A$111=EM$4:EM$56,ROW(EM$4:EM$56)-MIN(ROW(EM$4))+1,""),ROWS(EM$111:EM114))),"")</f>
        <v>agent 49</v>
      </c>
      <c r="EN114" s="138" t="str">
        <f t="array" ref="EN114">IFERROR(INDEX($A$4:$A$56,SMALL(IF($A$111=EN$4:EN$56,ROW(EN$4:EN$56)-MIN(ROW(EN$4))+1,""),ROWS(EN$111:EN114))),"")</f>
        <v>agent 49</v>
      </c>
      <c r="EO114" s="138" t="str">
        <f t="array" ref="EO114">IFERROR(INDEX($A$4:$A$56,SMALL(IF($A$111=EO$4:EO$56,ROW(EO$4:EO$56)-MIN(ROW(EO$4))+1,""),ROWS(EO$111:EO114))),"")</f>
        <v/>
      </c>
      <c r="EP114" s="138" t="str">
        <f t="array" ref="EP114">IFERROR(INDEX($A$4:$A$56,SMALL(IF($A$111=EP$4:EP$56,ROW(EP$4:EP$56)-MIN(ROW(EP$4))+1,""),ROWS(EP$111:EP114))),"")</f>
        <v>agent 50</v>
      </c>
      <c r="EQ114" s="138" t="str">
        <f t="array" ref="EQ114">IFERROR(INDEX($A$4:$A$56,SMALL(IF($A$111=EQ$4:EQ$56,ROW(EQ$4:EQ$56)-MIN(ROW(EQ$4))+1,""),ROWS(EQ$111:EQ114))),"")</f>
        <v>agent 41</v>
      </c>
      <c r="ER114" s="138" t="str">
        <f t="array" ref="ER114">IFERROR(INDEX($A$4:$A$56,SMALL(IF($A$111=ER$4:ER$56,ROW(ER$4:ER$56)-MIN(ROW(ER$4))+1,""),ROWS(ER$111:ER114))),"")</f>
        <v>agent 48</v>
      </c>
      <c r="ES114" s="138" t="str">
        <f t="array" ref="ES114">IFERROR(INDEX($A$4:$A$56,SMALL(IF($A$111=ES$4:ES$56,ROW(ES$4:ES$56)-MIN(ROW(ES$4))+1,""),ROWS(ES$111:ES114))),"")</f>
        <v>agent 48</v>
      </c>
      <c r="ET114" s="138" t="str">
        <f t="array" ref="ET114">IFERROR(INDEX($A$4:$A$56,SMALL(IF($A$111=ET$4:ET$56,ROW(ET$4:ET$56)-MIN(ROW(ET$4))+1,""),ROWS(ET$111:ET114))),"")</f>
        <v/>
      </c>
      <c r="EU114" s="138" t="str">
        <f t="array" ref="EU114">IFERROR(INDEX($A$4:$A$56,SMALL(IF($A$111=EU$4:EU$56,ROW(EU$4:EU$56)-MIN(ROW(EU$4))+1,""),ROWS(EU$111:EU114))),"")</f>
        <v>agent 49</v>
      </c>
      <c r="EV114" s="138" t="str">
        <f t="array" ref="EV114">IFERROR(INDEX($A$4:$A$56,SMALL(IF($A$111=EV$4:EV$56,ROW(EV$4:EV$56)-MIN(ROW(EV$4))+1,""),ROWS(EV$111:EV114))),"")</f>
        <v>agent 40</v>
      </c>
      <c r="EW114" s="138" t="str">
        <f t="array" ref="EW114">IFERROR(INDEX($A$4:$A$56,SMALL(IF($A$111=EW$4:EW$56,ROW(EW$4:EW$56)-MIN(ROW(EW$4))+1,""),ROWS(EW$111:EW114))),"")</f>
        <v>agent 47</v>
      </c>
      <c r="EX114" s="138" t="str">
        <f t="array" ref="EX114">IFERROR(INDEX($A$4:$A$56,SMALL(IF($A$111=EX$4:EX$56,ROW(EX$4:EX$56)-MIN(ROW(EX$4))+1,""),ROWS(EX$111:EX114))),"")</f>
        <v>agent 47</v>
      </c>
      <c r="EY114" s="138" t="str">
        <f t="array" ref="EY114">IFERROR(INDEX($A$4:$A$56,SMALL(IF($A$111=EY$4:EY$56,ROW(EY$4:EY$56)-MIN(ROW(EY$4))+1,""),ROWS(EY$111:EY114))),"")</f>
        <v/>
      </c>
      <c r="EZ114" s="138" t="str">
        <f t="array" ref="EZ114">IFERROR(INDEX($A$4:$A$56,SMALL(IF($A$111=EZ$4:EZ$56,ROW(EZ$4:EZ$56)-MIN(ROW(EZ$4))+1,""),ROWS(EZ$111:EZ114))),"")</f>
        <v>agent 48</v>
      </c>
      <c r="FA114" s="138" t="str">
        <f t="array" ref="FA114">IFERROR(INDEX($A$4:$A$56,SMALL(IF($A$111=FA$4:FA$56,ROW(FA$4:FA$56)-MIN(ROW(FA$4))+1,""),ROWS(FA$111:FA114))),"")</f>
        <v>agent 45</v>
      </c>
      <c r="FB114" s="138" t="str">
        <f t="array" ref="FB114">IFERROR(INDEX($A$4:$A$56,SMALL(IF($A$111=FB$4:FB$56,ROW(FB$4:FB$56)-MIN(ROW(FB$4))+1,""),ROWS(FB$111:FB114))),"")</f>
        <v>agent 46</v>
      </c>
      <c r="FC114" s="138" t="str">
        <f t="array" ref="FC114">IFERROR(INDEX($A$4:$A$56,SMALL(IF($A$111=FC$4:FC$56,ROW(FC$4:FC$56)-MIN(ROW(FC$4))+1,""),ROWS(FC$111:FC114))),"")</f>
        <v>agent 46</v>
      </c>
      <c r="FD114" s="138" t="str">
        <f t="array" ref="FD114">IFERROR(INDEX($A$4:$A$56,SMALL(IF($A$111=FD$4:FD$56,ROW(FD$4:FD$56)-MIN(ROW(FD$4))+1,""),ROWS(FD$111:FD114))),"")</f>
        <v/>
      </c>
      <c r="FE114" s="138" t="str">
        <f t="array" ref="FE114">IFERROR(INDEX($A$4:$A$56,SMALL(IF($A$111=FE$4:FE$56,ROW(FE$4:FE$56)-MIN(ROW(FE$4))+1,""),ROWS(FE$111:FE114))),"")</f>
        <v>agent 47</v>
      </c>
      <c r="FF114" s="138" t="str">
        <f t="array" ref="FF114">IFERROR(INDEX($A$4:$A$56,SMALL(IF($A$111=FF$4:FF$56,ROW(FF$4:FF$56)-MIN(ROW(FF$4))+1,""),ROWS(FF$111:FF114))),"")</f>
        <v>agent 46</v>
      </c>
      <c r="FG114" s="138" t="str">
        <f t="array" ref="FG114">IFERROR(INDEX($A$4:$A$56,SMALL(IF($A$111=FG$4:FG$56,ROW(FG$4:FG$56)-MIN(ROW(FG$4))+1,""),ROWS(FG$111:FG114))),"")</f>
        <v>agent 45</v>
      </c>
      <c r="FH114" s="138" t="str">
        <f t="array" ref="FH114">IFERROR(INDEX($A$4:$A$56,SMALL(IF($A$111=FH$4:FH$56,ROW(FH$4:FH$56)-MIN(ROW(FH$4))+1,""),ROWS(FH$111:FH114))),"")</f>
        <v>agent 45</v>
      </c>
      <c r="FI114" s="138" t="str">
        <f t="array" ref="FI114">IFERROR(INDEX($A$4:$A$56,SMALL(IF($A$111=FI$4:FI$56,ROW(FI$4:FI$56)-MIN(ROW(FI$4))+1,""),ROWS(FI$111:FI114))),"")</f>
        <v/>
      </c>
      <c r="FJ114" s="138" t="str">
        <f t="array" ref="FJ114">IFERROR(INDEX($A$4:$A$56,SMALL(IF($A$111=FJ$4:FJ$56,ROW(FJ$4:FJ$56)-MIN(ROW(FJ$4))+1,""),ROWS(FJ$111:FJ114))),"")</f>
        <v>agent 46</v>
      </c>
      <c r="FK114" s="138" t="str">
        <f t="array" ref="FK114">IFERROR(INDEX($A$4:$A$56,SMALL(IF($A$111=FK$4:FK$56,ROW(FK$4:FK$56)-MIN(ROW(FK$4))+1,""),ROWS(FK$111:FK114))),"")</f>
        <v>agent 45</v>
      </c>
      <c r="FL114" s="138" t="str">
        <f t="array" ref="FL114">IFERROR(INDEX($A$4:$A$56,SMALL(IF($A$111=FL$4:FL$56,ROW(FL$4:FL$56)-MIN(ROW(FL$4))+1,""),ROWS(FL$111:FL114))),"")</f>
        <v>agent 44</v>
      </c>
      <c r="FM114" s="138" t="str">
        <f t="array" ref="FM114">IFERROR(INDEX($A$4:$A$56,SMALL(IF($A$111=FM$4:FM$56,ROW(FM$4:FM$56)-MIN(ROW(FM$4))+1,""),ROWS(FM$111:FM114))),"")</f>
        <v>agent 44</v>
      </c>
      <c r="FN114" s="138" t="str">
        <f t="array" ref="FN114">IFERROR(INDEX($A$4:$A$56,SMALL(IF($A$111=FN$4:FN$56,ROW(FN$4:FN$56)-MIN(ROW(FN$4))+1,""),ROWS(FN$111:FN114))),"")</f>
        <v/>
      </c>
      <c r="FO114" s="138" t="str">
        <f t="array" ref="FO114">IFERROR(INDEX($A$4:$A$56,SMALL(IF($A$111=FO$4:FO$56,ROW(FO$4:FO$56)-MIN(ROW(FO$4))+1,""),ROWS(FO$111:FO114))),"")</f>
        <v>agent 45</v>
      </c>
      <c r="FP114" s="138" t="str">
        <f t="array" ref="FP114">IFERROR(INDEX($A$4:$A$56,SMALL(IF($A$111=FP$4:FP$56,ROW(FP$4:FP$56)-MIN(ROW(FP$4))+1,""),ROWS(FP$111:FP114))),"")</f>
        <v>agent 44</v>
      </c>
      <c r="FQ114" s="138" t="str">
        <f t="array" ref="FQ114">IFERROR(INDEX($A$4:$A$56,SMALL(IF($A$111=FQ$4:FQ$56,ROW(FQ$4:FQ$56)-MIN(ROW(FQ$4))+1,""),ROWS(FQ$111:FQ114))),"")</f>
        <v>agent 43</v>
      </c>
      <c r="FR114" s="138" t="str">
        <f t="array" ref="FR114">IFERROR(INDEX($A$4:$A$56,SMALL(IF($A$111=FR$4:FR$56,ROW(FR$4:FR$56)-MIN(ROW(FR$4))+1,""),ROWS(FR$111:FR114))),"")</f>
        <v>agent 43</v>
      </c>
      <c r="FS114" s="138" t="str">
        <f t="array" ref="FS114">IFERROR(INDEX($A$4:$A$56,SMALL(IF($A$111=FS$4:FS$56,ROW(FS$4:FS$56)-MIN(ROW(FS$4))+1,""),ROWS(FS$111:FS114))),"")</f>
        <v/>
      </c>
      <c r="FT114" s="138" t="str">
        <f t="array" ref="FT114">IFERROR(INDEX($A$4:$A$56,SMALL(IF($A$111=FT$4:FT$56,ROW(FT$4:FT$56)-MIN(ROW(FT$4))+1,""),ROWS(FT$111:FT114))),"")</f>
        <v>agent 44</v>
      </c>
      <c r="FU114" s="138" t="str">
        <f t="array" ref="FU114">IFERROR(INDEX($A$4:$A$56,SMALL(IF($A$111=FU$4:FU$56,ROW(FU$4:FU$56)-MIN(ROW(FU$4))+1,""),ROWS(FU$111:FU114))),"")</f>
        <v>agent 43</v>
      </c>
      <c r="FV114" s="138" t="str">
        <f t="array" ref="FV114">IFERROR(INDEX($A$4:$A$56,SMALL(IF($A$111=FV$4:FV$56,ROW(FV$4:FV$56)-MIN(ROW(FV$4))+1,""),ROWS(FV$111:FV114))),"")</f>
        <v>agent 42</v>
      </c>
      <c r="FW114" s="138" t="str">
        <f t="array" ref="FW114">IFERROR(INDEX($A$4:$A$56,SMALL(IF($A$111=FW$4:FW$56,ROW(FW$4:FW$56)-MIN(ROW(FW$4))+1,""),ROWS(FW$111:FW114))),"")</f>
        <v>agent 42</v>
      </c>
      <c r="FX114" s="138" t="str">
        <f t="array" ref="FX114">IFERROR(INDEX($A$4:$A$56,SMALL(IF($A$111=FX$4:FX$56,ROW(FX$4:FX$56)-MIN(ROW(FX$4))+1,""),ROWS(FX$111:FX114))),"")</f>
        <v/>
      </c>
      <c r="FY114" s="138" t="str">
        <f t="array" ref="FY114">IFERROR(INDEX($A$4:$A$56,SMALL(IF($A$111=FY$4:FY$56,ROW(FY$4:FY$56)-MIN(ROW(FY$4))+1,""),ROWS(FY$111:FY114))),"")</f>
        <v>agent 43</v>
      </c>
      <c r="FZ114" s="138" t="str">
        <f t="array" ref="FZ114">IFERROR(INDEX($A$4:$A$56,SMALL(IF($A$111=FZ$4:FZ$56,ROW(FZ$4:FZ$56)-MIN(ROW(FZ$4))+1,""),ROWS(FZ$111:FZ114))),"")</f>
        <v>agent 42</v>
      </c>
      <c r="GA114" s="138" t="str">
        <f t="array" ref="GA114">IFERROR(INDEX($A$4:$A$56,SMALL(IF($A$111=GA$4:GA$56,ROW(GA$4:GA$56)-MIN(ROW(GA$4))+1,""),ROWS(GA$111:GA114))),"")</f>
        <v>agent 41</v>
      </c>
      <c r="GB114" s="138" t="str">
        <f t="array" ref="GB114">IFERROR(INDEX($A$4:$A$56,SMALL(IF($A$111=GB$4:GB$56,ROW(GB$4:GB$56)-MIN(ROW(GB$4))+1,""),ROWS(GB$111:GB114))),"")</f>
        <v>agent 41</v>
      </c>
      <c r="GC114" s="138" t="str">
        <f t="array" ref="GC114">IFERROR(INDEX($A$4:$A$56,SMALL(IF($A$111=GC$4:GC$56,ROW(GC$4:GC$56)-MIN(ROW(GC$4))+1,""),ROWS(GC$111:GC114))),"")</f>
        <v/>
      </c>
      <c r="GD114" s="138" t="str">
        <f t="array" ref="GD114">IFERROR(INDEX($A$4:$A$56,SMALL(IF($A$111=GD$4:GD$56,ROW(GD$4:GD$56)-MIN(ROW(GD$4))+1,""),ROWS(GD$111:GD114))),"")</f>
        <v>agent 42</v>
      </c>
      <c r="GE114" s="138" t="str">
        <f t="array" ref="GE114">IFERROR(INDEX($A$4:$A$56,SMALL(IF($A$111=GE$4:GE$56,ROW(GE$4:GE$56)-MIN(ROW(GE$4))+1,""),ROWS(GE$111:GE114))),"")</f>
        <v>agent 47</v>
      </c>
      <c r="GF114" s="138" t="str">
        <f t="array" ref="GF114">IFERROR(INDEX($A$4:$A$56,SMALL(IF($A$111=GF$4:GF$56,ROW(GF$4:GF$56)-MIN(ROW(GF$4))+1,""),ROWS(GF$111:GF114))),"")</f>
        <v>agent 41</v>
      </c>
      <c r="GG114" s="138" t="str">
        <f t="array" ref="GG114">IFERROR(INDEX($A$4:$A$56,SMALL(IF($A$111=GG$4:GG$56,ROW(GG$4:GG$56)-MIN(ROW(GG$4))+1,""),ROWS(GG$111:GG114))),"")</f>
        <v>agent 42</v>
      </c>
      <c r="GH114" s="138" t="str">
        <f t="array" ref="GH114">IFERROR(INDEX($A$4:$A$56,SMALL(IF($A$111=GH$4:GH$56,ROW(GH$4:GH$56)-MIN(ROW(GH$4))+1,""),ROWS(GH$111:GH114))),"")</f>
        <v/>
      </c>
      <c r="GI114" s="138" t="str">
        <f t="array" ref="GI114">IFERROR(INDEX($A$4:$A$56,SMALL(IF($A$111=GI$4:GI$56,ROW(GI$4:GI$56)-MIN(ROW(GI$4))+1,""),ROWS(GI$111:GI114))),"")</f>
        <v>agent 41</v>
      </c>
      <c r="GJ114" s="138" t="str">
        <f t="array" ref="GJ114">IFERROR(INDEX($A$4:$A$56,SMALL(IF($A$111=GJ$4:GJ$56,ROW(GJ$4:GJ$56)-MIN(ROW(GJ$4))+1,""),ROWS(GJ$111:GJ114))),"")</f>
        <v>agent 46</v>
      </c>
      <c r="GK114" s="138" t="str">
        <f t="array" ref="GK114">IFERROR(INDEX($A$4:$A$56,SMALL(IF($A$111=GK$4:GK$56,ROW(GK$4:GK$56)-MIN(ROW(GK$4))+1,""),ROWS(GK$111:GK114))),"")</f>
        <v>agent 40</v>
      </c>
      <c r="GL114" s="138" t="str">
        <f t="array" ref="GL114">IFERROR(INDEX($A$4:$A$56,SMALL(IF($A$111=GL$4:GL$56,ROW(GL$4:GL$56)-MIN(ROW(GL$4))+1,""),ROWS(GL$111:GL114))),"")</f>
        <v>agent 41</v>
      </c>
      <c r="GM114" s="138" t="str">
        <f t="array" ref="GM114">IFERROR(INDEX($A$4:$A$56,SMALL(IF($A$111=GM$4:GM$56,ROW(GM$4:GM$56)-MIN(ROW(GM$4))+1,""),ROWS(GM$111:GM114))),"")</f>
        <v/>
      </c>
      <c r="GN114" s="138" t="str">
        <f t="array" ref="GN114">IFERROR(INDEX($A$4:$A$56,SMALL(IF($A$111=GN$4:GN$56,ROW(GN$4:GN$56)-MIN(ROW(GN$4))+1,""),ROWS(GN$111:GN114))),"")</f>
        <v>agent 40</v>
      </c>
      <c r="GO114" s="138" t="str">
        <f t="array" ref="GO114">IFERROR(INDEX($A$4:$A$56,SMALL(IF($A$111=GO$4:GO$56,ROW(GO$4:GO$56)-MIN(ROW(GO$4))+1,""),ROWS(GO$111:GO114))),"")</f>
        <v>agent 45</v>
      </c>
      <c r="GP114" s="138" t="str">
        <f t="array" ref="GP114">IFERROR(INDEX($A$4:$A$56,SMALL(IF($A$111=GP$4:GP$56,ROW(GP$4:GP$56)-MIN(ROW(GP$4))+1,""),ROWS(GP$111:GP114))),"")</f>
        <v>agent 39</v>
      </c>
      <c r="GQ114" s="138" t="str">
        <f t="array" ref="GQ114">IFERROR(INDEX($A$4:$A$56,SMALL(IF($A$111=GQ$4:GQ$56,ROW(GQ$4:GQ$56)-MIN(ROW(GQ$4))+1,""),ROWS(GQ$111:GQ114))),"")</f>
        <v>agent 40</v>
      </c>
      <c r="GR114" s="138" t="str">
        <f t="array" ref="GR114">IFERROR(INDEX($A$4:$A$56,SMALL(IF($A$111=GR$4:GR$56,ROW(GR$4:GR$56)-MIN(ROW(GR$4))+1,""),ROWS(GR$111:GR114))),"")</f>
        <v/>
      </c>
      <c r="GS114" s="138" t="str">
        <f t="array" ref="GS114">IFERROR(INDEX($A$4:$A$56,SMALL(IF($A$111=GS$4:GS$56,ROW(GS$4:GS$56)-MIN(ROW(GS$4))+1,""),ROWS(GS$111:GS114))),"")</f>
        <v>agent 39</v>
      </c>
      <c r="GT114" s="138" t="str">
        <f t="array" ref="GT114">IFERROR(INDEX($A$4:$A$56,SMALL(IF($A$111=GT$4:GT$56,ROW(GT$4:GT$56)-MIN(ROW(GT$4))+1,""),ROWS(GT$111:GT114))),"")</f>
        <v>agent 44</v>
      </c>
      <c r="GU114" s="138" t="str">
        <f t="array" ref="GU114">IFERROR(INDEX($A$4:$A$56,SMALL(IF($A$111=GU$4:GU$56,ROW(GU$4:GU$56)-MIN(ROW(GU$4))+1,""),ROWS(GU$111:GU114))),"")</f>
        <v>agent 38</v>
      </c>
      <c r="GV114" s="138" t="str">
        <f t="array" ref="GV114">IFERROR(INDEX($A$4:$A$56,SMALL(IF($A$111=GV$4:GV$56,ROW(GV$4:GV$56)-MIN(ROW(GV$4))+1,""),ROWS(GV$111:GV114))),"")</f>
        <v>agent 39</v>
      </c>
      <c r="GW114" s="138" t="str">
        <f t="array" ref="GW114">IFERROR(INDEX($A$4:$A$56,SMALL(IF($A$111=GW$4:GW$56,ROW(GW$4:GW$56)-MIN(ROW(GW$4))+1,""),ROWS(GW$111:GW114))),"")</f>
        <v/>
      </c>
      <c r="GX114" s="138" t="str">
        <f t="array" ref="GX114">IFERROR(INDEX($A$4:$A$56,SMALL(IF($A$111=GX$4:GX$56,ROW(GX$4:GX$56)-MIN(ROW(GX$4))+1,""),ROWS(GX$111:GX114))),"")</f>
        <v>agent 38</v>
      </c>
      <c r="GY114" s="138" t="str">
        <f t="array" ref="GY114">IFERROR(INDEX($A$4:$A$56,SMALL(IF($A$111=GY$4:GY$56,ROW(GY$4:GY$56)-MIN(ROW(GY$4))+1,""),ROWS(GY$111:GY114))),"")</f>
        <v>agent 43</v>
      </c>
      <c r="GZ114" s="138" t="str">
        <f t="array" ref="GZ114">IFERROR(INDEX($A$4:$A$56,SMALL(IF($A$111=GZ$4:GZ$56,ROW(GZ$4:GZ$56)-MIN(ROW(GZ$4))+1,""),ROWS(GZ$111:GZ114))),"")</f>
        <v>agent 37</v>
      </c>
      <c r="HA114" s="138" t="str">
        <f t="array" ref="HA114">IFERROR(INDEX($A$4:$A$56,SMALL(IF($A$111=HA$4:HA$56,ROW(HA$4:HA$56)-MIN(ROW(HA$4))+1,""),ROWS(HA$111:HA114))),"")</f>
        <v>agent 38</v>
      </c>
      <c r="HB114" s="138" t="str">
        <f t="array" ref="HB114">IFERROR(INDEX($A$4:$A$56,SMALL(IF($A$111=HB$4:HB$56,ROW(HB$4:HB$56)-MIN(ROW(HB$4))+1,""),ROWS(HB$111:HB114))),"")</f>
        <v/>
      </c>
      <c r="HC114" s="138" t="str">
        <f t="array" ref="HC114">IFERROR(INDEX($A$4:$A$56,SMALL(IF($A$111=HC$4:HC$56,ROW(HC$4:HC$56)-MIN(ROW(HC$4))+1,""),ROWS(HC$111:HC114))),"")</f>
        <v>agent 37</v>
      </c>
      <c r="HD114" s="138" t="str">
        <f t="array" ref="HD114">IFERROR(INDEX($A$4:$A$56,SMALL(IF($A$111=HD$4:HD$56,ROW(HD$4:HD$56)-MIN(ROW(HD$4))+1,""),ROWS(HD$111:HD114))),"")</f>
        <v>agent 42</v>
      </c>
      <c r="HE114" s="138" t="str">
        <f t="array" ref="HE114">IFERROR(INDEX($A$4:$A$56,SMALL(IF($A$111=HE$4:HE$56,ROW(HE$4:HE$56)-MIN(ROW(HE$4))+1,""),ROWS(HE$111:HE114))),"")</f>
        <v>agent 36</v>
      </c>
      <c r="HF114" s="138" t="str">
        <f t="array" ref="HF114">IFERROR(INDEX($A$4:$A$56,SMALL(IF($A$111=HF$4:HF$56,ROW(HF$4:HF$56)-MIN(ROW(HF$4))+1,""),ROWS(HF$111:HF114))),"")</f>
        <v>agent 37</v>
      </c>
      <c r="HG114" s="138" t="str">
        <f t="array" ref="HG114">IFERROR(INDEX($A$4:$A$56,SMALL(IF($A$111=HG$4:HG$56,ROW(HG$4:HG$56)-MIN(ROW(HG$4))+1,""),ROWS(HG$111:HG114))),"")</f>
        <v/>
      </c>
      <c r="HH114" s="138" t="str">
        <f t="array" ref="HH114">IFERROR(INDEX($A$4:$A$56,SMALL(IF($A$111=HH$4:HH$56,ROW(HH$4:HH$56)-MIN(ROW(HH$4))+1,""),ROWS(HH$111:HH114))),"")</f>
        <v>agent 36</v>
      </c>
      <c r="HI114" s="138" t="str">
        <f t="array" ref="HI114">IFERROR(INDEX($A$4:$A$56,SMALL(IF($A$111=HI$4:HI$56,ROW(HI$4:HI$56)-MIN(ROW(HI$4))+1,""),ROWS(HI$111:HI114))),"")</f>
        <v>agent 41</v>
      </c>
      <c r="HJ114" s="138" t="str">
        <f t="array" ref="HJ114">IFERROR(INDEX($A$4:$A$56,SMALL(IF($A$111=HJ$4:HJ$56,ROW(HJ$4:HJ$56)-MIN(ROW(HJ$4))+1,""),ROWS(HJ$111:HJ114))),"")</f>
        <v>agent 35</v>
      </c>
      <c r="HK114" s="138" t="str">
        <f t="array" ref="HK114">IFERROR(INDEX($A$4:$A$56,SMALL(IF($A$111=HK$4:HK$56,ROW(HK$4:HK$56)-MIN(ROW(HK$4))+1,""),ROWS(HK$111:HK114))),"")</f>
        <v>agent 36</v>
      </c>
      <c r="HL114" s="138" t="str">
        <f t="array" ref="HL114">IFERROR(INDEX($A$4:$A$56,SMALL(IF($A$111=HL$4:HL$56,ROW(HL$4:HL$56)-MIN(ROW(HL$4))+1,""),ROWS(HL$111:HL114))),"")</f>
        <v/>
      </c>
      <c r="HM114" s="138" t="str">
        <f t="array" ref="HM114">IFERROR(INDEX($A$4:$A$56,SMALL(IF($A$111=HM$4:HM$56,ROW(HM$4:HM$56)-MIN(ROW(HM$4))+1,""),ROWS(HM$111:HM114))),"")</f>
        <v>agent 53</v>
      </c>
      <c r="HN114" s="138" t="str">
        <f t="array" ref="HN114">IFERROR(INDEX($A$4:$A$56,SMALL(IF($A$111=HN$4:HN$56,ROW(HN$4:HN$56)-MIN(ROW(HN$4))+1,""),ROWS(HN$111:HN114))),"")</f>
        <v>agent 41</v>
      </c>
      <c r="HO114" s="138" t="str">
        <f t="array" ref="HO114">IFERROR(INDEX($A$4:$A$56,SMALL(IF($A$111=HO$4:HO$56,ROW(HO$4:HO$56)-MIN(ROW(HO$4))+1,""),ROWS(HO$111:HO114))),"")</f>
        <v>agent 46</v>
      </c>
      <c r="HP114" s="138" t="str">
        <f t="array" ref="HP114">IFERROR(INDEX($A$4:$A$56,SMALL(IF($A$111=HP$4:HP$56,ROW(HP$4:HP$56)-MIN(ROW(HP$4))+1,""),ROWS(HP$111:HP114))),"")</f>
        <v>agent 46</v>
      </c>
      <c r="HQ114" s="138" t="str">
        <f t="array" ref="HQ114">IFERROR(INDEX($A$4:$A$56,SMALL(IF($A$111=HQ$4:HQ$56,ROW(HQ$4:HQ$56)-MIN(ROW(HQ$4))+1,""),ROWS(HQ$111:HQ114))),"")</f>
        <v/>
      </c>
      <c r="HR114" s="138" t="str">
        <f t="array" ref="HR114">IFERROR(INDEX($A$4:$A$56,SMALL(IF($A$111=HR$4:HR$56,ROW(HR$4:HR$56)-MIN(ROW(HR$4))+1,""),ROWS(HR$111:HR114))),"")</f>
        <v>agent 52</v>
      </c>
      <c r="HS114" s="138" t="str">
        <f t="array" ref="HS114">IFERROR(INDEX($A$4:$A$56,SMALL(IF($A$111=HS$4:HS$56,ROW(HS$4:HS$56)-MIN(ROW(HS$4))+1,""),ROWS(HS$111:HS114))),"")</f>
        <v>agent 40</v>
      </c>
      <c r="HT114" s="138" t="str">
        <f t="array" ref="HT114">IFERROR(INDEX($A$4:$A$56,SMALL(IF($A$111=HT$4:HT$56,ROW(HT$4:HT$56)-MIN(ROW(HT$4))+1,""),ROWS(HT$111:HT114))),"")</f>
        <v>agent 45</v>
      </c>
      <c r="HU114" s="138" t="str">
        <f t="array" ref="HU114">IFERROR(INDEX($A$4:$A$56,SMALL(IF($A$111=HU$4:HU$56,ROW(HU$4:HU$56)-MIN(ROW(HU$4))+1,""),ROWS(HU$111:HU114))),"")</f>
        <v>agent 45</v>
      </c>
      <c r="HV114" s="138" t="str">
        <f t="array" ref="HV114">IFERROR(INDEX($A$4:$A$56,SMALL(IF($A$111=HV$4:HV$56,ROW(HV$4:HV$56)-MIN(ROW(HV$4))+1,""),ROWS(HV$111:HV114))),"")</f>
        <v/>
      </c>
      <c r="HW114" s="138" t="str">
        <f t="array" ref="HW114">IFERROR(INDEX($A$4:$A$56,SMALL(IF($A$111=HW$4:HW$56,ROW(HW$4:HW$56)-MIN(ROW(HW$4))+1,""),ROWS(HW$111:HW114))),"")</f>
        <v>agent 51</v>
      </c>
      <c r="HX114" s="138" t="str">
        <f t="array" ref="HX114">IFERROR(INDEX($A$4:$A$56,SMALL(IF($A$111=HX$4:HX$56,ROW(HX$4:HX$56)-MIN(ROW(HX$4))+1,""),ROWS(HX$111:HX114))),"")</f>
        <v>agent 39</v>
      </c>
      <c r="HY114" s="138" t="str">
        <f t="array" ref="HY114">IFERROR(INDEX($A$4:$A$56,SMALL(IF($A$111=HY$4:HY$56,ROW(HY$4:HY$56)-MIN(ROW(HY$4))+1,""),ROWS(HY$111:HY114))),"")</f>
        <v>agent 44</v>
      </c>
      <c r="HZ114" s="138" t="str">
        <f t="array" ref="HZ114">IFERROR(INDEX($A$4:$A$56,SMALL(IF($A$111=HZ$4:HZ$56,ROW(HZ$4:HZ$56)-MIN(ROW(HZ$4))+1,""),ROWS(HZ$111:HZ114))),"")</f>
        <v>agent 44</v>
      </c>
      <c r="IA114" s="138" t="str">
        <f t="array" ref="IA114">IFERROR(INDEX($A$4:$A$56,SMALL(IF($A$111=IA$4:IA$56,ROW(IA$4:IA$56)-MIN(ROW(IA$4))+1,""),ROWS(IA$111:IA114))),"")</f>
        <v/>
      </c>
      <c r="IB114" s="138" t="str">
        <f t="array" ref="IB114">IFERROR(INDEX($A$4:$A$56,SMALL(IF($A$111=IB$4:IB$56,ROW(IB$4:IB$56)-MIN(ROW(IB$4))+1,""),ROWS(IB$111:IB114))),"")</f>
        <v>agent 50</v>
      </c>
      <c r="IC114" s="138" t="str">
        <f t="array" ref="IC114">IFERROR(INDEX($A$4:$A$56,SMALL(IF($A$111=IC$4:IC$56,ROW(IC$4:IC$56)-MIN(ROW(IC$4))+1,""),ROWS(IC$111:IC114))),"")</f>
        <v>agent 38</v>
      </c>
      <c r="ID114" s="138" t="str">
        <f t="array" ref="ID114">IFERROR(INDEX($A$4:$A$56,SMALL(IF($A$111=ID$4:ID$56,ROW(ID$4:ID$56)-MIN(ROW(ID$4))+1,""),ROWS(ID$111:ID114))),"")</f>
        <v>agent 43</v>
      </c>
      <c r="IE114" s="138" t="str">
        <f t="array" ref="IE114">IFERROR(INDEX($A$4:$A$56,SMALL(IF($A$111=IE$4:IE$56,ROW(IE$4:IE$56)-MIN(ROW(IE$4))+1,""),ROWS(IE$111:IE114))),"")</f>
        <v>agent 43</v>
      </c>
      <c r="IF114" s="138" t="str">
        <f t="array" ref="IF114">IFERROR(INDEX($A$4:$A$56,SMALL(IF($A$111=IF$4:IF$56,ROW(IF$4:IF$56)-MIN(ROW(IF$4))+1,""),ROWS(IF$111:IF114))),"")</f>
        <v/>
      </c>
      <c r="IG114" s="138" t="str">
        <f t="array" ref="IG114">IFERROR(INDEX($A$4:$A$56,SMALL(IF($A$111=IG$4:IG$56,ROW(IG$4:IG$56)-MIN(ROW(IG$4))+1,""),ROWS(IG$111:IG114))),"")</f>
        <v>agent 49</v>
      </c>
      <c r="IH114" s="138" t="str">
        <f t="array" ref="IH114">IFERROR(INDEX($A$4:$A$56,SMALL(IF($A$111=IH$4:IH$56,ROW(IH$4:IH$56)-MIN(ROW(IH$4))+1,""),ROWS(IH$111:IH114))),"")</f>
        <v>agent 37</v>
      </c>
      <c r="II114" s="138" t="str">
        <f t="array" ref="II114">IFERROR(INDEX($A$4:$A$56,SMALL(IF($A$111=II$4:II$56,ROW(II$4:II$56)-MIN(ROW(II$4))+1,""),ROWS(II$111:II114))),"")</f>
        <v>agent 42</v>
      </c>
      <c r="IJ114" s="138" t="str">
        <f t="array" ref="IJ114">IFERROR(INDEX($A$4:$A$56,SMALL(IF($A$111=IJ$4:IJ$56,ROW(IJ$4:IJ$56)-MIN(ROW(IJ$4))+1,""),ROWS(IJ$111:IJ114))),"")</f>
        <v>agent 42</v>
      </c>
      <c r="IK114" s="138" t="str">
        <f t="array" ref="IK114">IFERROR(INDEX($A$4:$A$56,SMALL(IF($A$111=IK$4:IK$56,ROW(IK$4:IK$56)-MIN(ROW(IK$4))+1,""),ROWS(IK$111:IK114))),"")</f>
        <v/>
      </c>
      <c r="IL114" s="138" t="str">
        <f t="array" ref="IL114">IFERROR(INDEX($A$4:$A$56,SMALL(IF($A$111=IL$4:IL$56,ROW(IL$4:IL$56)-MIN(ROW(IL$4))+1,""),ROWS(IL$111:IL114))),"")</f>
        <v>agent 48</v>
      </c>
      <c r="IM114" s="138" t="str">
        <f t="array" ref="IM114">IFERROR(INDEX($A$4:$A$56,SMALL(IF($A$111=IM$4:IM$56,ROW(IM$4:IM$56)-MIN(ROW(IM$4))+1,""),ROWS(IM$111:IM114))),"")</f>
        <v>agent 36</v>
      </c>
      <c r="IN114" s="138" t="str">
        <f t="array" ref="IN114">IFERROR(INDEX($A$4:$A$56,SMALL(IF($A$111=IN$4:IN$56,ROW(IN$4:IN$56)-MIN(ROW(IN$4))+1,""),ROWS(IN$111:IN114))),"")</f>
        <v>agent 41</v>
      </c>
      <c r="IO114" s="138" t="str">
        <f t="array" ref="IO114">IFERROR(INDEX($A$4:$A$56,SMALL(IF($A$111=IO$4:IO$56,ROW(IO$4:IO$56)-MIN(ROW(IO$4))+1,""),ROWS(IO$111:IO114))),"")</f>
        <v>agent 41</v>
      </c>
      <c r="IP114" s="138" t="str">
        <f t="array" ref="IP114">IFERROR(INDEX($A$4:$A$56,SMALL(IF($A$111=IP$4:IP$56,ROW(IP$4:IP$56)-MIN(ROW(IP$4))+1,""),ROWS(IP$111:IP114))),"")</f>
        <v/>
      </c>
      <c r="IQ114" s="138" t="str">
        <f t="array" ref="IQ114">IFERROR(INDEX($A$4:$A$56,SMALL(IF($A$111=IQ$4:IQ$56,ROW(IQ$4:IQ$56)-MIN(ROW(IQ$4))+1,""),ROWS(IQ$111:IQ114))),"")</f>
        <v>agent 47</v>
      </c>
      <c r="IR114" s="138" t="str">
        <f t="array" ref="IR114">IFERROR(INDEX($A$4:$A$56,SMALL(IF($A$111=IR$4:IR$56,ROW(IR$4:IR$56)-MIN(ROW(IR$4))+1,""),ROWS(IR$111:IR114))),"")</f>
        <v>agent 40</v>
      </c>
      <c r="IS114" s="138" t="str">
        <f t="array" ref="IS114">IFERROR(INDEX($A$4:$A$56,SMALL(IF($A$111=IS$4:IS$56,ROW(IS$4:IS$56)-MIN(ROW(IS$4))+1,""),ROWS(IS$111:IS114))),"")</f>
        <v>agent 47</v>
      </c>
      <c r="IT114" s="138" t="str">
        <f t="array" ref="IT114">IFERROR(INDEX($A$4:$A$56,SMALL(IF($A$111=IT$4:IT$56,ROW(IT$4:IT$56)-MIN(ROW(IT$4))+1,""),ROWS(IT$111:IT114))),"")</f>
        <v>agent 47</v>
      </c>
      <c r="IU114" s="138" t="str">
        <f t="array" ref="IU114">IFERROR(INDEX($A$4:$A$56,SMALL(IF($A$111=IU$4:IU$56,ROW(IU$4:IU$56)-MIN(ROW(IU$4))+1,""),ROWS(IU$111:IU114))),"")</f>
        <v/>
      </c>
      <c r="IV114" s="138" t="str">
        <f t="array" ref="IV114">IFERROR(INDEX($A$4:$A$56,SMALL(IF($A$111=IV$4:IV$56,ROW(IV$4:IV$56)-MIN(ROW(IV$4))+1,""),ROWS(IV$111:IV114))),"")</f>
        <v>agent 53</v>
      </c>
      <c r="IW114" s="138" t="str">
        <f t="array" ref="IW114">IFERROR(INDEX($A$4:$A$56,SMALL(IF($A$111=IW$4:IW$56,ROW(IW$4:IW$56)-MIN(ROW(IW$4))+1,""),ROWS(IW$111:IW114))),"")</f>
        <v>agent 39</v>
      </c>
      <c r="IX114" s="138" t="str">
        <f t="array" ref="IX114">IFERROR(INDEX($A$4:$A$56,SMALL(IF($A$111=IX$4:IX$56,ROW(IX$4:IX$56)-MIN(ROW(IX$4))+1,""),ROWS(IX$111:IX114))),"")</f>
        <v>agent 52</v>
      </c>
      <c r="IY114" s="138" t="str">
        <f t="array" ref="IY114">IFERROR(INDEX($A$4:$A$56,SMALL(IF($A$111=IY$4:IY$56,ROW(IY$4:IY$56)-MIN(ROW(IY$4))+1,""),ROWS(IY$111:IY114))),"")</f>
        <v>agent 52</v>
      </c>
      <c r="IZ114" s="138" t="str">
        <f t="array" ref="IZ114">IFERROR(INDEX($A$4:$A$56,SMALL(IF($A$111=IZ$4:IZ$56,ROW(IZ$4:IZ$56)-MIN(ROW(IZ$4))+1,""),ROWS(IZ$111:IZ114))),"")</f>
        <v/>
      </c>
      <c r="JA114" s="138" t="str">
        <f t="array" ref="JA114">IFERROR(INDEX($A$4:$A$56,SMALL(IF($A$111=JA$4:JA$56,ROW(JA$4:JA$56)-MIN(ROW(JA$4))+1,""),ROWS(JA$111:JA114))),"")</f>
        <v>agent 53</v>
      </c>
      <c r="JB114" s="138" t="str">
        <f t="array" ref="JB114">IFERROR(INDEX($A$4:$A$56,SMALL(IF($A$111=JB$4:JB$56,ROW(JB$4:JB$56)-MIN(ROW(JB$4))+1,""),ROWS(JB$111:JB114))),"")</f>
        <v>agent 45</v>
      </c>
      <c r="JC114" s="138" t="str">
        <f t="array" ref="JC114">IFERROR(INDEX($A$4:$A$56,SMALL(IF($A$111=JC$4:JC$56,ROW(JC$4:JC$56)-MIN(ROW(JC$4))+1,""),ROWS(JC$111:JC114))),"")</f>
        <v>agent 52</v>
      </c>
      <c r="JD114" s="138" t="str">
        <f t="array" ref="JD114">IFERROR(INDEX($A$4:$A$56,SMALL(IF($A$111=JD$4:JD$56,ROW(JD$4:JD$56)-MIN(ROW(JD$4))+1,""),ROWS(JD$111:JD114))),"")</f>
        <v>agent 51</v>
      </c>
      <c r="JE114" s="138" t="str">
        <f t="array" ref="JE114">IFERROR(INDEX($A$4:$A$56,SMALL(IF($A$111=JE$4:JE$56,ROW(JE$4:JE$56)-MIN(ROW(JE$4))+1,""),ROWS(JE$111:JE114))),"")</f>
        <v/>
      </c>
      <c r="JF114" s="138" t="str">
        <f t="array" ref="JF114">IFERROR(INDEX($A$4:$A$56,SMALL(IF($A$111=JF$4:JF$56,ROW(JF$4:JF$56)-MIN(ROW(JF$4))+1,""),ROWS(JF$111:JF114))),"")</f>
        <v>agent 53</v>
      </c>
      <c r="JG114" s="138" t="str">
        <f t="array" ref="JG114">IFERROR(INDEX($A$4:$A$56,SMALL(IF($A$111=JG$4:JG$56,ROW(JG$4:JG$56)-MIN(ROW(JG$4))+1,""),ROWS(JG$111:JG114))),"")</f>
        <v>agent 44</v>
      </c>
      <c r="JH114" s="138" t="str">
        <f t="array" ref="JH114">IFERROR(INDEX($A$4:$A$56,SMALL(IF($A$111=JH$4:JH$56,ROW(JH$4:JH$56)-MIN(ROW(JH$4))+1,""),ROWS(JH$111:JH114))),"")</f>
        <v>agent 51</v>
      </c>
      <c r="JI114" s="138" t="str">
        <f t="array" ref="JI114">IFERROR(INDEX($A$4:$A$56,SMALL(IF($A$111=JI$4:JI$56,ROW(JI$4:JI$56)-MIN(ROW(JI$4))+1,""),ROWS(JI$111:JI114))),"")</f>
        <v>agent 51</v>
      </c>
      <c r="JJ114" s="138" t="str">
        <f t="array" ref="JJ114">IFERROR(INDEX($A$4:$A$56,SMALL(IF($A$111=JJ$4:JJ$56,ROW(JJ$4:JJ$56)-MIN(ROW(JJ$4))+1,""),ROWS(JJ$111:JJ114))),"")</f>
        <v/>
      </c>
      <c r="JK114" s="138" t="str">
        <f t="array" ref="JK114">IFERROR(INDEX($A$4:$A$56,SMALL(IF($A$111=JK$4:JK$56,ROW(JK$4:JK$56)-MIN(ROW(JK$4))+1,""),ROWS(JK$111:JK114))),"")</f>
        <v>agent 52</v>
      </c>
    </row>
    <row r="115" spans="2:271">
      <c r="B115" s="186" t="str">
        <f t="array" ref="B115">IFERROR(INDEX($A$4:$A$56,SMALL(IF($A$111=B$4:B$56,ROW(B$4:B$56)-MIN(ROW(B$4))+1,""),ROWS(B$111:B115))),"")</f>
        <v>agent 49</v>
      </c>
      <c r="C115" s="138" t="str">
        <f t="array" ref="C115">IFERROR(INDEX($A$4:$A$56,SMALL(IF($A$111=C$4:C$56,ROW(C$4:C$56)-MIN(ROW(C$4))+1,""),ROWS(C$111:C115))),"")</f>
        <v>agent 51</v>
      </c>
      <c r="D115" s="138" t="str">
        <f t="array" ref="D115">IFERROR(INDEX($A$4:$A$56,SMALL(IF($A$111=D$4:D$56,ROW(D$4:D$56)-MIN(ROW(D$4))+1,""),ROWS(D$111:D115))),"")</f>
        <v>agent 51</v>
      </c>
      <c r="E115" s="138" t="str">
        <f t="array" ref="E115">IFERROR(INDEX($A$4:$A$56,SMALL(IF($A$111=E$4:E$56,ROW(E$4:E$56)-MIN(ROW(E$4))+1,""),ROWS(E$111:E115))),"")</f>
        <v/>
      </c>
      <c r="F115" s="138" t="str">
        <f t="array" ref="F115">IFERROR(INDEX($A$4:$A$56,SMALL(IF($A$111=F$4:F$56,ROW(F$4:F$56)-MIN(ROW(F$4))+1,""),ROWS(F$111:F115))),"")</f>
        <v/>
      </c>
      <c r="G115" s="186" t="str">
        <f t="array" ref="G115">IFERROR(INDEX($A$4:$A$56,SMALL(IF($A$111=G$4:G$56,ROW(G$4:G$56)-MIN(ROW(G$4))+1,""),ROWS(G$111:G115))),"")</f>
        <v>agent 48</v>
      </c>
      <c r="H115" s="138" t="str">
        <f t="array" ref="H115">IFERROR(INDEX($A$4:$A$56,SMALL(IF($A$111=H$4:H$56,ROW(H$4:H$56)-MIN(ROW(H$4))+1,""),ROWS(H$111:H115))),"")</f>
        <v>agent 50</v>
      </c>
      <c r="I115" s="138" t="str">
        <f t="array" ref="I115">IFERROR(INDEX($A$4:$A$56,SMALL(IF($A$111=I$4:I$56,ROW(I$4:I$56)-MIN(ROW(I$4))+1,""),ROWS(I$111:I115))),"")</f>
        <v>agent 51</v>
      </c>
      <c r="J115" s="138" t="str">
        <f t="array" ref="J115">IFERROR(INDEX($A$4:$A$56,SMALL(IF($A$111=J$4:J$56,ROW(J$4:J$56)-MIN(ROW(J$4))+1,""),ROWS(J$111:J115))),"")</f>
        <v/>
      </c>
      <c r="K115" s="138" t="str">
        <f t="array" ref="K115">IFERROR(INDEX($A$4:$A$56,SMALL(IF($A$111=K$4:K$56,ROW(K$4:K$56)-MIN(ROW(K$4))+1,""),ROWS(K$111:K115))),"")</f>
        <v/>
      </c>
      <c r="L115" s="186" t="str">
        <f t="array" ref="L115">IFERROR(INDEX($A$4:$A$56,SMALL(IF($A$111=L$4:L$56,ROW(L$4:L$56)-MIN(ROW(L$4))+1,""),ROWS(L$111:L115))),"")</f>
        <v>agent 47</v>
      </c>
      <c r="M115" s="138" t="str">
        <f t="array" ref="M115">IFERROR(INDEX($A$4:$A$56,SMALL(IF($A$111=M$4:M$56,ROW(M$4:M$56)-MIN(ROW(M$4))+1,""),ROWS(M$111:M115))),"")</f>
        <v>agent 49</v>
      </c>
      <c r="N115" s="138" t="str">
        <f t="array" ref="N115">IFERROR(INDEX($A$4:$A$56,SMALL(IF($A$111=N$4:N$56,ROW(N$4:N$56)-MIN(ROW(N$4))+1,""),ROWS(N$111:N115))),"")</f>
        <v>agent 50</v>
      </c>
      <c r="O115" s="138" t="str">
        <f t="array" ref="O115">IFERROR(INDEX($A$4:$A$56,SMALL(IF($A$111=O$4:O$56,ROW(O$4:O$56)-MIN(ROW(O$4))+1,""),ROWS(O$111:O115))),"")</f>
        <v/>
      </c>
      <c r="P115" s="138" t="str">
        <f t="array" ref="P115">IFERROR(INDEX($A$4:$A$56,SMALL(IF($A$111=P$4:P$56,ROW(P$4:P$56)-MIN(ROW(P$4))+1,""),ROWS(P$111:P115))),"")</f>
        <v/>
      </c>
      <c r="Q115" s="186" t="str">
        <f t="array" ref="Q115">IFERROR(INDEX($A$4:$A$56,SMALL(IF($A$111=Q$4:Q$56,ROW(Q$4:Q$56)-MIN(ROW(Q$4))+1,""),ROWS(Q$111:Q115))),"")</f>
        <v>agent 46</v>
      </c>
      <c r="R115" s="138" t="str">
        <f t="array" ref="R115">IFERROR(INDEX($A$4:$A$56,SMALL(IF($A$111=R$4:R$56,ROW(R$4:R$56)-MIN(ROW(R$4))+1,""),ROWS(R$111:R115))),"")</f>
        <v>agent 48</v>
      </c>
      <c r="S115" s="138" t="str">
        <f t="array" ref="S115">IFERROR(INDEX($A$4:$A$56,SMALL(IF($A$111=S$4:S$56,ROW(S$4:S$56)-MIN(ROW(S$4))+1,""),ROWS(S$111:S115))),"")</f>
        <v>agent 49</v>
      </c>
      <c r="T115" s="138" t="str">
        <f t="array" ref="T115">IFERROR(INDEX($A$4:$A$56,SMALL(IF($A$111=T$4:T$56,ROW(T$4:T$56)-MIN(ROW(T$4))+1,""),ROWS(T$111:T115))),"")</f>
        <v/>
      </c>
      <c r="U115" s="138" t="str">
        <f t="array" ref="U115">IFERROR(INDEX($A$4:$A$56,SMALL(IF($A$111=U$4:U$56,ROW(U$4:U$56)-MIN(ROW(U$4))+1,""),ROWS(U$111:U115))),"")</f>
        <v/>
      </c>
      <c r="V115" s="186" t="str">
        <f t="array" ref="V115">IFERROR(INDEX($A$4:$A$56,SMALL(IF($A$111=V$4:V$56,ROW(V$4:V$56)-MIN(ROW(V$4))+1,""),ROWS(V$111:V115))),"")</f>
        <v>agent 47</v>
      </c>
      <c r="W115" s="138" t="str">
        <f t="array" ref="W115">IFERROR(INDEX($A$4:$A$56,SMALL(IF($A$111=W$4:W$56,ROW(W$4:W$56)-MIN(ROW(W$4))+1,""),ROWS(W$111:W115))),"")</f>
        <v>agent 47</v>
      </c>
      <c r="X115" s="138" t="str">
        <f t="array" ref="X115">IFERROR(INDEX($A$4:$A$56,SMALL(IF($A$111=X$4:X$56,ROW(X$4:X$56)-MIN(ROW(X$4))+1,""),ROWS(X$111:X115))),"")</f>
        <v>agent 48</v>
      </c>
      <c r="Y115" s="138" t="str">
        <f t="array" ref="Y115">IFERROR(INDEX($A$4:$A$56,SMALL(IF($A$111=Y$4:Y$56,ROW(Y$4:Y$56)-MIN(ROW(Y$4))+1,""),ROWS(Y$111:Y115))),"")</f>
        <v/>
      </c>
      <c r="Z115" s="138" t="str">
        <f t="array" ref="Z115">IFERROR(INDEX($A$4:$A$56,SMALL(IF($A$111=Z$4:Z$56,ROW(Z$4:Z$56)-MIN(ROW(Z$4))+1,""),ROWS(Z$111:Z115))),"")</f>
        <v/>
      </c>
      <c r="AA115" s="186" t="str">
        <f t="array" ref="AA115">IFERROR(INDEX($A$4:$A$56,SMALL(IF($A$111=AA$4:AA$56,ROW(AA$4:AA$56)-MIN(ROW(AA$4))+1,""),ROWS(AA$111:AA115))),"")</f>
        <v>agent 52</v>
      </c>
      <c r="AB115" s="138" t="str">
        <f t="array" ref="AB115">IFERROR(INDEX($A$4:$A$56,SMALL(IF($A$111=AB$4:AB$56,ROW(AB$4:AB$56)-MIN(ROW(AB$4))+1,""),ROWS(AB$111:AB115))),"")</f>
        <v>agent 46</v>
      </c>
      <c r="AC115" s="138" t="str">
        <f t="array" ref="AC115">IFERROR(INDEX($A$4:$A$56,SMALL(IF($A$111=AC$4:AC$56,ROW(AC$4:AC$56)-MIN(ROW(AC$4))+1,""),ROWS(AC$111:AC115))),"")</f>
        <v>agent 47</v>
      </c>
      <c r="AD115" s="138" t="str">
        <f t="array" ref="AD115">IFERROR(INDEX($A$4:$A$56,SMALL(IF($A$111=AD$4:AD$56,ROW(AD$4:AD$56)-MIN(ROW(AD$4))+1,""),ROWS(AD$111:AD115))),"")</f>
        <v/>
      </c>
      <c r="AE115" s="138" t="str">
        <f t="array" ref="AE115">IFERROR(INDEX($A$4:$A$56,SMALL(IF($A$111=AE$4:AE$56,ROW(AE$4:AE$56)-MIN(ROW(AE$4))+1,""),ROWS(AE$111:AE115))),"")</f>
        <v/>
      </c>
      <c r="AF115" s="186" t="str">
        <f t="array" ref="AF115">IFERROR(INDEX($A$4:$A$56,SMALL(IF($A$111=AF$4:AF$56,ROW(AF$4:AF$56)-MIN(ROW(AF$4))+1,""),ROWS(AF$111:AF115))),"")</f>
        <v>agent 51</v>
      </c>
      <c r="AG115" s="138" t="str">
        <f t="array" ref="AG115">IFERROR(INDEX($A$4:$A$56,SMALL(IF($A$111=AG$4:AG$56,ROW(AG$4:AG$56)-MIN(ROW(AG$4))+1,""),ROWS(AG$111:AG115))),"")</f>
        <v>agent 45</v>
      </c>
      <c r="AH115" s="138" t="str">
        <f t="array" ref="AH115">IFERROR(INDEX($A$4:$A$56,SMALL(IF($A$111=AH$4:AH$56,ROW(AH$4:AH$56)-MIN(ROW(AH$4))+1,""),ROWS(AH$111:AH115))),"")</f>
        <v>agent 46</v>
      </c>
      <c r="AI115" s="138" t="str">
        <f t="array" ref="AI115">IFERROR(INDEX($A$4:$A$56,SMALL(IF($A$111=AI$4:AI$56,ROW(AI$4:AI$56)-MIN(ROW(AI$4))+1,""),ROWS(AI$111:AI115))),"")</f>
        <v/>
      </c>
      <c r="AJ115" s="138" t="str">
        <f t="array" ref="AJ115">IFERROR(INDEX($A$4:$A$56,SMALL(IF($A$111=AJ$4:AJ$56,ROW(AJ$4:AJ$56)-MIN(ROW(AJ$4))+1,""),ROWS(AJ$111:AJ115))),"")</f>
        <v/>
      </c>
      <c r="AK115" s="186" t="str">
        <f t="array" ref="AK115">IFERROR(INDEX($A$4:$A$56,SMALL(IF($A$111=AK$4:AK$56,ROW(AK$4:AK$56)-MIN(ROW(AK$4))+1,""),ROWS(AK$111:AK115))),"")</f>
        <v>agent 50</v>
      </c>
      <c r="AL115" s="138" t="str">
        <f t="array" ref="AL115">IFERROR(INDEX($A$4:$A$56,SMALL(IF($A$111=AL$4:AL$56,ROW(AL$4:AL$56)-MIN(ROW(AL$4))+1,""),ROWS(AL$111:AL115))),"")</f>
        <v>agent 44</v>
      </c>
      <c r="AM115" s="138" t="str">
        <f t="array" ref="AM115">IFERROR(INDEX($A$4:$A$56,SMALL(IF($A$111=AM$4:AM$56,ROW(AM$4:AM$56)-MIN(ROW(AM$4))+1,""),ROWS(AM$111:AM115))),"")</f>
        <v>agent 45</v>
      </c>
      <c r="AN115" s="138" t="str">
        <f t="array" ref="AN115">IFERROR(INDEX($A$4:$A$56,SMALL(IF($A$111=AN$4:AN$56,ROW(AN$4:AN$56)-MIN(ROW(AN$4))+1,""),ROWS(AN$111:AN115))),"")</f>
        <v/>
      </c>
      <c r="AO115" s="138" t="str">
        <f t="array" ref="AO115">IFERROR(INDEX($A$4:$A$56,SMALL(IF($A$111=AO$4:AO$56,ROW(AO$4:AO$56)-MIN(ROW(AO$4))+1,""),ROWS(AO$111:AO115))),"")</f>
        <v/>
      </c>
      <c r="AP115" s="186" t="str">
        <f t="array" ref="AP115">IFERROR(INDEX($A$4:$A$56,SMALL(IF($A$111=AP$4:AP$56,ROW(AP$4:AP$56)-MIN(ROW(AP$4))+1,""),ROWS(AP$111:AP115))),"")</f>
        <v>agent 49</v>
      </c>
      <c r="AQ115" s="138" t="str">
        <f t="array" ref="AQ115">IFERROR(INDEX($A$4:$A$56,SMALL(IF($A$111=AQ$4:AQ$56,ROW(AQ$4:AQ$56)-MIN(ROW(AQ$4))+1,""),ROWS(AQ$111:AQ115))),"")</f>
        <v>agent 43</v>
      </c>
      <c r="AR115" s="138" t="str">
        <f t="array" ref="AR115">IFERROR(INDEX($A$4:$A$56,SMALL(IF($A$111=AR$4:AR$56,ROW(AR$4:AR$56)-MIN(ROW(AR$4))+1,""),ROWS(AR$111:AR115))),"")</f>
        <v>agent 44</v>
      </c>
      <c r="AS115" s="138" t="str">
        <f t="array" ref="AS115">IFERROR(INDEX($A$4:$A$56,SMALL(IF($A$111=AS$4:AS$56,ROW(AS$4:AS$56)-MIN(ROW(AS$4))+1,""),ROWS(AS$111:AS115))),"")</f>
        <v/>
      </c>
      <c r="AT115" s="138" t="str">
        <f t="array" ref="AT115">IFERROR(INDEX($A$4:$A$56,SMALL(IF($A$111=AT$4:AT$56,ROW(AT$4:AT$56)-MIN(ROW(AT$4))+1,""),ROWS(AT$111:AT115))),"")</f>
        <v/>
      </c>
      <c r="AU115" s="186" t="str">
        <f t="array" ref="AU115">IFERROR(INDEX($A$4:$A$56,SMALL(IF($A$111=AU$4:AU$56,ROW(AU$4:AU$56)-MIN(ROW(AU$4))+1,""),ROWS(AU$111:AU115))),"")</f>
        <v>agent 48</v>
      </c>
      <c r="AV115" s="138" t="str">
        <f t="array" ref="AV115">IFERROR(INDEX($A$4:$A$56,SMALL(IF($A$111=AV$4:AV$56,ROW(AV$4:AV$56)-MIN(ROW(AV$4))+1,""),ROWS(AV$111:AV115))),"")</f>
        <v>agent 42</v>
      </c>
      <c r="AW115" s="138" t="str">
        <f t="array" ref="AW115">IFERROR(INDEX($A$4:$A$56,SMALL(IF($A$111=AW$4:AW$56,ROW(AW$4:AW$56)-MIN(ROW(AW$4))+1,""),ROWS(AW$111:AW115))),"")</f>
        <v>agent 43</v>
      </c>
      <c r="AX115" s="138" t="str">
        <f t="array" ref="AX115">IFERROR(INDEX($A$4:$A$56,SMALL(IF($A$111=AX$4:AX$56,ROW(AX$4:AX$56)-MIN(ROW(AX$4))+1,""),ROWS(AX$111:AX115))),"")</f>
        <v/>
      </c>
      <c r="AY115" s="138" t="str">
        <f t="array" ref="AY115">IFERROR(INDEX($A$4:$A$56,SMALL(IF($A$111=AY$4:AY$56,ROW(AY$4:AY$56)-MIN(ROW(AY$4))+1,""),ROWS(AY$111:AY115))),"")</f>
        <v/>
      </c>
      <c r="AZ115" s="186" t="str">
        <f t="array" ref="AZ115">IFERROR(INDEX($A$4:$A$56,SMALL(IF($A$111=AZ$4:AZ$56,ROW(AZ$4:AZ$56)-MIN(ROW(AZ$4))+1,""),ROWS(AZ$111:AZ115))),"")</f>
        <v>agent 48</v>
      </c>
      <c r="BA115" s="138" t="str">
        <f t="array" ref="BA115">IFERROR(INDEX($A$4:$A$56,SMALL(IF($A$111=BA$4:BA$56,ROW(BA$4:BA$56)-MIN(ROW(BA$4))+1,""),ROWS(BA$111:BA115))),"")</f>
        <v>agent 53</v>
      </c>
      <c r="BB115" s="138" t="str">
        <f t="array" ref="BB115">IFERROR(INDEX($A$4:$A$56,SMALL(IF($A$111=BB$4:BB$56,ROW(BB$4:BB$56)-MIN(ROW(BB$4))+1,""),ROWS(BB$111:BB115))),"")</f>
        <v>agent 53</v>
      </c>
      <c r="BC115" s="138" t="str">
        <f t="array" ref="BC115">IFERROR(INDEX($A$4:$A$56,SMALL(IF($A$111=BC$4:BC$56,ROW(BC$4:BC$56)-MIN(ROW(BC$4))+1,""),ROWS(BC$111:BC115))),"")</f>
        <v/>
      </c>
      <c r="BD115" s="138" t="str">
        <f t="array" ref="BD115">IFERROR(INDEX($A$4:$A$56,SMALL(IF($A$111=BD$4:BD$56,ROW(BD$4:BD$56)-MIN(ROW(BD$4))+1,""),ROWS(BD$111:BD115))),"")</f>
        <v/>
      </c>
      <c r="BE115" s="186" t="str">
        <f t="array" ref="BE115">IFERROR(INDEX($A$4:$A$56,SMALL(IF($A$111=BE$4:BE$56,ROW(BE$4:BE$56)-MIN(ROW(BE$4))+1,""),ROWS(BE$111:BE115))),"")</f>
        <v>agent 47</v>
      </c>
      <c r="BF115" s="138" t="str">
        <f t="array" ref="BF115">IFERROR(INDEX($A$4:$A$56,SMALL(IF($A$111=BF$4:BF$56,ROW(BF$4:BF$56)-MIN(ROW(BF$4))+1,""),ROWS(BF$111:BF115))),"")</f>
        <v>agent 52</v>
      </c>
      <c r="BG115" s="138" t="str">
        <f t="array" ref="BG115">IFERROR(INDEX($A$4:$A$56,SMALL(IF($A$111=BG$4:BG$56,ROW(BG$4:BG$56)-MIN(ROW(BG$4))+1,""),ROWS(BG$111:BG115))),"")</f>
        <v>agent 52</v>
      </c>
      <c r="BH115" s="138" t="str">
        <f t="array" ref="BH115">IFERROR(INDEX($A$4:$A$56,SMALL(IF($A$111=BH$4:BH$56,ROW(BH$4:BH$56)-MIN(ROW(BH$4))+1,""),ROWS(BH$111:BH115))),"")</f>
        <v/>
      </c>
      <c r="BI115" s="138" t="str">
        <f t="array" ref="BI115">IFERROR(INDEX($A$4:$A$56,SMALL(IF($A$111=BI$4:BI$56,ROW(BI$4:BI$56)-MIN(ROW(BI$4))+1,""),ROWS(BI$111:BI115))),"")</f>
        <v/>
      </c>
      <c r="BJ115" s="186" t="str">
        <f t="array" ref="BJ115">IFERROR(INDEX($A$4:$A$56,SMALL(IF($A$111=BJ$4:BJ$56,ROW(BJ$4:BJ$56)-MIN(ROW(BJ$4))+1,""),ROWS(BJ$111:BJ115))),"")</f>
        <v>agent 46</v>
      </c>
      <c r="BK115" s="138" t="str">
        <f t="array" ref="BK115">IFERROR(INDEX($A$4:$A$56,SMALL(IF($A$111=BK$4:BK$56,ROW(BK$4:BK$56)-MIN(ROW(BK$4))+1,""),ROWS(BK$111:BK115))),"")</f>
        <v>agent 51</v>
      </c>
      <c r="BL115" s="138" t="str">
        <f t="array" ref="BL115">IFERROR(INDEX($A$4:$A$56,SMALL(IF($A$111=BL$4:BL$56,ROW(BL$4:BL$56)-MIN(ROW(BL$4))+1,""),ROWS(BL$111:BL115))),"")</f>
        <v>agent 51</v>
      </c>
      <c r="BM115" s="138" t="str">
        <f t="array" ref="BM115">IFERROR(INDEX($A$4:$A$56,SMALL(IF($A$111=BM$4:BM$56,ROW(BM$4:BM$56)-MIN(ROW(BM$4))+1,""),ROWS(BM$111:BM115))),"")</f>
        <v/>
      </c>
      <c r="BN115" s="138" t="str">
        <f t="array" ref="BN115">IFERROR(INDEX($A$4:$A$56,SMALL(IF($A$111=BN$4:BN$56,ROW(BN$4:BN$56)-MIN(ROW(BN$4))+1,""),ROWS(BN$111:BN115))),"")</f>
        <v/>
      </c>
      <c r="BO115" s="186" t="str">
        <f t="array" ref="BO115">IFERROR(INDEX($A$4:$A$56,SMALL(IF($A$111=BO$4:BO$56,ROW(BO$4:BO$56)-MIN(ROW(BO$4))+1,""),ROWS(BO$111:BO115))),"")</f>
        <v>agent 45</v>
      </c>
      <c r="BP115" s="138" t="str">
        <f t="array" ref="BP115">IFERROR(INDEX($A$4:$A$56,SMALL(IF($A$111=BP$4:BP$56,ROW(BP$4:BP$56)-MIN(ROW(BP$4))+1,""),ROWS(BP$111:BP115))),"")</f>
        <v>agent 50</v>
      </c>
      <c r="BQ115" s="138" t="str">
        <f t="array" ref="BQ115">IFERROR(INDEX($A$4:$A$56,SMALL(IF($A$111=BQ$4:BQ$56,ROW(BQ$4:BQ$56)-MIN(ROW(BQ$4))+1,""),ROWS(BQ$111:BQ115))),"")</f>
        <v>agent 50</v>
      </c>
      <c r="BR115" s="138" t="str">
        <f t="array" ref="BR115">IFERROR(INDEX($A$4:$A$56,SMALL(IF($A$111=BR$4:BR$56,ROW(BR$4:BR$56)-MIN(ROW(BR$4))+1,""),ROWS(BR$111:BR115))),"")</f>
        <v/>
      </c>
      <c r="BS115" s="138" t="str">
        <f t="array" ref="BS115">IFERROR(INDEX($A$4:$A$56,SMALL(IF($A$111=BS$4:BS$56,ROW(BS$4:BS$56)-MIN(ROW(BS$4))+1,""),ROWS(BS$111:BS115))),"")</f>
        <v/>
      </c>
      <c r="BT115" s="186" t="str">
        <f t="array" ref="BT115">IFERROR(INDEX($A$4:$A$56,SMALL(IF($A$111=BT$4:BT$56,ROW(BT$4:BT$56)-MIN(ROW(BT$4))+1,""),ROWS(BT$111:BT115))),"")</f>
        <v>agent 44</v>
      </c>
      <c r="BU115" s="138" t="str">
        <f t="array" ref="BU115">IFERROR(INDEX($A$4:$A$56,SMALL(IF($A$111=BU$4:BU$56,ROW(BU$4:BU$56)-MIN(ROW(BU$4))+1,""),ROWS(BU$111:BU115))),"")</f>
        <v>agent 49</v>
      </c>
      <c r="BV115" s="138" t="str">
        <f t="array" ref="BV115">IFERROR(INDEX($A$4:$A$56,SMALL(IF($A$111=BV$4:BV$56,ROW(BV$4:BV$56)-MIN(ROW(BV$4))+1,""),ROWS(BV$111:BV115))),"")</f>
        <v>agent 49</v>
      </c>
      <c r="BW115" s="138" t="str">
        <f t="array" ref="BW115">IFERROR(INDEX($A$4:$A$56,SMALL(IF($A$111=BW$4:BW$56,ROW(BW$4:BW$56)-MIN(ROW(BW$4))+1,""),ROWS(BW$111:BW115))),"")</f>
        <v/>
      </c>
      <c r="BX115" s="138" t="str">
        <f t="array" ref="BX115">IFERROR(INDEX($A$4:$A$56,SMALL(IF($A$111=BX$4:BX$56,ROW(BX$4:BX$56)-MIN(ROW(BX$4))+1,""),ROWS(BX$111:BX115))),"")</f>
        <v/>
      </c>
      <c r="BY115" s="186" t="str">
        <f t="array" ref="BY115">IFERROR(INDEX($A$4:$A$56,SMALL(IF($A$111=BY$4:BY$56,ROW(BY$4:BY$56)-MIN(ROW(BY$4))+1,""),ROWS(BY$111:BY115))),"")</f>
        <v>agent 43</v>
      </c>
      <c r="BZ115" s="138" t="str">
        <f t="array" ref="BZ115">IFERROR(INDEX($A$4:$A$56,SMALL(IF($A$111=BZ$4:BZ$56,ROW(BZ$4:BZ$56)-MIN(ROW(BZ$4))+1,""),ROWS(BZ$111:BZ115))),"")</f>
        <v>agent 48</v>
      </c>
      <c r="CA115" s="138" t="str">
        <f t="array" ref="CA115">IFERROR(INDEX($A$4:$A$56,SMALL(IF($A$111=CA$4:CA$56,ROW(CA$4:CA$56)-MIN(ROW(CA$4))+1,""),ROWS(CA$111:CA115))),"")</f>
        <v>agent 48</v>
      </c>
      <c r="CB115" s="138" t="str">
        <f t="array" ref="CB115">IFERROR(INDEX($A$4:$A$56,SMALL(IF($A$111=CB$4:CB$56,ROW(CB$4:CB$56)-MIN(ROW(CB$4))+1,""),ROWS(CB$111:CB115))),"")</f>
        <v/>
      </c>
      <c r="CC115" s="138" t="str">
        <f t="array" ref="CC115">IFERROR(INDEX($A$4:$A$56,SMALL(IF($A$111=CC$4:CC$56,ROW(CC$4:CC$56)-MIN(ROW(CC$4))+1,""),ROWS(CC$111:CC115))),"")</f>
        <v/>
      </c>
      <c r="CD115" s="186" t="str">
        <f t="array" ref="CD115">IFERROR(INDEX($A$4:$A$56,SMALL(IF($A$111=CD$4:CD$56,ROW(CD$4:CD$56)-MIN(ROW(CD$4))+1,""),ROWS(CD$111:CD115))),"")</f>
        <v>agent 42</v>
      </c>
      <c r="CE115" s="138" t="str">
        <f t="array" ref="CE115">IFERROR(INDEX($A$4:$A$56,SMALL(IF($A$111=CE$4:CE$56,ROW(CE$4:CE$56)-MIN(ROW(CE$4))+1,""),ROWS(CE$111:CE115))),"")</f>
        <v>agent 47</v>
      </c>
      <c r="CF115" s="138" t="str">
        <f t="array" ref="CF115">IFERROR(INDEX($A$4:$A$56,SMALL(IF($A$111=CF$4:CF$56,ROW(CF$4:CF$56)-MIN(ROW(CF$4))+1,""),ROWS(CF$111:CF115))),"")</f>
        <v>agent 47</v>
      </c>
      <c r="CG115" s="138" t="str">
        <f t="array" ref="CG115">IFERROR(INDEX($A$4:$A$56,SMALL(IF($A$111=CG$4:CG$56,ROW(CG$4:CG$56)-MIN(ROW(CG$4))+1,""),ROWS(CG$111:CG115))),"")</f>
        <v/>
      </c>
      <c r="CH115" s="138" t="str">
        <f t="array" ref="CH115">IFERROR(INDEX($A$4:$A$56,SMALL(IF($A$111=CH$4:CH$56,ROW(CH$4:CH$56)-MIN(ROW(CH$4))+1,""),ROWS(CH$111:CH115))),"")</f>
        <v/>
      </c>
      <c r="CI115" s="186" t="str">
        <f t="array" ref="CI115">IFERROR(INDEX($A$4:$A$56,SMALL(IF($A$111=CI$4:CI$56,ROW(CI$4:CI$56)-MIN(ROW(CI$4))+1,""),ROWS(CI$111:CI115))),"")</f>
        <v>agent 46</v>
      </c>
      <c r="CJ115" s="138" t="str">
        <f t="array" ref="CJ115">IFERROR(INDEX($A$4:$A$56,SMALL(IF($A$111=CJ$4:CJ$56,ROW(CJ$4:CJ$56)-MIN(ROW(CJ$4))+1,""),ROWS(CJ$111:CJ115))),"")</f>
        <v>agent 53</v>
      </c>
      <c r="CK115" s="138" t="str">
        <f t="array" ref="CK115">IFERROR(INDEX($A$4:$A$56,SMALL(IF($A$111=CK$4:CK$56,ROW(CK$4:CK$56)-MIN(ROW(CK$4))+1,""),ROWS(CK$111:CK115))),"")</f>
        <v>agent 53</v>
      </c>
      <c r="CL115" s="138" t="str">
        <f t="array" ref="CL115">IFERROR(INDEX($A$4:$A$56,SMALL(IF($A$111=CL$4:CL$56,ROW(CL$4:CL$56)-MIN(ROW(CL$4))+1,""),ROWS(CL$111:CL115))),"")</f>
        <v/>
      </c>
      <c r="CM115" s="138" t="str">
        <f t="array" ref="CM115">IFERROR(INDEX($A$4:$A$56,SMALL(IF($A$111=CM$4:CM$56,ROW(CM$4:CM$56)-MIN(ROW(CM$4))+1,""),ROWS(CM$111:CM115))),"")</f>
        <v/>
      </c>
      <c r="CN115" s="186" t="str">
        <f t="array" ref="CN115">IFERROR(INDEX($A$4:$A$56,SMALL(IF($A$111=CN$4:CN$56,ROW(CN$4:CN$56)-MIN(ROW(CN$4))+1,""),ROWS(CN$111:CN115))),"")</f>
        <v>agent 45</v>
      </c>
      <c r="CO115" s="138" t="str">
        <f t="array" ref="CO115">IFERROR(INDEX($A$4:$A$56,SMALL(IF($A$111=CO$4:CO$56,ROW(CO$4:CO$56)-MIN(ROW(CO$4))+1,""),ROWS(CO$111:CO115))),"")</f>
        <v>agent 52</v>
      </c>
      <c r="CP115" s="138" t="str">
        <f t="array" ref="CP115">IFERROR(INDEX($A$4:$A$56,SMALL(IF($A$111=CP$4:CP$56,ROW(CP$4:CP$56)-MIN(ROW(CP$4))+1,""),ROWS(CP$111:CP115))),"")</f>
        <v>agent 52</v>
      </c>
      <c r="CQ115" s="138" t="str">
        <f t="array" ref="CQ115">IFERROR(INDEX($A$4:$A$56,SMALL(IF($A$111=CQ$4:CQ$56,ROW(CQ$4:CQ$56)-MIN(ROW(CQ$4))+1,""),ROWS(CQ$111:CQ115))),"")</f>
        <v/>
      </c>
      <c r="CR115" s="138" t="str">
        <f t="array" ref="CR115">IFERROR(INDEX($A$4:$A$56,SMALL(IF($A$111=CR$4:CR$56,ROW(CR$4:CR$56)-MIN(ROW(CR$4))+1,""),ROWS(CR$111:CR115))),"")</f>
        <v/>
      </c>
      <c r="CS115" s="186" t="str">
        <f t="array" ref="CS115">IFERROR(INDEX($A$4:$A$56,SMALL(IF($A$111=CS$4:CS$56,ROW(CS$4:CS$56)-MIN(ROW(CS$4))+1,""),ROWS(CS$111:CS115))),"")</f>
        <v>agent 44</v>
      </c>
      <c r="CT115" s="138" t="str">
        <f t="array" ref="CT115">IFERROR(INDEX($A$4:$A$56,SMALL(IF($A$111=CT$4:CT$56,ROW(CT$4:CT$56)-MIN(ROW(CT$4))+1,""),ROWS(CT$111:CT115))),"")</f>
        <v>agent 51</v>
      </c>
      <c r="CU115" s="138" t="str">
        <f t="array" ref="CU115">IFERROR(INDEX($A$4:$A$56,SMALL(IF($A$111=CU$4:CU$56,ROW(CU$4:CU$56)-MIN(ROW(CU$4))+1,""),ROWS(CU$111:CU115))),"")</f>
        <v>agent 51</v>
      </c>
      <c r="CV115" s="138" t="str">
        <f t="array" ref="CV115">IFERROR(INDEX($A$4:$A$56,SMALL(IF($A$111=CV$4:CV$56,ROW(CV$4:CV$56)-MIN(ROW(CV$4))+1,""),ROWS(CV$111:CV115))),"")</f>
        <v/>
      </c>
      <c r="CW115" s="138" t="str">
        <f t="array" ref="CW115">IFERROR(INDEX($A$4:$A$56,SMALL(IF($A$111=CW$4:CW$56,ROW(CW$4:CW$56)-MIN(ROW(CW$4))+1,""),ROWS(CW$111:CW115))),"")</f>
        <v/>
      </c>
      <c r="CX115" s="186" t="str">
        <f t="array" ref="CX115">IFERROR(INDEX($A$4:$A$56,SMALL(IF($A$111=CX$4:CX$56,ROW(CX$4:CX$56)-MIN(ROW(CX$4))+1,""),ROWS(CX$111:CX115))),"")</f>
        <v>agent 43</v>
      </c>
      <c r="CY115" s="138" t="str">
        <f t="array" ref="CY115">IFERROR(INDEX($A$4:$A$56,SMALL(IF($A$111=CY$4:CY$56,ROW(CY$4:CY$56)-MIN(ROW(CY$4))+1,""),ROWS(CY$111:CY115))),"")</f>
        <v>agent 50</v>
      </c>
      <c r="CZ115" s="138" t="str">
        <f t="array" ref="CZ115">IFERROR(INDEX($A$4:$A$56,SMALL(IF($A$111=CZ$4:CZ$56,ROW(CZ$4:CZ$56)-MIN(ROW(CZ$4))+1,""),ROWS(CZ$111:CZ115))),"")</f>
        <v>agent 50</v>
      </c>
      <c r="DA115" s="138" t="str">
        <f t="array" ref="DA115">IFERROR(INDEX($A$4:$A$56,SMALL(IF($A$111=DA$4:DA$56,ROW(DA$4:DA$56)-MIN(ROW(DA$4))+1,""),ROWS(DA$111:DA115))),"")</f>
        <v/>
      </c>
      <c r="DB115" s="138" t="str">
        <f t="array" ref="DB115">IFERROR(INDEX($A$4:$A$56,SMALL(IF($A$111=DB$4:DB$56,ROW(DB$4:DB$56)-MIN(ROW(DB$4))+1,""),ROWS(DB$111:DB115))),"")</f>
        <v/>
      </c>
      <c r="DC115" s="186" t="str">
        <f t="array" ref="DC115">IFERROR(INDEX($A$4:$A$56,SMALL(IF($A$111=DC$4:DC$56,ROW(DC$4:DC$56)-MIN(ROW(DC$4))+1,""),ROWS(DC$111:DC115))),"")</f>
        <v>agent 42</v>
      </c>
      <c r="DD115" s="138" t="str">
        <f t="array" ref="DD115">IFERROR(INDEX($A$4:$A$56,SMALL(IF($A$111=DD$4:DD$56,ROW(DD$4:DD$56)-MIN(ROW(DD$4))+1,""),ROWS(DD$111:DD115))),"")</f>
        <v>agent 49</v>
      </c>
      <c r="DE115" s="138" t="str">
        <f t="array" ref="DE115">IFERROR(INDEX($A$4:$A$56,SMALL(IF($A$111=DE$4:DE$56,ROW(DE$4:DE$56)-MIN(ROW(DE$4))+1,""),ROWS(DE$111:DE115))),"")</f>
        <v>agent 49</v>
      </c>
      <c r="DF115" s="138" t="str">
        <f t="array" ref="DF115">IFERROR(INDEX($A$4:$A$56,SMALL(IF($A$111=DF$4:DF$56,ROW(DF$4:DF$56)-MIN(ROW(DF$4))+1,""),ROWS(DF$111:DF115))),"")</f>
        <v/>
      </c>
      <c r="DG115" s="138" t="str">
        <f t="array" ref="DG115">IFERROR(INDEX($A$4:$A$56,SMALL(IF($A$111=DG$4:DG$56,ROW(DG$4:DG$56)-MIN(ROW(DG$4))+1,""),ROWS(DG$111:DG115))),"")</f>
        <v/>
      </c>
      <c r="DH115" s="186" t="str">
        <f t="array" ref="DH115">IFERROR(INDEX($A$4:$A$56,SMALL(IF($A$111=DH$4:DH$56,ROW(DH$4:DH$56)-MIN(ROW(DH$4))+1,""),ROWS(DH$111:DH115))),"")</f>
        <v>agent 41</v>
      </c>
      <c r="DI115" s="138" t="str">
        <f t="array" ref="DI115">IFERROR(INDEX($A$4:$A$56,SMALL(IF($A$111=DI$4:DI$56,ROW(DI$4:DI$56)-MIN(ROW(DI$4))+1,""),ROWS(DI$111:DI115))),"")</f>
        <v>agent 48</v>
      </c>
      <c r="DJ115" s="138" t="str">
        <f t="array" ref="DJ115">IFERROR(INDEX($A$4:$A$56,SMALL(IF($A$111=DJ$4:DJ$56,ROW(DJ$4:DJ$56)-MIN(ROW(DJ$4))+1,""),ROWS(DJ$111:DJ115))),"")</f>
        <v>agent 48</v>
      </c>
      <c r="DK115" s="138" t="str">
        <f t="array" ref="DK115">IFERROR(INDEX($A$4:$A$56,SMALL(IF($A$111=DK$4:DK$56,ROW(DK$4:DK$56)-MIN(ROW(DK$4))+1,""),ROWS(DK$111:DK115))),"")</f>
        <v/>
      </c>
      <c r="DL115" s="138" t="str">
        <f t="array" ref="DL115">IFERROR(INDEX($A$4:$A$56,SMALL(IF($A$111=DL$4:DL$56,ROW(DL$4:DL$56)-MIN(ROW(DL$4))+1,""),ROWS(DL$111:DL115))),"")</f>
        <v/>
      </c>
      <c r="DM115" s="186" t="str">
        <f t="array" ref="DM115">IFERROR(INDEX($A$4:$A$56,SMALL(IF($A$111=DM$4:DM$56,ROW(DM$4:DM$56)-MIN(ROW(DM$4))+1,""),ROWS(DM$111:DM115))),"")</f>
        <v>agent 47</v>
      </c>
      <c r="DN115" s="138" t="str">
        <f t="array" ref="DN115">IFERROR(INDEX($A$4:$A$56,SMALL(IF($A$111=DN$4:DN$56,ROW(DN$4:DN$56)-MIN(ROW(DN$4))+1,""),ROWS(DN$111:DN115))),"")</f>
        <v>agent 53</v>
      </c>
      <c r="DO115" s="138" t="str">
        <f t="array" ref="DO115">IFERROR(INDEX($A$4:$A$56,SMALL(IF($A$111=DO$4:DO$56,ROW(DO$4:DO$56)-MIN(ROW(DO$4))+1,""),ROWS(DO$111:DO115))),"")</f>
        <v>agent 53</v>
      </c>
      <c r="DP115" s="138" t="str">
        <f t="array" ref="DP115">IFERROR(INDEX($A$4:$A$56,SMALL(IF($A$111=DP$4:DP$56,ROW(DP$4:DP$56)-MIN(ROW(DP$4))+1,""),ROWS(DP$111:DP115))),"")</f>
        <v/>
      </c>
      <c r="DQ115" s="138" t="str">
        <f t="array" ref="DQ115">IFERROR(INDEX($A$4:$A$56,SMALL(IF($A$111=DQ$4:DQ$56,ROW(DQ$4:DQ$56)-MIN(ROW(DQ$4))+1,""),ROWS(DQ$111:DQ115))),"")</f>
        <v/>
      </c>
      <c r="DR115" s="186" t="str">
        <f t="array" ref="DR115">IFERROR(INDEX($A$4:$A$56,SMALL(IF($A$111=DR$4:DR$56,ROW(DR$4:DR$56)-MIN(ROW(DR$4))+1,""),ROWS(DR$111:DR115))),"")</f>
        <v>agent 46</v>
      </c>
      <c r="DS115" s="138" t="str">
        <f t="array" ref="DS115">IFERROR(INDEX($A$4:$A$56,SMALL(IF($A$111=DS$4:DS$56,ROW(DS$4:DS$56)-MIN(ROW(DS$4))+1,""),ROWS(DS$111:DS115))),"")</f>
        <v>agent 53</v>
      </c>
      <c r="DT115" s="138" t="str">
        <f t="array" ref="DT115">IFERROR(INDEX($A$4:$A$56,SMALL(IF($A$111=DT$4:DT$56,ROW(DT$4:DT$56)-MIN(ROW(DT$4))+1,""),ROWS(DT$111:DT115))),"")</f>
        <v>agent 53</v>
      </c>
      <c r="DU115" s="138" t="str">
        <f t="array" ref="DU115">IFERROR(INDEX($A$4:$A$56,SMALL(IF($A$111=DU$4:DU$56,ROW(DU$4:DU$56)-MIN(ROW(DU$4))+1,""),ROWS(DU$111:DU115))),"")</f>
        <v/>
      </c>
      <c r="DV115" s="138" t="str">
        <f t="array" ref="DV115">IFERROR(INDEX($A$4:$A$56,SMALL(IF($A$111=DV$4:DV$56,ROW(DV$4:DV$56)-MIN(ROW(DV$4))+1,""),ROWS(DV$111:DV115))),"")</f>
        <v/>
      </c>
      <c r="DW115" s="186" t="str">
        <f t="array" ref="DW115">IFERROR(INDEX($A$4:$A$56,SMALL(IF($A$111=DW$4:DW$56,ROW(DW$4:DW$56)-MIN(ROW(DW$4))+1,""),ROWS(DW$111:DW115))),"")</f>
        <v>agent 51</v>
      </c>
      <c r="DX115" s="138" t="str">
        <f t="array" ref="DX115">IFERROR(INDEX($A$4:$A$56,SMALL(IF($A$111=DX$4:DX$56,ROW(DX$4:DX$56)-MIN(ROW(DX$4))+1,""),ROWS(DX$111:DX115))),"")</f>
        <v>agent 53</v>
      </c>
      <c r="DY115" s="138" t="str">
        <f t="array" ref="DY115">IFERROR(INDEX($A$4:$A$56,SMALL(IF($A$111=DY$4:DY$56,ROW(DY$4:DY$56)-MIN(ROW(DY$4))+1,""),ROWS(DY$111:DY115))),"")</f>
        <v>agent 52</v>
      </c>
      <c r="DZ115" s="138" t="str">
        <f t="array" ref="DZ115">IFERROR(INDEX($A$4:$A$56,SMALL(IF($A$111=DZ$4:DZ$56,ROW(DZ$4:DZ$56)-MIN(ROW(DZ$4))+1,""),ROWS(DZ$111:DZ115))),"")</f>
        <v/>
      </c>
      <c r="EA115" s="138" t="str">
        <f t="array" ref="EA115">IFERROR(INDEX($A$4:$A$56,SMALL(IF($A$111=EA$4:EA$56,ROW(EA$4:EA$56)-MIN(ROW(EA$4))+1,""),ROWS(EA$111:EA115))),"")</f>
        <v/>
      </c>
      <c r="EB115" s="186" t="str">
        <f t="array" ref="EB115">IFERROR(INDEX($A$4:$A$56,SMALL(IF($A$111=EB$4:EB$56,ROW(EB$4:EB$56)-MIN(ROW(EB$4))+1,""),ROWS(EB$111:EB115))),"")</f>
        <v>agent 50</v>
      </c>
      <c r="EC115" s="138" t="str">
        <f t="array" ref="EC115">IFERROR(INDEX($A$4:$A$56,SMALL(IF($A$111=EC$4:EC$56,ROW(EC$4:EC$56)-MIN(ROW(EC$4))+1,""),ROWS(EC$111:EC115))),"")</f>
        <v>agent 52</v>
      </c>
      <c r="ED115" s="138" t="str">
        <f t="array" ref="ED115">IFERROR(INDEX($A$4:$A$56,SMALL(IF($A$111=ED$4:ED$56,ROW(ED$4:ED$56)-MIN(ROW(ED$4))+1,""),ROWS(ED$111:ED115))),"")</f>
        <v>agent 53</v>
      </c>
      <c r="EE115" s="138" t="str">
        <f t="array" ref="EE115">IFERROR(INDEX($A$4:$A$56,SMALL(IF($A$111=EE$4:EE$56,ROW(EE$4:EE$56)-MIN(ROW(EE$4))+1,""),ROWS(EE$111:EE115))),"")</f>
        <v/>
      </c>
      <c r="EF115" s="138" t="str">
        <f t="array" ref="EF115">IFERROR(INDEX($A$4:$A$56,SMALL(IF($A$111=EF$4:EF$56,ROW(EF$4:EF$56)-MIN(ROW(EF$4))+1,""),ROWS(EF$111:EF115))),"")</f>
        <v/>
      </c>
      <c r="EG115" s="186" t="str">
        <f t="array" ref="EG115">IFERROR(INDEX($A$4:$A$56,SMALL(IF($A$111=EG$4:EG$56,ROW(EG$4:EG$56)-MIN(ROW(EG$4))+1,""),ROWS(EG$111:EG115))),"")</f>
        <v>agent 49</v>
      </c>
      <c r="EH115" s="138" t="str">
        <f t="array" ref="EH115">IFERROR(INDEX($A$4:$A$56,SMALL(IF($A$111=EH$4:EH$56,ROW(EH$4:EH$56)-MIN(ROW(EH$4))+1,""),ROWS(EH$111:EH115))),"")</f>
        <v>agent 51</v>
      </c>
      <c r="EI115" s="138" t="str">
        <f t="array" ref="EI115">IFERROR(INDEX($A$4:$A$56,SMALL(IF($A$111=EI$4:EI$56,ROW(EI$4:EI$56)-MIN(ROW(EI$4))+1,""),ROWS(EI$111:EI115))),"")</f>
        <v>agent 52</v>
      </c>
      <c r="EJ115" s="138" t="str">
        <f t="array" ref="EJ115">IFERROR(INDEX($A$4:$A$56,SMALL(IF($A$111=EJ$4:EJ$56,ROW(EJ$4:EJ$56)-MIN(ROW(EJ$4))+1,""),ROWS(EJ$111:EJ115))),"")</f>
        <v/>
      </c>
      <c r="EK115" s="138" t="str">
        <f t="array" ref="EK115">IFERROR(INDEX($A$4:$A$56,SMALL(IF($A$111=EK$4:EK$56,ROW(EK$4:EK$56)-MIN(ROW(EK$4))+1,""),ROWS(EK$111:EK115))),"")</f>
        <v/>
      </c>
      <c r="EL115" s="138" t="str">
        <f t="array" ref="EL115">IFERROR(INDEX($A$4:$A$56,SMALL(IF($A$111=EL$4:EL$56,ROW(EL$4:EL$56)-MIN(ROW(EL$4))+1,""),ROWS(EL$111:EL115))),"")</f>
        <v>agent 48</v>
      </c>
      <c r="EM115" s="138" t="str">
        <f t="array" ref="EM115">IFERROR(INDEX($A$4:$A$56,SMALL(IF($A$111=EM$4:EM$56,ROW(EM$4:EM$56)-MIN(ROW(EM$4))+1,""),ROWS(EM$111:EM115))),"")</f>
        <v>agent 50</v>
      </c>
      <c r="EN115" s="138" t="str">
        <f t="array" ref="EN115">IFERROR(INDEX($A$4:$A$56,SMALL(IF($A$111=EN$4:EN$56,ROW(EN$4:EN$56)-MIN(ROW(EN$4))+1,""),ROWS(EN$111:EN115))),"")</f>
        <v>agent 51</v>
      </c>
      <c r="EO115" s="138" t="str">
        <f t="array" ref="EO115">IFERROR(INDEX($A$4:$A$56,SMALL(IF($A$111=EO$4:EO$56,ROW(EO$4:EO$56)-MIN(ROW(EO$4))+1,""),ROWS(EO$111:EO115))),"")</f>
        <v/>
      </c>
      <c r="EP115" s="138" t="str">
        <f t="array" ref="EP115">IFERROR(INDEX($A$4:$A$56,SMALL(IF($A$111=EP$4:EP$56,ROW(EP$4:EP$56)-MIN(ROW(EP$4))+1,""),ROWS(EP$111:EP115))),"")</f>
        <v/>
      </c>
      <c r="EQ115" s="138" t="str">
        <f t="array" ref="EQ115">IFERROR(INDEX($A$4:$A$56,SMALL(IF($A$111=EQ$4:EQ$56,ROW(EQ$4:EQ$56)-MIN(ROW(EQ$4))+1,""),ROWS(EQ$111:EQ115))),"")</f>
        <v>agent 47</v>
      </c>
      <c r="ER115" s="138" t="str">
        <f t="array" ref="ER115">IFERROR(INDEX($A$4:$A$56,SMALL(IF($A$111=ER$4:ER$56,ROW(ER$4:ER$56)-MIN(ROW(ER$4))+1,""),ROWS(ER$111:ER115))),"")</f>
        <v>agent 49</v>
      </c>
      <c r="ES115" s="138" t="str">
        <f t="array" ref="ES115">IFERROR(INDEX($A$4:$A$56,SMALL(IF($A$111=ES$4:ES$56,ROW(ES$4:ES$56)-MIN(ROW(ES$4))+1,""),ROWS(ES$111:ES115))),"")</f>
        <v>agent 50</v>
      </c>
      <c r="ET115" s="138" t="str">
        <f t="array" ref="ET115">IFERROR(INDEX($A$4:$A$56,SMALL(IF($A$111=ET$4:ET$56,ROW(ET$4:ET$56)-MIN(ROW(ET$4))+1,""),ROWS(ET$111:ET115))),"")</f>
        <v/>
      </c>
      <c r="EU115" s="138" t="str">
        <f t="array" ref="EU115">IFERROR(INDEX($A$4:$A$56,SMALL(IF($A$111=EU$4:EU$56,ROW(EU$4:EU$56)-MIN(ROW(EU$4))+1,""),ROWS(EU$111:EU115))),"")</f>
        <v/>
      </c>
      <c r="EV115" s="138" t="str">
        <f t="array" ref="EV115">IFERROR(INDEX($A$4:$A$56,SMALL(IF($A$111=EV$4:EV$56,ROW(EV$4:EV$56)-MIN(ROW(EV$4))+1,""),ROWS(EV$111:EV115))),"")</f>
        <v>agent 46</v>
      </c>
      <c r="EW115" s="138" t="str">
        <f t="array" ref="EW115">IFERROR(INDEX($A$4:$A$56,SMALL(IF($A$111=EW$4:EW$56,ROW(EW$4:EW$56)-MIN(ROW(EW$4))+1,""),ROWS(EW$111:EW115))),"")</f>
        <v>agent 48</v>
      </c>
      <c r="EX115" s="138" t="str">
        <f t="array" ref="EX115">IFERROR(INDEX($A$4:$A$56,SMALL(IF($A$111=EX$4:EX$56,ROW(EX$4:EX$56)-MIN(ROW(EX$4))+1,""),ROWS(EX$111:EX115))),"")</f>
        <v>agent 49</v>
      </c>
      <c r="EY115" s="138" t="str">
        <f t="array" ref="EY115">IFERROR(INDEX($A$4:$A$56,SMALL(IF($A$111=EY$4:EY$56,ROW(EY$4:EY$56)-MIN(ROW(EY$4))+1,""),ROWS(EY$111:EY115))),"")</f>
        <v/>
      </c>
      <c r="EZ115" s="138" t="str">
        <f t="array" ref="EZ115">IFERROR(INDEX($A$4:$A$56,SMALL(IF($A$111=EZ$4:EZ$56,ROW(EZ$4:EZ$56)-MIN(ROW(EZ$4))+1,""),ROWS(EZ$111:EZ115))),"")</f>
        <v/>
      </c>
      <c r="FA115" s="138" t="str">
        <f t="array" ref="FA115">IFERROR(INDEX($A$4:$A$56,SMALL(IF($A$111=FA$4:FA$56,ROW(FA$4:FA$56)-MIN(ROW(FA$4))+1,""),ROWS(FA$111:FA115))),"")</f>
        <v>agent 47</v>
      </c>
      <c r="FB115" s="138" t="str">
        <f t="array" ref="FB115">IFERROR(INDEX($A$4:$A$56,SMALL(IF($A$111=FB$4:FB$56,ROW(FB$4:FB$56)-MIN(ROW(FB$4))+1,""),ROWS(FB$111:FB115))),"")</f>
        <v>agent 47</v>
      </c>
      <c r="FC115" s="138" t="str">
        <f t="array" ref="FC115">IFERROR(INDEX($A$4:$A$56,SMALL(IF($A$111=FC$4:FC$56,ROW(FC$4:FC$56)-MIN(ROW(FC$4))+1,""),ROWS(FC$111:FC115))),"")</f>
        <v>agent 48</v>
      </c>
      <c r="FD115" s="138" t="str">
        <f t="array" ref="FD115">IFERROR(INDEX($A$4:$A$56,SMALL(IF($A$111=FD$4:FD$56,ROW(FD$4:FD$56)-MIN(ROW(FD$4))+1,""),ROWS(FD$111:FD115))),"")</f>
        <v/>
      </c>
      <c r="FE115" s="138" t="str">
        <f t="array" ref="FE115">IFERROR(INDEX($A$4:$A$56,SMALL(IF($A$111=FE$4:FE$56,ROW(FE$4:FE$56)-MIN(ROW(FE$4))+1,""),ROWS(FE$111:FE115))),"")</f>
        <v/>
      </c>
      <c r="FF115" s="138" t="str">
        <f t="array" ref="FF115">IFERROR(INDEX($A$4:$A$56,SMALL(IF($A$111=FF$4:FF$56,ROW(FF$4:FF$56)-MIN(ROW(FF$4))+1,""),ROWS(FF$111:FF115))),"")</f>
        <v>agent 52</v>
      </c>
      <c r="FG115" s="138" t="str">
        <f t="array" ref="FG115">IFERROR(INDEX($A$4:$A$56,SMALL(IF($A$111=FG$4:FG$56,ROW(FG$4:FG$56)-MIN(ROW(FG$4))+1,""),ROWS(FG$111:FG115))),"")</f>
        <v>agent 46</v>
      </c>
      <c r="FH115" s="138" t="str">
        <f t="array" ref="FH115">IFERROR(INDEX($A$4:$A$56,SMALL(IF($A$111=FH$4:FH$56,ROW(FH$4:FH$56)-MIN(ROW(FH$4))+1,""),ROWS(FH$111:FH115))),"")</f>
        <v>agent 47</v>
      </c>
      <c r="FI115" s="138" t="str">
        <f t="array" ref="FI115">IFERROR(INDEX($A$4:$A$56,SMALL(IF($A$111=FI$4:FI$56,ROW(FI$4:FI$56)-MIN(ROW(FI$4))+1,""),ROWS(FI$111:FI115))),"")</f>
        <v/>
      </c>
      <c r="FJ115" s="138" t="str">
        <f t="array" ref="FJ115">IFERROR(INDEX($A$4:$A$56,SMALL(IF($A$111=FJ$4:FJ$56,ROW(FJ$4:FJ$56)-MIN(ROW(FJ$4))+1,""),ROWS(FJ$111:FJ115))),"")</f>
        <v/>
      </c>
      <c r="FK115" s="138" t="str">
        <f t="array" ref="FK115">IFERROR(INDEX($A$4:$A$56,SMALL(IF($A$111=FK$4:FK$56,ROW(FK$4:FK$56)-MIN(ROW(FK$4))+1,""),ROWS(FK$111:FK115))),"")</f>
        <v>agent 51</v>
      </c>
      <c r="FL115" s="138" t="str">
        <f t="array" ref="FL115">IFERROR(INDEX($A$4:$A$56,SMALL(IF($A$111=FL$4:FL$56,ROW(FL$4:FL$56)-MIN(ROW(FL$4))+1,""),ROWS(FL$111:FL115))),"")</f>
        <v>agent 45</v>
      </c>
      <c r="FM115" s="138" t="str">
        <f t="array" ref="FM115">IFERROR(INDEX($A$4:$A$56,SMALL(IF($A$111=FM$4:FM$56,ROW(FM$4:FM$56)-MIN(ROW(FM$4))+1,""),ROWS(FM$111:FM115))),"")</f>
        <v>agent 46</v>
      </c>
      <c r="FN115" s="138" t="str">
        <f t="array" ref="FN115">IFERROR(INDEX($A$4:$A$56,SMALL(IF($A$111=FN$4:FN$56,ROW(FN$4:FN$56)-MIN(ROW(FN$4))+1,""),ROWS(FN$111:FN115))),"")</f>
        <v/>
      </c>
      <c r="FO115" s="138" t="str">
        <f t="array" ref="FO115">IFERROR(INDEX($A$4:$A$56,SMALL(IF($A$111=FO$4:FO$56,ROW(FO$4:FO$56)-MIN(ROW(FO$4))+1,""),ROWS(FO$111:FO115))),"")</f>
        <v/>
      </c>
      <c r="FP115" s="138" t="str">
        <f t="array" ref="FP115">IFERROR(INDEX($A$4:$A$56,SMALL(IF($A$111=FP$4:FP$56,ROW(FP$4:FP$56)-MIN(ROW(FP$4))+1,""),ROWS(FP$111:FP115))),"")</f>
        <v>agent 50</v>
      </c>
      <c r="FQ115" s="138" t="str">
        <f t="array" ref="FQ115">IFERROR(INDEX($A$4:$A$56,SMALL(IF($A$111=FQ$4:FQ$56,ROW(FQ$4:FQ$56)-MIN(ROW(FQ$4))+1,""),ROWS(FQ$111:FQ115))),"")</f>
        <v>agent 44</v>
      </c>
      <c r="FR115" s="138" t="str">
        <f t="array" ref="FR115">IFERROR(INDEX($A$4:$A$56,SMALL(IF($A$111=FR$4:FR$56,ROW(FR$4:FR$56)-MIN(ROW(FR$4))+1,""),ROWS(FR$111:FR115))),"")</f>
        <v>agent 45</v>
      </c>
      <c r="FS115" s="138" t="str">
        <f t="array" ref="FS115">IFERROR(INDEX($A$4:$A$56,SMALL(IF($A$111=FS$4:FS$56,ROW(FS$4:FS$56)-MIN(ROW(FS$4))+1,""),ROWS(FS$111:FS115))),"")</f>
        <v/>
      </c>
      <c r="FT115" s="138" t="str">
        <f t="array" ref="FT115">IFERROR(INDEX($A$4:$A$56,SMALL(IF($A$111=FT$4:FT$56,ROW(FT$4:FT$56)-MIN(ROW(FT$4))+1,""),ROWS(FT$111:FT115))),"")</f>
        <v/>
      </c>
      <c r="FU115" s="138" t="str">
        <f t="array" ref="FU115">IFERROR(INDEX($A$4:$A$56,SMALL(IF($A$111=FU$4:FU$56,ROW(FU$4:FU$56)-MIN(ROW(FU$4))+1,""),ROWS(FU$111:FU115))),"")</f>
        <v>agent 49</v>
      </c>
      <c r="FV115" s="138" t="str">
        <f t="array" ref="FV115">IFERROR(INDEX($A$4:$A$56,SMALL(IF($A$111=FV$4:FV$56,ROW(FV$4:FV$56)-MIN(ROW(FV$4))+1,""),ROWS(FV$111:FV115))),"")</f>
        <v>agent 43</v>
      </c>
      <c r="FW115" s="138" t="str">
        <f t="array" ref="FW115">IFERROR(INDEX($A$4:$A$56,SMALL(IF($A$111=FW$4:FW$56,ROW(FW$4:FW$56)-MIN(ROW(FW$4))+1,""),ROWS(FW$111:FW115))),"")</f>
        <v>agent 44</v>
      </c>
      <c r="FX115" s="138" t="str">
        <f t="array" ref="FX115">IFERROR(INDEX($A$4:$A$56,SMALL(IF($A$111=FX$4:FX$56,ROW(FX$4:FX$56)-MIN(ROW(FX$4))+1,""),ROWS(FX$111:FX115))),"")</f>
        <v/>
      </c>
      <c r="FY115" s="138" t="str">
        <f t="array" ref="FY115">IFERROR(INDEX($A$4:$A$56,SMALL(IF($A$111=FY$4:FY$56,ROW(FY$4:FY$56)-MIN(ROW(FY$4))+1,""),ROWS(FY$111:FY115))),"")</f>
        <v/>
      </c>
      <c r="FZ115" s="138" t="str">
        <f t="array" ref="FZ115">IFERROR(INDEX($A$4:$A$56,SMALL(IF($A$111=FZ$4:FZ$56,ROW(FZ$4:FZ$56)-MIN(ROW(FZ$4))+1,""),ROWS(FZ$111:FZ115))),"")</f>
        <v>agent 48</v>
      </c>
      <c r="GA115" s="138" t="str">
        <f t="array" ref="GA115">IFERROR(INDEX($A$4:$A$56,SMALL(IF($A$111=GA$4:GA$56,ROW(GA$4:GA$56)-MIN(ROW(GA$4))+1,""),ROWS(GA$111:GA115))),"")</f>
        <v>agent 42</v>
      </c>
      <c r="GB115" s="138" t="str">
        <f t="array" ref="GB115">IFERROR(INDEX($A$4:$A$56,SMALL(IF($A$111=GB$4:GB$56,ROW(GB$4:GB$56)-MIN(ROW(GB$4))+1,""),ROWS(GB$111:GB115))),"")</f>
        <v>agent 43</v>
      </c>
      <c r="GC115" s="138" t="str">
        <f t="array" ref="GC115">IFERROR(INDEX($A$4:$A$56,SMALL(IF($A$111=GC$4:GC$56,ROW(GC$4:GC$56)-MIN(ROW(GC$4))+1,""),ROWS(GC$111:GC115))),"")</f>
        <v/>
      </c>
      <c r="GD115" s="138" t="str">
        <f t="array" ref="GD115">IFERROR(INDEX($A$4:$A$56,SMALL(IF($A$111=GD$4:GD$56,ROW(GD$4:GD$56)-MIN(ROW(GD$4))+1,""),ROWS(GD$111:GD115))),"")</f>
        <v/>
      </c>
      <c r="GE115" s="138" t="str">
        <f t="array" ref="GE115">IFERROR(INDEX($A$4:$A$56,SMALL(IF($A$111=GE$4:GE$56,ROW(GE$4:GE$56)-MIN(ROW(GE$4))+1,""),ROWS(GE$111:GE115))),"")</f>
        <v>agent 48</v>
      </c>
      <c r="GF115" s="138" t="str">
        <f t="array" ref="GF115">IFERROR(INDEX($A$4:$A$56,SMALL(IF($A$111=GF$4:GF$56,ROW(GF$4:GF$56)-MIN(ROW(GF$4))+1,""),ROWS(GF$111:GF115))),"")</f>
        <v>agent 53</v>
      </c>
      <c r="GG115" s="138" t="str">
        <f t="array" ref="GG115">IFERROR(INDEX($A$4:$A$56,SMALL(IF($A$111=GG$4:GG$56,ROW(GG$4:GG$56)-MIN(ROW(GG$4))+1,""),ROWS(GG$111:GG115))),"")</f>
        <v>agent 53</v>
      </c>
      <c r="GH115" s="138" t="str">
        <f t="array" ref="GH115">IFERROR(INDEX($A$4:$A$56,SMALL(IF($A$111=GH$4:GH$56,ROW(GH$4:GH$56)-MIN(ROW(GH$4))+1,""),ROWS(GH$111:GH115))),"")</f>
        <v/>
      </c>
      <c r="GI115" s="138" t="str">
        <f t="array" ref="GI115">IFERROR(INDEX($A$4:$A$56,SMALL(IF($A$111=GI$4:GI$56,ROW(GI$4:GI$56)-MIN(ROW(GI$4))+1,""),ROWS(GI$111:GI115))),"")</f>
        <v/>
      </c>
      <c r="GJ115" s="138" t="str">
        <f t="array" ref="GJ115">IFERROR(INDEX($A$4:$A$56,SMALL(IF($A$111=GJ$4:GJ$56,ROW(GJ$4:GJ$56)-MIN(ROW(GJ$4))+1,""),ROWS(GJ$111:GJ115))),"")</f>
        <v>agent 47</v>
      </c>
      <c r="GK115" s="138" t="str">
        <f t="array" ref="GK115">IFERROR(INDEX($A$4:$A$56,SMALL(IF($A$111=GK$4:GK$56,ROW(GK$4:GK$56)-MIN(ROW(GK$4))+1,""),ROWS(GK$111:GK115))),"")</f>
        <v>agent 52</v>
      </c>
      <c r="GL115" s="138" t="str">
        <f t="array" ref="GL115">IFERROR(INDEX($A$4:$A$56,SMALL(IF($A$111=GL$4:GL$56,ROW(GL$4:GL$56)-MIN(ROW(GL$4))+1,""),ROWS(GL$111:GL115))),"")</f>
        <v>agent 52</v>
      </c>
      <c r="GM115" s="138" t="str">
        <f t="array" ref="GM115">IFERROR(INDEX($A$4:$A$56,SMALL(IF($A$111=GM$4:GM$56,ROW(GM$4:GM$56)-MIN(ROW(GM$4))+1,""),ROWS(GM$111:GM115))),"")</f>
        <v/>
      </c>
      <c r="GN115" s="138" t="str">
        <f t="array" ref="GN115">IFERROR(INDEX($A$4:$A$56,SMALL(IF($A$111=GN$4:GN$56,ROW(GN$4:GN$56)-MIN(ROW(GN$4))+1,""),ROWS(GN$111:GN115))),"")</f>
        <v/>
      </c>
      <c r="GO115" s="138" t="str">
        <f t="array" ref="GO115">IFERROR(INDEX($A$4:$A$56,SMALL(IF($A$111=GO$4:GO$56,ROW(GO$4:GO$56)-MIN(ROW(GO$4))+1,""),ROWS(GO$111:GO115))),"")</f>
        <v>agent 46</v>
      </c>
      <c r="GP115" s="138" t="str">
        <f t="array" ref="GP115">IFERROR(INDEX($A$4:$A$56,SMALL(IF($A$111=GP$4:GP$56,ROW(GP$4:GP$56)-MIN(ROW(GP$4))+1,""),ROWS(GP$111:GP115))),"")</f>
        <v>agent 51</v>
      </c>
      <c r="GQ115" s="138" t="str">
        <f t="array" ref="GQ115">IFERROR(INDEX($A$4:$A$56,SMALL(IF($A$111=GQ$4:GQ$56,ROW(GQ$4:GQ$56)-MIN(ROW(GQ$4))+1,""),ROWS(GQ$111:GQ115))),"")</f>
        <v>agent 51</v>
      </c>
      <c r="GR115" s="138" t="str">
        <f t="array" ref="GR115">IFERROR(INDEX($A$4:$A$56,SMALL(IF($A$111=GR$4:GR$56,ROW(GR$4:GR$56)-MIN(ROW(GR$4))+1,""),ROWS(GR$111:GR115))),"")</f>
        <v/>
      </c>
      <c r="GS115" s="138" t="str">
        <f t="array" ref="GS115">IFERROR(INDEX($A$4:$A$56,SMALL(IF($A$111=GS$4:GS$56,ROW(GS$4:GS$56)-MIN(ROW(GS$4))+1,""),ROWS(GS$111:GS115))),"")</f>
        <v/>
      </c>
      <c r="GT115" s="138" t="str">
        <f t="array" ref="GT115">IFERROR(INDEX($A$4:$A$56,SMALL(IF($A$111=GT$4:GT$56,ROW(GT$4:GT$56)-MIN(ROW(GT$4))+1,""),ROWS(GT$111:GT115))),"")</f>
        <v>agent 45</v>
      </c>
      <c r="GU115" s="138" t="str">
        <f t="array" ref="GU115">IFERROR(INDEX($A$4:$A$56,SMALL(IF($A$111=GU$4:GU$56,ROW(GU$4:GU$56)-MIN(ROW(GU$4))+1,""),ROWS(GU$111:GU115))),"")</f>
        <v>agent 50</v>
      </c>
      <c r="GV115" s="138" t="str">
        <f t="array" ref="GV115">IFERROR(INDEX($A$4:$A$56,SMALL(IF($A$111=GV$4:GV$56,ROW(GV$4:GV$56)-MIN(ROW(GV$4))+1,""),ROWS(GV$111:GV115))),"")</f>
        <v>agent 50</v>
      </c>
      <c r="GW115" s="138" t="str">
        <f t="array" ref="GW115">IFERROR(INDEX($A$4:$A$56,SMALL(IF($A$111=GW$4:GW$56,ROW(GW$4:GW$56)-MIN(ROW(GW$4))+1,""),ROWS(GW$111:GW115))),"")</f>
        <v/>
      </c>
      <c r="GX115" s="138" t="str">
        <f t="array" ref="GX115">IFERROR(INDEX($A$4:$A$56,SMALL(IF($A$111=GX$4:GX$56,ROW(GX$4:GX$56)-MIN(ROW(GX$4))+1,""),ROWS(GX$111:GX115))),"")</f>
        <v/>
      </c>
      <c r="GY115" s="138" t="str">
        <f t="array" ref="GY115">IFERROR(INDEX($A$4:$A$56,SMALL(IF($A$111=GY$4:GY$56,ROW(GY$4:GY$56)-MIN(ROW(GY$4))+1,""),ROWS(GY$111:GY115))),"")</f>
        <v>agent 44</v>
      </c>
      <c r="GZ115" s="138" t="str">
        <f t="array" ref="GZ115">IFERROR(INDEX($A$4:$A$56,SMALL(IF($A$111=GZ$4:GZ$56,ROW(GZ$4:GZ$56)-MIN(ROW(GZ$4))+1,""),ROWS(GZ$111:GZ115))),"")</f>
        <v>agent 49</v>
      </c>
      <c r="HA115" s="138" t="str">
        <f t="array" ref="HA115">IFERROR(INDEX($A$4:$A$56,SMALL(IF($A$111=HA$4:HA$56,ROW(HA$4:HA$56)-MIN(ROW(HA$4))+1,""),ROWS(HA$111:HA115))),"")</f>
        <v>agent 49</v>
      </c>
      <c r="HB115" s="138" t="str">
        <f t="array" ref="HB115">IFERROR(INDEX($A$4:$A$56,SMALL(IF($A$111=HB$4:HB$56,ROW(HB$4:HB$56)-MIN(ROW(HB$4))+1,""),ROWS(HB$111:HB115))),"")</f>
        <v/>
      </c>
      <c r="HC115" s="138" t="str">
        <f t="array" ref="HC115">IFERROR(INDEX($A$4:$A$56,SMALL(IF($A$111=HC$4:HC$56,ROW(HC$4:HC$56)-MIN(ROW(HC$4))+1,""),ROWS(HC$111:HC115))),"")</f>
        <v/>
      </c>
      <c r="HD115" s="138" t="str">
        <f t="array" ref="HD115">IFERROR(INDEX($A$4:$A$56,SMALL(IF($A$111=HD$4:HD$56,ROW(HD$4:HD$56)-MIN(ROW(HD$4))+1,""),ROWS(HD$111:HD115))),"")</f>
        <v>agent 43</v>
      </c>
      <c r="HE115" s="138" t="str">
        <f t="array" ref="HE115">IFERROR(INDEX($A$4:$A$56,SMALL(IF($A$111=HE$4:HE$56,ROW(HE$4:HE$56)-MIN(ROW(HE$4))+1,""),ROWS(HE$111:HE115))),"")</f>
        <v>agent 48</v>
      </c>
      <c r="HF115" s="138" t="str">
        <f t="array" ref="HF115">IFERROR(INDEX($A$4:$A$56,SMALL(IF($A$111=HF$4:HF$56,ROW(HF$4:HF$56)-MIN(ROW(HF$4))+1,""),ROWS(HF$111:HF115))),"")</f>
        <v>agent 48</v>
      </c>
      <c r="HG115" s="138" t="str">
        <f t="array" ref="HG115">IFERROR(INDEX($A$4:$A$56,SMALL(IF($A$111=HG$4:HG$56,ROW(HG$4:HG$56)-MIN(ROW(HG$4))+1,""),ROWS(HG$111:HG115))),"")</f>
        <v/>
      </c>
      <c r="HH115" s="138" t="str">
        <f t="array" ref="HH115">IFERROR(INDEX($A$4:$A$56,SMALL(IF($A$111=HH$4:HH$56,ROW(HH$4:HH$56)-MIN(ROW(HH$4))+1,""),ROWS(HH$111:HH115))),"")</f>
        <v/>
      </c>
      <c r="HI115" s="138" t="str">
        <f t="array" ref="HI115">IFERROR(INDEX($A$4:$A$56,SMALL(IF($A$111=HI$4:HI$56,ROW(HI$4:HI$56)-MIN(ROW(HI$4))+1,""),ROWS(HI$111:HI115))),"")</f>
        <v>agent 42</v>
      </c>
      <c r="HJ115" s="138" t="str">
        <f t="array" ref="HJ115">IFERROR(INDEX($A$4:$A$56,SMALL(IF($A$111=HJ$4:HJ$56,ROW(HJ$4:HJ$56)-MIN(ROW(HJ$4))+1,""),ROWS(HJ$111:HJ115))),"")</f>
        <v>agent 47</v>
      </c>
      <c r="HK115" s="138" t="str">
        <f t="array" ref="HK115">IFERROR(INDEX($A$4:$A$56,SMALL(IF($A$111=HK$4:HK$56,ROW(HK$4:HK$56)-MIN(ROW(HK$4))+1,""),ROWS(HK$111:HK115))),"")</f>
        <v>agent 47</v>
      </c>
      <c r="HL115" s="138" t="str">
        <f t="array" ref="HL115">IFERROR(INDEX($A$4:$A$56,SMALL(IF($A$111=HL$4:HL$56,ROW(HL$4:HL$56)-MIN(ROW(HL$4))+1,""),ROWS(HL$111:HL115))),"")</f>
        <v/>
      </c>
      <c r="HM115" s="138" t="str">
        <f t="array" ref="HM115">IFERROR(INDEX($A$4:$A$56,SMALL(IF($A$111=HM$4:HM$56,ROW(HM$4:HM$56)-MIN(ROW(HM$4))+1,""),ROWS(HM$111:HM115))),"")</f>
        <v/>
      </c>
      <c r="HN115" s="138" t="str">
        <f t="array" ref="HN115">IFERROR(INDEX($A$4:$A$56,SMALL(IF($A$111=HN$4:HN$56,ROW(HN$4:HN$56)-MIN(ROW(HN$4))+1,""),ROWS(HN$111:HN115))),"")</f>
        <v>agent 46</v>
      </c>
      <c r="HO115" s="138" t="str">
        <f t="array" ref="HO115">IFERROR(INDEX($A$4:$A$56,SMALL(IF($A$111=HO$4:HO$56,ROW(HO$4:HO$56)-MIN(ROW(HO$4))+1,""),ROWS(HO$111:HO115))),"")</f>
        <v>agent 53</v>
      </c>
      <c r="HP115" s="138" t="str">
        <f t="array" ref="HP115">IFERROR(INDEX($A$4:$A$56,SMALL(IF($A$111=HP$4:HP$56,ROW(HP$4:HP$56)-MIN(ROW(HP$4))+1,""),ROWS(HP$111:HP115))),"")</f>
        <v>agent 53</v>
      </c>
      <c r="HQ115" s="138" t="str">
        <f t="array" ref="HQ115">IFERROR(INDEX($A$4:$A$56,SMALL(IF($A$111=HQ$4:HQ$56,ROW(HQ$4:HQ$56)-MIN(ROW(HQ$4))+1,""),ROWS(HQ$111:HQ115))),"")</f>
        <v/>
      </c>
      <c r="HR115" s="138" t="str">
        <f t="array" ref="HR115">IFERROR(INDEX($A$4:$A$56,SMALL(IF($A$111=HR$4:HR$56,ROW(HR$4:HR$56)-MIN(ROW(HR$4))+1,""),ROWS(HR$111:HR115))),"")</f>
        <v/>
      </c>
      <c r="HS115" s="138" t="str">
        <f t="array" ref="HS115">IFERROR(INDEX($A$4:$A$56,SMALL(IF($A$111=HS$4:HS$56,ROW(HS$4:HS$56)-MIN(ROW(HS$4))+1,""),ROWS(HS$111:HS115))),"")</f>
        <v>agent 45</v>
      </c>
      <c r="HT115" s="138" t="str">
        <f t="array" ref="HT115">IFERROR(INDEX($A$4:$A$56,SMALL(IF($A$111=HT$4:HT$56,ROW(HT$4:HT$56)-MIN(ROW(HT$4))+1,""),ROWS(HT$111:HT115))),"")</f>
        <v>agent 52</v>
      </c>
      <c r="HU115" s="138" t="str">
        <f t="array" ref="HU115">IFERROR(INDEX($A$4:$A$56,SMALL(IF($A$111=HU$4:HU$56,ROW(HU$4:HU$56)-MIN(ROW(HU$4))+1,""),ROWS(HU$111:HU115))),"")</f>
        <v>agent 52</v>
      </c>
      <c r="HV115" s="138" t="str">
        <f t="array" ref="HV115">IFERROR(INDEX($A$4:$A$56,SMALL(IF($A$111=HV$4:HV$56,ROW(HV$4:HV$56)-MIN(ROW(HV$4))+1,""),ROWS(HV$111:HV115))),"")</f>
        <v/>
      </c>
      <c r="HW115" s="138" t="str">
        <f t="array" ref="HW115">IFERROR(INDEX($A$4:$A$56,SMALL(IF($A$111=HW$4:HW$56,ROW(HW$4:HW$56)-MIN(ROW(HW$4))+1,""),ROWS(HW$111:HW115))),"")</f>
        <v/>
      </c>
      <c r="HX115" s="138" t="str">
        <f t="array" ref="HX115">IFERROR(INDEX($A$4:$A$56,SMALL(IF($A$111=HX$4:HX$56,ROW(HX$4:HX$56)-MIN(ROW(HX$4))+1,""),ROWS(HX$111:HX115))),"")</f>
        <v>agent 44</v>
      </c>
      <c r="HY115" s="138" t="str">
        <f t="array" ref="HY115">IFERROR(INDEX($A$4:$A$56,SMALL(IF($A$111=HY$4:HY$56,ROW(HY$4:HY$56)-MIN(ROW(HY$4))+1,""),ROWS(HY$111:HY115))),"")</f>
        <v>agent 51</v>
      </c>
      <c r="HZ115" s="138" t="str">
        <f t="array" ref="HZ115">IFERROR(INDEX($A$4:$A$56,SMALL(IF($A$111=HZ$4:HZ$56,ROW(HZ$4:HZ$56)-MIN(ROW(HZ$4))+1,""),ROWS(HZ$111:HZ115))),"")</f>
        <v>agent 51</v>
      </c>
      <c r="IA115" s="138" t="str">
        <f t="array" ref="IA115">IFERROR(INDEX($A$4:$A$56,SMALL(IF($A$111=IA$4:IA$56,ROW(IA$4:IA$56)-MIN(ROW(IA$4))+1,""),ROWS(IA$111:IA115))),"")</f>
        <v/>
      </c>
      <c r="IB115" s="138" t="str">
        <f t="array" ref="IB115">IFERROR(INDEX($A$4:$A$56,SMALL(IF($A$111=IB$4:IB$56,ROW(IB$4:IB$56)-MIN(ROW(IB$4))+1,""),ROWS(IB$111:IB115))),"")</f>
        <v/>
      </c>
      <c r="IC115" s="138" t="str">
        <f t="array" ref="IC115">IFERROR(INDEX($A$4:$A$56,SMALL(IF($A$111=IC$4:IC$56,ROW(IC$4:IC$56)-MIN(ROW(IC$4))+1,""),ROWS(IC$111:IC115))),"")</f>
        <v>agent 43</v>
      </c>
      <c r="ID115" s="138" t="str">
        <f t="array" ref="ID115">IFERROR(INDEX($A$4:$A$56,SMALL(IF($A$111=ID$4:ID$56,ROW(ID$4:ID$56)-MIN(ROW(ID$4))+1,""),ROWS(ID$111:ID115))),"")</f>
        <v>agent 50</v>
      </c>
      <c r="IE115" s="138" t="str">
        <f t="array" ref="IE115">IFERROR(INDEX($A$4:$A$56,SMALL(IF($A$111=IE$4:IE$56,ROW(IE$4:IE$56)-MIN(ROW(IE$4))+1,""),ROWS(IE$111:IE115))),"")</f>
        <v>agent 50</v>
      </c>
      <c r="IF115" s="138" t="str">
        <f t="array" ref="IF115">IFERROR(INDEX($A$4:$A$56,SMALL(IF($A$111=IF$4:IF$56,ROW(IF$4:IF$56)-MIN(ROW(IF$4))+1,""),ROWS(IF$111:IF115))),"")</f>
        <v/>
      </c>
      <c r="IG115" s="138" t="str">
        <f t="array" ref="IG115">IFERROR(INDEX($A$4:$A$56,SMALL(IF($A$111=IG$4:IG$56,ROW(IG$4:IG$56)-MIN(ROW(IG$4))+1,""),ROWS(IG$111:IG115))),"")</f>
        <v/>
      </c>
      <c r="IH115" s="138" t="str">
        <f t="array" ref="IH115">IFERROR(INDEX($A$4:$A$56,SMALL(IF($A$111=IH$4:IH$56,ROW(IH$4:IH$56)-MIN(ROW(IH$4))+1,""),ROWS(IH$111:IH115))),"")</f>
        <v>agent 42</v>
      </c>
      <c r="II115" s="138" t="str">
        <f t="array" ref="II115">IFERROR(INDEX($A$4:$A$56,SMALL(IF($A$111=II$4:II$56,ROW(II$4:II$56)-MIN(ROW(II$4))+1,""),ROWS(II$111:II115))),"")</f>
        <v>agent 49</v>
      </c>
      <c r="IJ115" s="138" t="str">
        <f t="array" ref="IJ115">IFERROR(INDEX($A$4:$A$56,SMALL(IF($A$111=IJ$4:IJ$56,ROW(IJ$4:IJ$56)-MIN(ROW(IJ$4))+1,""),ROWS(IJ$111:IJ115))),"")</f>
        <v>agent 49</v>
      </c>
      <c r="IK115" s="138" t="str">
        <f t="array" ref="IK115">IFERROR(INDEX($A$4:$A$56,SMALL(IF($A$111=IK$4:IK$56,ROW(IK$4:IK$56)-MIN(ROW(IK$4))+1,""),ROWS(IK$111:IK115))),"")</f>
        <v/>
      </c>
      <c r="IL115" s="138" t="str">
        <f t="array" ref="IL115">IFERROR(INDEX($A$4:$A$56,SMALL(IF($A$111=IL$4:IL$56,ROW(IL$4:IL$56)-MIN(ROW(IL$4))+1,""),ROWS(IL$111:IL115))),"")</f>
        <v/>
      </c>
      <c r="IM115" s="138" t="str">
        <f t="array" ref="IM115">IFERROR(INDEX($A$4:$A$56,SMALL(IF($A$111=IM$4:IM$56,ROW(IM$4:IM$56)-MIN(ROW(IM$4))+1,""),ROWS(IM$111:IM115))),"")</f>
        <v>agent 41</v>
      </c>
      <c r="IN115" s="138" t="str">
        <f t="array" ref="IN115">IFERROR(INDEX($A$4:$A$56,SMALL(IF($A$111=IN$4:IN$56,ROW(IN$4:IN$56)-MIN(ROW(IN$4))+1,""),ROWS(IN$111:IN115))),"")</f>
        <v>agent 48</v>
      </c>
      <c r="IO115" s="138" t="str">
        <f t="array" ref="IO115">IFERROR(INDEX($A$4:$A$56,SMALL(IF($A$111=IO$4:IO$56,ROW(IO$4:IO$56)-MIN(ROW(IO$4))+1,""),ROWS(IO$111:IO115))),"")</f>
        <v>agent 48</v>
      </c>
      <c r="IP115" s="138" t="str">
        <f t="array" ref="IP115">IFERROR(INDEX($A$4:$A$56,SMALL(IF($A$111=IP$4:IP$56,ROW(IP$4:IP$56)-MIN(ROW(IP$4))+1,""),ROWS(IP$111:IP115))),"")</f>
        <v/>
      </c>
      <c r="IQ115" s="138" t="str">
        <f t="array" ref="IQ115">IFERROR(INDEX($A$4:$A$56,SMALL(IF($A$111=IQ$4:IQ$56,ROW(IQ$4:IQ$56)-MIN(ROW(IQ$4))+1,""),ROWS(IQ$111:IQ115))),"")</f>
        <v/>
      </c>
      <c r="IR115" s="138" t="str">
        <f t="array" ref="IR115">IFERROR(INDEX($A$4:$A$56,SMALL(IF($A$111=IR$4:IR$56,ROW(IR$4:IR$56)-MIN(ROW(IR$4))+1,""),ROWS(IR$111:IR115))),"")</f>
        <v>agent 47</v>
      </c>
      <c r="IS115" s="138" t="str">
        <f t="array" ref="IS115">IFERROR(INDEX($A$4:$A$56,SMALL(IF($A$111=IS$4:IS$56,ROW(IS$4:IS$56)-MIN(ROW(IS$4))+1,""),ROWS(IS$111:IS115))),"")</f>
        <v>agent 53</v>
      </c>
      <c r="IT115" s="138" t="str">
        <f t="array" ref="IT115">IFERROR(INDEX($A$4:$A$56,SMALL(IF($A$111=IT$4:IT$56,ROW(IT$4:IT$56)-MIN(ROW(IT$4))+1,""),ROWS(IT$111:IT115))),"")</f>
        <v>agent 53</v>
      </c>
      <c r="IU115" s="138" t="str">
        <f t="array" ref="IU115">IFERROR(INDEX($A$4:$A$56,SMALL(IF($A$111=IU$4:IU$56,ROW(IU$4:IU$56)-MIN(ROW(IU$4))+1,""),ROWS(IU$111:IU115))),"")</f>
        <v/>
      </c>
      <c r="IV115" s="138" t="str">
        <f t="array" ref="IV115">IFERROR(INDEX($A$4:$A$56,SMALL(IF($A$111=IV$4:IV$56,ROW(IV$4:IV$56)-MIN(ROW(IV$4))+1,""),ROWS(IV$111:IV115))),"")</f>
        <v/>
      </c>
      <c r="IW115" s="138" t="str">
        <f t="array" ref="IW115">IFERROR(INDEX($A$4:$A$56,SMALL(IF($A$111=IW$4:IW$56,ROW(IW$4:IW$56)-MIN(ROW(IW$4))+1,""),ROWS(IW$111:IW115))),"")</f>
        <v>agent 46</v>
      </c>
      <c r="IX115" s="138" t="str">
        <f t="array" ref="IX115">IFERROR(INDEX($A$4:$A$56,SMALL(IF($A$111=IX$4:IX$56,ROW(IX$4:IX$56)-MIN(ROW(IX$4))+1,""),ROWS(IX$111:IX115))),"")</f>
        <v>agent 53</v>
      </c>
      <c r="IY115" s="138" t="str">
        <f t="array" ref="IY115">IFERROR(INDEX($A$4:$A$56,SMALL(IF($A$111=IY$4:IY$56,ROW(IY$4:IY$56)-MIN(ROW(IY$4))+1,""),ROWS(IY$111:IY115))),"")</f>
        <v>agent 53</v>
      </c>
      <c r="IZ115" s="138" t="str">
        <f t="array" ref="IZ115">IFERROR(INDEX($A$4:$A$56,SMALL(IF($A$111=IZ$4:IZ$56,ROW(IZ$4:IZ$56)-MIN(ROW(IZ$4))+1,""),ROWS(IZ$111:IZ115))),"")</f>
        <v/>
      </c>
      <c r="JA115" s="138" t="str">
        <f t="array" ref="JA115">IFERROR(INDEX($A$4:$A$56,SMALL(IF($A$111=JA$4:JA$56,ROW(JA$4:JA$56)-MIN(ROW(JA$4))+1,""),ROWS(JA$111:JA115))),"")</f>
        <v/>
      </c>
      <c r="JB115" s="138" t="str">
        <f t="array" ref="JB115">IFERROR(INDEX($A$4:$A$56,SMALL(IF($A$111=JB$4:JB$56,ROW(JB$4:JB$56)-MIN(ROW(JB$4))+1,""),ROWS(JB$111:JB115))),"")</f>
        <v>agent 51</v>
      </c>
      <c r="JC115" s="138" t="str">
        <f t="array" ref="JC115">IFERROR(INDEX($A$4:$A$56,SMALL(IF($A$111=JC$4:JC$56,ROW(JC$4:JC$56)-MIN(ROW(JC$4))+1,""),ROWS(JC$111:JC115))),"")</f>
        <v>agent 53</v>
      </c>
      <c r="JD115" s="138" t="str">
        <f t="array" ref="JD115">IFERROR(INDEX($A$4:$A$56,SMALL(IF($A$111=JD$4:JD$56,ROW(JD$4:JD$56)-MIN(ROW(JD$4))+1,""),ROWS(JD$111:JD115))),"")</f>
        <v>agent 52</v>
      </c>
      <c r="JE115" s="138" t="str">
        <f t="array" ref="JE115">IFERROR(INDEX($A$4:$A$56,SMALL(IF($A$111=JE$4:JE$56,ROW(JE$4:JE$56)-MIN(ROW(JE$4))+1,""),ROWS(JE$111:JE115))),"")</f>
        <v/>
      </c>
      <c r="JF115" s="138" t="str">
        <f t="array" ref="JF115">IFERROR(INDEX($A$4:$A$56,SMALL(IF($A$111=JF$4:JF$56,ROW(JF$4:JF$56)-MIN(ROW(JF$4))+1,""),ROWS(JF$111:JF115))),"")</f>
        <v/>
      </c>
      <c r="JG115" s="138" t="str">
        <f t="array" ref="JG115">IFERROR(INDEX($A$4:$A$56,SMALL(IF($A$111=JG$4:JG$56,ROW(JG$4:JG$56)-MIN(ROW(JG$4))+1,""),ROWS(JG$111:JG115))),"")</f>
        <v>agent 50</v>
      </c>
      <c r="JH115" s="138" t="str">
        <f t="array" ref="JH115">IFERROR(INDEX($A$4:$A$56,SMALL(IF($A$111=JH$4:JH$56,ROW(JH$4:JH$56)-MIN(ROW(JH$4))+1,""),ROWS(JH$111:JH115))),"")</f>
        <v>agent 52</v>
      </c>
      <c r="JI115" s="138" t="str">
        <f t="array" ref="JI115">IFERROR(INDEX($A$4:$A$56,SMALL(IF($A$111=JI$4:JI$56,ROW(JI$4:JI$56)-MIN(ROW(JI$4))+1,""),ROWS(JI$111:JI115))),"")</f>
        <v>agent 53</v>
      </c>
      <c r="JJ115" s="138" t="str">
        <f t="array" ref="JJ115">IFERROR(INDEX($A$4:$A$56,SMALL(IF($A$111=JJ$4:JJ$56,ROW(JJ$4:JJ$56)-MIN(ROW(JJ$4))+1,""),ROWS(JJ$111:JJ115))),"")</f>
        <v/>
      </c>
      <c r="JK115" s="138" t="str">
        <f t="array" ref="JK115">IFERROR(INDEX($A$4:$A$56,SMALL(IF($A$111=JK$4:JK$56,ROW(JK$4:JK$56)-MIN(ROW(JK$4))+1,""),ROWS(JK$111:JK115))),"")</f>
        <v/>
      </c>
    </row>
    <row r="116" spans="2:271">
      <c r="B116" s="186" t="str">
        <f t="array" ref="B116">IFERROR(INDEX($A$4:$A$56,SMALL(IF($A$111=B$4:B$56,ROW(B$4:B$56)-MIN(ROW(B$4))+1,""),ROWS(B$111:B116))),"")</f>
        <v>agent 51</v>
      </c>
      <c r="C116" s="138" t="str">
        <f t="array" ref="C116">IFERROR(INDEX($A$4:$A$56,SMALL(IF($A$111=C$4:C$56,ROW(C$4:C$56)-MIN(ROW(C$4))+1,""),ROWS(C$111:C116))),"")</f>
        <v/>
      </c>
      <c r="D116" s="138" t="str">
        <f t="array" ref="D116">IFERROR(INDEX($A$4:$A$56,SMALL(IF($A$111=D$4:D$56,ROW(D$4:D$56)-MIN(ROW(D$4))+1,""),ROWS(D$111:D116))),"")</f>
        <v>agent 52</v>
      </c>
      <c r="E116" s="138" t="str">
        <f t="array" ref="E116">IFERROR(INDEX($A$4:$A$56,SMALL(IF($A$111=E$4:E$56,ROW(E$4:E$56)-MIN(ROW(E$4))+1,""),ROWS(E$111:E116))),"")</f>
        <v/>
      </c>
      <c r="F116" s="138" t="str">
        <f t="array" ref="F116">IFERROR(INDEX($A$4:$A$56,SMALL(IF($A$111=F$4:F$56,ROW(F$4:F$56)-MIN(ROW(F$4))+1,""),ROWS(F$111:F116))),"")</f>
        <v/>
      </c>
      <c r="G116" s="186" t="str">
        <f t="array" ref="G116">IFERROR(INDEX($A$4:$A$56,SMALL(IF($A$111=G$4:G$56,ROW(G$4:G$56)-MIN(ROW(G$4))+1,""),ROWS(G$111:G116))),"")</f>
        <v>agent 50</v>
      </c>
      <c r="H116" s="138" t="str">
        <f t="array" ref="H116">IFERROR(INDEX($A$4:$A$56,SMALL(IF($A$111=H$4:H$56,ROW(H$4:H$56)-MIN(ROW(H$4))+1,""),ROWS(H$111:H116))),"")</f>
        <v/>
      </c>
      <c r="I116" s="138" t="str">
        <f t="array" ref="I116">IFERROR(INDEX($A$4:$A$56,SMALL(IF($A$111=I$4:I$56,ROW(I$4:I$56)-MIN(ROW(I$4))+1,""),ROWS(I$111:I116))),"")</f>
        <v/>
      </c>
      <c r="J116" s="138" t="str">
        <f t="array" ref="J116">IFERROR(INDEX($A$4:$A$56,SMALL(IF($A$111=J$4:J$56,ROW(J$4:J$56)-MIN(ROW(J$4))+1,""),ROWS(J$111:J116))),"")</f>
        <v/>
      </c>
      <c r="K116" s="138" t="str">
        <f t="array" ref="K116">IFERROR(INDEX($A$4:$A$56,SMALL(IF($A$111=K$4:K$56,ROW(K$4:K$56)-MIN(ROW(K$4))+1,""),ROWS(K$111:K116))),"")</f>
        <v/>
      </c>
      <c r="L116" s="186" t="str">
        <f t="array" ref="L116">IFERROR(INDEX($A$4:$A$56,SMALL(IF($A$111=L$4:L$56,ROW(L$4:L$56)-MIN(ROW(L$4))+1,""),ROWS(L$111:L116))),"")</f>
        <v>agent 49</v>
      </c>
      <c r="M116" s="138" t="str">
        <f t="array" ref="M116">IFERROR(INDEX($A$4:$A$56,SMALL(IF($A$111=M$4:M$56,ROW(M$4:M$56)-MIN(ROW(M$4))+1,""),ROWS(M$111:M116))),"")</f>
        <v/>
      </c>
      <c r="N116" s="138" t="str">
        <f t="array" ref="N116">IFERROR(INDEX($A$4:$A$56,SMALL(IF($A$111=N$4:N$56,ROW(N$4:N$56)-MIN(ROW(N$4))+1,""),ROWS(N$111:N116))),"")</f>
        <v/>
      </c>
      <c r="O116" s="138" t="str">
        <f t="array" ref="O116">IFERROR(INDEX($A$4:$A$56,SMALL(IF($A$111=O$4:O$56,ROW(O$4:O$56)-MIN(ROW(O$4))+1,""),ROWS(O$111:O116))),"")</f>
        <v/>
      </c>
      <c r="P116" s="138" t="str">
        <f t="array" ref="P116">IFERROR(INDEX($A$4:$A$56,SMALL(IF($A$111=P$4:P$56,ROW(P$4:P$56)-MIN(ROW(P$4))+1,""),ROWS(P$111:P116))),"")</f>
        <v/>
      </c>
      <c r="Q116" s="186" t="str">
        <f t="array" ref="Q116">IFERROR(INDEX($A$4:$A$56,SMALL(IF($A$111=Q$4:Q$56,ROW(Q$4:Q$56)-MIN(ROW(Q$4))+1,""),ROWS(Q$111:Q116))),"")</f>
        <v>agent 48</v>
      </c>
      <c r="R116" s="138" t="str">
        <f t="array" ref="R116">IFERROR(INDEX($A$4:$A$56,SMALL(IF($A$111=R$4:R$56,ROW(R$4:R$56)-MIN(ROW(R$4))+1,""),ROWS(R$111:R116))),"")</f>
        <v/>
      </c>
      <c r="S116" s="138" t="str">
        <f t="array" ref="S116">IFERROR(INDEX($A$4:$A$56,SMALL(IF($A$111=S$4:S$56,ROW(S$4:S$56)-MIN(ROW(S$4))+1,""),ROWS(S$111:S116))),"")</f>
        <v/>
      </c>
      <c r="T116" s="138" t="str">
        <f t="array" ref="T116">IFERROR(INDEX($A$4:$A$56,SMALL(IF($A$111=T$4:T$56,ROW(T$4:T$56)-MIN(ROW(T$4))+1,""),ROWS(T$111:T116))),"")</f>
        <v/>
      </c>
      <c r="U116" s="138" t="str">
        <f t="array" ref="U116">IFERROR(INDEX($A$4:$A$56,SMALL(IF($A$111=U$4:U$56,ROW(U$4:U$56)-MIN(ROW(U$4))+1,""),ROWS(U$111:U116))),"")</f>
        <v/>
      </c>
      <c r="V116" s="186" t="str">
        <f t="array" ref="V116">IFERROR(INDEX($A$4:$A$56,SMALL(IF($A$111=V$4:V$56,ROW(V$4:V$56)-MIN(ROW(V$4))+1,""),ROWS(V$111:V116))),"")</f>
        <v>agent 53</v>
      </c>
      <c r="W116" s="138" t="str">
        <f t="array" ref="W116">IFERROR(INDEX($A$4:$A$56,SMALL(IF($A$111=W$4:W$56,ROW(W$4:W$56)-MIN(ROW(W$4))+1,""),ROWS(W$111:W116))),"")</f>
        <v/>
      </c>
      <c r="X116" s="138" t="str">
        <f t="array" ref="X116">IFERROR(INDEX($A$4:$A$56,SMALL(IF($A$111=X$4:X$56,ROW(X$4:X$56)-MIN(ROW(X$4))+1,""),ROWS(X$111:X116))),"")</f>
        <v/>
      </c>
      <c r="Y116" s="138" t="str">
        <f t="array" ref="Y116">IFERROR(INDEX($A$4:$A$56,SMALL(IF($A$111=Y$4:Y$56,ROW(Y$4:Y$56)-MIN(ROW(Y$4))+1,""),ROWS(Y$111:Y116))),"")</f>
        <v/>
      </c>
      <c r="Z116" s="138" t="str">
        <f t="array" ref="Z116">IFERROR(INDEX($A$4:$A$56,SMALL(IF($A$111=Z$4:Z$56,ROW(Z$4:Z$56)-MIN(ROW(Z$4))+1,""),ROWS(Z$111:Z116))),"")</f>
        <v/>
      </c>
      <c r="AA116" s="186" t="str">
        <f t="array" ref="AA116">IFERROR(INDEX($A$4:$A$56,SMALL(IF($A$111=AA$4:AA$56,ROW(AA$4:AA$56)-MIN(ROW(AA$4))+1,""),ROWS(AA$111:AA116))),"")</f>
        <v>agent 53</v>
      </c>
      <c r="AB116" s="138" t="str">
        <f t="array" ref="AB116">IFERROR(INDEX($A$4:$A$56,SMALL(IF($A$111=AB$4:AB$56,ROW(AB$4:AB$56)-MIN(ROW(AB$4))+1,""),ROWS(AB$111:AB116))),"")</f>
        <v/>
      </c>
      <c r="AC116" s="138" t="str">
        <f t="array" ref="AC116">IFERROR(INDEX($A$4:$A$56,SMALL(IF($A$111=AC$4:AC$56,ROW(AC$4:AC$56)-MIN(ROW(AC$4))+1,""),ROWS(AC$111:AC116))),"")</f>
        <v/>
      </c>
      <c r="AD116" s="138" t="str">
        <f t="array" ref="AD116">IFERROR(INDEX($A$4:$A$56,SMALL(IF($A$111=AD$4:AD$56,ROW(AD$4:AD$56)-MIN(ROW(AD$4))+1,""),ROWS(AD$111:AD116))),"")</f>
        <v/>
      </c>
      <c r="AE116" s="138" t="str">
        <f t="array" ref="AE116">IFERROR(INDEX($A$4:$A$56,SMALL(IF($A$111=AE$4:AE$56,ROW(AE$4:AE$56)-MIN(ROW(AE$4))+1,""),ROWS(AE$111:AE116))),"")</f>
        <v/>
      </c>
      <c r="AF116" s="186" t="str">
        <f t="array" ref="AF116">IFERROR(INDEX($A$4:$A$56,SMALL(IF($A$111=AF$4:AF$56,ROW(AF$4:AF$56)-MIN(ROW(AF$4))+1,""),ROWS(AF$111:AF116))),"")</f>
        <v>agent 52</v>
      </c>
      <c r="AG116" s="138" t="str">
        <f t="array" ref="AG116">IFERROR(INDEX($A$4:$A$56,SMALL(IF($A$111=AG$4:AG$56,ROW(AG$4:AG$56)-MIN(ROW(AG$4))+1,""),ROWS(AG$111:AG116))),"")</f>
        <v/>
      </c>
      <c r="AH116" s="138" t="str">
        <f t="array" ref="AH116">IFERROR(INDEX($A$4:$A$56,SMALL(IF($A$111=AH$4:AH$56,ROW(AH$4:AH$56)-MIN(ROW(AH$4))+1,""),ROWS(AH$111:AH116))),"")</f>
        <v/>
      </c>
      <c r="AI116" s="138" t="str">
        <f t="array" ref="AI116">IFERROR(INDEX($A$4:$A$56,SMALL(IF($A$111=AI$4:AI$56,ROW(AI$4:AI$56)-MIN(ROW(AI$4))+1,""),ROWS(AI$111:AI116))),"")</f>
        <v/>
      </c>
      <c r="AJ116" s="138" t="str">
        <f t="array" ref="AJ116">IFERROR(INDEX($A$4:$A$56,SMALL(IF($A$111=AJ$4:AJ$56,ROW(AJ$4:AJ$56)-MIN(ROW(AJ$4))+1,""),ROWS(AJ$111:AJ116))),"")</f>
        <v/>
      </c>
      <c r="AK116" s="186" t="str">
        <f t="array" ref="AK116">IFERROR(INDEX($A$4:$A$56,SMALL(IF($A$111=AK$4:AK$56,ROW(AK$4:AK$56)-MIN(ROW(AK$4))+1,""),ROWS(AK$111:AK116))),"")</f>
        <v>agent 51</v>
      </c>
      <c r="AL116" s="138" t="str">
        <f t="array" ref="AL116">IFERROR(INDEX($A$4:$A$56,SMALL(IF($A$111=AL$4:AL$56,ROW(AL$4:AL$56)-MIN(ROW(AL$4))+1,""),ROWS(AL$111:AL116))),"")</f>
        <v/>
      </c>
      <c r="AM116" s="138" t="str">
        <f t="array" ref="AM116">IFERROR(INDEX($A$4:$A$56,SMALL(IF($A$111=AM$4:AM$56,ROW(AM$4:AM$56)-MIN(ROW(AM$4))+1,""),ROWS(AM$111:AM116))),"")</f>
        <v/>
      </c>
      <c r="AN116" s="138" t="str">
        <f t="array" ref="AN116">IFERROR(INDEX($A$4:$A$56,SMALL(IF($A$111=AN$4:AN$56,ROW(AN$4:AN$56)-MIN(ROW(AN$4))+1,""),ROWS(AN$111:AN116))),"")</f>
        <v/>
      </c>
      <c r="AO116" s="138" t="str">
        <f t="array" ref="AO116">IFERROR(INDEX($A$4:$A$56,SMALL(IF($A$111=AO$4:AO$56,ROW(AO$4:AO$56)-MIN(ROW(AO$4))+1,""),ROWS(AO$111:AO116))),"")</f>
        <v/>
      </c>
      <c r="AP116" s="186" t="str">
        <f t="array" ref="AP116">IFERROR(INDEX($A$4:$A$56,SMALL(IF($A$111=AP$4:AP$56,ROW(AP$4:AP$56)-MIN(ROW(AP$4))+1,""),ROWS(AP$111:AP116))),"")</f>
        <v>agent 50</v>
      </c>
      <c r="AQ116" s="138" t="str">
        <f t="array" ref="AQ116">IFERROR(INDEX($A$4:$A$56,SMALL(IF($A$111=AQ$4:AQ$56,ROW(AQ$4:AQ$56)-MIN(ROW(AQ$4))+1,""),ROWS(AQ$111:AQ116))),"")</f>
        <v/>
      </c>
      <c r="AR116" s="138" t="str">
        <f t="array" ref="AR116">IFERROR(INDEX($A$4:$A$56,SMALL(IF($A$111=AR$4:AR$56,ROW(AR$4:AR$56)-MIN(ROW(AR$4))+1,""),ROWS(AR$111:AR116))),"")</f>
        <v/>
      </c>
      <c r="AS116" s="138" t="str">
        <f t="array" ref="AS116">IFERROR(INDEX($A$4:$A$56,SMALL(IF($A$111=AS$4:AS$56,ROW(AS$4:AS$56)-MIN(ROW(AS$4))+1,""),ROWS(AS$111:AS116))),"")</f>
        <v/>
      </c>
      <c r="AT116" s="138" t="str">
        <f t="array" ref="AT116">IFERROR(INDEX($A$4:$A$56,SMALL(IF($A$111=AT$4:AT$56,ROW(AT$4:AT$56)-MIN(ROW(AT$4))+1,""),ROWS(AT$111:AT116))),"")</f>
        <v/>
      </c>
      <c r="AU116" s="186" t="str">
        <f t="array" ref="AU116">IFERROR(INDEX($A$4:$A$56,SMALL(IF($A$111=AU$4:AU$56,ROW(AU$4:AU$56)-MIN(ROW(AU$4))+1,""),ROWS(AU$111:AU116))),"")</f>
        <v>agent 49</v>
      </c>
      <c r="AV116" s="138" t="str">
        <f t="array" ref="AV116">IFERROR(INDEX($A$4:$A$56,SMALL(IF($A$111=AV$4:AV$56,ROW(AV$4:AV$56)-MIN(ROW(AV$4))+1,""),ROWS(AV$111:AV116))),"")</f>
        <v/>
      </c>
      <c r="AW116" s="138" t="str">
        <f t="array" ref="AW116">IFERROR(INDEX($A$4:$A$56,SMALL(IF($A$111=AW$4:AW$56,ROW(AW$4:AW$56)-MIN(ROW(AW$4))+1,""),ROWS(AW$111:AW116))),"")</f>
        <v/>
      </c>
      <c r="AX116" s="138" t="str">
        <f t="array" ref="AX116">IFERROR(INDEX($A$4:$A$56,SMALL(IF($A$111=AX$4:AX$56,ROW(AX$4:AX$56)-MIN(ROW(AX$4))+1,""),ROWS(AX$111:AX116))),"")</f>
        <v/>
      </c>
      <c r="AY116" s="138" t="str">
        <f t="array" ref="AY116">IFERROR(INDEX($A$4:$A$56,SMALL(IF($A$111=AY$4:AY$56,ROW(AY$4:AY$56)-MIN(ROW(AY$4))+1,""),ROWS(AY$111:AY116))),"")</f>
        <v/>
      </c>
      <c r="AZ116" s="186" t="str">
        <f t="array" ref="AZ116">IFERROR(INDEX($A$4:$A$56,SMALL(IF($A$111=AZ$4:AZ$56,ROW(AZ$4:AZ$56)-MIN(ROW(AZ$4))+1,""),ROWS(AZ$111:AZ116))),"")</f>
        <v>agent 53</v>
      </c>
      <c r="BA116" s="138" t="str">
        <f t="array" ref="BA116">IFERROR(INDEX($A$4:$A$56,SMALL(IF($A$111=BA$4:BA$56,ROW(BA$4:BA$56)-MIN(ROW(BA$4))+1,""),ROWS(BA$111:BA116))),"")</f>
        <v/>
      </c>
      <c r="BB116" s="138" t="str">
        <f t="array" ref="BB116">IFERROR(INDEX($A$4:$A$56,SMALL(IF($A$111=BB$4:BB$56,ROW(BB$4:BB$56)-MIN(ROW(BB$4))+1,""),ROWS(BB$111:BB116))),"")</f>
        <v/>
      </c>
      <c r="BC116" s="138" t="str">
        <f t="array" ref="BC116">IFERROR(INDEX($A$4:$A$56,SMALL(IF($A$111=BC$4:BC$56,ROW(BC$4:BC$56)-MIN(ROW(BC$4))+1,""),ROWS(BC$111:BC116))),"")</f>
        <v/>
      </c>
      <c r="BD116" s="138" t="str">
        <f t="array" ref="BD116">IFERROR(INDEX($A$4:$A$56,SMALL(IF($A$111=BD$4:BD$56,ROW(BD$4:BD$56)-MIN(ROW(BD$4))+1,""),ROWS(BD$111:BD116))),"")</f>
        <v/>
      </c>
      <c r="BE116" s="186" t="str">
        <f t="array" ref="BE116">IFERROR(INDEX($A$4:$A$56,SMALL(IF($A$111=BE$4:BE$56,ROW(BE$4:BE$56)-MIN(ROW(BE$4))+1,""),ROWS(BE$111:BE116))),"")</f>
        <v>agent 52</v>
      </c>
      <c r="BF116" s="138" t="str">
        <f t="array" ref="BF116">IFERROR(INDEX($A$4:$A$56,SMALL(IF($A$111=BF$4:BF$56,ROW(BF$4:BF$56)-MIN(ROW(BF$4))+1,""),ROWS(BF$111:BF116))),"")</f>
        <v/>
      </c>
      <c r="BG116" s="138" t="str">
        <f t="array" ref="BG116">IFERROR(INDEX($A$4:$A$56,SMALL(IF($A$111=BG$4:BG$56,ROW(BG$4:BG$56)-MIN(ROW(BG$4))+1,""),ROWS(BG$111:BG116))),"")</f>
        <v/>
      </c>
      <c r="BH116" s="138" t="str">
        <f t="array" ref="BH116">IFERROR(INDEX($A$4:$A$56,SMALL(IF($A$111=BH$4:BH$56,ROW(BH$4:BH$56)-MIN(ROW(BH$4))+1,""),ROWS(BH$111:BH116))),"")</f>
        <v/>
      </c>
      <c r="BI116" s="138" t="str">
        <f t="array" ref="BI116">IFERROR(INDEX($A$4:$A$56,SMALL(IF($A$111=BI$4:BI$56,ROW(BI$4:BI$56)-MIN(ROW(BI$4))+1,""),ROWS(BI$111:BI116))),"")</f>
        <v/>
      </c>
      <c r="BJ116" s="186" t="str">
        <f t="array" ref="BJ116">IFERROR(INDEX($A$4:$A$56,SMALL(IF($A$111=BJ$4:BJ$56,ROW(BJ$4:BJ$56)-MIN(ROW(BJ$4))+1,""),ROWS(BJ$111:BJ116))),"")</f>
        <v>agent 51</v>
      </c>
      <c r="BK116" s="138" t="str">
        <f t="array" ref="BK116">IFERROR(INDEX($A$4:$A$56,SMALL(IF($A$111=BK$4:BK$56,ROW(BK$4:BK$56)-MIN(ROW(BK$4))+1,""),ROWS(BK$111:BK116))),"")</f>
        <v/>
      </c>
      <c r="BL116" s="138" t="str">
        <f t="array" ref="BL116">IFERROR(INDEX($A$4:$A$56,SMALL(IF($A$111=BL$4:BL$56,ROW(BL$4:BL$56)-MIN(ROW(BL$4))+1,""),ROWS(BL$111:BL116))),"")</f>
        <v/>
      </c>
      <c r="BM116" s="138" t="str">
        <f t="array" ref="BM116">IFERROR(INDEX($A$4:$A$56,SMALL(IF($A$111=BM$4:BM$56,ROW(BM$4:BM$56)-MIN(ROW(BM$4))+1,""),ROWS(BM$111:BM116))),"")</f>
        <v/>
      </c>
      <c r="BN116" s="138" t="str">
        <f t="array" ref="BN116">IFERROR(INDEX($A$4:$A$56,SMALL(IF($A$111=BN$4:BN$56,ROW(BN$4:BN$56)-MIN(ROW(BN$4))+1,""),ROWS(BN$111:BN116))),"")</f>
        <v/>
      </c>
      <c r="BO116" s="186" t="str">
        <f t="array" ref="BO116">IFERROR(INDEX($A$4:$A$56,SMALL(IF($A$111=BO$4:BO$56,ROW(BO$4:BO$56)-MIN(ROW(BO$4))+1,""),ROWS(BO$111:BO116))),"")</f>
        <v>agent 50</v>
      </c>
      <c r="BP116" s="138" t="str">
        <f t="array" ref="BP116">IFERROR(INDEX($A$4:$A$56,SMALL(IF($A$111=BP$4:BP$56,ROW(BP$4:BP$56)-MIN(ROW(BP$4))+1,""),ROWS(BP$111:BP116))),"")</f>
        <v/>
      </c>
      <c r="BQ116" s="138" t="str">
        <f t="array" ref="BQ116">IFERROR(INDEX($A$4:$A$56,SMALL(IF($A$111=BQ$4:BQ$56,ROW(BQ$4:BQ$56)-MIN(ROW(BQ$4))+1,""),ROWS(BQ$111:BQ116))),"")</f>
        <v/>
      </c>
      <c r="BR116" s="138" t="str">
        <f t="array" ref="BR116">IFERROR(INDEX($A$4:$A$56,SMALL(IF($A$111=BR$4:BR$56,ROW(BR$4:BR$56)-MIN(ROW(BR$4))+1,""),ROWS(BR$111:BR116))),"")</f>
        <v/>
      </c>
      <c r="BS116" s="138" t="str">
        <f t="array" ref="BS116">IFERROR(INDEX($A$4:$A$56,SMALL(IF($A$111=BS$4:BS$56,ROW(BS$4:BS$56)-MIN(ROW(BS$4))+1,""),ROWS(BS$111:BS116))),"")</f>
        <v/>
      </c>
      <c r="BT116" s="186" t="str">
        <f t="array" ref="BT116">IFERROR(INDEX($A$4:$A$56,SMALL(IF($A$111=BT$4:BT$56,ROW(BT$4:BT$56)-MIN(ROW(BT$4))+1,""),ROWS(BT$111:BT116))),"")</f>
        <v>agent 49</v>
      </c>
      <c r="BU116" s="138" t="str">
        <f t="array" ref="BU116">IFERROR(INDEX($A$4:$A$56,SMALL(IF($A$111=BU$4:BU$56,ROW(BU$4:BU$56)-MIN(ROW(BU$4))+1,""),ROWS(BU$111:BU116))),"")</f>
        <v/>
      </c>
      <c r="BV116" s="138" t="str">
        <f t="array" ref="BV116">IFERROR(INDEX($A$4:$A$56,SMALL(IF($A$111=BV$4:BV$56,ROW(BV$4:BV$56)-MIN(ROW(BV$4))+1,""),ROWS(BV$111:BV116))),"")</f>
        <v/>
      </c>
      <c r="BW116" s="138" t="str">
        <f t="array" ref="BW116">IFERROR(INDEX($A$4:$A$56,SMALL(IF($A$111=BW$4:BW$56,ROW(BW$4:BW$56)-MIN(ROW(BW$4))+1,""),ROWS(BW$111:BW116))),"")</f>
        <v/>
      </c>
      <c r="BX116" s="138" t="str">
        <f t="array" ref="BX116">IFERROR(INDEX($A$4:$A$56,SMALL(IF($A$111=BX$4:BX$56,ROW(BX$4:BX$56)-MIN(ROW(BX$4))+1,""),ROWS(BX$111:BX116))),"")</f>
        <v/>
      </c>
      <c r="BY116" s="186" t="str">
        <f t="array" ref="BY116">IFERROR(INDEX($A$4:$A$56,SMALL(IF($A$111=BY$4:BY$56,ROW(BY$4:BY$56)-MIN(ROW(BY$4))+1,""),ROWS(BY$111:BY116))),"")</f>
        <v>agent 48</v>
      </c>
      <c r="BZ116" s="138" t="str">
        <f t="array" ref="BZ116">IFERROR(INDEX($A$4:$A$56,SMALL(IF($A$111=BZ$4:BZ$56,ROW(BZ$4:BZ$56)-MIN(ROW(BZ$4))+1,""),ROWS(BZ$111:BZ116))),"")</f>
        <v/>
      </c>
      <c r="CA116" s="138" t="str">
        <f t="array" ref="CA116">IFERROR(INDEX($A$4:$A$56,SMALL(IF($A$111=CA$4:CA$56,ROW(CA$4:CA$56)-MIN(ROW(CA$4))+1,""),ROWS(CA$111:CA116))),"")</f>
        <v/>
      </c>
      <c r="CB116" s="138" t="str">
        <f t="array" ref="CB116">IFERROR(INDEX($A$4:$A$56,SMALL(IF($A$111=CB$4:CB$56,ROW(CB$4:CB$56)-MIN(ROW(CB$4))+1,""),ROWS(CB$111:CB116))),"")</f>
        <v/>
      </c>
      <c r="CC116" s="138" t="str">
        <f t="array" ref="CC116">IFERROR(INDEX($A$4:$A$56,SMALL(IF($A$111=CC$4:CC$56,ROW(CC$4:CC$56)-MIN(ROW(CC$4))+1,""),ROWS(CC$111:CC116))),"")</f>
        <v/>
      </c>
      <c r="CD116" s="186" t="str">
        <f t="array" ref="CD116">IFERROR(INDEX($A$4:$A$56,SMALL(IF($A$111=CD$4:CD$56,ROW(CD$4:CD$56)-MIN(ROW(CD$4))+1,""),ROWS(CD$111:CD116))),"")</f>
        <v>agent 47</v>
      </c>
      <c r="CE116" s="138" t="str">
        <f t="array" ref="CE116">IFERROR(INDEX($A$4:$A$56,SMALL(IF($A$111=CE$4:CE$56,ROW(CE$4:CE$56)-MIN(ROW(CE$4))+1,""),ROWS(CE$111:CE116))),"")</f>
        <v/>
      </c>
      <c r="CF116" s="138" t="str">
        <f t="array" ref="CF116">IFERROR(INDEX($A$4:$A$56,SMALL(IF($A$111=CF$4:CF$56,ROW(CF$4:CF$56)-MIN(ROW(CF$4))+1,""),ROWS(CF$111:CF116))),"")</f>
        <v/>
      </c>
      <c r="CG116" s="138" t="str">
        <f t="array" ref="CG116">IFERROR(INDEX($A$4:$A$56,SMALL(IF($A$111=CG$4:CG$56,ROW(CG$4:CG$56)-MIN(ROW(CG$4))+1,""),ROWS(CG$111:CG116))),"")</f>
        <v/>
      </c>
      <c r="CH116" s="138" t="str">
        <f t="array" ref="CH116">IFERROR(INDEX($A$4:$A$56,SMALL(IF($A$111=CH$4:CH$56,ROW(CH$4:CH$56)-MIN(ROW(CH$4))+1,""),ROWS(CH$111:CH116))),"")</f>
        <v/>
      </c>
      <c r="CI116" s="186" t="str">
        <f t="array" ref="CI116">IFERROR(INDEX($A$4:$A$56,SMALL(IF($A$111=CI$4:CI$56,ROW(CI$4:CI$56)-MIN(ROW(CI$4))+1,""),ROWS(CI$111:CI116))),"")</f>
        <v>agent 53</v>
      </c>
      <c r="CJ116" s="138" t="str">
        <f t="array" ref="CJ116">IFERROR(INDEX($A$4:$A$56,SMALL(IF($A$111=CJ$4:CJ$56,ROW(CJ$4:CJ$56)-MIN(ROW(CJ$4))+1,""),ROWS(CJ$111:CJ116))),"")</f>
        <v/>
      </c>
      <c r="CK116" s="138" t="str">
        <f t="array" ref="CK116">IFERROR(INDEX($A$4:$A$56,SMALL(IF($A$111=CK$4:CK$56,ROW(CK$4:CK$56)-MIN(ROW(CK$4))+1,""),ROWS(CK$111:CK116))),"")</f>
        <v/>
      </c>
      <c r="CL116" s="138" t="str">
        <f t="array" ref="CL116">IFERROR(INDEX($A$4:$A$56,SMALL(IF($A$111=CL$4:CL$56,ROW(CL$4:CL$56)-MIN(ROW(CL$4))+1,""),ROWS(CL$111:CL116))),"")</f>
        <v/>
      </c>
      <c r="CM116" s="138" t="str">
        <f t="array" ref="CM116">IFERROR(INDEX($A$4:$A$56,SMALL(IF($A$111=CM$4:CM$56,ROW(CM$4:CM$56)-MIN(ROW(CM$4))+1,""),ROWS(CM$111:CM116))),"")</f>
        <v/>
      </c>
      <c r="CN116" s="186" t="str">
        <f t="array" ref="CN116">IFERROR(INDEX($A$4:$A$56,SMALL(IF($A$111=CN$4:CN$56,ROW(CN$4:CN$56)-MIN(ROW(CN$4))+1,""),ROWS(CN$111:CN116))),"")</f>
        <v>agent 52</v>
      </c>
      <c r="CO116" s="138" t="str">
        <f t="array" ref="CO116">IFERROR(INDEX($A$4:$A$56,SMALL(IF($A$111=CO$4:CO$56,ROW(CO$4:CO$56)-MIN(ROW(CO$4))+1,""),ROWS(CO$111:CO116))),"")</f>
        <v/>
      </c>
      <c r="CP116" s="138" t="str">
        <f t="array" ref="CP116">IFERROR(INDEX($A$4:$A$56,SMALL(IF($A$111=CP$4:CP$56,ROW(CP$4:CP$56)-MIN(ROW(CP$4))+1,""),ROWS(CP$111:CP116))),"")</f>
        <v/>
      </c>
      <c r="CQ116" s="138" t="str">
        <f t="array" ref="CQ116">IFERROR(INDEX($A$4:$A$56,SMALL(IF($A$111=CQ$4:CQ$56,ROW(CQ$4:CQ$56)-MIN(ROW(CQ$4))+1,""),ROWS(CQ$111:CQ116))),"")</f>
        <v/>
      </c>
      <c r="CR116" s="138" t="str">
        <f t="array" ref="CR116">IFERROR(INDEX($A$4:$A$56,SMALL(IF($A$111=CR$4:CR$56,ROW(CR$4:CR$56)-MIN(ROW(CR$4))+1,""),ROWS(CR$111:CR116))),"")</f>
        <v/>
      </c>
      <c r="CS116" s="186" t="str">
        <f t="array" ref="CS116">IFERROR(INDEX($A$4:$A$56,SMALL(IF($A$111=CS$4:CS$56,ROW(CS$4:CS$56)-MIN(ROW(CS$4))+1,""),ROWS(CS$111:CS116))),"")</f>
        <v>agent 51</v>
      </c>
      <c r="CT116" s="138" t="str">
        <f t="array" ref="CT116">IFERROR(INDEX($A$4:$A$56,SMALL(IF($A$111=CT$4:CT$56,ROW(CT$4:CT$56)-MIN(ROW(CT$4))+1,""),ROWS(CT$111:CT116))),"")</f>
        <v/>
      </c>
      <c r="CU116" s="138" t="str">
        <f t="array" ref="CU116">IFERROR(INDEX($A$4:$A$56,SMALL(IF($A$111=CU$4:CU$56,ROW(CU$4:CU$56)-MIN(ROW(CU$4))+1,""),ROWS(CU$111:CU116))),"")</f>
        <v/>
      </c>
      <c r="CV116" s="138" t="str">
        <f t="array" ref="CV116">IFERROR(INDEX($A$4:$A$56,SMALL(IF($A$111=CV$4:CV$56,ROW(CV$4:CV$56)-MIN(ROW(CV$4))+1,""),ROWS(CV$111:CV116))),"")</f>
        <v/>
      </c>
      <c r="CW116" s="138" t="str">
        <f t="array" ref="CW116">IFERROR(INDEX($A$4:$A$56,SMALL(IF($A$111=CW$4:CW$56,ROW(CW$4:CW$56)-MIN(ROW(CW$4))+1,""),ROWS(CW$111:CW116))),"")</f>
        <v/>
      </c>
      <c r="CX116" s="186" t="str">
        <f t="array" ref="CX116">IFERROR(INDEX($A$4:$A$56,SMALL(IF($A$111=CX$4:CX$56,ROW(CX$4:CX$56)-MIN(ROW(CX$4))+1,""),ROWS(CX$111:CX116))),"")</f>
        <v>agent 50</v>
      </c>
      <c r="CY116" s="138" t="str">
        <f t="array" ref="CY116">IFERROR(INDEX($A$4:$A$56,SMALL(IF($A$111=CY$4:CY$56,ROW(CY$4:CY$56)-MIN(ROW(CY$4))+1,""),ROWS(CY$111:CY116))),"")</f>
        <v/>
      </c>
      <c r="CZ116" s="138" t="str">
        <f t="array" ref="CZ116">IFERROR(INDEX($A$4:$A$56,SMALL(IF($A$111=CZ$4:CZ$56,ROW(CZ$4:CZ$56)-MIN(ROW(CZ$4))+1,""),ROWS(CZ$111:CZ116))),"")</f>
        <v/>
      </c>
      <c r="DA116" s="138" t="str">
        <f t="array" ref="DA116">IFERROR(INDEX($A$4:$A$56,SMALL(IF($A$111=DA$4:DA$56,ROW(DA$4:DA$56)-MIN(ROW(DA$4))+1,""),ROWS(DA$111:DA116))),"")</f>
        <v/>
      </c>
      <c r="DB116" s="138" t="str">
        <f t="array" ref="DB116">IFERROR(INDEX($A$4:$A$56,SMALL(IF($A$111=DB$4:DB$56,ROW(DB$4:DB$56)-MIN(ROW(DB$4))+1,""),ROWS(DB$111:DB116))),"")</f>
        <v/>
      </c>
      <c r="DC116" s="186" t="str">
        <f t="array" ref="DC116">IFERROR(INDEX($A$4:$A$56,SMALL(IF($A$111=DC$4:DC$56,ROW(DC$4:DC$56)-MIN(ROW(DC$4))+1,""),ROWS(DC$111:DC116))),"")</f>
        <v>agent 49</v>
      </c>
      <c r="DD116" s="138" t="str">
        <f t="array" ref="DD116">IFERROR(INDEX($A$4:$A$56,SMALL(IF($A$111=DD$4:DD$56,ROW(DD$4:DD$56)-MIN(ROW(DD$4))+1,""),ROWS(DD$111:DD116))),"")</f>
        <v/>
      </c>
      <c r="DE116" s="138" t="str">
        <f t="array" ref="DE116">IFERROR(INDEX($A$4:$A$56,SMALL(IF($A$111=DE$4:DE$56,ROW(DE$4:DE$56)-MIN(ROW(DE$4))+1,""),ROWS(DE$111:DE116))),"")</f>
        <v/>
      </c>
      <c r="DF116" s="138" t="str">
        <f t="array" ref="DF116">IFERROR(INDEX($A$4:$A$56,SMALL(IF($A$111=DF$4:DF$56,ROW(DF$4:DF$56)-MIN(ROW(DF$4))+1,""),ROWS(DF$111:DF116))),"")</f>
        <v/>
      </c>
      <c r="DG116" s="138" t="str">
        <f t="array" ref="DG116">IFERROR(INDEX($A$4:$A$56,SMALL(IF($A$111=DG$4:DG$56,ROW(DG$4:DG$56)-MIN(ROW(DG$4))+1,""),ROWS(DG$111:DG116))),"")</f>
        <v/>
      </c>
      <c r="DH116" s="186" t="str">
        <f t="array" ref="DH116">IFERROR(INDEX($A$4:$A$56,SMALL(IF($A$111=DH$4:DH$56,ROW(DH$4:DH$56)-MIN(ROW(DH$4))+1,""),ROWS(DH$111:DH116))),"")</f>
        <v>agent 48</v>
      </c>
      <c r="DI116" s="138" t="str">
        <f t="array" ref="DI116">IFERROR(INDEX($A$4:$A$56,SMALL(IF($A$111=DI$4:DI$56,ROW(DI$4:DI$56)-MIN(ROW(DI$4))+1,""),ROWS(DI$111:DI116))),"")</f>
        <v/>
      </c>
      <c r="DJ116" s="138" t="str">
        <f t="array" ref="DJ116">IFERROR(INDEX($A$4:$A$56,SMALL(IF($A$111=DJ$4:DJ$56,ROW(DJ$4:DJ$56)-MIN(ROW(DJ$4))+1,""),ROWS(DJ$111:DJ116))),"")</f>
        <v/>
      </c>
      <c r="DK116" s="138" t="str">
        <f t="array" ref="DK116">IFERROR(INDEX($A$4:$A$56,SMALL(IF($A$111=DK$4:DK$56,ROW(DK$4:DK$56)-MIN(ROW(DK$4))+1,""),ROWS(DK$111:DK116))),"")</f>
        <v/>
      </c>
      <c r="DL116" s="138" t="str">
        <f t="array" ref="DL116">IFERROR(INDEX($A$4:$A$56,SMALL(IF($A$111=DL$4:DL$56,ROW(DL$4:DL$56)-MIN(ROW(DL$4))+1,""),ROWS(DL$111:DL116))),"")</f>
        <v/>
      </c>
      <c r="DM116" s="186" t="str">
        <f t="array" ref="DM116">IFERROR(INDEX($A$4:$A$56,SMALL(IF($A$111=DM$4:DM$56,ROW(DM$4:DM$56)-MIN(ROW(DM$4))+1,""),ROWS(DM$111:DM116))),"")</f>
        <v>agent 53</v>
      </c>
      <c r="DN116" s="138" t="str">
        <f t="array" ref="DN116">IFERROR(INDEX($A$4:$A$56,SMALL(IF($A$111=DN$4:DN$56,ROW(DN$4:DN$56)-MIN(ROW(DN$4))+1,""),ROWS(DN$111:DN116))),"")</f>
        <v/>
      </c>
      <c r="DO116" s="138" t="str">
        <f t="array" ref="DO116">IFERROR(INDEX($A$4:$A$56,SMALL(IF($A$111=DO$4:DO$56,ROW(DO$4:DO$56)-MIN(ROW(DO$4))+1,""),ROWS(DO$111:DO116))),"")</f>
        <v/>
      </c>
      <c r="DP116" s="138" t="str">
        <f t="array" ref="DP116">IFERROR(INDEX($A$4:$A$56,SMALL(IF($A$111=DP$4:DP$56,ROW(DP$4:DP$56)-MIN(ROW(DP$4))+1,""),ROWS(DP$111:DP116))),"")</f>
        <v/>
      </c>
      <c r="DQ116" s="138" t="str">
        <f t="array" ref="DQ116">IFERROR(INDEX($A$4:$A$56,SMALL(IF($A$111=DQ$4:DQ$56,ROW(DQ$4:DQ$56)-MIN(ROW(DQ$4))+1,""),ROWS(DQ$111:DQ116))),"")</f>
        <v/>
      </c>
      <c r="DR116" s="186" t="str">
        <f t="array" ref="DR116">IFERROR(INDEX($A$4:$A$56,SMALL(IF($A$111=DR$4:DR$56,ROW(DR$4:DR$56)-MIN(ROW(DR$4))+1,""),ROWS(DR$111:DR116))),"")</f>
        <v>agent 52</v>
      </c>
      <c r="DS116" s="138" t="str">
        <f t="array" ref="DS116">IFERROR(INDEX($A$4:$A$56,SMALL(IF($A$111=DS$4:DS$56,ROW(DS$4:DS$56)-MIN(ROW(DS$4))+1,""),ROWS(DS$111:DS116))),"")</f>
        <v/>
      </c>
      <c r="DT116" s="138" t="str">
        <f t="array" ref="DT116">IFERROR(INDEX($A$4:$A$56,SMALL(IF($A$111=DT$4:DT$56,ROW(DT$4:DT$56)-MIN(ROW(DT$4))+1,""),ROWS(DT$111:DT116))),"")</f>
        <v/>
      </c>
      <c r="DU116" s="138" t="str">
        <f t="array" ref="DU116">IFERROR(INDEX($A$4:$A$56,SMALL(IF($A$111=DU$4:DU$56,ROW(DU$4:DU$56)-MIN(ROW(DU$4))+1,""),ROWS(DU$111:DU116))),"")</f>
        <v/>
      </c>
      <c r="DV116" s="138" t="str">
        <f t="array" ref="DV116">IFERROR(INDEX($A$4:$A$56,SMALL(IF($A$111=DV$4:DV$56,ROW(DV$4:DV$56)-MIN(ROW(DV$4))+1,""),ROWS(DV$111:DV116))),"")</f>
        <v/>
      </c>
      <c r="DW116" s="186" t="str">
        <f t="array" ref="DW116">IFERROR(INDEX($A$4:$A$56,SMALL(IF($A$111=DW$4:DW$56,ROW(DW$4:DW$56)-MIN(ROW(DW$4))+1,""),ROWS(DW$111:DW116))),"")</f>
        <v>agent 53</v>
      </c>
      <c r="DX116" s="138" t="str">
        <f t="array" ref="DX116">IFERROR(INDEX($A$4:$A$56,SMALL(IF($A$111=DX$4:DX$56,ROW(DX$4:DX$56)-MIN(ROW(DX$4))+1,""),ROWS(DX$111:DX116))),"")</f>
        <v/>
      </c>
      <c r="DY116" s="138" t="str">
        <f t="array" ref="DY116">IFERROR(INDEX($A$4:$A$56,SMALL(IF($A$111=DY$4:DY$56,ROW(DY$4:DY$56)-MIN(ROW(DY$4))+1,""),ROWS(DY$111:DY116))),"")</f>
        <v/>
      </c>
      <c r="DZ116" s="138" t="str">
        <f t="array" ref="DZ116">IFERROR(INDEX($A$4:$A$56,SMALL(IF($A$111=DZ$4:DZ$56,ROW(DZ$4:DZ$56)-MIN(ROW(DZ$4))+1,""),ROWS(DZ$111:DZ116))),"")</f>
        <v/>
      </c>
      <c r="EA116" s="138" t="str">
        <f t="array" ref="EA116">IFERROR(INDEX($A$4:$A$56,SMALL(IF($A$111=EA$4:EA$56,ROW(EA$4:EA$56)-MIN(ROW(EA$4))+1,""),ROWS(EA$111:EA116))),"")</f>
        <v/>
      </c>
      <c r="EB116" s="186" t="str">
        <f t="array" ref="EB116">IFERROR(INDEX($A$4:$A$56,SMALL(IF($A$111=EB$4:EB$56,ROW(EB$4:EB$56)-MIN(ROW(EB$4))+1,""),ROWS(EB$111:EB116))),"")</f>
        <v>agent 52</v>
      </c>
      <c r="EC116" s="138" t="str">
        <f t="array" ref="EC116">IFERROR(INDEX($A$4:$A$56,SMALL(IF($A$111=EC$4:EC$56,ROW(EC$4:EC$56)-MIN(ROW(EC$4))+1,""),ROWS(EC$111:EC116))),"")</f>
        <v/>
      </c>
      <c r="ED116" s="138" t="str">
        <f t="array" ref="ED116">IFERROR(INDEX($A$4:$A$56,SMALL(IF($A$111=ED$4:ED$56,ROW(ED$4:ED$56)-MIN(ROW(ED$4))+1,""),ROWS(ED$111:ED116))),"")</f>
        <v/>
      </c>
      <c r="EE116" s="138" t="str">
        <f t="array" ref="EE116">IFERROR(INDEX($A$4:$A$56,SMALL(IF($A$111=EE$4:EE$56,ROW(EE$4:EE$56)-MIN(ROW(EE$4))+1,""),ROWS(EE$111:EE116))),"")</f>
        <v/>
      </c>
      <c r="EF116" s="138" t="str">
        <f t="array" ref="EF116">IFERROR(INDEX($A$4:$A$56,SMALL(IF($A$111=EF$4:EF$56,ROW(EF$4:EF$56)-MIN(ROW(EF$4))+1,""),ROWS(EF$111:EF116))),"")</f>
        <v/>
      </c>
      <c r="EG116" s="186" t="str">
        <f t="array" ref="EG116">IFERROR(INDEX($A$4:$A$56,SMALL(IF($A$111=EG$4:EG$56,ROW(EG$4:EG$56)-MIN(ROW(EG$4))+1,""),ROWS(EG$111:EG116))),"")</f>
        <v>agent 51</v>
      </c>
      <c r="EH116" s="138" t="str">
        <f t="array" ref="EH116">IFERROR(INDEX($A$4:$A$56,SMALL(IF($A$111=EH$4:EH$56,ROW(EH$4:EH$56)-MIN(ROW(EH$4))+1,""),ROWS(EH$111:EH116))),"")</f>
        <v/>
      </c>
      <c r="EI116" s="138" t="str">
        <f t="array" ref="EI116">IFERROR(INDEX($A$4:$A$56,SMALL(IF($A$111=EI$4:EI$56,ROW(EI$4:EI$56)-MIN(ROW(EI$4))+1,""),ROWS(EI$111:EI116))),"")</f>
        <v/>
      </c>
      <c r="EJ116" s="138" t="str">
        <f t="array" ref="EJ116">IFERROR(INDEX($A$4:$A$56,SMALL(IF($A$111=EJ$4:EJ$56,ROW(EJ$4:EJ$56)-MIN(ROW(EJ$4))+1,""),ROWS(EJ$111:EJ116))),"")</f>
        <v/>
      </c>
      <c r="EK116" s="138" t="str">
        <f t="array" ref="EK116">IFERROR(INDEX($A$4:$A$56,SMALL(IF($A$111=EK$4:EK$56,ROW(EK$4:EK$56)-MIN(ROW(EK$4))+1,""),ROWS(EK$111:EK116))),"")</f>
        <v/>
      </c>
      <c r="EL116" s="138" t="str">
        <f t="array" ref="EL116">IFERROR(INDEX($A$4:$A$56,SMALL(IF($A$111=EL$4:EL$56,ROW(EL$4:EL$56)-MIN(ROW(EL$4))+1,""),ROWS(EL$111:EL116))),"")</f>
        <v>agent 50</v>
      </c>
      <c r="EM116" s="138" t="str">
        <f t="array" ref="EM116">IFERROR(INDEX($A$4:$A$56,SMALL(IF($A$111=EM$4:EM$56,ROW(EM$4:EM$56)-MIN(ROW(EM$4))+1,""),ROWS(EM$111:EM116))),"")</f>
        <v/>
      </c>
      <c r="EN116" s="138" t="str">
        <f t="array" ref="EN116">IFERROR(INDEX($A$4:$A$56,SMALL(IF($A$111=EN$4:EN$56,ROW(EN$4:EN$56)-MIN(ROW(EN$4))+1,""),ROWS(EN$111:EN116))),"")</f>
        <v/>
      </c>
      <c r="EO116" s="138" t="str">
        <f t="array" ref="EO116">IFERROR(INDEX($A$4:$A$56,SMALL(IF($A$111=EO$4:EO$56,ROW(EO$4:EO$56)-MIN(ROW(EO$4))+1,""),ROWS(EO$111:EO116))),"")</f>
        <v/>
      </c>
      <c r="EP116" s="138" t="str">
        <f t="array" ref="EP116">IFERROR(INDEX($A$4:$A$56,SMALL(IF($A$111=EP$4:EP$56,ROW(EP$4:EP$56)-MIN(ROW(EP$4))+1,""),ROWS(EP$111:EP116))),"")</f>
        <v/>
      </c>
      <c r="EQ116" s="138" t="str">
        <f t="array" ref="EQ116">IFERROR(INDEX($A$4:$A$56,SMALL(IF($A$111=EQ$4:EQ$56,ROW(EQ$4:EQ$56)-MIN(ROW(EQ$4))+1,""),ROWS(EQ$111:EQ116))),"")</f>
        <v>agent 49</v>
      </c>
      <c r="ER116" s="138" t="str">
        <f t="array" ref="ER116">IFERROR(INDEX($A$4:$A$56,SMALL(IF($A$111=ER$4:ER$56,ROW(ER$4:ER$56)-MIN(ROW(ER$4))+1,""),ROWS(ER$111:ER116))),"")</f>
        <v/>
      </c>
      <c r="ES116" s="138" t="str">
        <f t="array" ref="ES116">IFERROR(INDEX($A$4:$A$56,SMALL(IF($A$111=ES$4:ES$56,ROW(ES$4:ES$56)-MIN(ROW(ES$4))+1,""),ROWS(ES$111:ES116))),"")</f>
        <v/>
      </c>
      <c r="ET116" s="138" t="str">
        <f t="array" ref="ET116">IFERROR(INDEX($A$4:$A$56,SMALL(IF($A$111=ET$4:ET$56,ROW(ET$4:ET$56)-MIN(ROW(ET$4))+1,""),ROWS(ET$111:ET116))),"")</f>
        <v/>
      </c>
      <c r="EU116" s="138" t="str">
        <f t="array" ref="EU116">IFERROR(INDEX($A$4:$A$56,SMALL(IF($A$111=EU$4:EU$56,ROW(EU$4:EU$56)-MIN(ROW(EU$4))+1,""),ROWS(EU$111:EU116))),"")</f>
        <v/>
      </c>
      <c r="EV116" s="138" t="str">
        <f t="array" ref="EV116">IFERROR(INDEX($A$4:$A$56,SMALL(IF($A$111=EV$4:EV$56,ROW(EV$4:EV$56)-MIN(ROW(EV$4))+1,""),ROWS(EV$111:EV116))),"")</f>
        <v>agent 48</v>
      </c>
      <c r="EW116" s="138" t="str">
        <f t="array" ref="EW116">IFERROR(INDEX($A$4:$A$56,SMALL(IF($A$111=EW$4:EW$56,ROW(EW$4:EW$56)-MIN(ROW(EW$4))+1,""),ROWS(EW$111:EW116))),"")</f>
        <v/>
      </c>
      <c r="EX116" s="138" t="str">
        <f t="array" ref="EX116">IFERROR(INDEX($A$4:$A$56,SMALL(IF($A$111=EX$4:EX$56,ROW(EX$4:EX$56)-MIN(ROW(EX$4))+1,""),ROWS(EX$111:EX116))),"")</f>
        <v/>
      </c>
      <c r="EY116" s="138" t="str">
        <f t="array" ref="EY116">IFERROR(INDEX($A$4:$A$56,SMALL(IF($A$111=EY$4:EY$56,ROW(EY$4:EY$56)-MIN(ROW(EY$4))+1,""),ROWS(EY$111:EY116))),"")</f>
        <v/>
      </c>
      <c r="EZ116" s="138" t="str">
        <f t="array" ref="EZ116">IFERROR(INDEX($A$4:$A$56,SMALL(IF($A$111=EZ$4:EZ$56,ROW(EZ$4:EZ$56)-MIN(ROW(EZ$4))+1,""),ROWS(EZ$111:EZ116))),"")</f>
        <v/>
      </c>
      <c r="FA116" s="138" t="str">
        <f t="array" ref="FA116">IFERROR(INDEX($A$4:$A$56,SMALL(IF($A$111=FA$4:FA$56,ROW(FA$4:FA$56)-MIN(ROW(FA$4))+1,""),ROWS(FA$111:FA116))),"")</f>
        <v>agent 53</v>
      </c>
      <c r="FB116" s="138" t="str">
        <f t="array" ref="FB116">IFERROR(INDEX($A$4:$A$56,SMALL(IF($A$111=FB$4:FB$56,ROW(FB$4:FB$56)-MIN(ROW(FB$4))+1,""),ROWS(FB$111:FB116))),"")</f>
        <v/>
      </c>
      <c r="FC116" s="138" t="str">
        <f t="array" ref="FC116">IFERROR(INDEX($A$4:$A$56,SMALL(IF($A$111=FC$4:FC$56,ROW(FC$4:FC$56)-MIN(ROW(FC$4))+1,""),ROWS(FC$111:FC116))),"")</f>
        <v/>
      </c>
      <c r="FD116" s="138" t="str">
        <f t="array" ref="FD116">IFERROR(INDEX($A$4:$A$56,SMALL(IF($A$111=FD$4:FD$56,ROW(FD$4:FD$56)-MIN(ROW(FD$4))+1,""),ROWS(FD$111:FD116))),"")</f>
        <v/>
      </c>
      <c r="FE116" s="138" t="str">
        <f t="array" ref="FE116">IFERROR(INDEX($A$4:$A$56,SMALL(IF($A$111=FE$4:FE$56,ROW(FE$4:FE$56)-MIN(ROW(FE$4))+1,""),ROWS(FE$111:FE116))),"")</f>
        <v/>
      </c>
      <c r="FF116" s="138" t="str">
        <f t="array" ref="FF116">IFERROR(INDEX($A$4:$A$56,SMALL(IF($A$111=FF$4:FF$56,ROW(FF$4:FF$56)-MIN(ROW(FF$4))+1,""),ROWS(FF$111:FF116))),"")</f>
        <v>agent 53</v>
      </c>
      <c r="FG116" s="138" t="str">
        <f t="array" ref="FG116">IFERROR(INDEX($A$4:$A$56,SMALL(IF($A$111=FG$4:FG$56,ROW(FG$4:FG$56)-MIN(ROW(FG$4))+1,""),ROWS(FG$111:FG116))),"")</f>
        <v/>
      </c>
      <c r="FH116" s="138" t="str">
        <f t="array" ref="FH116">IFERROR(INDEX($A$4:$A$56,SMALL(IF($A$111=FH$4:FH$56,ROW(FH$4:FH$56)-MIN(ROW(FH$4))+1,""),ROWS(FH$111:FH116))),"")</f>
        <v/>
      </c>
      <c r="FI116" s="138" t="str">
        <f t="array" ref="FI116">IFERROR(INDEX($A$4:$A$56,SMALL(IF($A$111=FI$4:FI$56,ROW(FI$4:FI$56)-MIN(ROW(FI$4))+1,""),ROWS(FI$111:FI116))),"")</f>
        <v/>
      </c>
      <c r="FJ116" s="138" t="str">
        <f t="array" ref="FJ116">IFERROR(INDEX($A$4:$A$56,SMALL(IF($A$111=FJ$4:FJ$56,ROW(FJ$4:FJ$56)-MIN(ROW(FJ$4))+1,""),ROWS(FJ$111:FJ116))),"")</f>
        <v/>
      </c>
      <c r="FK116" s="138" t="str">
        <f t="array" ref="FK116">IFERROR(INDEX($A$4:$A$56,SMALL(IF($A$111=FK$4:FK$56,ROW(FK$4:FK$56)-MIN(ROW(FK$4))+1,""),ROWS(FK$111:FK116))),"")</f>
        <v>agent 52</v>
      </c>
      <c r="FL116" s="138" t="str">
        <f t="array" ref="FL116">IFERROR(INDEX($A$4:$A$56,SMALL(IF($A$111=FL$4:FL$56,ROW(FL$4:FL$56)-MIN(ROW(FL$4))+1,""),ROWS(FL$111:FL116))),"")</f>
        <v/>
      </c>
      <c r="FM116" s="138" t="str">
        <f t="array" ref="FM116">IFERROR(INDEX($A$4:$A$56,SMALL(IF($A$111=FM$4:FM$56,ROW(FM$4:FM$56)-MIN(ROW(FM$4))+1,""),ROWS(FM$111:FM116))),"")</f>
        <v/>
      </c>
      <c r="FN116" s="138" t="str">
        <f t="array" ref="FN116">IFERROR(INDEX($A$4:$A$56,SMALL(IF($A$111=FN$4:FN$56,ROW(FN$4:FN$56)-MIN(ROW(FN$4))+1,""),ROWS(FN$111:FN116))),"")</f>
        <v/>
      </c>
      <c r="FO116" s="138" t="str">
        <f t="array" ref="FO116">IFERROR(INDEX($A$4:$A$56,SMALL(IF($A$111=FO$4:FO$56,ROW(FO$4:FO$56)-MIN(ROW(FO$4))+1,""),ROWS(FO$111:FO116))),"")</f>
        <v/>
      </c>
      <c r="FP116" s="138" t="str">
        <f t="array" ref="FP116">IFERROR(INDEX($A$4:$A$56,SMALL(IF($A$111=FP$4:FP$56,ROW(FP$4:FP$56)-MIN(ROW(FP$4))+1,""),ROWS(FP$111:FP116))),"")</f>
        <v>agent 51</v>
      </c>
      <c r="FQ116" s="138" t="str">
        <f t="array" ref="FQ116">IFERROR(INDEX($A$4:$A$56,SMALL(IF($A$111=FQ$4:FQ$56,ROW(FQ$4:FQ$56)-MIN(ROW(FQ$4))+1,""),ROWS(FQ$111:FQ116))),"")</f>
        <v/>
      </c>
      <c r="FR116" s="138" t="str">
        <f t="array" ref="FR116">IFERROR(INDEX($A$4:$A$56,SMALL(IF($A$111=FR$4:FR$56,ROW(FR$4:FR$56)-MIN(ROW(FR$4))+1,""),ROWS(FR$111:FR116))),"")</f>
        <v/>
      </c>
      <c r="FS116" s="138" t="str">
        <f t="array" ref="FS116">IFERROR(INDEX($A$4:$A$56,SMALL(IF($A$111=FS$4:FS$56,ROW(FS$4:FS$56)-MIN(ROW(FS$4))+1,""),ROWS(FS$111:FS116))),"")</f>
        <v/>
      </c>
      <c r="FT116" s="138" t="str">
        <f t="array" ref="FT116">IFERROR(INDEX($A$4:$A$56,SMALL(IF($A$111=FT$4:FT$56,ROW(FT$4:FT$56)-MIN(ROW(FT$4))+1,""),ROWS(FT$111:FT116))),"")</f>
        <v/>
      </c>
      <c r="FU116" s="138" t="str">
        <f t="array" ref="FU116">IFERROR(INDEX($A$4:$A$56,SMALL(IF($A$111=FU$4:FU$56,ROW(FU$4:FU$56)-MIN(ROW(FU$4))+1,""),ROWS(FU$111:FU116))),"")</f>
        <v>agent 50</v>
      </c>
      <c r="FV116" s="138" t="str">
        <f t="array" ref="FV116">IFERROR(INDEX($A$4:$A$56,SMALL(IF($A$111=FV$4:FV$56,ROW(FV$4:FV$56)-MIN(ROW(FV$4))+1,""),ROWS(FV$111:FV116))),"")</f>
        <v/>
      </c>
      <c r="FW116" s="138" t="str">
        <f t="array" ref="FW116">IFERROR(INDEX($A$4:$A$56,SMALL(IF($A$111=FW$4:FW$56,ROW(FW$4:FW$56)-MIN(ROW(FW$4))+1,""),ROWS(FW$111:FW116))),"")</f>
        <v/>
      </c>
      <c r="FX116" s="138" t="str">
        <f t="array" ref="FX116">IFERROR(INDEX($A$4:$A$56,SMALL(IF($A$111=FX$4:FX$56,ROW(FX$4:FX$56)-MIN(ROW(FX$4))+1,""),ROWS(FX$111:FX116))),"")</f>
        <v/>
      </c>
      <c r="FY116" s="138" t="str">
        <f t="array" ref="FY116">IFERROR(INDEX($A$4:$A$56,SMALL(IF($A$111=FY$4:FY$56,ROW(FY$4:FY$56)-MIN(ROW(FY$4))+1,""),ROWS(FY$111:FY116))),"")</f>
        <v/>
      </c>
      <c r="FZ116" s="138" t="str">
        <f t="array" ref="FZ116">IFERROR(INDEX($A$4:$A$56,SMALL(IF($A$111=FZ$4:FZ$56,ROW(FZ$4:FZ$56)-MIN(ROW(FZ$4))+1,""),ROWS(FZ$111:FZ116))),"")</f>
        <v>agent 49</v>
      </c>
      <c r="GA116" s="138" t="str">
        <f t="array" ref="GA116">IFERROR(INDEX($A$4:$A$56,SMALL(IF($A$111=GA$4:GA$56,ROW(GA$4:GA$56)-MIN(ROW(GA$4))+1,""),ROWS(GA$111:GA116))),"")</f>
        <v/>
      </c>
      <c r="GB116" s="138" t="str">
        <f t="array" ref="GB116">IFERROR(INDEX($A$4:$A$56,SMALL(IF($A$111=GB$4:GB$56,ROW(GB$4:GB$56)-MIN(ROW(GB$4))+1,""),ROWS(GB$111:GB116))),"")</f>
        <v/>
      </c>
      <c r="GC116" s="138" t="str">
        <f t="array" ref="GC116">IFERROR(INDEX($A$4:$A$56,SMALL(IF($A$111=GC$4:GC$56,ROW(GC$4:GC$56)-MIN(ROW(GC$4))+1,""),ROWS(GC$111:GC116))),"")</f>
        <v/>
      </c>
      <c r="GD116" s="138" t="str">
        <f t="array" ref="GD116">IFERROR(INDEX($A$4:$A$56,SMALL(IF($A$111=GD$4:GD$56,ROW(GD$4:GD$56)-MIN(ROW(GD$4))+1,""),ROWS(GD$111:GD116))),"")</f>
        <v/>
      </c>
      <c r="GE116" s="138" t="str">
        <f t="array" ref="GE116">IFERROR(INDEX($A$4:$A$56,SMALL(IF($A$111=GE$4:GE$56,ROW(GE$4:GE$56)-MIN(ROW(GE$4))+1,""),ROWS(GE$111:GE116))),"")</f>
        <v>agent 53</v>
      </c>
      <c r="GF116" s="138" t="str">
        <f t="array" ref="GF116">IFERROR(INDEX($A$4:$A$56,SMALL(IF($A$111=GF$4:GF$56,ROW(GF$4:GF$56)-MIN(ROW(GF$4))+1,""),ROWS(GF$111:GF116))),"")</f>
        <v/>
      </c>
      <c r="GG116" s="138" t="str">
        <f t="array" ref="GG116">IFERROR(INDEX($A$4:$A$56,SMALL(IF($A$111=GG$4:GG$56,ROW(GG$4:GG$56)-MIN(ROW(GG$4))+1,""),ROWS(GG$111:GG116))),"")</f>
        <v/>
      </c>
      <c r="GH116" s="138" t="str">
        <f t="array" ref="GH116">IFERROR(INDEX($A$4:$A$56,SMALL(IF($A$111=GH$4:GH$56,ROW(GH$4:GH$56)-MIN(ROW(GH$4))+1,""),ROWS(GH$111:GH116))),"")</f>
        <v/>
      </c>
      <c r="GI116" s="138" t="str">
        <f t="array" ref="GI116">IFERROR(INDEX($A$4:$A$56,SMALL(IF($A$111=GI$4:GI$56,ROW(GI$4:GI$56)-MIN(ROW(GI$4))+1,""),ROWS(GI$111:GI116))),"")</f>
        <v/>
      </c>
      <c r="GJ116" s="138" t="str">
        <f t="array" ref="GJ116">IFERROR(INDEX($A$4:$A$56,SMALL(IF($A$111=GJ$4:GJ$56,ROW(GJ$4:GJ$56)-MIN(ROW(GJ$4))+1,""),ROWS(GJ$111:GJ116))),"")</f>
        <v>agent 52</v>
      </c>
      <c r="GK116" s="138" t="str">
        <f t="array" ref="GK116">IFERROR(INDEX($A$4:$A$56,SMALL(IF($A$111=GK$4:GK$56,ROW(GK$4:GK$56)-MIN(ROW(GK$4))+1,""),ROWS(GK$111:GK116))),"")</f>
        <v/>
      </c>
      <c r="GL116" s="138" t="str">
        <f t="array" ref="GL116">IFERROR(INDEX($A$4:$A$56,SMALL(IF($A$111=GL$4:GL$56,ROW(GL$4:GL$56)-MIN(ROW(GL$4))+1,""),ROWS(GL$111:GL116))),"")</f>
        <v/>
      </c>
      <c r="GM116" s="138" t="str">
        <f t="array" ref="GM116">IFERROR(INDEX($A$4:$A$56,SMALL(IF($A$111=GM$4:GM$56,ROW(GM$4:GM$56)-MIN(ROW(GM$4))+1,""),ROWS(GM$111:GM116))),"")</f>
        <v/>
      </c>
      <c r="GN116" s="138" t="str">
        <f t="array" ref="GN116">IFERROR(INDEX($A$4:$A$56,SMALL(IF($A$111=GN$4:GN$56,ROW(GN$4:GN$56)-MIN(ROW(GN$4))+1,""),ROWS(GN$111:GN116))),"")</f>
        <v/>
      </c>
      <c r="GO116" s="138" t="str">
        <f t="array" ref="GO116">IFERROR(INDEX($A$4:$A$56,SMALL(IF($A$111=GO$4:GO$56,ROW(GO$4:GO$56)-MIN(ROW(GO$4))+1,""),ROWS(GO$111:GO116))),"")</f>
        <v>agent 51</v>
      </c>
      <c r="GP116" s="138" t="str">
        <f t="array" ref="GP116">IFERROR(INDEX($A$4:$A$56,SMALL(IF($A$111=GP$4:GP$56,ROW(GP$4:GP$56)-MIN(ROW(GP$4))+1,""),ROWS(GP$111:GP116))),"")</f>
        <v/>
      </c>
      <c r="GQ116" s="138" t="str">
        <f t="array" ref="GQ116">IFERROR(INDEX($A$4:$A$56,SMALL(IF($A$111=GQ$4:GQ$56,ROW(GQ$4:GQ$56)-MIN(ROW(GQ$4))+1,""),ROWS(GQ$111:GQ116))),"")</f>
        <v/>
      </c>
      <c r="GR116" s="138" t="str">
        <f t="array" ref="GR116">IFERROR(INDEX($A$4:$A$56,SMALL(IF($A$111=GR$4:GR$56,ROW(GR$4:GR$56)-MIN(ROW(GR$4))+1,""),ROWS(GR$111:GR116))),"")</f>
        <v/>
      </c>
      <c r="GS116" s="138" t="str">
        <f t="array" ref="GS116">IFERROR(INDEX($A$4:$A$56,SMALL(IF($A$111=GS$4:GS$56,ROW(GS$4:GS$56)-MIN(ROW(GS$4))+1,""),ROWS(GS$111:GS116))),"")</f>
        <v/>
      </c>
      <c r="GT116" s="138" t="str">
        <f t="array" ref="GT116">IFERROR(INDEX($A$4:$A$56,SMALL(IF($A$111=GT$4:GT$56,ROW(GT$4:GT$56)-MIN(ROW(GT$4))+1,""),ROWS(GT$111:GT116))),"")</f>
        <v>agent 50</v>
      </c>
      <c r="GU116" s="138" t="str">
        <f t="array" ref="GU116">IFERROR(INDEX($A$4:$A$56,SMALL(IF($A$111=GU$4:GU$56,ROW(GU$4:GU$56)-MIN(ROW(GU$4))+1,""),ROWS(GU$111:GU116))),"")</f>
        <v/>
      </c>
      <c r="GV116" s="138" t="str">
        <f t="array" ref="GV116">IFERROR(INDEX($A$4:$A$56,SMALL(IF($A$111=GV$4:GV$56,ROW(GV$4:GV$56)-MIN(ROW(GV$4))+1,""),ROWS(GV$111:GV116))),"")</f>
        <v/>
      </c>
      <c r="GW116" s="138" t="str">
        <f t="array" ref="GW116">IFERROR(INDEX($A$4:$A$56,SMALL(IF($A$111=GW$4:GW$56,ROW(GW$4:GW$56)-MIN(ROW(GW$4))+1,""),ROWS(GW$111:GW116))),"")</f>
        <v/>
      </c>
      <c r="GX116" s="138" t="str">
        <f t="array" ref="GX116">IFERROR(INDEX($A$4:$A$56,SMALL(IF($A$111=GX$4:GX$56,ROW(GX$4:GX$56)-MIN(ROW(GX$4))+1,""),ROWS(GX$111:GX116))),"")</f>
        <v/>
      </c>
      <c r="GY116" s="138" t="str">
        <f t="array" ref="GY116">IFERROR(INDEX($A$4:$A$56,SMALL(IF($A$111=GY$4:GY$56,ROW(GY$4:GY$56)-MIN(ROW(GY$4))+1,""),ROWS(GY$111:GY116))),"")</f>
        <v>agent 49</v>
      </c>
      <c r="GZ116" s="138" t="str">
        <f t="array" ref="GZ116">IFERROR(INDEX($A$4:$A$56,SMALL(IF($A$111=GZ$4:GZ$56,ROW(GZ$4:GZ$56)-MIN(ROW(GZ$4))+1,""),ROWS(GZ$111:GZ116))),"")</f>
        <v/>
      </c>
      <c r="HA116" s="138" t="str">
        <f t="array" ref="HA116">IFERROR(INDEX($A$4:$A$56,SMALL(IF($A$111=HA$4:HA$56,ROW(HA$4:HA$56)-MIN(ROW(HA$4))+1,""),ROWS(HA$111:HA116))),"")</f>
        <v/>
      </c>
      <c r="HB116" s="138" t="str">
        <f t="array" ref="HB116">IFERROR(INDEX($A$4:$A$56,SMALL(IF($A$111=HB$4:HB$56,ROW(HB$4:HB$56)-MIN(ROW(HB$4))+1,""),ROWS(HB$111:HB116))),"")</f>
        <v/>
      </c>
      <c r="HC116" s="138" t="str">
        <f t="array" ref="HC116">IFERROR(INDEX($A$4:$A$56,SMALL(IF($A$111=HC$4:HC$56,ROW(HC$4:HC$56)-MIN(ROW(HC$4))+1,""),ROWS(HC$111:HC116))),"")</f>
        <v/>
      </c>
      <c r="HD116" s="138" t="str">
        <f t="array" ref="HD116">IFERROR(INDEX($A$4:$A$56,SMALL(IF($A$111=HD$4:HD$56,ROW(HD$4:HD$56)-MIN(ROW(HD$4))+1,""),ROWS(HD$111:HD116))),"")</f>
        <v>agent 48</v>
      </c>
      <c r="HE116" s="138" t="str">
        <f t="array" ref="HE116">IFERROR(INDEX($A$4:$A$56,SMALL(IF($A$111=HE$4:HE$56,ROW(HE$4:HE$56)-MIN(ROW(HE$4))+1,""),ROWS(HE$111:HE116))),"")</f>
        <v/>
      </c>
      <c r="HF116" s="138" t="str">
        <f t="array" ref="HF116">IFERROR(INDEX($A$4:$A$56,SMALL(IF($A$111=HF$4:HF$56,ROW(HF$4:HF$56)-MIN(ROW(HF$4))+1,""),ROWS(HF$111:HF116))),"")</f>
        <v/>
      </c>
      <c r="HG116" s="138" t="str">
        <f t="array" ref="HG116">IFERROR(INDEX($A$4:$A$56,SMALL(IF($A$111=HG$4:HG$56,ROW(HG$4:HG$56)-MIN(ROW(HG$4))+1,""),ROWS(HG$111:HG116))),"")</f>
        <v/>
      </c>
      <c r="HH116" s="138" t="str">
        <f t="array" ref="HH116">IFERROR(INDEX($A$4:$A$56,SMALL(IF($A$111=HH$4:HH$56,ROW(HH$4:HH$56)-MIN(ROW(HH$4))+1,""),ROWS(HH$111:HH116))),"")</f>
        <v/>
      </c>
      <c r="HI116" s="138" t="str">
        <f t="array" ref="HI116">IFERROR(INDEX($A$4:$A$56,SMALL(IF($A$111=HI$4:HI$56,ROW(HI$4:HI$56)-MIN(ROW(HI$4))+1,""),ROWS(HI$111:HI116))),"")</f>
        <v>agent 47</v>
      </c>
      <c r="HJ116" s="138" t="str">
        <f t="array" ref="HJ116">IFERROR(INDEX($A$4:$A$56,SMALL(IF($A$111=HJ$4:HJ$56,ROW(HJ$4:HJ$56)-MIN(ROW(HJ$4))+1,""),ROWS(HJ$111:HJ116))),"")</f>
        <v/>
      </c>
      <c r="HK116" s="138" t="str">
        <f t="array" ref="HK116">IFERROR(INDEX($A$4:$A$56,SMALL(IF($A$111=HK$4:HK$56,ROW(HK$4:HK$56)-MIN(ROW(HK$4))+1,""),ROWS(HK$111:HK116))),"")</f>
        <v/>
      </c>
      <c r="HL116" s="138" t="str">
        <f t="array" ref="HL116">IFERROR(INDEX($A$4:$A$56,SMALL(IF($A$111=HL$4:HL$56,ROW(HL$4:HL$56)-MIN(ROW(HL$4))+1,""),ROWS(HL$111:HL116))),"")</f>
        <v/>
      </c>
      <c r="HM116" s="138" t="str">
        <f t="array" ref="HM116">IFERROR(INDEX($A$4:$A$56,SMALL(IF($A$111=HM$4:HM$56,ROW(HM$4:HM$56)-MIN(ROW(HM$4))+1,""),ROWS(HM$111:HM116))),"")</f>
        <v/>
      </c>
      <c r="HN116" s="138" t="str">
        <f t="array" ref="HN116">IFERROR(INDEX($A$4:$A$56,SMALL(IF($A$111=HN$4:HN$56,ROW(HN$4:HN$56)-MIN(ROW(HN$4))+1,""),ROWS(HN$111:HN116))),"")</f>
        <v>agent 53</v>
      </c>
      <c r="HO116" s="138" t="str">
        <f t="array" ref="HO116">IFERROR(INDEX($A$4:$A$56,SMALL(IF($A$111=HO$4:HO$56,ROW(HO$4:HO$56)-MIN(ROW(HO$4))+1,""),ROWS(HO$111:HO116))),"")</f>
        <v/>
      </c>
      <c r="HP116" s="138" t="str">
        <f t="array" ref="HP116">IFERROR(INDEX($A$4:$A$56,SMALL(IF($A$111=HP$4:HP$56,ROW(HP$4:HP$56)-MIN(ROW(HP$4))+1,""),ROWS(HP$111:HP116))),"")</f>
        <v/>
      </c>
      <c r="HQ116" s="138" t="str">
        <f t="array" ref="HQ116">IFERROR(INDEX($A$4:$A$56,SMALL(IF($A$111=HQ$4:HQ$56,ROW(HQ$4:HQ$56)-MIN(ROW(HQ$4))+1,""),ROWS(HQ$111:HQ116))),"")</f>
        <v/>
      </c>
      <c r="HR116" s="138" t="str">
        <f t="array" ref="HR116">IFERROR(INDEX($A$4:$A$56,SMALL(IF($A$111=HR$4:HR$56,ROW(HR$4:HR$56)-MIN(ROW(HR$4))+1,""),ROWS(HR$111:HR116))),"")</f>
        <v/>
      </c>
      <c r="HS116" s="138" t="str">
        <f t="array" ref="HS116">IFERROR(INDEX($A$4:$A$56,SMALL(IF($A$111=HS$4:HS$56,ROW(HS$4:HS$56)-MIN(ROW(HS$4))+1,""),ROWS(HS$111:HS116))),"")</f>
        <v>agent 52</v>
      </c>
      <c r="HT116" s="138" t="str">
        <f t="array" ref="HT116">IFERROR(INDEX($A$4:$A$56,SMALL(IF($A$111=HT$4:HT$56,ROW(HT$4:HT$56)-MIN(ROW(HT$4))+1,""),ROWS(HT$111:HT116))),"")</f>
        <v/>
      </c>
      <c r="HU116" s="138" t="str">
        <f t="array" ref="HU116">IFERROR(INDEX($A$4:$A$56,SMALL(IF($A$111=HU$4:HU$56,ROW(HU$4:HU$56)-MIN(ROW(HU$4))+1,""),ROWS(HU$111:HU116))),"")</f>
        <v/>
      </c>
      <c r="HV116" s="138" t="str">
        <f t="array" ref="HV116">IFERROR(INDEX($A$4:$A$56,SMALL(IF($A$111=HV$4:HV$56,ROW(HV$4:HV$56)-MIN(ROW(HV$4))+1,""),ROWS(HV$111:HV116))),"")</f>
        <v/>
      </c>
      <c r="HW116" s="138" t="str">
        <f t="array" ref="HW116">IFERROR(INDEX($A$4:$A$56,SMALL(IF($A$111=HW$4:HW$56,ROW(HW$4:HW$56)-MIN(ROW(HW$4))+1,""),ROWS(HW$111:HW116))),"")</f>
        <v/>
      </c>
      <c r="HX116" s="138" t="str">
        <f t="array" ref="HX116">IFERROR(INDEX($A$4:$A$56,SMALL(IF($A$111=HX$4:HX$56,ROW(HX$4:HX$56)-MIN(ROW(HX$4))+1,""),ROWS(HX$111:HX116))),"")</f>
        <v>agent 51</v>
      </c>
      <c r="HY116" s="138" t="str">
        <f t="array" ref="HY116">IFERROR(INDEX($A$4:$A$56,SMALL(IF($A$111=HY$4:HY$56,ROW(HY$4:HY$56)-MIN(ROW(HY$4))+1,""),ROWS(HY$111:HY116))),"")</f>
        <v/>
      </c>
      <c r="HZ116" s="138" t="str">
        <f t="array" ref="HZ116">IFERROR(INDEX($A$4:$A$56,SMALL(IF($A$111=HZ$4:HZ$56,ROW(HZ$4:HZ$56)-MIN(ROW(HZ$4))+1,""),ROWS(HZ$111:HZ116))),"")</f>
        <v/>
      </c>
      <c r="IA116" s="138" t="str">
        <f t="array" ref="IA116">IFERROR(INDEX($A$4:$A$56,SMALL(IF($A$111=IA$4:IA$56,ROW(IA$4:IA$56)-MIN(ROW(IA$4))+1,""),ROWS(IA$111:IA116))),"")</f>
        <v/>
      </c>
      <c r="IB116" s="138" t="str">
        <f t="array" ref="IB116">IFERROR(INDEX($A$4:$A$56,SMALL(IF($A$111=IB$4:IB$56,ROW(IB$4:IB$56)-MIN(ROW(IB$4))+1,""),ROWS(IB$111:IB116))),"")</f>
        <v/>
      </c>
      <c r="IC116" s="138" t="str">
        <f t="array" ref="IC116">IFERROR(INDEX($A$4:$A$56,SMALL(IF($A$111=IC$4:IC$56,ROW(IC$4:IC$56)-MIN(ROW(IC$4))+1,""),ROWS(IC$111:IC116))),"")</f>
        <v>agent 50</v>
      </c>
      <c r="ID116" s="138" t="str">
        <f t="array" ref="ID116">IFERROR(INDEX($A$4:$A$56,SMALL(IF($A$111=ID$4:ID$56,ROW(ID$4:ID$56)-MIN(ROW(ID$4))+1,""),ROWS(ID$111:ID116))),"")</f>
        <v/>
      </c>
      <c r="IE116" s="138" t="str">
        <f t="array" ref="IE116">IFERROR(INDEX($A$4:$A$56,SMALL(IF($A$111=IE$4:IE$56,ROW(IE$4:IE$56)-MIN(ROW(IE$4))+1,""),ROWS(IE$111:IE116))),"")</f>
        <v/>
      </c>
      <c r="IF116" s="138" t="str">
        <f t="array" ref="IF116">IFERROR(INDEX($A$4:$A$56,SMALL(IF($A$111=IF$4:IF$56,ROW(IF$4:IF$56)-MIN(ROW(IF$4))+1,""),ROWS(IF$111:IF116))),"")</f>
        <v/>
      </c>
      <c r="IG116" s="138" t="str">
        <f t="array" ref="IG116">IFERROR(INDEX($A$4:$A$56,SMALL(IF($A$111=IG$4:IG$56,ROW(IG$4:IG$56)-MIN(ROW(IG$4))+1,""),ROWS(IG$111:IG116))),"")</f>
        <v/>
      </c>
      <c r="IH116" s="138" t="str">
        <f t="array" ref="IH116">IFERROR(INDEX($A$4:$A$56,SMALL(IF($A$111=IH$4:IH$56,ROW(IH$4:IH$56)-MIN(ROW(IH$4))+1,""),ROWS(IH$111:IH116))),"")</f>
        <v>agent 49</v>
      </c>
      <c r="II116" s="138" t="str">
        <f t="array" ref="II116">IFERROR(INDEX($A$4:$A$56,SMALL(IF($A$111=II$4:II$56,ROW(II$4:II$56)-MIN(ROW(II$4))+1,""),ROWS(II$111:II116))),"")</f>
        <v/>
      </c>
      <c r="IJ116" s="138" t="str">
        <f t="array" ref="IJ116">IFERROR(INDEX($A$4:$A$56,SMALL(IF($A$111=IJ$4:IJ$56,ROW(IJ$4:IJ$56)-MIN(ROW(IJ$4))+1,""),ROWS(IJ$111:IJ116))),"")</f>
        <v/>
      </c>
      <c r="IK116" s="138" t="str">
        <f t="array" ref="IK116">IFERROR(INDEX($A$4:$A$56,SMALL(IF($A$111=IK$4:IK$56,ROW(IK$4:IK$56)-MIN(ROW(IK$4))+1,""),ROWS(IK$111:IK116))),"")</f>
        <v/>
      </c>
      <c r="IL116" s="138" t="str">
        <f t="array" ref="IL116">IFERROR(INDEX($A$4:$A$56,SMALL(IF($A$111=IL$4:IL$56,ROW(IL$4:IL$56)-MIN(ROW(IL$4))+1,""),ROWS(IL$111:IL116))),"")</f>
        <v/>
      </c>
      <c r="IM116" s="138" t="str">
        <f t="array" ref="IM116">IFERROR(INDEX($A$4:$A$56,SMALL(IF($A$111=IM$4:IM$56,ROW(IM$4:IM$56)-MIN(ROW(IM$4))+1,""),ROWS(IM$111:IM116))),"")</f>
        <v>agent 48</v>
      </c>
      <c r="IN116" s="138" t="str">
        <f t="array" ref="IN116">IFERROR(INDEX($A$4:$A$56,SMALL(IF($A$111=IN$4:IN$56,ROW(IN$4:IN$56)-MIN(ROW(IN$4))+1,""),ROWS(IN$111:IN116))),"")</f>
        <v/>
      </c>
      <c r="IO116" s="138" t="str">
        <f t="array" ref="IO116">IFERROR(INDEX($A$4:$A$56,SMALL(IF($A$111=IO$4:IO$56,ROW(IO$4:IO$56)-MIN(ROW(IO$4))+1,""),ROWS(IO$111:IO116))),"")</f>
        <v/>
      </c>
      <c r="IP116" s="138" t="str">
        <f t="array" ref="IP116">IFERROR(INDEX($A$4:$A$56,SMALL(IF($A$111=IP$4:IP$56,ROW(IP$4:IP$56)-MIN(ROW(IP$4))+1,""),ROWS(IP$111:IP116))),"")</f>
        <v/>
      </c>
      <c r="IQ116" s="138" t="str">
        <f t="array" ref="IQ116">IFERROR(INDEX($A$4:$A$56,SMALL(IF($A$111=IQ$4:IQ$56,ROW(IQ$4:IQ$56)-MIN(ROW(IQ$4))+1,""),ROWS(IQ$111:IQ116))),"")</f>
        <v/>
      </c>
      <c r="IR116" s="138" t="str">
        <f t="array" ref="IR116">IFERROR(INDEX($A$4:$A$56,SMALL(IF($A$111=IR$4:IR$56,ROW(IR$4:IR$56)-MIN(ROW(IR$4))+1,""),ROWS(IR$111:IR116))),"")</f>
        <v>agent 53</v>
      </c>
      <c r="IS116" s="138" t="str">
        <f t="array" ref="IS116">IFERROR(INDEX($A$4:$A$56,SMALL(IF($A$111=IS$4:IS$56,ROW(IS$4:IS$56)-MIN(ROW(IS$4))+1,""),ROWS(IS$111:IS116))),"")</f>
        <v/>
      </c>
      <c r="IT116" s="138" t="str">
        <f t="array" ref="IT116">IFERROR(INDEX($A$4:$A$56,SMALL(IF($A$111=IT$4:IT$56,ROW(IT$4:IT$56)-MIN(ROW(IT$4))+1,""),ROWS(IT$111:IT116))),"")</f>
        <v/>
      </c>
      <c r="IU116" s="138" t="str">
        <f t="array" ref="IU116">IFERROR(INDEX($A$4:$A$56,SMALL(IF($A$111=IU$4:IU$56,ROW(IU$4:IU$56)-MIN(ROW(IU$4))+1,""),ROWS(IU$111:IU116))),"")</f>
        <v/>
      </c>
      <c r="IV116" s="138" t="str">
        <f t="array" ref="IV116">IFERROR(INDEX($A$4:$A$56,SMALL(IF($A$111=IV$4:IV$56,ROW(IV$4:IV$56)-MIN(ROW(IV$4))+1,""),ROWS(IV$111:IV116))),"")</f>
        <v/>
      </c>
      <c r="IW116" s="138" t="str">
        <f t="array" ref="IW116">IFERROR(INDEX($A$4:$A$56,SMALL(IF($A$111=IW$4:IW$56,ROW(IW$4:IW$56)-MIN(ROW(IW$4))+1,""),ROWS(IW$111:IW116))),"")</f>
        <v>agent 52</v>
      </c>
      <c r="IX116" s="138" t="str">
        <f t="array" ref="IX116">IFERROR(INDEX($A$4:$A$56,SMALL(IF($A$111=IX$4:IX$56,ROW(IX$4:IX$56)-MIN(ROW(IX$4))+1,""),ROWS(IX$111:IX116))),"")</f>
        <v/>
      </c>
      <c r="IY116" s="138" t="str">
        <f t="array" ref="IY116">IFERROR(INDEX($A$4:$A$56,SMALL(IF($A$111=IY$4:IY$56,ROW(IY$4:IY$56)-MIN(ROW(IY$4))+1,""),ROWS(IY$111:IY116))),"")</f>
        <v/>
      </c>
      <c r="IZ116" s="138" t="str">
        <f t="array" ref="IZ116">IFERROR(INDEX($A$4:$A$56,SMALL(IF($A$111=IZ$4:IZ$56,ROW(IZ$4:IZ$56)-MIN(ROW(IZ$4))+1,""),ROWS(IZ$111:IZ116))),"")</f>
        <v/>
      </c>
      <c r="JA116" s="138" t="str">
        <f t="array" ref="JA116">IFERROR(INDEX($A$4:$A$56,SMALL(IF($A$111=JA$4:JA$56,ROW(JA$4:JA$56)-MIN(ROW(JA$4))+1,""),ROWS(JA$111:JA116))),"")</f>
        <v/>
      </c>
      <c r="JB116" s="138" t="str">
        <f t="array" ref="JB116">IFERROR(INDEX($A$4:$A$56,SMALL(IF($A$111=JB$4:JB$56,ROW(JB$4:JB$56)-MIN(ROW(JB$4))+1,""),ROWS(JB$111:JB116))),"")</f>
        <v>agent 53</v>
      </c>
      <c r="JC116" s="138" t="str">
        <f t="array" ref="JC116">IFERROR(INDEX($A$4:$A$56,SMALL(IF($A$111=JC$4:JC$56,ROW(JC$4:JC$56)-MIN(ROW(JC$4))+1,""),ROWS(JC$111:JC116))),"")</f>
        <v/>
      </c>
      <c r="JD116" s="138" t="str">
        <f t="array" ref="JD116">IFERROR(INDEX($A$4:$A$56,SMALL(IF($A$111=JD$4:JD$56,ROW(JD$4:JD$56)-MIN(ROW(JD$4))+1,""),ROWS(JD$111:JD116))),"")</f>
        <v/>
      </c>
      <c r="JE116" s="138" t="str">
        <f t="array" ref="JE116">IFERROR(INDEX($A$4:$A$56,SMALL(IF($A$111=JE$4:JE$56,ROW(JE$4:JE$56)-MIN(ROW(JE$4))+1,""),ROWS(JE$111:JE116))),"")</f>
        <v/>
      </c>
      <c r="JF116" s="138" t="str">
        <f t="array" ref="JF116">IFERROR(INDEX($A$4:$A$56,SMALL(IF($A$111=JF$4:JF$56,ROW(JF$4:JF$56)-MIN(ROW(JF$4))+1,""),ROWS(JF$111:JF116))),"")</f>
        <v/>
      </c>
      <c r="JG116" s="138" t="str">
        <f t="array" ref="JG116">IFERROR(INDEX($A$4:$A$56,SMALL(IF($A$111=JG$4:JG$56,ROW(JG$4:JG$56)-MIN(ROW(JG$4))+1,""),ROWS(JG$111:JG116))),"")</f>
        <v>agent 52</v>
      </c>
      <c r="JH116" s="138" t="str">
        <f t="array" ref="JH116">IFERROR(INDEX($A$4:$A$56,SMALL(IF($A$111=JH$4:JH$56,ROW(JH$4:JH$56)-MIN(ROW(JH$4))+1,""),ROWS(JH$111:JH116))),"")</f>
        <v/>
      </c>
      <c r="JI116" s="138" t="str">
        <f t="array" ref="JI116">IFERROR(INDEX($A$4:$A$56,SMALL(IF($A$111=JI$4:JI$56,ROW(JI$4:JI$56)-MIN(ROW(JI$4))+1,""),ROWS(JI$111:JI116))),"")</f>
        <v/>
      </c>
      <c r="JJ116" s="138" t="str">
        <f t="array" ref="JJ116">IFERROR(INDEX($A$4:$A$56,SMALL(IF($A$111=JJ$4:JJ$56,ROW(JJ$4:JJ$56)-MIN(ROW(JJ$4))+1,""),ROWS(JJ$111:JJ116))),"")</f>
        <v/>
      </c>
      <c r="JK116" s="138" t="str">
        <f t="array" ref="JK116">IFERROR(INDEX($A$4:$A$56,SMALL(IF($A$111=JK$4:JK$56,ROW(JK$4:JK$56)-MIN(ROW(JK$4))+1,""),ROWS(JK$111:JK116))),"")</f>
        <v/>
      </c>
    </row>
    <row r="117" spans="2:271">
      <c r="B117" s="186" t="str">
        <f t="array" ref="B117">IFERROR(INDEX($A$4:$A$56,SMALL(IF($A$111=B$4:B$56,ROW(B$4:B$56)-MIN(ROW(B$4))+1,""),ROWS(B$111:B117))),"")</f>
        <v/>
      </c>
      <c r="C117" s="138" t="str">
        <f t="array" ref="C117">IFERROR(INDEX($A$4:$A$56,SMALL(IF($A$111=C$4:C$56,ROW(C$4:C$56)-MIN(ROW(C$4))+1,""),ROWS(C$111:C117))),"")</f>
        <v/>
      </c>
      <c r="D117" s="138" t="str">
        <f t="array" ref="D117">IFERROR(INDEX($A$4:$A$56,SMALL(IF($A$111=D$4:D$56,ROW(D$4:D$56)-MIN(ROW(D$4))+1,""),ROWS(D$111:D117))),"")</f>
        <v/>
      </c>
      <c r="E117" s="138" t="str">
        <f t="array" ref="E117">IFERROR(INDEX($A$4:$A$56,SMALL(IF($A$111=E$4:E$56,ROW(E$4:E$56)-MIN(ROW(E$4))+1,""),ROWS(E$111:E117))),"")</f>
        <v/>
      </c>
      <c r="F117" s="138" t="str">
        <f t="array" ref="F117">IFERROR(INDEX($A$4:$A$56,SMALL(IF($A$111=F$4:F$56,ROW(F$4:F$56)-MIN(ROW(F$4))+1,""),ROWS(F$111:F117))),"")</f>
        <v/>
      </c>
      <c r="G117" s="186" t="str">
        <f t="array" ref="G117">IFERROR(INDEX($A$4:$A$56,SMALL(IF($A$111=G$4:G$56,ROW(G$4:G$56)-MIN(ROW(G$4))+1,""),ROWS(G$111:G117))),"")</f>
        <v/>
      </c>
      <c r="H117" s="138" t="str">
        <f t="array" ref="H117">IFERROR(INDEX($A$4:$A$56,SMALL(IF($A$111=H$4:H$56,ROW(H$4:H$56)-MIN(ROW(H$4))+1,""),ROWS(H$111:H117))),"")</f>
        <v/>
      </c>
      <c r="I117" s="138" t="str">
        <f t="array" ref="I117">IFERROR(INDEX($A$4:$A$56,SMALL(IF($A$111=I$4:I$56,ROW(I$4:I$56)-MIN(ROW(I$4))+1,""),ROWS(I$111:I117))),"")</f>
        <v/>
      </c>
      <c r="J117" s="138" t="str">
        <f t="array" ref="J117">IFERROR(INDEX($A$4:$A$56,SMALL(IF($A$111=J$4:J$56,ROW(J$4:J$56)-MIN(ROW(J$4))+1,""),ROWS(J$111:J117))),"")</f>
        <v/>
      </c>
      <c r="K117" s="138" t="str">
        <f t="array" ref="K117">IFERROR(INDEX($A$4:$A$56,SMALL(IF($A$111=K$4:K$56,ROW(K$4:K$56)-MIN(ROW(K$4))+1,""),ROWS(K$111:K117))),"")</f>
        <v/>
      </c>
      <c r="L117" s="186" t="str">
        <f t="array" ref="L117">IFERROR(INDEX($A$4:$A$56,SMALL(IF($A$111=L$4:L$56,ROW(L$4:L$56)-MIN(ROW(L$4))+1,""),ROWS(L$111:L117))),"")</f>
        <v/>
      </c>
      <c r="M117" s="138" t="str">
        <f t="array" ref="M117">IFERROR(INDEX($A$4:$A$56,SMALL(IF($A$111=M$4:M$56,ROW(M$4:M$56)-MIN(ROW(M$4))+1,""),ROWS(M$111:M117))),"")</f>
        <v/>
      </c>
      <c r="N117" s="138" t="str">
        <f t="array" ref="N117">IFERROR(INDEX($A$4:$A$56,SMALL(IF($A$111=N$4:N$56,ROW(N$4:N$56)-MIN(ROW(N$4))+1,""),ROWS(N$111:N117))),"")</f>
        <v/>
      </c>
      <c r="O117" s="138" t="str">
        <f t="array" ref="O117">IFERROR(INDEX($A$4:$A$56,SMALL(IF($A$111=O$4:O$56,ROW(O$4:O$56)-MIN(ROW(O$4))+1,""),ROWS(O$111:O117))),"")</f>
        <v/>
      </c>
      <c r="P117" s="138" t="str">
        <f t="array" ref="P117">IFERROR(INDEX($A$4:$A$56,SMALL(IF($A$111=P$4:P$56,ROW(P$4:P$56)-MIN(ROW(P$4))+1,""),ROWS(P$111:P117))),"")</f>
        <v/>
      </c>
      <c r="Q117" s="186" t="str">
        <f t="array" ref="Q117">IFERROR(INDEX($A$4:$A$56,SMALL(IF($A$111=Q$4:Q$56,ROW(Q$4:Q$56)-MIN(ROW(Q$4))+1,""),ROWS(Q$111:Q117))),"")</f>
        <v/>
      </c>
      <c r="R117" s="138" t="str">
        <f t="array" ref="R117">IFERROR(INDEX($A$4:$A$56,SMALL(IF($A$111=R$4:R$56,ROW(R$4:R$56)-MIN(ROW(R$4))+1,""),ROWS(R$111:R117))),"")</f>
        <v/>
      </c>
      <c r="S117" s="138" t="str">
        <f t="array" ref="S117">IFERROR(INDEX($A$4:$A$56,SMALL(IF($A$111=S$4:S$56,ROW(S$4:S$56)-MIN(ROW(S$4))+1,""),ROWS(S$111:S117))),"")</f>
        <v/>
      </c>
      <c r="T117" s="138" t="str">
        <f t="array" ref="T117">IFERROR(INDEX($A$4:$A$56,SMALL(IF($A$111=T$4:T$56,ROW(T$4:T$56)-MIN(ROW(T$4))+1,""),ROWS(T$111:T117))),"")</f>
        <v/>
      </c>
      <c r="U117" s="138" t="str">
        <f t="array" ref="U117">IFERROR(INDEX($A$4:$A$56,SMALL(IF($A$111=U$4:U$56,ROW(U$4:U$56)-MIN(ROW(U$4))+1,""),ROWS(U$111:U117))),"")</f>
        <v/>
      </c>
      <c r="V117" s="186" t="str">
        <f t="array" ref="V117">IFERROR(INDEX($A$4:$A$56,SMALL(IF($A$111=V$4:V$56,ROW(V$4:V$56)-MIN(ROW(V$4))+1,""),ROWS(V$111:V117))),"")</f>
        <v/>
      </c>
      <c r="W117" s="138" t="str">
        <f t="array" ref="W117">IFERROR(INDEX($A$4:$A$56,SMALL(IF($A$111=W$4:W$56,ROW(W$4:W$56)-MIN(ROW(W$4))+1,""),ROWS(W$111:W117))),"")</f>
        <v/>
      </c>
      <c r="X117" s="138" t="str">
        <f t="array" ref="X117">IFERROR(INDEX($A$4:$A$56,SMALL(IF($A$111=X$4:X$56,ROW(X$4:X$56)-MIN(ROW(X$4))+1,""),ROWS(X$111:X117))),"")</f>
        <v/>
      </c>
      <c r="Y117" s="138" t="str">
        <f t="array" ref="Y117">IFERROR(INDEX($A$4:$A$56,SMALL(IF($A$111=Y$4:Y$56,ROW(Y$4:Y$56)-MIN(ROW(Y$4))+1,""),ROWS(Y$111:Y117))),"")</f>
        <v/>
      </c>
      <c r="Z117" s="138" t="str">
        <f t="array" ref="Z117">IFERROR(INDEX($A$4:$A$56,SMALL(IF($A$111=Z$4:Z$56,ROW(Z$4:Z$56)-MIN(ROW(Z$4))+1,""),ROWS(Z$111:Z117))),"")</f>
        <v/>
      </c>
      <c r="AA117" s="186" t="str">
        <f t="array" ref="AA117">IFERROR(INDEX($A$4:$A$56,SMALL(IF($A$111=AA$4:AA$56,ROW(AA$4:AA$56)-MIN(ROW(AA$4))+1,""),ROWS(AA$111:AA117))),"")</f>
        <v/>
      </c>
      <c r="AB117" s="138" t="str">
        <f t="array" ref="AB117">IFERROR(INDEX($A$4:$A$56,SMALL(IF($A$111=AB$4:AB$56,ROW(AB$4:AB$56)-MIN(ROW(AB$4))+1,""),ROWS(AB$111:AB117))),"")</f>
        <v/>
      </c>
      <c r="AC117" s="138" t="str">
        <f t="array" ref="AC117">IFERROR(INDEX($A$4:$A$56,SMALL(IF($A$111=AC$4:AC$56,ROW(AC$4:AC$56)-MIN(ROW(AC$4))+1,""),ROWS(AC$111:AC117))),"")</f>
        <v/>
      </c>
      <c r="AD117" s="138" t="str">
        <f t="array" ref="AD117">IFERROR(INDEX($A$4:$A$56,SMALL(IF($A$111=AD$4:AD$56,ROW(AD$4:AD$56)-MIN(ROW(AD$4))+1,""),ROWS(AD$111:AD117))),"")</f>
        <v/>
      </c>
      <c r="AE117" s="138" t="str">
        <f t="array" ref="AE117">IFERROR(INDEX($A$4:$A$56,SMALL(IF($A$111=AE$4:AE$56,ROW(AE$4:AE$56)-MIN(ROW(AE$4))+1,""),ROWS(AE$111:AE117))),"")</f>
        <v/>
      </c>
      <c r="AF117" s="186" t="str">
        <f t="array" ref="AF117">IFERROR(INDEX($A$4:$A$56,SMALL(IF($A$111=AF$4:AF$56,ROW(AF$4:AF$56)-MIN(ROW(AF$4))+1,""),ROWS(AF$111:AF117))),"")</f>
        <v/>
      </c>
      <c r="AG117" s="138" t="str">
        <f t="array" ref="AG117">IFERROR(INDEX($A$4:$A$56,SMALL(IF($A$111=AG$4:AG$56,ROW(AG$4:AG$56)-MIN(ROW(AG$4))+1,""),ROWS(AG$111:AG117))),"")</f>
        <v/>
      </c>
      <c r="AH117" s="138" t="str">
        <f t="array" ref="AH117">IFERROR(INDEX($A$4:$A$56,SMALL(IF($A$111=AH$4:AH$56,ROW(AH$4:AH$56)-MIN(ROW(AH$4))+1,""),ROWS(AH$111:AH117))),"")</f>
        <v/>
      </c>
      <c r="AI117" s="138" t="str">
        <f t="array" ref="AI117">IFERROR(INDEX($A$4:$A$56,SMALL(IF($A$111=AI$4:AI$56,ROW(AI$4:AI$56)-MIN(ROW(AI$4))+1,""),ROWS(AI$111:AI117))),"")</f>
        <v/>
      </c>
      <c r="AJ117" s="138" t="str">
        <f t="array" ref="AJ117">IFERROR(INDEX($A$4:$A$56,SMALL(IF($A$111=AJ$4:AJ$56,ROW(AJ$4:AJ$56)-MIN(ROW(AJ$4))+1,""),ROWS(AJ$111:AJ117))),"")</f>
        <v/>
      </c>
      <c r="AK117" s="186" t="str">
        <f t="array" ref="AK117">IFERROR(INDEX($A$4:$A$56,SMALL(IF($A$111=AK$4:AK$56,ROW(AK$4:AK$56)-MIN(ROW(AK$4))+1,""),ROWS(AK$111:AK117))),"")</f>
        <v/>
      </c>
      <c r="AL117" s="138" t="str">
        <f t="array" ref="AL117">IFERROR(INDEX($A$4:$A$56,SMALL(IF($A$111=AL$4:AL$56,ROW(AL$4:AL$56)-MIN(ROW(AL$4))+1,""),ROWS(AL$111:AL117))),"")</f>
        <v/>
      </c>
      <c r="AM117" s="138" t="str">
        <f t="array" ref="AM117">IFERROR(INDEX($A$4:$A$56,SMALL(IF($A$111=AM$4:AM$56,ROW(AM$4:AM$56)-MIN(ROW(AM$4))+1,""),ROWS(AM$111:AM117))),"")</f>
        <v/>
      </c>
      <c r="AN117" s="138" t="str">
        <f t="array" ref="AN117">IFERROR(INDEX($A$4:$A$56,SMALL(IF($A$111=AN$4:AN$56,ROW(AN$4:AN$56)-MIN(ROW(AN$4))+1,""),ROWS(AN$111:AN117))),"")</f>
        <v/>
      </c>
      <c r="AO117" s="138" t="str">
        <f t="array" ref="AO117">IFERROR(INDEX($A$4:$A$56,SMALL(IF($A$111=AO$4:AO$56,ROW(AO$4:AO$56)-MIN(ROW(AO$4))+1,""),ROWS(AO$111:AO117))),"")</f>
        <v/>
      </c>
      <c r="AP117" s="186" t="str">
        <f t="array" ref="AP117">IFERROR(INDEX($A$4:$A$56,SMALL(IF($A$111=AP$4:AP$56,ROW(AP$4:AP$56)-MIN(ROW(AP$4))+1,""),ROWS(AP$111:AP117))),"")</f>
        <v/>
      </c>
      <c r="AQ117" s="138" t="str">
        <f t="array" ref="AQ117">IFERROR(INDEX($A$4:$A$56,SMALL(IF($A$111=AQ$4:AQ$56,ROW(AQ$4:AQ$56)-MIN(ROW(AQ$4))+1,""),ROWS(AQ$111:AQ117))),"")</f>
        <v/>
      </c>
      <c r="AR117" s="138" t="str">
        <f t="array" ref="AR117">IFERROR(INDEX($A$4:$A$56,SMALL(IF($A$111=AR$4:AR$56,ROW(AR$4:AR$56)-MIN(ROW(AR$4))+1,""),ROWS(AR$111:AR117))),"")</f>
        <v/>
      </c>
      <c r="AS117" s="138" t="str">
        <f t="array" ref="AS117">IFERROR(INDEX($A$4:$A$56,SMALL(IF($A$111=AS$4:AS$56,ROW(AS$4:AS$56)-MIN(ROW(AS$4))+1,""),ROWS(AS$111:AS117))),"")</f>
        <v/>
      </c>
      <c r="AT117" s="138" t="str">
        <f t="array" ref="AT117">IFERROR(INDEX($A$4:$A$56,SMALL(IF($A$111=AT$4:AT$56,ROW(AT$4:AT$56)-MIN(ROW(AT$4))+1,""),ROWS(AT$111:AT117))),"")</f>
        <v/>
      </c>
      <c r="AU117" s="186" t="str">
        <f t="array" ref="AU117">IFERROR(INDEX($A$4:$A$56,SMALL(IF($A$111=AU$4:AU$56,ROW(AU$4:AU$56)-MIN(ROW(AU$4))+1,""),ROWS(AU$111:AU117))),"")</f>
        <v/>
      </c>
      <c r="AV117" s="138" t="str">
        <f t="array" ref="AV117">IFERROR(INDEX($A$4:$A$56,SMALL(IF($A$111=AV$4:AV$56,ROW(AV$4:AV$56)-MIN(ROW(AV$4))+1,""),ROWS(AV$111:AV117))),"")</f>
        <v/>
      </c>
      <c r="AW117" s="138" t="str">
        <f t="array" ref="AW117">IFERROR(INDEX($A$4:$A$56,SMALL(IF($A$111=AW$4:AW$56,ROW(AW$4:AW$56)-MIN(ROW(AW$4))+1,""),ROWS(AW$111:AW117))),"")</f>
        <v/>
      </c>
      <c r="AX117" s="138" t="str">
        <f t="array" ref="AX117">IFERROR(INDEX($A$4:$A$56,SMALL(IF($A$111=AX$4:AX$56,ROW(AX$4:AX$56)-MIN(ROW(AX$4))+1,""),ROWS(AX$111:AX117))),"")</f>
        <v/>
      </c>
      <c r="AY117" s="138" t="str">
        <f t="array" ref="AY117">IFERROR(INDEX($A$4:$A$56,SMALL(IF($A$111=AY$4:AY$56,ROW(AY$4:AY$56)-MIN(ROW(AY$4))+1,""),ROWS(AY$111:AY117))),"")</f>
        <v/>
      </c>
      <c r="AZ117" s="186" t="str">
        <f t="array" ref="AZ117">IFERROR(INDEX($A$4:$A$56,SMALL(IF($A$111=AZ$4:AZ$56,ROW(AZ$4:AZ$56)-MIN(ROW(AZ$4))+1,""),ROWS(AZ$111:AZ117))),"")</f>
        <v/>
      </c>
      <c r="BA117" s="138" t="str">
        <f t="array" ref="BA117">IFERROR(INDEX($A$4:$A$56,SMALL(IF($A$111=BA$4:BA$56,ROW(BA$4:BA$56)-MIN(ROW(BA$4))+1,""),ROWS(BA$111:BA117))),"")</f>
        <v/>
      </c>
      <c r="BB117" s="138" t="str">
        <f t="array" ref="BB117">IFERROR(INDEX($A$4:$A$56,SMALL(IF($A$111=BB$4:BB$56,ROW(BB$4:BB$56)-MIN(ROW(BB$4))+1,""),ROWS(BB$111:BB117))),"")</f>
        <v/>
      </c>
      <c r="BC117" s="138" t="str">
        <f t="array" ref="BC117">IFERROR(INDEX($A$4:$A$56,SMALL(IF($A$111=BC$4:BC$56,ROW(BC$4:BC$56)-MIN(ROW(BC$4))+1,""),ROWS(BC$111:BC117))),"")</f>
        <v/>
      </c>
      <c r="BD117" s="138" t="str">
        <f t="array" ref="BD117">IFERROR(INDEX($A$4:$A$56,SMALL(IF($A$111=BD$4:BD$56,ROW(BD$4:BD$56)-MIN(ROW(BD$4))+1,""),ROWS(BD$111:BD117))),"")</f>
        <v/>
      </c>
      <c r="BE117" s="186" t="str">
        <f t="array" ref="BE117">IFERROR(INDEX($A$4:$A$56,SMALL(IF($A$111=BE$4:BE$56,ROW(BE$4:BE$56)-MIN(ROW(BE$4))+1,""),ROWS(BE$111:BE117))),"")</f>
        <v/>
      </c>
      <c r="BF117" s="138" t="str">
        <f t="array" ref="BF117">IFERROR(INDEX($A$4:$A$56,SMALL(IF($A$111=BF$4:BF$56,ROW(BF$4:BF$56)-MIN(ROW(BF$4))+1,""),ROWS(BF$111:BF117))),"")</f>
        <v/>
      </c>
      <c r="BG117" s="138" t="str">
        <f t="array" ref="BG117">IFERROR(INDEX($A$4:$A$56,SMALL(IF($A$111=BG$4:BG$56,ROW(BG$4:BG$56)-MIN(ROW(BG$4))+1,""),ROWS(BG$111:BG117))),"")</f>
        <v/>
      </c>
      <c r="BH117" s="138" t="str">
        <f t="array" ref="BH117">IFERROR(INDEX($A$4:$A$56,SMALL(IF($A$111=BH$4:BH$56,ROW(BH$4:BH$56)-MIN(ROW(BH$4))+1,""),ROWS(BH$111:BH117))),"")</f>
        <v/>
      </c>
      <c r="BI117" s="138" t="str">
        <f t="array" ref="BI117">IFERROR(INDEX($A$4:$A$56,SMALL(IF($A$111=BI$4:BI$56,ROW(BI$4:BI$56)-MIN(ROW(BI$4))+1,""),ROWS(BI$111:BI117))),"")</f>
        <v/>
      </c>
      <c r="BJ117" s="186" t="str">
        <f t="array" ref="BJ117">IFERROR(INDEX($A$4:$A$56,SMALL(IF($A$111=BJ$4:BJ$56,ROW(BJ$4:BJ$56)-MIN(ROW(BJ$4))+1,""),ROWS(BJ$111:BJ117))),"")</f>
        <v/>
      </c>
      <c r="BK117" s="138" t="str">
        <f t="array" ref="BK117">IFERROR(INDEX($A$4:$A$56,SMALL(IF($A$111=BK$4:BK$56,ROW(BK$4:BK$56)-MIN(ROW(BK$4))+1,""),ROWS(BK$111:BK117))),"")</f>
        <v/>
      </c>
      <c r="BL117" s="138" t="str">
        <f t="array" ref="BL117">IFERROR(INDEX($A$4:$A$56,SMALL(IF($A$111=BL$4:BL$56,ROW(BL$4:BL$56)-MIN(ROW(BL$4))+1,""),ROWS(BL$111:BL117))),"")</f>
        <v/>
      </c>
      <c r="BM117" s="138" t="str">
        <f t="array" ref="BM117">IFERROR(INDEX($A$4:$A$56,SMALL(IF($A$111=BM$4:BM$56,ROW(BM$4:BM$56)-MIN(ROW(BM$4))+1,""),ROWS(BM$111:BM117))),"")</f>
        <v/>
      </c>
      <c r="BN117" s="138" t="str">
        <f t="array" ref="BN117">IFERROR(INDEX($A$4:$A$56,SMALL(IF($A$111=BN$4:BN$56,ROW(BN$4:BN$56)-MIN(ROW(BN$4))+1,""),ROWS(BN$111:BN117))),"")</f>
        <v/>
      </c>
      <c r="BO117" s="186" t="str">
        <f t="array" ref="BO117">IFERROR(INDEX($A$4:$A$56,SMALL(IF($A$111=BO$4:BO$56,ROW(BO$4:BO$56)-MIN(ROW(BO$4))+1,""),ROWS(BO$111:BO117))),"")</f>
        <v/>
      </c>
      <c r="BP117" s="138" t="str">
        <f t="array" ref="BP117">IFERROR(INDEX($A$4:$A$56,SMALL(IF($A$111=BP$4:BP$56,ROW(BP$4:BP$56)-MIN(ROW(BP$4))+1,""),ROWS(BP$111:BP117))),"")</f>
        <v/>
      </c>
      <c r="BQ117" s="138" t="str">
        <f t="array" ref="BQ117">IFERROR(INDEX($A$4:$A$56,SMALL(IF($A$111=BQ$4:BQ$56,ROW(BQ$4:BQ$56)-MIN(ROW(BQ$4))+1,""),ROWS(BQ$111:BQ117))),"")</f>
        <v/>
      </c>
      <c r="BR117" s="138" t="str">
        <f t="array" ref="BR117">IFERROR(INDEX($A$4:$A$56,SMALL(IF($A$111=BR$4:BR$56,ROW(BR$4:BR$56)-MIN(ROW(BR$4))+1,""),ROWS(BR$111:BR117))),"")</f>
        <v/>
      </c>
      <c r="BS117" s="138" t="str">
        <f t="array" ref="BS117">IFERROR(INDEX($A$4:$A$56,SMALL(IF($A$111=BS$4:BS$56,ROW(BS$4:BS$56)-MIN(ROW(BS$4))+1,""),ROWS(BS$111:BS117))),"")</f>
        <v/>
      </c>
      <c r="BT117" s="186" t="str">
        <f t="array" ref="BT117">IFERROR(INDEX($A$4:$A$56,SMALL(IF($A$111=BT$4:BT$56,ROW(BT$4:BT$56)-MIN(ROW(BT$4))+1,""),ROWS(BT$111:BT117))),"")</f>
        <v/>
      </c>
      <c r="BU117" s="138" t="str">
        <f t="array" ref="BU117">IFERROR(INDEX($A$4:$A$56,SMALL(IF($A$111=BU$4:BU$56,ROW(BU$4:BU$56)-MIN(ROW(BU$4))+1,""),ROWS(BU$111:BU117))),"")</f>
        <v/>
      </c>
      <c r="BV117" s="138" t="str">
        <f t="array" ref="BV117">IFERROR(INDEX($A$4:$A$56,SMALL(IF($A$111=BV$4:BV$56,ROW(BV$4:BV$56)-MIN(ROW(BV$4))+1,""),ROWS(BV$111:BV117))),"")</f>
        <v/>
      </c>
      <c r="BW117" s="138" t="str">
        <f t="array" ref="BW117">IFERROR(INDEX($A$4:$A$56,SMALL(IF($A$111=BW$4:BW$56,ROW(BW$4:BW$56)-MIN(ROW(BW$4))+1,""),ROWS(BW$111:BW117))),"")</f>
        <v/>
      </c>
      <c r="BX117" s="138" t="str">
        <f t="array" ref="BX117">IFERROR(INDEX($A$4:$A$56,SMALL(IF($A$111=BX$4:BX$56,ROW(BX$4:BX$56)-MIN(ROW(BX$4))+1,""),ROWS(BX$111:BX117))),"")</f>
        <v/>
      </c>
      <c r="BY117" s="186" t="str">
        <f t="array" ref="BY117">IFERROR(INDEX($A$4:$A$56,SMALL(IF($A$111=BY$4:BY$56,ROW(BY$4:BY$56)-MIN(ROW(BY$4))+1,""),ROWS(BY$111:BY117))),"")</f>
        <v/>
      </c>
      <c r="BZ117" s="138" t="str">
        <f t="array" ref="BZ117">IFERROR(INDEX($A$4:$A$56,SMALL(IF($A$111=BZ$4:BZ$56,ROW(BZ$4:BZ$56)-MIN(ROW(BZ$4))+1,""),ROWS(BZ$111:BZ117))),"")</f>
        <v/>
      </c>
      <c r="CA117" s="138" t="str">
        <f t="array" ref="CA117">IFERROR(INDEX($A$4:$A$56,SMALL(IF($A$111=CA$4:CA$56,ROW(CA$4:CA$56)-MIN(ROW(CA$4))+1,""),ROWS(CA$111:CA117))),"")</f>
        <v/>
      </c>
      <c r="CB117" s="138" t="str">
        <f t="array" ref="CB117">IFERROR(INDEX($A$4:$A$56,SMALL(IF($A$111=CB$4:CB$56,ROW(CB$4:CB$56)-MIN(ROW(CB$4))+1,""),ROWS(CB$111:CB117))),"")</f>
        <v/>
      </c>
      <c r="CC117" s="138" t="str">
        <f t="array" ref="CC117">IFERROR(INDEX($A$4:$A$56,SMALL(IF($A$111=CC$4:CC$56,ROW(CC$4:CC$56)-MIN(ROW(CC$4))+1,""),ROWS(CC$111:CC117))),"")</f>
        <v/>
      </c>
      <c r="CD117" s="186" t="str">
        <f t="array" ref="CD117">IFERROR(INDEX($A$4:$A$56,SMALL(IF($A$111=CD$4:CD$56,ROW(CD$4:CD$56)-MIN(ROW(CD$4))+1,""),ROWS(CD$111:CD117))),"")</f>
        <v/>
      </c>
      <c r="CE117" s="138" t="str">
        <f t="array" ref="CE117">IFERROR(INDEX($A$4:$A$56,SMALL(IF($A$111=CE$4:CE$56,ROW(CE$4:CE$56)-MIN(ROW(CE$4))+1,""),ROWS(CE$111:CE117))),"")</f>
        <v/>
      </c>
      <c r="CF117" s="138" t="str">
        <f t="array" ref="CF117">IFERROR(INDEX($A$4:$A$56,SMALL(IF($A$111=CF$4:CF$56,ROW(CF$4:CF$56)-MIN(ROW(CF$4))+1,""),ROWS(CF$111:CF117))),"")</f>
        <v/>
      </c>
      <c r="CG117" s="138" t="str">
        <f t="array" ref="CG117">IFERROR(INDEX($A$4:$A$56,SMALL(IF($A$111=CG$4:CG$56,ROW(CG$4:CG$56)-MIN(ROW(CG$4))+1,""),ROWS(CG$111:CG117))),"")</f>
        <v/>
      </c>
      <c r="CH117" s="138" t="str">
        <f t="array" ref="CH117">IFERROR(INDEX($A$4:$A$56,SMALL(IF($A$111=CH$4:CH$56,ROW(CH$4:CH$56)-MIN(ROW(CH$4))+1,""),ROWS(CH$111:CH117))),"")</f>
        <v/>
      </c>
      <c r="CI117" s="186" t="str">
        <f t="array" ref="CI117">IFERROR(INDEX($A$4:$A$56,SMALL(IF($A$111=CI$4:CI$56,ROW(CI$4:CI$56)-MIN(ROW(CI$4))+1,""),ROWS(CI$111:CI117))),"")</f>
        <v/>
      </c>
      <c r="CJ117" s="138" t="str">
        <f t="array" ref="CJ117">IFERROR(INDEX($A$4:$A$56,SMALL(IF($A$111=CJ$4:CJ$56,ROW(CJ$4:CJ$56)-MIN(ROW(CJ$4))+1,""),ROWS(CJ$111:CJ117))),"")</f>
        <v/>
      </c>
      <c r="CK117" s="138" t="str">
        <f t="array" ref="CK117">IFERROR(INDEX($A$4:$A$56,SMALL(IF($A$111=CK$4:CK$56,ROW(CK$4:CK$56)-MIN(ROW(CK$4))+1,""),ROWS(CK$111:CK117))),"")</f>
        <v/>
      </c>
      <c r="CL117" s="138" t="str">
        <f t="array" ref="CL117">IFERROR(INDEX($A$4:$A$56,SMALL(IF($A$111=CL$4:CL$56,ROW(CL$4:CL$56)-MIN(ROW(CL$4))+1,""),ROWS(CL$111:CL117))),"")</f>
        <v/>
      </c>
      <c r="CM117" s="138" t="str">
        <f t="array" ref="CM117">IFERROR(INDEX($A$4:$A$56,SMALL(IF($A$111=CM$4:CM$56,ROW(CM$4:CM$56)-MIN(ROW(CM$4))+1,""),ROWS(CM$111:CM117))),"")</f>
        <v/>
      </c>
      <c r="CN117" s="186" t="str">
        <f t="array" ref="CN117">IFERROR(INDEX($A$4:$A$56,SMALL(IF($A$111=CN$4:CN$56,ROW(CN$4:CN$56)-MIN(ROW(CN$4))+1,""),ROWS(CN$111:CN117))),"")</f>
        <v/>
      </c>
      <c r="CO117" s="138" t="str">
        <f t="array" ref="CO117">IFERROR(INDEX($A$4:$A$56,SMALL(IF($A$111=CO$4:CO$56,ROW(CO$4:CO$56)-MIN(ROW(CO$4))+1,""),ROWS(CO$111:CO117))),"")</f>
        <v/>
      </c>
      <c r="CP117" s="138" t="str">
        <f t="array" ref="CP117">IFERROR(INDEX($A$4:$A$56,SMALL(IF($A$111=CP$4:CP$56,ROW(CP$4:CP$56)-MIN(ROW(CP$4))+1,""),ROWS(CP$111:CP117))),"")</f>
        <v/>
      </c>
      <c r="CQ117" s="138" t="str">
        <f t="array" ref="CQ117">IFERROR(INDEX($A$4:$A$56,SMALL(IF($A$111=CQ$4:CQ$56,ROW(CQ$4:CQ$56)-MIN(ROW(CQ$4))+1,""),ROWS(CQ$111:CQ117))),"")</f>
        <v/>
      </c>
      <c r="CR117" s="138" t="str">
        <f t="array" ref="CR117">IFERROR(INDEX($A$4:$A$56,SMALL(IF($A$111=CR$4:CR$56,ROW(CR$4:CR$56)-MIN(ROW(CR$4))+1,""),ROWS(CR$111:CR117))),"")</f>
        <v/>
      </c>
      <c r="CS117" s="186" t="str">
        <f t="array" ref="CS117">IFERROR(INDEX($A$4:$A$56,SMALL(IF($A$111=CS$4:CS$56,ROW(CS$4:CS$56)-MIN(ROW(CS$4))+1,""),ROWS(CS$111:CS117))),"")</f>
        <v/>
      </c>
      <c r="CT117" s="138" t="str">
        <f t="array" ref="CT117">IFERROR(INDEX($A$4:$A$56,SMALL(IF($A$111=CT$4:CT$56,ROW(CT$4:CT$56)-MIN(ROW(CT$4))+1,""),ROWS(CT$111:CT117))),"")</f>
        <v/>
      </c>
      <c r="CU117" s="138" t="str">
        <f t="array" ref="CU117">IFERROR(INDEX($A$4:$A$56,SMALL(IF($A$111=CU$4:CU$56,ROW(CU$4:CU$56)-MIN(ROW(CU$4))+1,""),ROWS(CU$111:CU117))),"")</f>
        <v/>
      </c>
      <c r="CV117" s="138" t="str">
        <f t="array" ref="CV117">IFERROR(INDEX($A$4:$A$56,SMALL(IF($A$111=CV$4:CV$56,ROW(CV$4:CV$56)-MIN(ROW(CV$4))+1,""),ROWS(CV$111:CV117))),"")</f>
        <v/>
      </c>
      <c r="CW117" s="138" t="str">
        <f t="array" ref="CW117">IFERROR(INDEX($A$4:$A$56,SMALL(IF($A$111=CW$4:CW$56,ROW(CW$4:CW$56)-MIN(ROW(CW$4))+1,""),ROWS(CW$111:CW117))),"")</f>
        <v/>
      </c>
      <c r="CX117" s="186" t="str">
        <f t="array" ref="CX117">IFERROR(INDEX($A$4:$A$56,SMALL(IF($A$111=CX$4:CX$56,ROW(CX$4:CX$56)-MIN(ROW(CX$4))+1,""),ROWS(CX$111:CX117))),"")</f>
        <v/>
      </c>
      <c r="CY117" s="138" t="str">
        <f t="array" ref="CY117">IFERROR(INDEX($A$4:$A$56,SMALL(IF($A$111=CY$4:CY$56,ROW(CY$4:CY$56)-MIN(ROW(CY$4))+1,""),ROWS(CY$111:CY117))),"")</f>
        <v/>
      </c>
      <c r="CZ117" s="138" t="str">
        <f t="array" ref="CZ117">IFERROR(INDEX($A$4:$A$56,SMALL(IF($A$111=CZ$4:CZ$56,ROW(CZ$4:CZ$56)-MIN(ROW(CZ$4))+1,""),ROWS(CZ$111:CZ117))),"")</f>
        <v/>
      </c>
      <c r="DA117" s="138" t="str">
        <f t="array" ref="DA117">IFERROR(INDEX($A$4:$A$56,SMALL(IF($A$111=DA$4:DA$56,ROW(DA$4:DA$56)-MIN(ROW(DA$4))+1,""),ROWS(DA$111:DA117))),"")</f>
        <v/>
      </c>
      <c r="DB117" s="138" t="str">
        <f t="array" ref="DB117">IFERROR(INDEX($A$4:$A$56,SMALL(IF($A$111=DB$4:DB$56,ROW(DB$4:DB$56)-MIN(ROW(DB$4))+1,""),ROWS(DB$111:DB117))),"")</f>
        <v/>
      </c>
      <c r="DC117" s="186" t="str">
        <f t="array" ref="DC117">IFERROR(INDEX($A$4:$A$56,SMALL(IF($A$111=DC$4:DC$56,ROW(DC$4:DC$56)-MIN(ROW(DC$4))+1,""),ROWS(DC$111:DC117))),"")</f>
        <v/>
      </c>
      <c r="DD117" s="138" t="str">
        <f t="array" ref="DD117">IFERROR(INDEX($A$4:$A$56,SMALL(IF($A$111=DD$4:DD$56,ROW(DD$4:DD$56)-MIN(ROW(DD$4))+1,""),ROWS(DD$111:DD117))),"")</f>
        <v/>
      </c>
      <c r="DE117" s="138" t="str">
        <f t="array" ref="DE117">IFERROR(INDEX($A$4:$A$56,SMALL(IF($A$111=DE$4:DE$56,ROW(DE$4:DE$56)-MIN(ROW(DE$4))+1,""),ROWS(DE$111:DE117))),"")</f>
        <v/>
      </c>
      <c r="DF117" s="138" t="str">
        <f t="array" ref="DF117">IFERROR(INDEX($A$4:$A$56,SMALL(IF($A$111=DF$4:DF$56,ROW(DF$4:DF$56)-MIN(ROW(DF$4))+1,""),ROWS(DF$111:DF117))),"")</f>
        <v/>
      </c>
      <c r="DG117" s="138" t="str">
        <f t="array" ref="DG117">IFERROR(INDEX($A$4:$A$56,SMALL(IF($A$111=DG$4:DG$56,ROW(DG$4:DG$56)-MIN(ROW(DG$4))+1,""),ROWS(DG$111:DG117))),"")</f>
        <v/>
      </c>
      <c r="DH117" s="186" t="str">
        <f t="array" ref="DH117">IFERROR(INDEX($A$4:$A$56,SMALL(IF($A$111=DH$4:DH$56,ROW(DH$4:DH$56)-MIN(ROW(DH$4))+1,""),ROWS(DH$111:DH117))),"")</f>
        <v/>
      </c>
      <c r="DI117" s="138" t="str">
        <f t="array" ref="DI117">IFERROR(INDEX($A$4:$A$56,SMALL(IF($A$111=DI$4:DI$56,ROW(DI$4:DI$56)-MIN(ROW(DI$4))+1,""),ROWS(DI$111:DI117))),"")</f>
        <v/>
      </c>
      <c r="DJ117" s="138" t="str">
        <f t="array" ref="DJ117">IFERROR(INDEX($A$4:$A$56,SMALL(IF($A$111=DJ$4:DJ$56,ROW(DJ$4:DJ$56)-MIN(ROW(DJ$4))+1,""),ROWS(DJ$111:DJ117))),"")</f>
        <v/>
      </c>
      <c r="DK117" s="138" t="str">
        <f t="array" ref="DK117">IFERROR(INDEX($A$4:$A$56,SMALL(IF($A$111=DK$4:DK$56,ROW(DK$4:DK$56)-MIN(ROW(DK$4))+1,""),ROWS(DK$111:DK117))),"")</f>
        <v/>
      </c>
      <c r="DL117" s="138" t="str">
        <f t="array" ref="DL117">IFERROR(INDEX($A$4:$A$56,SMALL(IF($A$111=DL$4:DL$56,ROW(DL$4:DL$56)-MIN(ROW(DL$4))+1,""),ROWS(DL$111:DL117))),"")</f>
        <v/>
      </c>
      <c r="DM117" s="186" t="str">
        <f t="array" ref="DM117">IFERROR(INDEX($A$4:$A$56,SMALL(IF($A$111=DM$4:DM$56,ROW(DM$4:DM$56)-MIN(ROW(DM$4))+1,""),ROWS(DM$111:DM117))),"")</f>
        <v/>
      </c>
      <c r="DN117" s="138" t="str">
        <f t="array" ref="DN117">IFERROR(INDEX($A$4:$A$56,SMALL(IF($A$111=DN$4:DN$56,ROW(DN$4:DN$56)-MIN(ROW(DN$4))+1,""),ROWS(DN$111:DN117))),"")</f>
        <v/>
      </c>
      <c r="DO117" s="138" t="str">
        <f t="array" ref="DO117">IFERROR(INDEX($A$4:$A$56,SMALL(IF($A$111=DO$4:DO$56,ROW(DO$4:DO$56)-MIN(ROW(DO$4))+1,""),ROWS(DO$111:DO117))),"")</f>
        <v/>
      </c>
      <c r="DP117" s="138" t="str">
        <f t="array" ref="DP117">IFERROR(INDEX($A$4:$A$56,SMALL(IF($A$111=DP$4:DP$56,ROW(DP$4:DP$56)-MIN(ROW(DP$4))+1,""),ROWS(DP$111:DP117))),"")</f>
        <v/>
      </c>
      <c r="DQ117" s="138" t="str">
        <f t="array" ref="DQ117">IFERROR(INDEX($A$4:$A$56,SMALL(IF($A$111=DQ$4:DQ$56,ROW(DQ$4:DQ$56)-MIN(ROW(DQ$4))+1,""),ROWS(DQ$111:DQ117))),"")</f>
        <v/>
      </c>
      <c r="DR117" s="186" t="str">
        <f t="array" ref="DR117">IFERROR(INDEX($A$4:$A$56,SMALL(IF($A$111=DR$4:DR$56,ROW(DR$4:DR$56)-MIN(ROW(DR$4))+1,""),ROWS(DR$111:DR117))),"")</f>
        <v/>
      </c>
      <c r="DS117" s="138" t="str">
        <f t="array" ref="DS117">IFERROR(INDEX($A$4:$A$56,SMALL(IF($A$111=DS$4:DS$56,ROW(DS$4:DS$56)-MIN(ROW(DS$4))+1,""),ROWS(DS$111:DS117))),"")</f>
        <v/>
      </c>
      <c r="DT117" s="138" t="str">
        <f t="array" ref="DT117">IFERROR(INDEX($A$4:$A$56,SMALL(IF($A$111=DT$4:DT$56,ROW(DT$4:DT$56)-MIN(ROW(DT$4))+1,""),ROWS(DT$111:DT117))),"")</f>
        <v/>
      </c>
      <c r="DU117" s="138" t="str">
        <f t="array" ref="DU117">IFERROR(INDEX($A$4:$A$56,SMALL(IF($A$111=DU$4:DU$56,ROW(DU$4:DU$56)-MIN(ROW(DU$4))+1,""),ROWS(DU$111:DU117))),"")</f>
        <v/>
      </c>
      <c r="DV117" s="138" t="str">
        <f t="array" ref="DV117">IFERROR(INDEX($A$4:$A$56,SMALL(IF($A$111=DV$4:DV$56,ROW(DV$4:DV$56)-MIN(ROW(DV$4))+1,""),ROWS(DV$111:DV117))),"")</f>
        <v/>
      </c>
      <c r="DW117" s="186" t="str">
        <f t="array" ref="DW117">IFERROR(INDEX($A$4:$A$56,SMALL(IF($A$111=DW$4:DW$56,ROW(DW$4:DW$56)-MIN(ROW(DW$4))+1,""),ROWS(DW$111:DW117))),"")</f>
        <v/>
      </c>
      <c r="DX117" s="138" t="str">
        <f t="array" ref="DX117">IFERROR(INDEX($A$4:$A$56,SMALL(IF($A$111=DX$4:DX$56,ROW(DX$4:DX$56)-MIN(ROW(DX$4))+1,""),ROWS(DX$111:DX117))),"")</f>
        <v/>
      </c>
      <c r="DY117" s="138" t="str">
        <f t="array" ref="DY117">IFERROR(INDEX($A$4:$A$56,SMALL(IF($A$111=DY$4:DY$56,ROW(DY$4:DY$56)-MIN(ROW(DY$4))+1,""),ROWS(DY$111:DY117))),"")</f>
        <v/>
      </c>
      <c r="DZ117" s="138" t="str">
        <f t="array" ref="DZ117">IFERROR(INDEX($A$4:$A$56,SMALL(IF($A$111=DZ$4:DZ$56,ROW(DZ$4:DZ$56)-MIN(ROW(DZ$4))+1,""),ROWS(DZ$111:DZ117))),"")</f>
        <v/>
      </c>
      <c r="EA117" s="138" t="str">
        <f t="array" ref="EA117">IFERROR(INDEX($A$4:$A$56,SMALL(IF($A$111=EA$4:EA$56,ROW(EA$4:EA$56)-MIN(ROW(EA$4))+1,""),ROWS(EA$111:EA117))),"")</f>
        <v/>
      </c>
      <c r="EB117" s="186" t="str">
        <f t="array" ref="EB117">IFERROR(INDEX($A$4:$A$56,SMALL(IF($A$111=EB$4:EB$56,ROW(EB$4:EB$56)-MIN(ROW(EB$4))+1,""),ROWS(EB$111:EB117))),"")</f>
        <v/>
      </c>
      <c r="EC117" s="138" t="str">
        <f t="array" ref="EC117">IFERROR(INDEX($A$4:$A$56,SMALL(IF($A$111=EC$4:EC$56,ROW(EC$4:EC$56)-MIN(ROW(EC$4))+1,""),ROWS(EC$111:EC117))),"")</f>
        <v/>
      </c>
      <c r="ED117" s="138" t="str">
        <f t="array" ref="ED117">IFERROR(INDEX($A$4:$A$56,SMALL(IF($A$111=ED$4:ED$56,ROW(ED$4:ED$56)-MIN(ROW(ED$4))+1,""),ROWS(ED$111:ED117))),"")</f>
        <v/>
      </c>
      <c r="EE117" s="138" t="str">
        <f t="array" ref="EE117">IFERROR(INDEX($A$4:$A$56,SMALL(IF($A$111=EE$4:EE$56,ROW(EE$4:EE$56)-MIN(ROW(EE$4))+1,""),ROWS(EE$111:EE117))),"")</f>
        <v/>
      </c>
      <c r="EF117" s="138" t="str">
        <f t="array" ref="EF117">IFERROR(INDEX($A$4:$A$56,SMALL(IF($A$111=EF$4:EF$56,ROW(EF$4:EF$56)-MIN(ROW(EF$4))+1,""),ROWS(EF$111:EF117))),"")</f>
        <v/>
      </c>
      <c r="EG117" s="186" t="str">
        <f t="array" ref="EG117">IFERROR(INDEX($A$4:$A$56,SMALL(IF($A$111=EG$4:EG$56,ROW(EG$4:EG$56)-MIN(ROW(EG$4))+1,""),ROWS(EG$111:EG117))),"")</f>
        <v/>
      </c>
      <c r="EH117" s="138" t="str">
        <f t="array" ref="EH117">IFERROR(INDEX($A$4:$A$56,SMALL(IF($A$111=EH$4:EH$56,ROW(EH$4:EH$56)-MIN(ROW(EH$4))+1,""),ROWS(EH$111:EH117))),"")</f>
        <v/>
      </c>
      <c r="EI117" s="138" t="str">
        <f t="array" ref="EI117">IFERROR(INDEX($A$4:$A$56,SMALL(IF($A$111=EI$4:EI$56,ROW(EI$4:EI$56)-MIN(ROW(EI$4))+1,""),ROWS(EI$111:EI117))),"")</f>
        <v/>
      </c>
      <c r="EJ117" s="138" t="str">
        <f t="array" ref="EJ117">IFERROR(INDEX($A$4:$A$56,SMALL(IF($A$111=EJ$4:EJ$56,ROW(EJ$4:EJ$56)-MIN(ROW(EJ$4))+1,""),ROWS(EJ$111:EJ117))),"")</f>
        <v/>
      </c>
      <c r="EK117" s="138" t="str">
        <f t="array" ref="EK117">IFERROR(INDEX($A$4:$A$56,SMALL(IF($A$111=EK$4:EK$56,ROW(EK$4:EK$56)-MIN(ROW(EK$4))+1,""),ROWS(EK$111:EK117))),"")</f>
        <v/>
      </c>
      <c r="EL117" s="138" t="str">
        <f t="array" ref="EL117">IFERROR(INDEX($A$4:$A$56,SMALL(IF($A$111=EL$4:EL$56,ROW(EL$4:EL$56)-MIN(ROW(EL$4))+1,""),ROWS(EL$111:EL117))),"")</f>
        <v/>
      </c>
      <c r="EM117" s="138" t="str">
        <f t="array" ref="EM117">IFERROR(INDEX($A$4:$A$56,SMALL(IF($A$111=EM$4:EM$56,ROW(EM$4:EM$56)-MIN(ROW(EM$4))+1,""),ROWS(EM$111:EM117))),"")</f>
        <v/>
      </c>
      <c r="EN117" s="138" t="str">
        <f t="array" ref="EN117">IFERROR(INDEX($A$4:$A$56,SMALL(IF($A$111=EN$4:EN$56,ROW(EN$4:EN$56)-MIN(ROW(EN$4))+1,""),ROWS(EN$111:EN117))),"")</f>
        <v/>
      </c>
      <c r="EO117" s="138" t="str">
        <f t="array" ref="EO117">IFERROR(INDEX($A$4:$A$56,SMALL(IF($A$111=EO$4:EO$56,ROW(EO$4:EO$56)-MIN(ROW(EO$4))+1,""),ROWS(EO$111:EO117))),"")</f>
        <v/>
      </c>
      <c r="EP117" s="138" t="str">
        <f t="array" ref="EP117">IFERROR(INDEX($A$4:$A$56,SMALL(IF($A$111=EP$4:EP$56,ROW(EP$4:EP$56)-MIN(ROW(EP$4))+1,""),ROWS(EP$111:EP117))),"")</f>
        <v/>
      </c>
      <c r="EQ117" s="138" t="str">
        <f t="array" ref="EQ117">IFERROR(INDEX($A$4:$A$56,SMALL(IF($A$111=EQ$4:EQ$56,ROW(EQ$4:EQ$56)-MIN(ROW(EQ$4))+1,""),ROWS(EQ$111:EQ117))),"")</f>
        <v/>
      </c>
      <c r="ER117" s="138" t="str">
        <f t="array" ref="ER117">IFERROR(INDEX($A$4:$A$56,SMALL(IF($A$111=ER$4:ER$56,ROW(ER$4:ER$56)-MIN(ROW(ER$4))+1,""),ROWS(ER$111:ER117))),"")</f>
        <v/>
      </c>
      <c r="ES117" s="138" t="str">
        <f t="array" ref="ES117">IFERROR(INDEX($A$4:$A$56,SMALL(IF($A$111=ES$4:ES$56,ROW(ES$4:ES$56)-MIN(ROW(ES$4))+1,""),ROWS(ES$111:ES117))),"")</f>
        <v/>
      </c>
      <c r="ET117" s="138" t="str">
        <f t="array" ref="ET117">IFERROR(INDEX($A$4:$A$56,SMALL(IF($A$111=ET$4:ET$56,ROW(ET$4:ET$56)-MIN(ROW(ET$4))+1,""),ROWS(ET$111:ET117))),"")</f>
        <v/>
      </c>
      <c r="EU117" s="138" t="str">
        <f t="array" ref="EU117">IFERROR(INDEX($A$4:$A$56,SMALL(IF($A$111=EU$4:EU$56,ROW(EU$4:EU$56)-MIN(ROW(EU$4))+1,""),ROWS(EU$111:EU117))),"")</f>
        <v/>
      </c>
      <c r="EV117" s="138" t="str">
        <f t="array" ref="EV117">IFERROR(INDEX($A$4:$A$56,SMALL(IF($A$111=EV$4:EV$56,ROW(EV$4:EV$56)-MIN(ROW(EV$4))+1,""),ROWS(EV$111:EV117))),"")</f>
        <v/>
      </c>
      <c r="EW117" s="138" t="str">
        <f t="array" ref="EW117">IFERROR(INDEX($A$4:$A$56,SMALL(IF($A$111=EW$4:EW$56,ROW(EW$4:EW$56)-MIN(ROW(EW$4))+1,""),ROWS(EW$111:EW117))),"")</f>
        <v/>
      </c>
      <c r="EX117" s="138" t="str">
        <f t="array" ref="EX117">IFERROR(INDEX($A$4:$A$56,SMALL(IF($A$111=EX$4:EX$56,ROW(EX$4:EX$56)-MIN(ROW(EX$4))+1,""),ROWS(EX$111:EX117))),"")</f>
        <v/>
      </c>
      <c r="EY117" s="138" t="str">
        <f t="array" ref="EY117">IFERROR(INDEX($A$4:$A$56,SMALL(IF($A$111=EY$4:EY$56,ROW(EY$4:EY$56)-MIN(ROW(EY$4))+1,""),ROWS(EY$111:EY117))),"")</f>
        <v/>
      </c>
      <c r="EZ117" s="138" t="str">
        <f t="array" ref="EZ117">IFERROR(INDEX($A$4:$A$56,SMALL(IF($A$111=EZ$4:EZ$56,ROW(EZ$4:EZ$56)-MIN(ROW(EZ$4))+1,""),ROWS(EZ$111:EZ117))),"")</f>
        <v/>
      </c>
      <c r="FA117" s="138" t="str">
        <f t="array" ref="FA117">IFERROR(INDEX($A$4:$A$56,SMALL(IF($A$111=FA$4:FA$56,ROW(FA$4:FA$56)-MIN(ROW(FA$4))+1,""),ROWS(FA$111:FA117))),"")</f>
        <v/>
      </c>
      <c r="FB117" s="138" t="str">
        <f t="array" ref="FB117">IFERROR(INDEX($A$4:$A$56,SMALL(IF($A$111=FB$4:FB$56,ROW(FB$4:FB$56)-MIN(ROW(FB$4))+1,""),ROWS(FB$111:FB117))),"")</f>
        <v/>
      </c>
      <c r="FC117" s="138" t="str">
        <f t="array" ref="FC117">IFERROR(INDEX($A$4:$A$56,SMALL(IF($A$111=FC$4:FC$56,ROW(FC$4:FC$56)-MIN(ROW(FC$4))+1,""),ROWS(FC$111:FC117))),"")</f>
        <v/>
      </c>
      <c r="FD117" s="138" t="str">
        <f t="array" ref="FD117">IFERROR(INDEX($A$4:$A$56,SMALL(IF($A$111=FD$4:FD$56,ROW(FD$4:FD$56)-MIN(ROW(FD$4))+1,""),ROWS(FD$111:FD117))),"")</f>
        <v/>
      </c>
      <c r="FE117" s="138" t="str">
        <f t="array" ref="FE117">IFERROR(INDEX($A$4:$A$56,SMALL(IF($A$111=FE$4:FE$56,ROW(FE$4:FE$56)-MIN(ROW(FE$4))+1,""),ROWS(FE$111:FE117))),"")</f>
        <v/>
      </c>
      <c r="FF117" s="138" t="str">
        <f t="array" ref="FF117">IFERROR(INDEX($A$4:$A$56,SMALL(IF($A$111=FF$4:FF$56,ROW(FF$4:FF$56)-MIN(ROW(FF$4))+1,""),ROWS(FF$111:FF117))),"")</f>
        <v/>
      </c>
      <c r="FG117" s="138" t="str">
        <f t="array" ref="FG117">IFERROR(INDEX($A$4:$A$56,SMALL(IF($A$111=FG$4:FG$56,ROW(FG$4:FG$56)-MIN(ROW(FG$4))+1,""),ROWS(FG$111:FG117))),"")</f>
        <v/>
      </c>
      <c r="FH117" s="138" t="str">
        <f t="array" ref="FH117">IFERROR(INDEX($A$4:$A$56,SMALL(IF($A$111=FH$4:FH$56,ROW(FH$4:FH$56)-MIN(ROW(FH$4))+1,""),ROWS(FH$111:FH117))),"")</f>
        <v/>
      </c>
      <c r="FI117" s="138" t="str">
        <f t="array" ref="FI117">IFERROR(INDEX($A$4:$A$56,SMALL(IF($A$111=FI$4:FI$56,ROW(FI$4:FI$56)-MIN(ROW(FI$4))+1,""),ROWS(FI$111:FI117))),"")</f>
        <v/>
      </c>
      <c r="FJ117" s="138" t="str">
        <f t="array" ref="FJ117">IFERROR(INDEX($A$4:$A$56,SMALL(IF($A$111=FJ$4:FJ$56,ROW(FJ$4:FJ$56)-MIN(ROW(FJ$4))+1,""),ROWS(FJ$111:FJ117))),"")</f>
        <v/>
      </c>
      <c r="FK117" s="138" t="str">
        <f t="array" ref="FK117">IFERROR(INDEX($A$4:$A$56,SMALL(IF($A$111=FK$4:FK$56,ROW(FK$4:FK$56)-MIN(ROW(FK$4))+1,""),ROWS(FK$111:FK117))),"")</f>
        <v/>
      </c>
      <c r="FL117" s="138" t="str">
        <f t="array" ref="FL117">IFERROR(INDEX($A$4:$A$56,SMALL(IF($A$111=FL$4:FL$56,ROW(FL$4:FL$56)-MIN(ROW(FL$4))+1,""),ROWS(FL$111:FL117))),"")</f>
        <v/>
      </c>
      <c r="FM117" s="138" t="str">
        <f t="array" ref="FM117">IFERROR(INDEX($A$4:$A$56,SMALL(IF($A$111=FM$4:FM$56,ROW(FM$4:FM$56)-MIN(ROW(FM$4))+1,""),ROWS(FM$111:FM117))),"")</f>
        <v/>
      </c>
      <c r="FN117" s="138" t="str">
        <f t="array" ref="FN117">IFERROR(INDEX($A$4:$A$56,SMALL(IF($A$111=FN$4:FN$56,ROW(FN$4:FN$56)-MIN(ROW(FN$4))+1,""),ROWS(FN$111:FN117))),"")</f>
        <v/>
      </c>
      <c r="FO117" s="138" t="str">
        <f t="array" ref="FO117">IFERROR(INDEX($A$4:$A$56,SMALL(IF($A$111=FO$4:FO$56,ROW(FO$4:FO$56)-MIN(ROW(FO$4))+1,""),ROWS(FO$111:FO117))),"")</f>
        <v/>
      </c>
      <c r="FP117" s="138" t="str">
        <f t="array" ref="FP117">IFERROR(INDEX($A$4:$A$56,SMALL(IF($A$111=FP$4:FP$56,ROW(FP$4:FP$56)-MIN(ROW(FP$4))+1,""),ROWS(FP$111:FP117))),"")</f>
        <v/>
      </c>
      <c r="FQ117" s="138" t="str">
        <f t="array" ref="FQ117">IFERROR(INDEX($A$4:$A$56,SMALL(IF($A$111=FQ$4:FQ$56,ROW(FQ$4:FQ$56)-MIN(ROW(FQ$4))+1,""),ROWS(FQ$111:FQ117))),"")</f>
        <v/>
      </c>
      <c r="FR117" s="138" t="str">
        <f t="array" ref="FR117">IFERROR(INDEX($A$4:$A$56,SMALL(IF($A$111=FR$4:FR$56,ROW(FR$4:FR$56)-MIN(ROW(FR$4))+1,""),ROWS(FR$111:FR117))),"")</f>
        <v/>
      </c>
      <c r="FS117" s="138" t="str">
        <f t="array" ref="FS117">IFERROR(INDEX($A$4:$A$56,SMALL(IF($A$111=FS$4:FS$56,ROW(FS$4:FS$56)-MIN(ROW(FS$4))+1,""),ROWS(FS$111:FS117))),"")</f>
        <v/>
      </c>
      <c r="FT117" s="138" t="str">
        <f t="array" ref="FT117">IFERROR(INDEX($A$4:$A$56,SMALL(IF($A$111=FT$4:FT$56,ROW(FT$4:FT$56)-MIN(ROW(FT$4))+1,""),ROWS(FT$111:FT117))),"")</f>
        <v/>
      </c>
      <c r="FU117" s="138" t="str">
        <f t="array" ref="FU117">IFERROR(INDEX($A$4:$A$56,SMALL(IF($A$111=FU$4:FU$56,ROW(FU$4:FU$56)-MIN(ROW(FU$4))+1,""),ROWS(FU$111:FU117))),"")</f>
        <v/>
      </c>
      <c r="FV117" s="138" t="str">
        <f t="array" ref="FV117">IFERROR(INDEX($A$4:$A$56,SMALL(IF($A$111=FV$4:FV$56,ROW(FV$4:FV$56)-MIN(ROW(FV$4))+1,""),ROWS(FV$111:FV117))),"")</f>
        <v/>
      </c>
      <c r="FW117" s="138" t="str">
        <f t="array" ref="FW117">IFERROR(INDEX($A$4:$A$56,SMALL(IF($A$111=FW$4:FW$56,ROW(FW$4:FW$56)-MIN(ROW(FW$4))+1,""),ROWS(FW$111:FW117))),"")</f>
        <v/>
      </c>
      <c r="FX117" s="138" t="str">
        <f t="array" ref="FX117">IFERROR(INDEX($A$4:$A$56,SMALL(IF($A$111=FX$4:FX$56,ROW(FX$4:FX$56)-MIN(ROW(FX$4))+1,""),ROWS(FX$111:FX117))),"")</f>
        <v/>
      </c>
      <c r="FY117" s="138" t="str">
        <f t="array" ref="FY117">IFERROR(INDEX($A$4:$A$56,SMALL(IF($A$111=FY$4:FY$56,ROW(FY$4:FY$56)-MIN(ROW(FY$4))+1,""),ROWS(FY$111:FY117))),"")</f>
        <v/>
      </c>
      <c r="FZ117" s="138" t="str">
        <f t="array" ref="FZ117">IFERROR(INDEX($A$4:$A$56,SMALL(IF($A$111=FZ$4:FZ$56,ROW(FZ$4:FZ$56)-MIN(ROW(FZ$4))+1,""),ROWS(FZ$111:FZ117))),"")</f>
        <v/>
      </c>
      <c r="GA117" s="138" t="str">
        <f t="array" ref="GA117">IFERROR(INDEX($A$4:$A$56,SMALL(IF($A$111=GA$4:GA$56,ROW(GA$4:GA$56)-MIN(ROW(GA$4))+1,""),ROWS(GA$111:GA117))),"")</f>
        <v/>
      </c>
      <c r="GB117" s="138" t="str">
        <f t="array" ref="GB117">IFERROR(INDEX($A$4:$A$56,SMALL(IF($A$111=GB$4:GB$56,ROW(GB$4:GB$56)-MIN(ROW(GB$4))+1,""),ROWS(GB$111:GB117))),"")</f>
        <v/>
      </c>
      <c r="GC117" s="138" t="str">
        <f t="array" ref="GC117">IFERROR(INDEX($A$4:$A$56,SMALL(IF($A$111=GC$4:GC$56,ROW(GC$4:GC$56)-MIN(ROW(GC$4))+1,""),ROWS(GC$111:GC117))),"")</f>
        <v/>
      </c>
      <c r="GD117" s="138" t="str">
        <f t="array" ref="GD117">IFERROR(INDEX($A$4:$A$56,SMALL(IF($A$111=GD$4:GD$56,ROW(GD$4:GD$56)-MIN(ROW(GD$4))+1,""),ROWS(GD$111:GD117))),"")</f>
        <v/>
      </c>
      <c r="GE117" s="138" t="str">
        <f t="array" ref="GE117">IFERROR(INDEX($A$4:$A$56,SMALL(IF($A$111=GE$4:GE$56,ROW(GE$4:GE$56)-MIN(ROW(GE$4))+1,""),ROWS(GE$111:GE117))),"")</f>
        <v/>
      </c>
      <c r="GF117" s="138" t="str">
        <f t="array" ref="GF117">IFERROR(INDEX($A$4:$A$56,SMALL(IF($A$111=GF$4:GF$56,ROW(GF$4:GF$56)-MIN(ROW(GF$4))+1,""),ROWS(GF$111:GF117))),"")</f>
        <v/>
      </c>
      <c r="GG117" s="138" t="str">
        <f t="array" ref="GG117">IFERROR(INDEX($A$4:$A$56,SMALL(IF($A$111=GG$4:GG$56,ROW(GG$4:GG$56)-MIN(ROW(GG$4))+1,""),ROWS(GG$111:GG117))),"")</f>
        <v/>
      </c>
      <c r="GH117" s="138" t="str">
        <f t="array" ref="GH117">IFERROR(INDEX($A$4:$A$56,SMALL(IF($A$111=GH$4:GH$56,ROW(GH$4:GH$56)-MIN(ROW(GH$4))+1,""),ROWS(GH$111:GH117))),"")</f>
        <v/>
      </c>
      <c r="GI117" s="138" t="str">
        <f t="array" ref="GI117">IFERROR(INDEX($A$4:$A$56,SMALL(IF($A$111=GI$4:GI$56,ROW(GI$4:GI$56)-MIN(ROW(GI$4))+1,""),ROWS(GI$111:GI117))),"")</f>
        <v/>
      </c>
      <c r="GJ117" s="138" t="str">
        <f t="array" ref="GJ117">IFERROR(INDEX($A$4:$A$56,SMALL(IF($A$111=GJ$4:GJ$56,ROW(GJ$4:GJ$56)-MIN(ROW(GJ$4))+1,""),ROWS(GJ$111:GJ117))),"")</f>
        <v/>
      </c>
      <c r="GK117" s="138" t="str">
        <f t="array" ref="GK117">IFERROR(INDEX($A$4:$A$56,SMALL(IF($A$111=GK$4:GK$56,ROW(GK$4:GK$56)-MIN(ROW(GK$4))+1,""),ROWS(GK$111:GK117))),"")</f>
        <v/>
      </c>
      <c r="GL117" s="138" t="str">
        <f t="array" ref="GL117">IFERROR(INDEX($A$4:$A$56,SMALL(IF($A$111=GL$4:GL$56,ROW(GL$4:GL$56)-MIN(ROW(GL$4))+1,""),ROWS(GL$111:GL117))),"")</f>
        <v/>
      </c>
      <c r="GM117" s="138" t="str">
        <f t="array" ref="GM117">IFERROR(INDEX($A$4:$A$56,SMALL(IF($A$111=GM$4:GM$56,ROW(GM$4:GM$56)-MIN(ROW(GM$4))+1,""),ROWS(GM$111:GM117))),"")</f>
        <v/>
      </c>
      <c r="GN117" s="138" t="str">
        <f t="array" ref="GN117">IFERROR(INDEX($A$4:$A$56,SMALL(IF($A$111=GN$4:GN$56,ROW(GN$4:GN$56)-MIN(ROW(GN$4))+1,""),ROWS(GN$111:GN117))),"")</f>
        <v/>
      </c>
      <c r="GO117" s="138" t="str">
        <f t="array" ref="GO117">IFERROR(INDEX($A$4:$A$56,SMALL(IF($A$111=GO$4:GO$56,ROW(GO$4:GO$56)-MIN(ROW(GO$4))+1,""),ROWS(GO$111:GO117))),"")</f>
        <v/>
      </c>
      <c r="GP117" s="138" t="str">
        <f t="array" ref="GP117">IFERROR(INDEX($A$4:$A$56,SMALL(IF($A$111=GP$4:GP$56,ROW(GP$4:GP$56)-MIN(ROW(GP$4))+1,""),ROWS(GP$111:GP117))),"")</f>
        <v/>
      </c>
      <c r="GQ117" s="138" t="str">
        <f t="array" ref="GQ117">IFERROR(INDEX($A$4:$A$56,SMALL(IF($A$111=GQ$4:GQ$56,ROW(GQ$4:GQ$56)-MIN(ROW(GQ$4))+1,""),ROWS(GQ$111:GQ117))),"")</f>
        <v/>
      </c>
      <c r="GR117" s="138" t="str">
        <f t="array" ref="GR117">IFERROR(INDEX($A$4:$A$56,SMALL(IF($A$111=GR$4:GR$56,ROW(GR$4:GR$56)-MIN(ROW(GR$4))+1,""),ROWS(GR$111:GR117))),"")</f>
        <v/>
      </c>
      <c r="GS117" s="138" t="str">
        <f t="array" ref="GS117">IFERROR(INDEX($A$4:$A$56,SMALL(IF($A$111=GS$4:GS$56,ROW(GS$4:GS$56)-MIN(ROW(GS$4))+1,""),ROWS(GS$111:GS117))),"")</f>
        <v/>
      </c>
      <c r="GT117" s="138" t="str">
        <f t="array" ref="GT117">IFERROR(INDEX($A$4:$A$56,SMALL(IF($A$111=GT$4:GT$56,ROW(GT$4:GT$56)-MIN(ROW(GT$4))+1,""),ROWS(GT$111:GT117))),"")</f>
        <v/>
      </c>
      <c r="GU117" s="138" t="str">
        <f t="array" ref="GU117">IFERROR(INDEX($A$4:$A$56,SMALL(IF($A$111=GU$4:GU$56,ROW(GU$4:GU$56)-MIN(ROW(GU$4))+1,""),ROWS(GU$111:GU117))),"")</f>
        <v/>
      </c>
      <c r="GV117" s="138" t="str">
        <f t="array" ref="GV117">IFERROR(INDEX($A$4:$A$56,SMALL(IF($A$111=GV$4:GV$56,ROW(GV$4:GV$56)-MIN(ROW(GV$4))+1,""),ROWS(GV$111:GV117))),"")</f>
        <v/>
      </c>
      <c r="GW117" s="138" t="str">
        <f t="array" ref="GW117">IFERROR(INDEX($A$4:$A$56,SMALL(IF($A$111=GW$4:GW$56,ROW(GW$4:GW$56)-MIN(ROW(GW$4))+1,""),ROWS(GW$111:GW117))),"")</f>
        <v/>
      </c>
      <c r="GX117" s="138" t="str">
        <f t="array" ref="GX117">IFERROR(INDEX($A$4:$A$56,SMALL(IF($A$111=GX$4:GX$56,ROW(GX$4:GX$56)-MIN(ROW(GX$4))+1,""),ROWS(GX$111:GX117))),"")</f>
        <v/>
      </c>
      <c r="GY117" s="138" t="str">
        <f t="array" ref="GY117">IFERROR(INDEX($A$4:$A$56,SMALL(IF($A$111=GY$4:GY$56,ROW(GY$4:GY$56)-MIN(ROW(GY$4))+1,""),ROWS(GY$111:GY117))),"")</f>
        <v/>
      </c>
      <c r="GZ117" s="138" t="str">
        <f t="array" ref="GZ117">IFERROR(INDEX($A$4:$A$56,SMALL(IF($A$111=GZ$4:GZ$56,ROW(GZ$4:GZ$56)-MIN(ROW(GZ$4))+1,""),ROWS(GZ$111:GZ117))),"")</f>
        <v/>
      </c>
      <c r="HA117" s="138" t="str">
        <f t="array" ref="HA117">IFERROR(INDEX($A$4:$A$56,SMALL(IF($A$111=HA$4:HA$56,ROW(HA$4:HA$56)-MIN(ROW(HA$4))+1,""),ROWS(HA$111:HA117))),"")</f>
        <v/>
      </c>
      <c r="HB117" s="138" t="str">
        <f t="array" ref="HB117">IFERROR(INDEX($A$4:$A$56,SMALL(IF($A$111=HB$4:HB$56,ROW(HB$4:HB$56)-MIN(ROW(HB$4))+1,""),ROWS(HB$111:HB117))),"")</f>
        <v/>
      </c>
      <c r="HC117" s="138" t="str">
        <f t="array" ref="HC117">IFERROR(INDEX($A$4:$A$56,SMALL(IF($A$111=HC$4:HC$56,ROW(HC$4:HC$56)-MIN(ROW(HC$4))+1,""),ROWS(HC$111:HC117))),"")</f>
        <v/>
      </c>
      <c r="HD117" s="138" t="str">
        <f t="array" ref="HD117">IFERROR(INDEX($A$4:$A$56,SMALL(IF($A$111=HD$4:HD$56,ROW(HD$4:HD$56)-MIN(ROW(HD$4))+1,""),ROWS(HD$111:HD117))),"")</f>
        <v/>
      </c>
      <c r="HE117" s="138" t="str">
        <f t="array" ref="HE117">IFERROR(INDEX($A$4:$A$56,SMALL(IF($A$111=HE$4:HE$56,ROW(HE$4:HE$56)-MIN(ROW(HE$4))+1,""),ROWS(HE$111:HE117))),"")</f>
        <v/>
      </c>
      <c r="HF117" s="138" t="str">
        <f t="array" ref="HF117">IFERROR(INDEX($A$4:$A$56,SMALL(IF($A$111=HF$4:HF$56,ROW(HF$4:HF$56)-MIN(ROW(HF$4))+1,""),ROWS(HF$111:HF117))),"")</f>
        <v/>
      </c>
      <c r="HG117" s="138" t="str">
        <f t="array" ref="HG117">IFERROR(INDEX($A$4:$A$56,SMALL(IF($A$111=HG$4:HG$56,ROW(HG$4:HG$56)-MIN(ROW(HG$4))+1,""),ROWS(HG$111:HG117))),"")</f>
        <v/>
      </c>
      <c r="HH117" s="138" t="str">
        <f t="array" ref="HH117">IFERROR(INDEX($A$4:$A$56,SMALL(IF($A$111=HH$4:HH$56,ROW(HH$4:HH$56)-MIN(ROW(HH$4))+1,""),ROWS(HH$111:HH117))),"")</f>
        <v/>
      </c>
      <c r="HI117" s="138" t="str">
        <f t="array" ref="HI117">IFERROR(INDEX($A$4:$A$56,SMALL(IF($A$111=HI$4:HI$56,ROW(HI$4:HI$56)-MIN(ROW(HI$4))+1,""),ROWS(HI$111:HI117))),"")</f>
        <v/>
      </c>
      <c r="HJ117" s="138" t="str">
        <f t="array" ref="HJ117">IFERROR(INDEX($A$4:$A$56,SMALL(IF($A$111=HJ$4:HJ$56,ROW(HJ$4:HJ$56)-MIN(ROW(HJ$4))+1,""),ROWS(HJ$111:HJ117))),"")</f>
        <v/>
      </c>
      <c r="HK117" s="138" t="str">
        <f t="array" ref="HK117">IFERROR(INDEX($A$4:$A$56,SMALL(IF($A$111=HK$4:HK$56,ROW(HK$4:HK$56)-MIN(ROW(HK$4))+1,""),ROWS(HK$111:HK117))),"")</f>
        <v/>
      </c>
      <c r="HL117" s="138" t="str">
        <f t="array" ref="HL117">IFERROR(INDEX($A$4:$A$56,SMALL(IF($A$111=HL$4:HL$56,ROW(HL$4:HL$56)-MIN(ROW(HL$4))+1,""),ROWS(HL$111:HL117))),"")</f>
        <v/>
      </c>
      <c r="HM117" s="138" t="str">
        <f t="array" ref="HM117">IFERROR(INDEX($A$4:$A$56,SMALL(IF($A$111=HM$4:HM$56,ROW(HM$4:HM$56)-MIN(ROW(HM$4))+1,""),ROWS(HM$111:HM117))),"")</f>
        <v/>
      </c>
      <c r="HN117" s="138" t="str">
        <f t="array" ref="HN117">IFERROR(INDEX($A$4:$A$56,SMALL(IF($A$111=HN$4:HN$56,ROW(HN$4:HN$56)-MIN(ROW(HN$4))+1,""),ROWS(HN$111:HN117))),"")</f>
        <v/>
      </c>
      <c r="HO117" s="138" t="str">
        <f t="array" ref="HO117">IFERROR(INDEX($A$4:$A$56,SMALL(IF($A$111=HO$4:HO$56,ROW(HO$4:HO$56)-MIN(ROW(HO$4))+1,""),ROWS(HO$111:HO117))),"")</f>
        <v/>
      </c>
      <c r="HP117" s="138" t="str">
        <f t="array" ref="HP117">IFERROR(INDEX($A$4:$A$56,SMALL(IF($A$111=HP$4:HP$56,ROW(HP$4:HP$56)-MIN(ROW(HP$4))+1,""),ROWS(HP$111:HP117))),"")</f>
        <v/>
      </c>
      <c r="HQ117" s="138" t="str">
        <f t="array" ref="HQ117">IFERROR(INDEX($A$4:$A$56,SMALL(IF($A$111=HQ$4:HQ$56,ROW(HQ$4:HQ$56)-MIN(ROW(HQ$4))+1,""),ROWS(HQ$111:HQ117))),"")</f>
        <v/>
      </c>
      <c r="HR117" s="138" t="str">
        <f t="array" ref="HR117">IFERROR(INDEX($A$4:$A$56,SMALL(IF($A$111=HR$4:HR$56,ROW(HR$4:HR$56)-MIN(ROW(HR$4))+1,""),ROWS(HR$111:HR117))),"")</f>
        <v/>
      </c>
      <c r="HS117" s="138" t="str">
        <f t="array" ref="HS117">IFERROR(INDEX($A$4:$A$56,SMALL(IF($A$111=HS$4:HS$56,ROW(HS$4:HS$56)-MIN(ROW(HS$4))+1,""),ROWS(HS$111:HS117))),"")</f>
        <v/>
      </c>
      <c r="HT117" s="138" t="str">
        <f t="array" ref="HT117">IFERROR(INDEX($A$4:$A$56,SMALL(IF($A$111=HT$4:HT$56,ROW(HT$4:HT$56)-MIN(ROW(HT$4))+1,""),ROWS(HT$111:HT117))),"")</f>
        <v/>
      </c>
      <c r="HU117" s="138" t="str">
        <f t="array" ref="HU117">IFERROR(INDEX($A$4:$A$56,SMALL(IF($A$111=HU$4:HU$56,ROW(HU$4:HU$56)-MIN(ROW(HU$4))+1,""),ROWS(HU$111:HU117))),"")</f>
        <v/>
      </c>
      <c r="HV117" s="138" t="str">
        <f t="array" ref="HV117">IFERROR(INDEX($A$4:$A$56,SMALL(IF($A$111=HV$4:HV$56,ROW(HV$4:HV$56)-MIN(ROW(HV$4))+1,""),ROWS(HV$111:HV117))),"")</f>
        <v/>
      </c>
      <c r="HW117" s="138" t="str">
        <f t="array" ref="HW117">IFERROR(INDEX($A$4:$A$56,SMALL(IF($A$111=HW$4:HW$56,ROW(HW$4:HW$56)-MIN(ROW(HW$4))+1,""),ROWS(HW$111:HW117))),"")</f>
        <v/>
      </c>
      <c r="HX117" s="138" t="str">
        <f t="array" ref="HX117">IFERROR(INDEX($A$4:$A$56,SMALL(IF($A$111=HX$4:HX$56,ROW(HX$4:HX$56)-MIN(ROW(HX$4))+1,""),ROWS(HX$111:HX117))),"")</f>
        <v/>
      </c>
      <c r="HY117" s="138" t="str">
        <f t="array" ref="HY117">IFERROR(INDEX($A$4:$A$56,SMALL(IF($A$111=HY$4:HY$56,ROW(HY$4:HY$56)-MIN(ROW(HY$4))+1,""),ROWS(HY$111:HY117))),"")</f>
        <v/>
      </c>
      <c r="HZ117" s="138" t="str">
        <f t="array" ref="HZ117">IFERROR(INDEX($A$4:$A$56,SMALL(IF($A$111=HZ$4:HZ$56,ROW(HZ$4:HZ$56)-MIN(ROW(HZ$4))+1,""),ROWS(HZ$111:HZ117))),"")</f>
        <v/>
      </c>
      <c r="IA117" s="138" t="str">
        <f t="array" ref="IA117">IFERROR(INDEX($A$4:$A$56,SMALL(IF($A$111=IA$4:IA$56,ROW(IA$4:IA$56)-MIN(ROW(IA$4))+1,""),ROWS(IA$111:IA117))),"")</f>
        <v/>
      </c>
      <c r="IB117" s="138" t="str">
        <f t="array" ref="IB117">IFERROR(INDEX($A$4:$A$56,SMALL(IF($A$111=IB$4:IB$56,ROW(IB$4:IB$56)-MIN(ROW(IB$4))+1,""),ROWS(IB$111:IB117))),"")</f>
        <v/>
      </c>
      <c r="IC117" s="138" t="str">
        <f t="array" ref="IC117">IFERROR(INDEX($A$4:$A$56,SMALL(IF($A$111=IC$4:IC$56,ROW(IC$4:IC$56)-MIN(ROW(IC$4))+1,""),ROWS(IC$111:IC117))),"")</f>
        <v/>
      </c>
      <c r="ID117" s="138" t="str">
        <f t="array" ref="ID117">IFERROR(INDEX($A$4:$A$56,SMALL(IF($A$111=ID$4:ID$56,ROW(ID$4:ID$56)-MIN(ROW(ID$4))+1,""),ROWS(ID$111:ID117))),"")</f>
        <v/>
      </c>
      <c r="IE117" s="138" t="str">
        <f t="array" ref="IE117">IFERROR(INDEX($A$4:$A$56,SMALL(IF($A$111=IE$4:IE$56,ROW(IE$4:IE$56)-MIN(ROW(IE$4))+1,""),ROWS(IE$111:IE117))),"")</f>
        <v/>
      </c>
      <c r="IF117" s="138" t="str">
        <f t="array" ref="IF117">IFERROR(INDEX($A$4:$A$56,SMALL(IF($A$111=IF$4:IF$56,ROW(IF$4:IF$56)-MIN(ROW(IF$4))+1,""),ROWS(IF$111:IF117))),"")</f>
        <v/>
      </c>
      <c r="IG117" s="138" t="str">
        <f t="array" ref="IG117">IFERROR(INDEX($A$4:$A$56,SMALL(IF($A$111=IG$4:IG$56,ROW(IG$4:IG$56)-MIN(ROW(IG$4))+1,""),ROWS(IG$111:IG117))),"")</f>
        <v/>
      </c>
      <c r="IH117" s="138" t="str">
        <f t="array" ref="IH117">IFERROR(INDEX($A$4:$A$56,SMALL(IF($A$111=IH$4:IH$56,ROW(IH$4:IH$56)-MIN(ROW(IH$4))+1,""),ROWS(IH$111:IH117))),"")</f>
        <v/>
      </c>
      <c r="II117" s="138" t="str">
        <f t="array" ref="II117">IFERROR(INDEX($A$4:$A$56,SMALL(IF($A$111=II$4:II$56,ROW(II$4:II$56)-MIN(ROW(II$4))+1,""),ROWS(II$111:II117))),"")</f>
        <v/>
      </c>
      <c r="IJ117" s="138" t="str">
        <f t="array" ref="IJ117">IFERROR(INDEX($A$4:$A$56,SMALL(IF($A$111=IJ$4:IJ$56,ROW(IJ$4:IJ$56)-MIN(ROW(IJ$4))+1,""),ROWS(IJ$111:IJ117))),"")</f>
        <v/>
      </c>
      <c r="IK117" s="138" t="str">
        <f t="array" ref="IK117">IFERROR(INDEX($A$4:$A$56,SMALL(IF($A$111=IK$4:IK$56,ROW(IK$4:IK$56)-MIN(ROW(IK$4))+1,""),ROWS(IK$111:IK117))),"")</f>
        <v/>
      </c>
      <c r="IL117" s="138" t="str">
        <f t="array" ref="IL117">IFERROR(INDEX($A$4:$A$56,SMALL(IF($A$111=IL$4:IL$56,ROW(IL$4:IL$56)-MIN(ROW(IL$4))+1,""),ROWS(IL$111:IL117))),"")</f>
        <v/>
      </c>
      <c r="IM117" s="138" t="str">
        <f t="array" ref="IM117">IFERROR(INDEX($A$4:$A$56,SMALL(IF($A$111=IM$4:IM$56,ROW(IM$4:IM$56)-MIN(ROW(IM$4))+1,""),ROWS(IM$111:IM117))),"")</f>
        <v/>
      </c>
      <c r="IN117" s="138" t="str">
        <f t="array" ref="IN117">IFERROR(INDEX($A$4:$A$56,SMALL(IF($A$111=IN$4:IN$56,ROW(IN$4:IN$56)-MIN(ROW(IN$4))+1,""),ROWS(IN$111:IN117))),"")</f>
        <v/>
      </c>
      <c r="IO117" s="138" t="str">
        <f t="array" ref="IO117">IFERROR(INDEX($A$4:$A$56,SMALL(IF($A$111=IO$4:IO$56,ROW(IO$4:IO$56)-MIN(ROW(IO$4))+1,""),ROWS(IO$111:IO117))),"")</f>
        <v/>
      </c>
      <c r="IP117" s="138" t="str">
        <f t="array" ref="IP117">IFERROR(INDEX($A$4:$A$56,SMALL(IF($A$111=IP$4:IP$56,ROW(IP$4:IP$56)-MIN(ROW(IP$4))+1,""),ROWS(IP$111:IP117))),"")</f>
        <v/>
      </c>
      <c r="IQ117" s="138" t="str">
        <f t="array" ref="IQ117">IFERROR(INDEX($A$4:$A$56,SMALL(IF($A$111=IQ$4:IQ$56,ROW(IQ$4:IQ$56)-MIN(ROW(IQ$4))+1,""),ROWS(IQ$111:IQ117))),"")</f>
        <v/>
      </c>
      <c r="IR117" s="138" t="str">
        <f t="array" ref="IR117">IFERROR(INDEX($A$4:$A$56,SMALL(IF($A$111=IR$4:IR$56,ROW(IR$4:IR$56)-MIN(ROW(IR$4))+1,""),ROWS(IR$111:IR117))),"")</f>
        <v/>
      </c>
      <c r="IS117" s="138" t="str">
        <f t="array" ref="IS117">IFERROR(INDEX($A$4:$A$56,SMALL(IF($A$111=IS$4:IS$56,ROW(IS$4:IS$56)-MIN(ROW(IS$4))+1,""),ROWS(IS$111:IS117))),"")</f>
        <v/>
      </c>
      <c r="IT117" s="138" t="str">
        <f t="array" ref="IT117">IFERROR(INDEX($A$4:$A$56,SMALL(IF($A$111=IT$4:IT$56,ROW(IT$4:IT$56)-MIN(ROW(IT$4))+1,""),ROWS(IT$111:IT117))),"")</f>
        <v/>
      </c>
      <c r="IU117" s="138" t="str">
        <f t="array" ref="IU117">IFERROR(INDEX($A$4:$A$56,SMALL(IF($A$111=IU$4:IU$56,ROW(IU$4:IU$56)-MIN(ROW(IU$4))+1,""),ROWS(IU$111:IU117))),"")</f>
        <v/>
      </c>
      <c r="IV117" s="138" t="str">
        <f t="array" ref="IV117">IFERROR(INDEX($A$4:$A$56,SMALL(IF($A$111=IV$4:IV$56,ROW(IV$4:IV$56)-MIN(ROW(IV$4))+1,""),ROWS(IV$111:IV117))),"")</f>
        <v/>
      </c>
      <c r="IW117" s="138" t="str">
        <f t="array" ref="IW117">IFERROR(INDEX($A$4:$A$56,SMALL(IF($A$111=IW$4:IW$56,ROW(IW$4:IW$56)-MIN(ROW(IW$4))+1,""),ROWS(IW$111:IW117))),"")</f>
        <v/>
      </c>
      <c r="IX117" s="138" t="str">
        <f t="array" ref="IX117">IFERROR(INDEX($A$4:$A$56,SMALL(IF($A$111=IX$4:IX$56,ROW(IX$4:IX$56)-MIN(ROW(IX$4))+1,""),ROWS(IX$111:IX117))),"")</f>
        <v/>
      </c>
      <c r="IY117" s="138" t="str">
        <f t="array" ref="IY117">IFERROR(INDEX($A$4:$A$56,SMALL(IF($A$111=IY$4:IY$56,ROW(IY$4:IY$56)-MIN(ROW(IY$4))+1,""),ROWS(IY$111:IY117))),"")</f>
        <v/>
      </c>
      <c r="IZ117" s="138" t="str">
        <f t="array" ref="IZ117">IFERROR(INDEX($A$4:$A$56,SMALL(IF($A$111=IZ$4:IZ$56,ROW(IZ$4:IZ$56)-MIN(ROW(IZ$4))+1,""),ROWS(IZ$111:IZ117))),"")</f>
        <v/>
      </c>
      <c r="JA117" s="138" t="str">
        <f t="array" ref="JA117">IFERROR(INDEX($A$4:$A$56,SMALL(IF($A$111=JA$4:JA$56,ROW(JA$4:JA$56)-MIN(ROW(JA$4))+1,""),ROWS(JA$111:JA117))),"")</f>
        <v/>
      </c>
      <c r="JB117" s="138" t="str">
        <f t="array" ref="JB117">IFERROR(INDEX($A$4:$A$56,SMALL(IF($A$111=JB$4:JB$56,ROW(JB$4:JB$56)-MIN(ROW(JB$4))+1,""),ROWS(JB$111:JB117))),"")</f>
        <v/>
      </c>
      <c r="JC117" s="138" t="str">
        <f t="array" ref="JC117">IFERROR(INDEX($A$4:$A$56,SMALL(IF($A$111=JC$4:JC$56,ROW(JC$4:JC$56)-MIN(ROW(JC$4))+1,""),ROWS(JC$111:JC117))),"")</f>
        <v/>
      </c>
      <c r="JD117" s="138" t="str">
        <f t="array" ref="JD117">IFERROR(INDEX($A$4:$A$56,SMALL(IF($A$111=JD$4:JD$56,ROW(JD$4:JD$56)-MIN(ROW(JD$4))+1,""),ROWS(JD$111:JD117))),"")</f>
        <v/>
      </c>
      <c r="JE117" s="138" t="str">
        <f t="array" ref="JE117">IFERROR(INDEX($A$4:$A$56,SMALL(IF($A$111=JE$4:JE$56,ROW(JE$4:JE$56)-MIN(ROW(JE$4))+1,""),ROWS(JE$111:JE117))),"")</f>
        <v/>
      </c>
      <c r="JF117" s="138" t="str">
        <f t="array" ref="JF117">IFERROR(INDEX($A$4:$A$56,SMALL(IF($A$111=JF$4:JF$56,ROW(JF$4:JF$56)-MIN(ROW(JF$4))+1,""),ROWS(JF$111:JF117))),"")</f>
        <v/>
      </c>
      <c r="JG117" s="138" t="str">
        <f t="array" ref="JG117">IFERROR(INDEX($A$4:$A$56,SMALL(IF($A$111=JG$4:JG$56,ROW(JG$4:JG$56)-MIN(ROW(JG$4))+1,""),ROWS(JG$111:JG117))),"")</f>
        <v/>
      </c>
      <c r="JH117" s="138" t="str">
        <f t="array" ref="JH117">IFERROR(INDEX($A$4:$A$56,SMALL(IF($A$111=JH$4:JH$56,ROW(JH$4:JH$56)-MIN(ROW(JH$4))+1,""),ROWS(JH$111:JH117))),"")</f>
        <v/>
      </c>
      <c r="JI117" s="138" t="str">
        <f t="array" ref="JI117">IFERROR(INDEX($A$4:$A$56,SMALL(IF($A$111=JI$4:JI$56,ROW(JI$4:JI$56)-MIN(ROW(JI$4))+1,""),ROWS(JI$111:JI117))),"")</f>
        <v/>
      </c>
      <c r="JJ117" s="138" t="str">
        <f t="array" ref="JJ117">IFERROR(INDEX($A$4:$A$56,SMALL(IF($A$111=JJ$4:JJ$56,ROW(JJ$4:JJ$56)-MIN(ROW(JJ$4))+1,""),ROWS(JJ$111:JJ117))),"")</f>
        <v/>
      </c>
      <c r="JK117" s="138" t="str">
        <f t="array" ref="JK117">IFERROR(INDEX($A$4:$A$56,SMALL(IF($A$111=JK$4:JK$56,ROW(JK$4:JK$56)-MIN(ROW(JK$4))+1,""),ROWS(JK$111:JK117))),"")</f>
        <v/>
      </c>
    </row>
    <row r="118" spans="2:271">
      <c r="B118" s="186" t="str">
        <f t="array" ref="B118">IFERROR(INDEX($A$4:$A$56,SMALL(IF($A$111=B$4:B$56,ROW(B$4:B$56)-MIN(ROW(B$4))+1,""),ROWS(B$111:B118))),"")</f>
        <v/>
      </c>
      <c r="C118" s="138" t="str">
        <f t="array" ref="C118">IFERROR(INDEX($A$4:$A$56,SMALL(IF($A$111=C$4:C$56,ROW(C$4:C$56)-MIN(ROW(C$4))+1,""),ROWS(C$111:C118))),"")</f>
        <v/>
      </c>
      <c r="D118" s="138" t="str">
        <f t="array" ref="D118">IFERROR(INDEX($A$4:$A$56,SMALL(IF($A$111=D$4:D$56,ROW(D$4:D$56)-MIN(ROW(D$4))+1,""),ROWS(D$111:D118))),"")</f>
        <v/>
      </c>
      <c r="E118" s="138" t="str">
        <f t="array" ref="E118">IFERROR(INDEX($A$4:$A$56,SMALL(IF($A$111=E$4:E$56,ROW(E$4:E$56)-MIN(ROW(E$4))+1,""),ROWS(E$111:E118))),"")</f>
        <v/>
      </c>
      <c r="F118" s="138" t="str">
        <f t="array" ref="F118">IFERROR(INDEX($A$4:$A$56,SMALL(IF($A$111=F$4:F$56,ROW(F$4:F$56)-MIN(ROW(F$4))+1,""),ROWS(F$111:F118))),"")</f>
        <v/>
      </c>
      <c r="G118" s="186" t="str">
        <f t="array" ref="G118">IFERROR(INDEX($A$4:$A$56,SMALL(IF($A$111=G$4:G$56,ROW(G$4:G$56)-MIN(ROW(G$4))+1,""),ROWS(G$111:G118))),"")</f>
        <v/>
      </c>
      <c r="H118" s="138" t="str">
        <f t="array" ref="H118">IFERROR(INDEX($A$4:$A$56,SMALL(IF($A$111=H$4:H$56,ROW(H$4:H$56)-MIN(ROW(H$4))+1,""),ROWS(H$111:H118))),"")</f>
        <v/>
      </c>
      <c r="I118" s="138" t="str">
        <f t="array" ref="I118">IFERROR(INDEX($A$4:$A$56,SMALL(IF($A$111=I$4:I$56,ROW(I$4:I$56)-MIN(ROW(I$4))+1,""),ROWS(I$111:I118))),"")</f>
        <v/>
      </c>
      <c r="J118" s="138" t="str">
        <f t="array" ref="J118">IFERROR(INDEX($A$4:$A$56,SMALL(IF($A$111=J$4:J$56,ROW(J$4:J$56)-MIN(ROW(J$4))+1,""),ROWS(J$111:J118))),"")</f>
        <v/>
      </c>
      <c r="K118" s="138" t="str">
        <f t="array" ref="K118">IFERROR(INDEX($A$4:$A$56,SMALL(IF($A$111=K$4:K$56,ROW(K$4:K$56)-MIN(ROW(K$4))+1,""),ROWS(K$111:K118))),"")</f>
        <v/>
      </c>
      <c r="L118" s="186" t="str">
        <f t="array" ref="L118">IFERROR(INDEX($A$4:$A$56,SMALL(IF($A$111=L$4:L$56,ROW(L$4:L$56)-MIN(ROW(L$4))+1,""),ROWS(L$111:L118))),"")</f>
        <v/>
      </c>
      <c r="M118" s="138" t="str">
        <f t="array" ref="M118">IFERROR(INDEX($A$4:$A$56,SMALL(IF($A$111=M$4:M$56,ROW(M$4:M$56)-MIN(ROW(M$4))+1,""),ROWS(M$111:M118))),"")</f>
        <v/>
      </c>
      <c r="N118" s="138" t="str">
        <f t="array" ref="N118">IFERROR(INDEX($A$4:$A$56,SMALL(IF($A$111=N$4:N$56,ROW(N$4:N$56)-MIN(ROW(N$4))+1,""),ROWS(N$111:N118))),"")</f>
        <v/>
      </c>
      <c r="O118" s="138" t="str">
        <f t="array" ref="O118">IFERROR(INDEX($A$4:$A$56,SMALL(IF($A$111=O$4:O$56,ROW(O$4:O$56)-MIN(ROW(O$4))+1,""),ROWS(O$111:O118))),"")</f>
        <v/>
      </c>
      <c r="P118" s="138" t="str">
        <f t="array" ref="P118">IFERROR(INDEX($A$4:$A$56,SMALL(IF($A$111=P$4:P$56,ROW(P$4:P$56)-MIN(ROW(P$4))+1,""),ROWS(P$111:P118))),"")</f>
        <v/>
      </c>
      <c r="Q118" s="186" t="str">
        <f t="array" ref="Q118">IFERROR(INDEX($A$4:$A$56,SMALL(IF($A$111=Q$4:Q$56,ROW(Q$4:Q$56)-MIN(ROW(Q$4))+1,""),ROWS(Q$111:Q118))),"")</f>
        <v/>
      </c>
      <c r="R118" s="138" t="str">
        <f t="array" ref="R118">IFERROR(INDEX($A$4:$A$56,SMALL(IF($A$111=R$4:R$56,ROW(R$4:R$56)-MIN(ROW(R$4))+1,""),ROWS(R$111:R118))),"")</f>
        <v/>
      </c>
      <c r="S118" s="138" t="str">
        <f t="array" ref="S118">IFERROR(INDEX($A$4:$A$56,SMALL(IF($A$111=S$4:S$56,ROW(S$4:S$56)-MIN(ROW(S$4))+1,""),ROWS(S$111:S118))),"")</f>
        <v/>
      </c>
      <c r="T118" s="138" t="str">
        <f t="array" ref="T118">IFERROR(INDEX($A$4:$A$56,SMALL(IF($A$111=T$4:T$56,ROW(T$4:T$56)-MIN(ROW(T$4))+1,""),ROWS(T$111:T118))),"")</f>
        <v/>
      </c>
      <c r="U118" s="138" t="str">
        <f t="array" ref="U118">IFERROR(INDEX($A$4:$A$56,SMALL(IF($A$111=U$4:U$56,ROW(U$4:U$56)-MIN(ROW(U$4))+1,""),ROWS(U$111:U118))),"")</f>
        <v/>
      </c>
      <c r="V118" s="186" t="str">
        <f t="array" ref="V118">IFERROR(INDEX($A$4:$A$56,SMALL(IF($A$111=V$4:V$56,ROW(V$4:V$56)-MIN(ROW(V$4))+1,""),ROWS(V$111:V118))),"")</f>
        <v/>
      </c>
      <c r="W118" s="138" t="str">
        <f t="array" ref="W118">IFERROR(INDEX($A$4:$A$56,SMALL(IF($A$111=W$4:W$56,ROW(W$4:W$56)-MIN(ROW(W$4))+1,""),ROWS(W$111:W118))),"")</f>
        <v/>
      </c>
      <c r="X118" s="138" t="str">
        <f t="array" ref="X118">IFERROR(INDEX($A$4:$A$56,SMALL(IF($A$111=X$4:X$56,ROW(X$4:X$56)-MIN(ROW(X$4))+1,""),ROWS(X$111:X118))),"")</f>
        <v/>
      </c>
      <c r="Y118" s="138" t="str">
        <f t="array" ref="Y118">IFERROR(INDEX($A$4:$A$56,SMALL(IF($A$111=Y$4:Y$56,ROW(Y$4:Y$56)-MIN(ROW(Y$4))+1,""),ROWS(Y$111:Y118))),"")</f>
        <v/>
      </c>
      <c r="Z118" s="138" t="str">
        <f t="array" ref="Z118">IFERROR(INDEX($A$4:$A$56,SMALL(IF($A$111=Z$4:Z$56,ROW(Z$4:Z$56)-MIN(ROW(Z$4))+1,""),ROWS(Z$111:Z118))),"")</f>
        <v/>
      </c>
      <c r="AA118" s="186" t="str">
        <f t="array" ref="AA118">IFERROR(INDEX($A$4:$A$56,SMALL(IF($A$111=AA$4:AA$56,ROW(AA$4:AA$56)-MIN(ROW(AA$4))+1,""),ROWS(AA$111:AA118))),"")</f>
        <v/>
      </c>
      <c r="AB118" s="138" t="str">
        <f t="array" ref="AB118">IFERROR(INDEX($A$4:$A$56,SMALL(IF($A$111=AB$4:AB$56,ROW(AB$4:AB$56)-MIN(ROW(AB$4))+1,""),ROWS(AB$111:AB118))),"")</f>
        <v/>
      </c>
      <c r="AC118" s="138" t="str">
        <f t="array" ref="AC118">IFERROR(INDEX($A$4:$A$56,SMALL(IF($A$111=AC$4:AC$56,ROW(AC$4:AC$56)-MIN(ROW(AC$4))+1,""),ROWS(AC$111:AC118))),"")</f>
        <v/>
      </c>
      <c r="AD118" s="138" t="str">
        <f t="array" ref="AD118">IFERROR(INDEX($A$4:$A$56,SMALL(IF($A$111=AD$4:AD$56,ROW(AD$4:AD$56)-MIN(ROW(AD$4))+1,""),ROWS(AD$111:AD118))),"")</f>
        <v/>
      </c>
      <c r="AE118" s="138" t="str">
        <f t="array" ref="AE118">IFERROR(INDEX($A$4:$A$56,SMALL(IF($A$111=AE$4:AE$56,ROW(AE$4:AE$56)-MIN(ROW(AE$4))+1,""),ROWS(AE$111:AE118))),"")</f>
        <v/>
      </c>
      <c r="AF118" s="186" t="str">
        <f t="array" ref="AF118">IFERROR(INDEX($A$4:$A$56,SMALL(IF($A$111=AF$4:AF$56,ROW(AF$4:AF$56)-MIN(ROW(AF$4))+1,""),ROWS(AF$111:AF118))),"")</f>
        <v/>
      </c>
      <c r="AG118" s="138" t="str">
        <f t="array" ref="AG118">IFERROR(INDEX($A$4:$A$56,SMALL(IF($A$111=AG$4:AG$56,ROW(AG$4:AG$56)-MIN(ROW(AG$4))+1,""),ROWS(AG$111:AG118))),"")</f>
        <v/>
      </c>
      <c r="AH118" s="138" t="str">
        <f t="array" ref="AH118">IFERROR(INDEX($A$4:$A$56,SMALL(IF($A$111=AH$4:AH$56,ROW(AH$4:AH$56)-MIN(ROW(AH$4))+1,""),ROWS(AH$111:AH118))),"")</f>
        <v/>
      </c>
      <c r="AI118" s="138" t="str">
        <f t="array" ref="AI118">IFERROR(INDEX($A$4:$A$56,SMALL(IF($A$111=AI$4:AI$56,ROW(AI$4:AI$56)-MIN(ROW(AI$4))+1,""),ROWS(AI$111:AI118))),"")</f>
        <v/>
      </c>
      <c r="AJ118" s="138" t="str">
        <f t="array" ref="AJ118">IFERROR(INDEX($A$4:$A$56,SMALL(IF($A$111=AJ$4:AJ$56,ROW(AJ$4:AJ$56)-MIN(ROW(AJ$4))+1,""),ROWS(AJ$111:AJ118))),"")</f>
        <v/>
      </c>
      <c r="AK118" s="186" t="str">
        <f t="array" ref="AK118">IFERROR(INDEX($A$4:$A$56,SMALL(IF($A$111=AK$4:AK$56,ROW(AK$4:AK$56)-MIN(ROW(AK$4))+1,""),ROWS(AK$111:AK118))),"")</f>
        <v/>
      </c>
      <c r="AL118" s="138" t="str">
        <f t="array" ref="AL118">IFERROR(INDEX($A$4:$A$56,SMALL(IF($A$111=AL$4:AL$56,ROW(AL$4:AL$56)-MIN(ROW(AL$4))+1,""),ROWS(AL$111:AL118))),"")</f>
        <v/>
      </c>
      <c r="AM118" s="138" t="str">
        <f t="array" ref="AM118">IFERROR(INDEX($A$4:$A$56,SMALL(IF($A$111=AM$4:AM$56,ROW(AM$4:AM$56)-MIN(ROW(AM$4))+1,""),ROWS(AM$111:AM118))),"")</f>
        <v/>
      </c>
      <c r="AN118" s="138" t="str">
        <f t="array" ref="AN118">IFERROR(INDEX($A$4:$A$56,SMALL(IF($A$111=AN$4:AN$56,ROW(AN$4:AN$56)-MIN(ROW(AN$4))+1,""),ROWS(AN$111:AN118))),"")</f>
        <v/>
      </c>
      <c r="AO118" s="138" t="str">
        <f t="array" ref="AO118">IFERROR(INDEX($A$4:$A$56,SMALL(IF($A$111=AO$4:AO$56,ROW(AO$4:AO$56)-MIN(ROW(AO$4))+1,""),ROWS(AO$111:AO118))),"")</f>
        <v/>
      </c>
      <c r="AP118" s="186" t="str">
        <f t="array" ref="AP118">IFERROR(INDEX($A$4:$A$56,SMALL(IF($A$111=AP$4:AP$56,ROW(AP$4:AP$56)-MIN(ROW(AP$4))+1,""),ROWS(AP$111:AP118))),"")</f>
        <v/>
      </c>
      <c r="AQ118" s="138" t="str">
        <f t="array" ref="AQ118">IFERROR(INDEX($A$4:$A$56,SMALL(IF($A$111=AQ$4:AQ$56,ROW(AQ$4:AQ$56)-MIN(ROW(AQ$4))+1,""),ROWS(AQ$111:AQ118))),"")</f>
        <v/>
      </c>
      <c r="AR118" s="138" t="str">
        <f t="array" ref="AR118">IFERROR(INDEX($A$4:$A$56,SMALL(IF($A$111=AR$4:AR$56,ROW(AR$4:AR$56)-MIN(ROW(AR$4))+1,""),ROWS(AR$111:AR118))),"")</f>
        <v/>
      </c>
      <c r="AS118" s="138" t="str">
        <f t="array" ref="AS118">IFERROR(INDEX($A$4:$A$56,SMALL(IF($A$111=AS$4:AS$56,ROW(AS$4:AS$56)-MIN(ROW(AS$4))+1,""),ROWS(AS$111:AS118))),"")</f>
        <v/>
      </c>
      <c r="AT118" s="138" t="str">
        <f t="array" ref="AT118">IFERROR(INDEX($A$4:$A$56,SMALL(IF($A$111=AT$4:AT$56,ROW(AT$4:AT$56)-MIN(ROW(AT$4))+1,""),ROWS(AT$111:AT118))),"")</f>
        <v/>
      </c>
      <c r="AU118" s="186" t="str">
        <f t="array" ref="AU118">IFERROR(INDEX($A$4:$A$56,SMALL(IF($A$111=AU$4:AU$56,ROW(AU$4:AU$56)-MIN(ROW(AU$4))+1,""),ROWS(AU$111:AU118))),"")</f>
        <v/>
      </c>
      <c r="AV118" s="138" t="str">
        <f t="array" ref="AV118">IFERROR(INDEX($A$4:$A$56,SMALL(IF($A$111=AV$4:AV$56,ROW(AV$4:AV$56)-MIN(ROW(AV$4))+1,""),ROWS(AV$111:AV118))),"")</f>
        <v/>
      </c>
      <c r="AW118" s="138" t="str">
        <f t="array" ref="AW118">IFERROR(INDEX($A$4:$A$56,SMALL(IF($A$111=AW$4:AW$56,ROW(AW$4:AW$56)-MIN(ROW(AW$4))+1,""),ROWS(AW$111:AW118))),"")</f>
        <v/>
      </c>
      <c r="AX118" s="138" t="str">
        <f t="array" ref="AX118">IFERROR(INDEX($A$4:$A$56,SMALL(IF($A$111=AX$4:AX$56,ROW(AX$4:AX$56)-MIN(ROW(AX$4))+1,""),ROWS(AX$111:AX118))),"")</f>
        <v/>
      </c>
      <c r="AY118" s="138" t="str">
        <f t="array" ref="AY118">IFERROR(INDEX($A$4:$A$56,SMALL(IF($A$111=AY$4:AY$56,ROW(AY$4:AY$56)-MIN(ROW(AY$4))+1,""),ROWS(AY$111:AY118))),"")</f>
        <v/>
      </c>
      <c r="AZ118" s="186" t="str">
        <f t="array" ref="AZ118">IFERROR(INDEX($A$4:$A$56,SMALL(IF($A$111=AZ$4:AZ$56,ROW(AZ$4:AZ$56)-MIN(ROW(AZ$4))+1,""),ROWS(AZ$111:AZ118))),"")</f>
        <v/>
      </c>
      <c r="BA118" s="138" t="str">
        <f t="array" ref="BA118">IFERROR(INDEX($A$4:$A$56,SMALL(IF($A$111=BA$4:BA$56,ROW(BA$4:BA$56)-MIN(ROW(BA$4))+1,""),ROWS(BA$111:BA118))),"")</f>
        <v/>
      </c>
      <c r="BB118" s="138" t="str">
        <f t="array" ref="BB118">IFERROR(INDEX($A$4:$A$56,SMALL(IF($A$111=BB$4:BB$56,ROW(BB$4:BB$56)-MIN(ROW(BB$4))+1,""),ROWS(BB$111:BB118))),"")</f>
        <v/>
      </c>
      <c r="BC118" s="138" t="str">
        <f t="array" ref="BC118">IFERROR(INDEX($A$4:$A$56,SMALL(IF($A$111=BC$4:BC$56,ROW(BC$4:BC$56)-MIN(ROW(BC$4))+1,""),ROWS(BC$111:BC118))),"")</f>
        <v/>
      </c>
      <c r="BD118" s="138" t="str">
        <f t="array" ref="BD118">IFERROR(INDEX($A$4:$A$56,SMALL(IF($A$111=BD$4:BD$56,ROW(BD$4:BD$56)-MIN(ROW(BD$4))+1,""),ROWS(BD$111:BD118))),"")</f>
        <v/>
      </c>
      <c r="BE118" s="186" t="str">
        <f t="array" ref="BE118">IFERROR(INDEX($A$4:$A$56,SMALL(IF($A$111=BE$4:BE$56,ROW(BE$4:BE$56)-MIN(ROW(BE$4))+1,""),ROWS(BE$111:BE118))),"")</f>
        <v/>
      </c>
      <c r="BF118" s="138" t="str">
        <f t="array" ref="BF118">IFERROR(INDEX($A$4:$A$56,SMALL(IF($A$111=BF$4:BF$56,ROW(BF$4:BF$56)-MIN(ROW(BF$4))+1,""),ROWS(BF$111:BF118))),"")</f>
        <v/>
      </c>
      <c r="BG118" s="138" t="str">
        <f t="array" ref="BG118">IFERROR(INDEX($A$4:$A$56,SMALL(IF($A$111=BG$4:BG$56,ROW(BG$4:BG$56)-MIN(ROW(BG$4))+1,""),ROWS(BG$111:BG118))),"")</f>
        <v/>
      </c>
      <c r="BH118" s="138" t="str">
        <f t="array" ref="BH118">IFERROR(INDEX($A$4:$A$56,SMALL(IF($A$111=BH$4:BH$56,ROW(BH$4:BH$56)-MIN(ROW(BH$4))+1,""),ROWS(BH$111:BH118))),"")</f>
        <v/>
      </c>
      <c r="BI118" s="138" t="str">
        <f t="array" ref="BI118">IFERROR(INDEX($A$4:$A$56,SMALL(IF($A$111=BI$4:BI$56,ROW(BI$4:BI$56)-MIN(ROW(BI$4))+1,""),ROWS(BI$111:BI118))),"")</f>
        <v/>
      </c>
      <c r="BJ118" s="186" t="str">
        <f t="array" ref="BJ118">IFERROR(INDEX($A$4:$A$56,SMALL(IF($A$111=BJ$4:BJ$56,ROW(BJ$4:BJ$56)-MIN(ROW(BJ$4))+1,""),ROWS(BJ$111:BJ118))),"")</f>
        <v/>
      </c>
      <c r="BK118" s="138" t="str">
        <f t="array" ref="BK118">IFERROR(INDEX($A$4:$A$56,SMALL(IF($A$111=BK$4:BK$56,ROW(BK$4:BK$56)-MIN(ROW(BK$4))+1,""),ROWS(BK$111:BK118))),"")</f>
        <v/>
      </c>
      <c r="BL118" s="138" t="str">
        <f t="array" ref="BL118">IFERROR(INDEX($A$4:$A$56,SMALL(IF($A$111=BL$4:BL$56,ROW(BL$4:BL$56)-MIN(ROW(BL$4))+1,""),ROWS(BL$111:BL118))),"")</f>
        <v/>
      </c>
      <c r="BM118" s="138" t="str">
        <f t="array" ref="BM118">IFERROR(INDEX($A$4:$A$56,SMALL(IF($A$111=BM$4:BM$56,ROW(BM$4:BM$56)-MIN(ROW(BM$4))+1,""),ROWS(BM$111:BM118))),"")</f>
        <v/>
      </c>
      <c r="BN118" s="138" t="str">
        <f t="array" ref="BN118">IFERROR(INDEX($A$4:$A$56,SMALL(IF($A$111=BN$4:BN$56,ROW(BN$4:BN$56)-MIN(ROW(BN$4))+1,""),ROWS(BN$111:BN118))),"")</f>
        <v/>
      </c>
      <c r="BO118" s="186" t="str">
        <f t="array" ref="BO118">IFERROR(INDEX($A$4:$A$56,SMALL(IF($A$111=BO$4:BO$56,ROW(BO$4:BO$56)-MIN(ROW(BO$4))+1,""),ROWS(BO$111:BO118))),"")</f>
        <v/>
      </c>
      <c r="BP118" s="138" t="str">
        <f t="array" ref="BP118">IFERROR(INDEX($A$4:$A$56,SMALL(IF($A$111=BP$4:BP$56,ROW(BP$4:BP$56)-MIN(ROW(BP$4))+1,""),ROWS(BP$111:BP118))),"")</f>
        <v/>
      </c>
      <c r="BQ118" s="138" t="str">
        <f t="array" ref="BQ118">IFERROR(INDEX($A$4:$A$56,SMALL(IF($A$111=BQ$4:BQ$56,ROW(BQ$4:BQ$56)-MIN(ROW(BQ$4))+1,""),ROWS(BQ$111:BQ118))),"")</f>
        <v/>
      </c>
      <c r="BR118" s="138" t="str">
        <f t="array" ref="BR118">IFERROR(INDEX($A$4:$A$56,SMALL(IF($A$111=BR$4:BR$56,ROW(BR$4:BR$56)-MIN(ROW(BR$4))+1,""),ROWS(BR$111:BR118))),"")</f>
        <v/>
      </c>
      <c r="BS118" s="138" t="str">
        <f t="array" ref="BS118">IFERROR(INDEX($A$4:$A$56,SMALL(IF($A$111=BS$4:BS$56,ROW(BS$4:BS$56)-MIN(ROW(BS$4))+1,""),ROWS(BS$111:BS118))),"")</f>
        <v/>
      </c>
      <c r="BT118" s="186" t="str">
        <f t="array" ref="BT118">IFERROR(INDEX($A$4:$A$56,SMALL(IF($A$111=BT$4:BT$56,ROW(BT$4:BT$56)-MIN(ROW(BT$4))+1,""),ROWS(BT$111:BT118))),"")</f>
        <v/>
      </c>
      <c r="BU118" s="138" t="str">
        <f t="array" ref="BU118">IFERROR(INDEX($A$4:$A$56,SMALL(IF($A$111=BU$4:BU$56,ROW(BU$4:BU$56)-MIN(ROW(BU$4))+1,""),ROWS(BU$111:BU118))),"")</f>
        <v/>
      </c>
      <c r="BV118" s="138" t="str">
        <f t="array" ref="BV118">IFERROR(INDEX($A$4:$A$56,SMALL(IF($A$111=BV$4:BV$56,ROW(BV$4:BV$56)-MIN(ROW(BV$4))+1,""),ROWS(BV$111:BV118))),"")</f>
        <v/>
      </c>
      <c r="BW118" s="138" t="str">
        <f t="array" ref="BW118">IFERROR(INDEX($A$4:$A$56,SMALL(IF($A$111=BW$4:BW$56,ROW(BW$4:BW$56)-MIN(ROW(BW$4))+1,""),ROWS(BW$111:BW118))),"")</f>
        <v/>
      </c>
      <c r="BX118" s="138" t="str">
        <f t="array" ref="BX118">IFERROR(INDEX($A$4:$A$56,SMALL(IF($A$111=BX$4:BX$56,ROW(BX$4:BX$56)-MIN(ROW(BX$4))+1,""),ROWS(BX$111:BX118))),"")</f>
        <v/>
      </c>
      <c r="BY118" s="186" t="str">
        <f t="array" ref="BY118">IFERROR(INDEX($A$4:$A$56,SMALL(IF($A$111=BY$4:BY$56,ROW(BY$4:BY$56)-MIN(ROW(BY$4))+1,""),ROWS(BY$111:BY118))),"")</f>
        <v/>
      </c>
      <c r="BZ118" s="138" t="str">
        <f t="array" ref="BZ118">IFERROR(INDEX($A$4:$A$56,SMALL(IF($A$111=BZ$4:BZ$56,ROW(BZ$4:BZ$56)-MIN(ROW(BZ$4))+1,""),ROWS(BZ$111:BZ118))),"")</f>
        <v/>
      </c>
      <c r="CA118" s="138" t="str">
        <f t="array" ref="CA118">IFERROR(INDEX($A$4:$A$56,SMALL(IF($A$111=CA$4:CA$56,ROW(CA$4:CA$56)-MIN(ROW(CA$4))+1,""),ROWS(CA$111:CA118))),"")</f>
        <v/>
      </c>
      <c r="CB118" s="138" t="str">
        <f t="array" ref="CB118">IFERROR(INDEX($A$4:$A$56,SMALL(IF($A$111=CB$4:CB$56,ROW(CB$4:CB$56)-MIN(ROW(CB$4))+1,""),ROWS(CB$111:CB118))),"")</f>
        <v/>
      </c>
      <c r="CC118" s="138" t="str">
        <f t="array" ref="CC118">IFERROR(INDEX($A$4:$A$56,SMALL(IF($A$111=CC$4:CC$56,ROW(CC$4:CC$56)-MIN(ROW(CC$4))+1,""),ROWS(CC$111:CC118))),"")</f>
        <v/>
      </c>
      <c r="CD118" s="186" t="str">
        <f t="array" ref="CD118">IFERROR(INDEX($A$4:$A$56,SMALL(IF($A$111=CD$4:CD$56,ROW(CD$4:CD$56)-MIN(ROW(CD$4))+1,""),ROWS(CD$111:CD118))),"")</f>
        <v/>
      </c>
      <c r="CE118" s="138" t="str">
        <f t="array" ref="CE118">IFERROR(INDEX($A$4:$A$56,SMALL(IF($A$111=CE$4:CE$56,ROW(CE$4:CE$56)-MIN(ROW(CE$4))+1,""),ROWS(CE$111:CE118))),"")</f>
        <v/>
      </c>
      <c r="CF118" s="138" t="str">
        <f t="array" ref="CF118">IFERROR(INDEX($A$4:$A$56,SMALL(IF($A$111=CF$4:CF$56,ROW(CF$4:CF$56)-MIN(ROW(CF$4))+1,""),ROWS(CF$111:CF118))),"")</f>
        <v/>
      </c>
      <c r="CG118" s="138" t="str">
        <f t="array" ref="CG118">IFERROR(INDEX($A$4:$A$56,SMALL(IF($A$111=CG$4:CG$56,ROW(CG$4:CG$56)-MIN(ROW(CG$4))+1,""),ROWS(CG$111:CG118))),"")</f>
        <v/>
      </c>
      <c r="CH118" s="138" t="str">
        <f t="array" ref="CH118">IFERROR(INDEX($A$4:$A$56,SMALL(IF($A$111=CH$4:CH$56,ROW(CH$4:CH$56)-MIN(ROW(CH$4))+1,""),ROWS(CH$111:CH118))),"")</f>
        <v/>
      </c>
      <c r="CI118" s="186" t="str">
        <f t="array" ref="CI118">IFERROR(INDEX($A$4:$A$56,SMALL(IF($A$111=CI$4:CI$56,ROW(CI$4:CI$56)-MIN(ROW(CI$4))+1,""),ROWS(CI$111:CI118))),"")</f>
        <v/>
      </c>
      <c r="CJ118" s="138" t="str">
        <f t="array" ref="CJ118">IFERROR(INDEX($A$4:$A$56,SMALL(IF($A$111=CJ$4:CJ$56,ROW(CJ$4:CJ$56)-MIN(ROW(CJ$4))+1,""),ROWS(CJ$111:CJ118))),"")</f>
        <v/>
      </c>
      <c r="CK118" s="138" t="str">
        <f t="array" ref="CK118">IFERROR(INDEX($A$4:$A$56,SMALL(IF($A$111=CK$4:CK$56,ROW(CK$4:CK$56)-MIN(ROW(CK$4))+1,""),ROWS(CK$111:CK118))),"")</f>
        <v/>
      </c>
      <c r="CL118" s="138" t="str">
        <f t="array" ref="CL118">IFERROR(INDEX($A$4:$A$56,SMALL(IF($A$111=CL$4:CL$56,ROW(CL$4:CL$56)-MIN(ROW(CL$4))+1,""),ROWS(CL$111:CL118))),"")</f>
        <v/>
      </c>
      <c r="CM118" s="138" t="str">
        <f t="array" ref="CM118">IFERROR(INDEX($A$4:$A$56,SMALL(IF($A$111=CM$4:CM$56,ROW(CM$4:CM$56)-MIN(ROW(CM$4))+1,""),ROWS(CM$111:CM118))),"")</f>
        <v/>
      </c>
      <c r="CN118" s="186" t="str">
        <f t="array" ref="CN118">IFERROR(INDEX($A$4:$A$56,SMALL(IF($A$111=CN$4:CN$56,ROW(CN$4:CN$56)-MIN(ROW(CN$4))+1,""),ROWS(CN$111:CN118))),"")</f>
        <v/>
      </c>
      <c r="CO118" s="138" t="str">
        <f t="array" ref="CO118">IFERROR(INDEX($A$4:$A$56,SMALL(IF($A$111=CO$4:CO$56,ROW(CO$4:CO$56)-MIN(ROW(CO$4))+1,""),ROWS(CO$111:CO118))),"")</f>
        <v/>
      </c>
      <c r="CP118" s="138" t="str">
        <f t="array" ref="CP118">IFERROR(INDEX($A$4:$A$56,SMALL(IF($A$111=CP$4:CP$56,ROW(CP$4:CP$56)-MIN(ROW(CP$4))+1,""),ROWS(CP$111:CP118))),"")</f>
        <v/>
      </c>
      <c r="CQ118" s="138" t="str">
        <f t="array" ref="CQ118">IFERROR(INDEX($A$4:$A$56,SMALL(IF($A$111=CQ$4:CQ$56,ROW(CQ$4:CQ$56)-MIN(ROW(CQ$4))+1,""),ROWS(CQ$111:CQ118))),"")</f>
        <v/>
      </c>
      <c r="CR118" s="138" t="str">
        <f t="array" ref="CR118">IFERROR(INDEX($A$4:$A$56,SMALL(IF($A$111=CR$4:CR$56,ROW(CR$4:CR$56)-MIN(ROW(CR$4))+1,""),ROWS(CR$111:CR118))),"")</f>
        <v/>
      </c>
      <c r="CS118" s="186" t="str">
        <f t="array" ref="CS118">IFERROR(INDEX($A$4:$A$56,SMALL(IF($A$111=CS$4:CS$56,ROW(CS$4:CS$56)-MIN(ROW(CS$4))+1,""),ROWS(CS$111:CS118))),"")</f>
        <v/>
      </c>
      <c r="CT118" s="138" t="str">
        <f t="array" ref="CT118">IFERROR(INDEX($A$4:$A$56,SMALL(IF($A$111=CT$4:CT$56,ROW(CT$4:CT$56)-MIN(ROW(CT$4))+1,""),ROWS(CT$111:CT118))),"")</f>
        <v/>
      </c>
      <c r="CU118" s="138" t="str">
        <f t="array" ref="CU118">IFERROR(INDEX($A$4:$A$56,SMALL(IF($A$111=CU$4:CU$56,ROW(CU$4:CU$56)-MIN(ROW(CU$4))+1,""),ROWS(CU$111:CU118))),"")</f>
        <v/>
      </c>
      <c r="CV118" s="138" t="str">
        <f t="array" ref="CV118">IFERROR(INDEX($A$4:$A$56,SMALL(IF($A$111=CV$4:CV$56,ROW(CV$4:CV$56)-MIN(ROW(CV$4))+1,""),ROWS(CV$111:CV118))),"")</f>
        <v/>
      </c>
      <c r="CW118" s="138" t="str">
        <f t="array" ref="CW118">IFERROR(INDEX($A$4:$A$56,SMALL(IF($A$111=CW$4:CW$56,ROW(CW$4:CW$56)-MIN(ROW(CW$4))+1,""),ROWS(CW$111:CW118))),"")</f>
        <v/>
      </c>
      <c r="CX118" s="186" t="str">
        <f t="array" ref="CX118">IFERROR(INDEX($A$4:$A$56,SMALL(IF($A$111=CX$4:CX$56,ROW(CX$4:CX$56)-MIN(ROW(CX$4))+1,""),ROWS(CX$111:CX118))),"")</f>
        <v/>
      </c>
      <c r="CY118" s="138" t="str">
        <f t="array" ref="CY118">IFERROR(INDEX($A$4:$A$56,SMALL(IF($A$111=CY$4:CY$56,ROW(CY$4:CY$56)-MIN(ROW(CY$4))+1,""),ROWS(CY$111:CY118))),"")</f>
        <v/>
      </c>
      <c r="CZ118" s="138" t="str">
        <f t="array" ref="CZ118">IFERROR(INDEX($A$4:$A$56,SMALL(IF($A$111=CZ$4:CZ$56,ROW(CZ$4:CZ$56)-MIN(ROW(CZ$4))+1,""),ROWS(CZ$111:CZ118))),"")</f>
        <v/>
      </c>
      <c r="DA118" s="138" t="str">
        <f t="array" ref="DA118">IFERROR(INDEX($A$4:$A$56,SMALL(IF($A$111=DA$4:DA$56,ROW(DA$4:DA$56)-MIN(ROW(DA$4))+1,""),ROWS(DA$111:DA118))),"")</f>
        <v/>
      </c>
      <c r="DB118" s="138" t="str">
        <f t="array" ref="DB118">IFERROR(INDEX($A$4:$A$56,SMALL(IF($A$111=DB$4:DB$56,ROW(DB$4:DB$56)-MIN(ROW(DB$4))+1,""),ROWS(DB$111:DB118))),"")</f>
        <v/>
      </c>
      <c r="DC118" s="186" t="str">
        <f t="array" ref="DC118">IFERROR(INDEX($A$4:$A$56,SMALL(IF($A$111=DC$4:DC$56,ROW(DC$4:DC$56)-MIN(ROW(DC$4))+1,""),ROWS(DC$111:DC118))),"")</f>
        <v/>
      </c>
      <c r="DD118" s="138" t="str">
        <f t="array" ref="DD118">IFERROR(INDEX($A$4:$A$56,SMALL(IF($A$111=DD$4:DD$56,ROW(DD$4:DD$56)-MIN(ROW(DD$4))+1,""),ROWS(DD$111:DD118))),"")</f>
        <v/>
      </c>
      <c r="DE118" s="138" t="str">
        <f t="array" ref="DE118">IFERROR(INDEX($A$4:$A$56,SMALL(IF($A$111=DE$4:DE$56,ROW(DE$4:DE$56)-MIN(ROW(DE$4))+1,""),ROWS(DE$111:DE118))),"")</f>
        <v/>
      </c>
      <c r="DF118" s="138" t="str">
        <f t="array" ref="DF118">IFERROR(INDEX($A$4:$A$56,SMALL(IF($A$111=DF$4:DF$56,ROW(DF$4:DF$56)-MIN(ROW(DF$4))+1,""),ROWS(DF$111:DF118))),"")</f>
        <v/>
      </c>
      <c r="DG118" s="138" t="str">
        <f t="array" ref="DG118">IFERROR(INDEX($A$4:$A$56,SMALL(IF($A$111=DG$4:DG$56,ROW(DG$4:DG$56)-MIN(ROW(DG$4))+1,""),ROWS(DG$111:DG118))),"")</f>
        <v/>
      </c>
      <c r="DH118" s="186" t="str">
        <f t="array" ref="DH118">IFERROR(INDEX($A$4:$A$56,SMALL(IF($A$111=DH$4:DH$56,ROW(DH$4:DH$56)-MIN(ROW(DH$4))+1,""),ROWS(DH$111:DH118))),"")</f>
        <v/>
      </c>
      <c r="DI118" s="138" t="str">
        <f t="array" ref="DI118">IFERROR(INDEX($A$4:$A$56,SMALL(IF($A$111=DI$4:DI$56,ROW(DI$4:DI$56)-MIN(ROW(DI$4))+1,""),ROWS(DI$111:DI118))),"")</f>
        <v/>
      </c>
      <c r="DJ118" s="138" t="str">
        <f t="array" ref="DJ118">IFERROR(INDEX($A$4:$A$56,SMALL(IF($A$111=DJ$4:DJ$56,ROW(DJ$4:DJ$56)-MIN(ROW(DJ$4))+1,""),ROWS(DJ$111:DJ118))),"")</f>
        <v/>
      </c>
      <c r="DK118" s="138" t="str">
        <f t="array" ref="DK118">IFERROR(INDEX($A$4:$A$56,SMALL(IF($A$111=DK$4:DK$56,ROW(DK$4:DK$56)-MIN(ROW(DK$4))+1,""),ROWS(DK$111:DK118))),"")</f>
        <v/>
      </c>
      <c r="DL118" s="138" t="str">
        <f t="array" ref="DL118">IFERROR(INDEX($A$4:$A$56,SMALL(IF($A$111=DL$4:DL$56,ROW(DL$4:DL$56)-MIN(ROW(DL$4))+1,""),ROWS(DL$111:DL118))),"")</f>
        <v/>
      </c>
      <c r="DM118" s="186" t="str">
        <f t="array" ref="DM118">IFERROR(INDEX($A$4:$A$56,SMALL(IF($A$111=DM$4:DM$56,ROW(DM$4:DM$56)-MIN(ROW(DM$4))+1,""),ROWS(DM$111:DM118))),"")</f>
        <v/>
      </c>
      <c r="DN118" s="138" t="str">
        <f t="array" ref="DN118">IFERROR(INDEX($A$4:$A$56,SMALL(IF($A$111=DN$4:DN$56,ROW(DN$4:DN$56)-MIN(ROW(DN$4))+1,""),ROWS(DN$111:DN118))),"")</f>
        <v/>
      </c>
      <c r="DO118" s="138" t="str">
        <f t="array" ref="DO118">IFERROR(INDEX($A$4:$A$56,SMALL(IF($A$111=DO$4:DO$56,ROW(DO$4:DO$56)-MIN(ROW(DO$4))+1,""),ROWS(DO$111:DO118))),"")</f>
        <v/>
      </c>
      <c r="DP118" s="138" t="str">
        <f t="array" ref="DP118">IFERROR(INDEX($A$4:$A$56,SMALL(IF($A$111=DP$4:DP$56,ROW(DP$4:DP$56)-MIN(ROW(DP$4))+1,""),ROWS(DP$111:DP118))),"")</f>
        <v/>
      </c>
      <c r="DQ118" s="138" t="str">
        <f t="array" ref="DQ118">IFERROR(INDEX($A$4:$A$56,SMALL(IF($A$111=DQ$4:DQ$56,ROW(DQ$4:DQ$56)-MIN(ROW(DQ$4))+1,""),ROWS(DQ$111:DQ118))),"")</f>
        <v/>
      </c>
      <c r="DR118" s="186" t="str">
        <f t="array" ref="DR118">IFERROR(INDEX($A$4:$A$56,SMALL(IF($A$111=DR$4:DR$56,ROW(DR$4:DR$56)-MIN(ROW(DR$4))+1,""),ROWS(DR$111:DR118))),"")</f>
        <v/>
      </c>
      <c r="DS118" s="138" t="str">
        <f t="array" ref="DS118">IFERROR(INDEX($A$4:$A$56,SMALL(IF($A$111=DS$4:DS$56,ROW(DS$4:DS$56)-MIN(ROW(DS$4))+1,""),ROWS(DS$111:DS118))),"")</f>
        <v/>
      </c>
      <c r="DT118" s="138" t="str">
        <f t="array" ref="DT118">IFERROR(INDEX($A$4:$A$56,SMALL(IF($A$111=DT$4:DT$56,ROW(DT$4:DT$56)-MIN(ROW(DT$4))+1,""),ROWS(DT$111:DT118))),"")</f>
        <v/>
      </c>
      <c r="DU118" s="138" t="str">
        <f t="array" ref="DU118">IFERROR(INDEX($A$4:$A$56,SMALL(IF($A$111=DU$4:DU$56,ROW(DU$4:DU$56)-MIN(ROW(DU$4))+1,""),ROWS(DU$111:DU118))),"")</f>
        <v/>
      </c>
      <c r="DV118" s="138" t="str">
        <f t="array" ref="DV118">IFERROR(INDEX($A$4:$A$56,SMALL(IF($A$111=DV$4:DV$56,ROW(DV$4:DV$56)-MIN(ROW(DV$4))+1,""),ROWS(DV$111:DV118))),"")</f>
        <v/>
      </c>
      <c r="DW118" s="186" t="str">
        <f t="array" ref="DW118">IFERROR(INDEX($A$4:$A$56,SMALL(IF($A$111=DW$4:DW$56,ROW(DW$4:DW$56)-MIN(ROW(DW$4))+1,""),ROWS(DW$111:DW118))),"")</f>
        <v/>
      </c>
      <c r="DX118" s="138" t="str">
        <f t="array" ref="DX118">IFERROR(INDEX($A$4:$A$56,SMALL(IF($A$111=DX$4:DX$56,ROW(DX$4:DX$56)-MIN(ROW(DX$4))+1,""),ROWS(DX$111:DX118))),"")</f>
        <v/>
      </c>
      <c r="DY118" s="138" t="str">
        <f t="array" ref="DY118">IFERROR(INDEX($A$4:$A$56,SMALL(IF($A$111=DY$4:DY$56,ROW(DY$4:DY$56)-MIN(ROW(DY$4))+1,""),ROWS(DY$111:DY118))),"")</f>
        <v/>
      </c>
      <c r="DZ118" s="138" t="str">
        <f t="array" ref="DZ118">IFERROR(INDEX($A$4:$A$56,SMALL(IF($A$111=DZ$4:DZ$56,ROW(DZ$4:DZ$56)-MIN(ROW(DZ$4))+1,""),ROWS(DZ$111:DZ118))),"")</f>
        <v/>
      </c>
      <c r="EA118" s="138" t="str">
        <f t="array" ref="EA118">IFERROR(INDEX($A$4:$A$56,SMALL(IF($A$111=EA$4:EA$56,ROW(EA$4:EA$56)-MIN(ROW(EA$4))+1,""),ROWS(EA$111:EA118))),"")</f>
        <v/>
      </c>
      <c r="EB118" s="186" t="str">
        <f t="array" ref="EB118">IFERROR(INDEX($A$4:$A$56,SMALL(IF($A$111=EB$4:EB$56,ROW(EB$4:EB$56)-MIN(ROW(EB$4))+1,""),ROWS(EB$111:EB118))),"")</f>
        <v/>
      </c>
      <c r="EC118" s="138" t="str">
        <f t="array" ref="EC118">IFERROR(INDEX($A$4:$A$56,SMALL(IF($A$111=EC$4:EC$56,ROW(EC$4:EC$56)-MIN(ROW(EC$4))+1,""),ROWS(EC$111:EC118))),"")</f>
        <v/>
      </c>
      <c r="ED118" s="138" t="str">
        <f t="array" ref="ED118">IFERROR(INDEX($A$4:$A$56,SMALL(IF($A$111=ED$4:ED$56,ROW(ED$4:ED$56)-MIN(ROW(ED$4))+1,""),ROWS(ED$111:ED118))),"")</f>
        <v/>
      </c>
      <c r="EE118" s="138" t="str">
        <f t="array" ref="EE118">IFERROR(INDEX($A$4:$A$56,SMALL(IF($A$111=EE$4:EE$56,ROW(EE$4:EE$56)-MIN(ROW(EE$4))+1,""),ROWS(EE$111:EE118))),"")</f>
        <v/>
      </c>
      <c r="EF118" s="138" t="str">
        <f t="array" ref="EF118">IFERROR(INDEX($A$4:$A$56,SMALL(IF($A$111=EF$4:EF$56,ROW(EF$4:EF$56)-MIN(ROW(EF$4))+1,""),ROWS(EF$111:EF118))),"")</f>
        <v/>
      </c>
      <c r="EG118" s="186" t="str">
        <f t="array" ref="EG118">IFERROR(INDEX($A$4:$A$56,SMALL(IF($A$111=EG$4:EG$56,ROW(EG$4:EG$56)-MIN(ROW(EG$4))+1,""),ROWS(EG$111:EG118))),"")</f>
        <v/>
      </c>
      <c r="EH118" s="138" t="str">
        <f t="array" ref="EH118">IFERROR(INDEX($A$4:$A$56,SMALL(IF($A$111=EH$4:EH$56,ROW(EH$4:EH$56)-MIN(ROW(EH$4))+1,""),ROWS(EH$111:EH118))),"")</f>
        <v/>
      </c>
      <c r="EI118" s="138" t="str">
        <f t="array" ref="EI118">IFERROR(INDEX($A$4:$A$56,SMALL(IF($A$111=EI$4:EI$56,ROW(EI$4:EI$56)-MIN(ROW(EI$4))+1,""),ROWS(EI$111:EI118))),"")</f>
        <v/>
      </c>
      <c r="EJ118" s="138" t="str">
        <f t="array" ref="EJ118">IFERROR(INDEX($A$4:$A$56,SMALL(IF($A$111=EJ$4:EJ$56,ROW(EJ$4:EJ$56)-MIN(ROW(EJ$4))+1,""),ROWS(EJ$111:EJ118))),"")</f>
        <v/>
      </c>
      <c r="EK118" s="138" t="str">
        <f t="array" ref="EK118">IFERROR(INDEX($A$4:$A$56,SMALL(IF($A$111=EK$4:EK$56,ROW(EK$4:EK$56)-MIN(ROW(EK$4))+1,""),ROWS(EK$111:EK118))),"")</f>
        <v/>
      </c>
      <c r="EL118" s="138" t="str">
        <f t="array" ref="EL118">IFERROR(INDEX($A$4:$A$56,SMALL(IF($A$111=EL$4:EL$56,ROW(EL$4:EL$56)-MIN(ROW(EL$4))+1,""),ROWS(EL$111:EL118))),"")</f>
        <v/>
      </c>
      <c r="EM118" s="138" t="str">
        <f t="array" ref="EM118">IFERROR(INDEX($A$4:$A$56,SMALL(IF($A$111=EM$4:EM$56,ROW(EM$4:EM$56)-MIN(ROW(EM$4))+1,""),ROWS(EM$111:EM118))),"")</f>
        <v/>
      </c>
      <c r="EN118" s="138" t="str">
        <f t="array" ref="EN118">IFERROR(INDEX($A$4:$A$56,SMALL(IF($A$111=EN$4:EN$56,ROW(EN$4:EN$56)-MIN(ROW(EN$4))+1,""),ROWS(EN$111:EN118))),"")</f>
        <v/>
      </c>
      <c r="EO118" s="138" t="str">
        <f t="array" ref="EO118">IFERROR(INDEX($A$4:$A$56,SMALL(IF($A$111=EO$4:EO$56,ROW(EO$4:EO$56)-MIN(ROW(EO$4))+1,""),ROWS(EO$111:EO118))),"")</f>
        <v/>
      </c>
      <c r="EP118" s="138" t="str">
        <f t="array" ref="EP118">IFERROR(INDEX($A$4:$A$56,SMALL(IF($A$111=EP$4:EP$56,ROW(EP$4:EP$56)-MIN(ROW(EP$4))+1,""),ROWS(EP$111:EP118))),"")</f>
        <v/>
      </c>
      <c r="EQ118" s="138" t="str">
        <f t="array" ref="EQ118">IFERROR(INDEX($A$4:$A$56,SMALL(IF($A$111=EQ$4:EQ$56,ROW(EQ$4:EQ$56)-MIN(ROW(EQ$4))+1,""),ROWS(EQ$111:EQ118))),"")</f>
        <v/>
      </c>
      <c r="ER118" s="138" t="str">
        <f t="array" ref="ER118">IFERROR(INDEX($A$4:$A$56,SMALL(IF($A$111=ER$4:ER$56,ROW(ER$4:ER$56)-MIN(ROW(ER$4))+1,""),ROWS(ER$111:ER118))),"")</f>
        <v/>
      </c>
      <c r="ES118" s="138" t="str">
        <f t="array" ref="ES118">IFERROR(INDEX($A$4:$A$56,SMALL(IF($A$111=ES$4:ES$56,ROW(ES$4:ES$56)-MIN(ROW(ES$4))+1,""),ROWS(ES$111:ES118))),"")</f>
        <v/>
      </c>
      <c r="ET118" s="138" t="str">
        <f t="array" ref="ET118">IFERROR(INDEX($A$4:$A$56,SMALL(IF($A$111=ET$4:ET$56,ROW(ET$4:ET$56)-MIN(ROW(ET$4))+1,""),ROWS(ET$111:ET118))),"")</f>
        <v/>
      </c>
      <c r="EU118" s="138" t="str">
        <f t="array" ref="EU118">IFERROR(INDEX($A$4:$A$56,SMALL(IF($A$111=EU$4:EU$56,ROW(EU$4:EU$56)-MIN(ROW(EU$4))+1,""),ROWS(EU$111:EU118))),"")</f>
        <v/>
      </c>
      <c r="EV118" s="138" t="str">
        <f t="array" ref="EV118">IFERROR(INDEX($A$4:$A$56,SMALL(IF($A$111=EV$4:EV$56,ROW(EV$4:EV$56)-MIN(ROW(EV$4))+1,""),ROWS(EV$111:EV118))),"")</f>
        <v/>
      </c>
      <c r="EW118" s="138" t="str">
        <f t="array" ref="EW118">IFERROR(INDEX($A$4:$A$56,SMALL(IF($A$111=EW$4:EW$56,ROW(EW$4:EW$56)-MIN(ROW(EW$4))+1,""),ROWS(EW$111:EW118))),"")</f>
        <v/>
      </c>
      <c r="EX118" s="138" t="str">
        <f t="array" ref="EX118">IFERROR(INDEX($A$4:$A$56,SMALL(IF($A$111=EX$4:EX$56,ROW(EX$4:EX$56)-MIN(ROW(EX$4))+1,""),ROWS(EX$111:EX118))),"")</f>
        <v/>
      </c>
      <c r="EY118" s="138" t="str">
        <f t="array" ref="EY118">IFERROR(INDEX($A$4:$A$56,SMALL(IF($A$111=EY$4:EY$56,ROW(EY$4:EY$56)-MIN(ROW(EY$4))+1,""),ROWS(EY$111:EY118))),"")</f>
        <v/>
      </c>
      <c r="EZ118" s="138" t="str">
        <f t="array" ref="EZ118">IFERROR(INDEX($A$4:$A$56,SMALL(IF($A$111=EZ$4:EZ$56,ROW(EZ$4:EZ$56)-MIN(ROW(EZ$4))+1,""),ROWS(EZ$111:EZ118))),"")</f>
        <v/>
      </c>
      <c r="FA118" s="138" t="str">
        <f t="array" ref="FA118">IFERROR(INDEX($A$4:$A$56,SMALL(IF($A$111=FA$4:FA$56,ROW(FA$4:FA$56)-MIN(ROW(FA$4))+1,""),ROWS(FA$111:FA118))),"")</f>
        <v/>
      </c>
      <c r="FB118" s="138" t="str">
        <f t="array" ref="FB118">IFERROR(INDEX($A$4:$A$56,SMALL(IF($A$111=FB$4:FB$56,ROW(FB$4:FB$56)-MIN(ROW(FB$4))+1,""),ROWS(FB$111:FB118))),"")</f>
        <v/>
      </c>
      <c r="FC118" s="138" t="str">
        <f t="array" ref="FC118">IFERROR(INDEX($A$4:$A$56,SMALL(IF($A$111=FC$4:FC$56,ROW(FC$4:FC$56)-MIN(ROW(FC$4))+1,""),ROWS(FC$111:FC118))),"")</f>
        <v/>
      </c>
      <c r="FD118" s="138" t="str">
        <f t="array" ref="FD118">IFERROR(INDEX($A$4:$A$56,SMALL(IF($A$111=FD$4:FD$56,ROW(FD$4:FD$56)-MIN(ROW(FD$4))+1,""),ROWS(FD$111:FD118))),"")</f>
        <v/>
      </c>
      <c r="FE118" s="138" t="str">
        <f t="array" ref="FE118">IFERROR(INDEX($A$4:$A$56,SMALL(IF($A$111=FE$4:FE$56,ROW(FE$4:FE$56)-MIN(ROW(FE$4))+1,""),ROWS(FE$111:FE118))),"")</f>
        <v/>
      </c>
      <c r="FF118" s="138" t="str">
        <f t="array" ref="FF118">IFERROR(INDEX($A$4:$A$56,SMALL(IF($A$111=FF$4:FF$56,ROW(FF$4:FF$56)-MIN(ROW(FF$4))+1,""),ROWS(FF$111:FF118))),"")</f>
        <v/>
      </c>
      <c r="FG118" s="138" t="str">
        <f t="array" ref="FG118">IFERROR(INDEX($A$4:$A$56,SMALL(IF($A$111=FG$4:FG$56,ROW(FG$4:FG$56)-MIN(ROW(FG$4))+1,""),ROWS(FG$111:FG118))),"")</f>
        <v/>
      </c>
      <c r="FH118" s="138" t="str">
        <f t="array" ref="FH118">IFERROR(INDEX($A$4:$A$56,SMALL(IF($A$111=FH$4:FH$56,ROW(FH$4:FH$56)-MIN(ROW(FH$4))+1,""),ROWS(FH$111:FH118))),"")</f>
        <v/>
      </c>
      <c r="FI118" s="138" t="str">
        <f t="array" ref="FI118">IFERROR(INDEX($A$4:$A$56,SMALL(IF($A$111=FI$4:FI$56,ROW(FI$4:FI$56)-MIN(ROW(FI$4))+1,""),ROWS(FI$111:FI118))),"")</f>
        <v/>
      </c>
      <c r="FJ118" s="138" t="str">
        <f t="array" ref="FJ118">IFERROR(INDEX($A$4:$A$56,SMALL(IF($A$111=FJ$4:FJ$56,ROW(FJ$4:FJ$56)-MIN(ROW(FJ$4))+1,""),ROWS(FJ$111:FJ118))),"")</f>
        <v/>
      </c>
      <c r="FK118" s="138" t="str">
        <f t="array" ref="FK118">IFERROR(INDEX($A$4:$A$56,SMALL(IF($A$111=FK$4:FK$56,ROW(FK$4:FK$56)-MIN(ROW(FK$4))+1,""),ROWS(FK$111:FK118))),"")</f>
        <v/>
      </c>
      <c r="FL118" s="138" t="str">
        <f t="array" ref="FL118">IFERROR(INDEX($A$4:$A$56,SMALL(IF($A$111=FL$4:FL$56,ROW(FL$4:FL$56)-MIN(ROW(FL$4))+1,""),ROWS(FL$111:FL118))),"")</f>
        <v/>
      </c>
      <c r="FM118" s="138" t="str">
        <f t="array" ref="FM118">IFERROR(INDEX($A$4:$A$56,SMALL(IF($A$111=FM$4:FM$56,ROW(FM$4:FM$56)-MIN(ROW(FM$4))+1,""),ROWS(FM$111:FM118))),"")</f>
        <v/>
      </c>
      <c r="FN118" s="138" t="str">
        <f t="array" ref="FN118">IFERROR(INDEX($A$4:$A$56,SMALL(IF($A$111=FN$4:FN$56,ROW(FN$4:FN$56)-MIN(ROW(FN$4))+1,""),ROWS(FN$111:FN118))),"")</f>
        <v/>
      </c>
      <c r="FO118" s="138" t="str">
        <f t="array" ref="FO118">IFERROR(INDEX($A$4:$A$56,SMALL(IF($A$111=FO$4:FO$56,ROW(FO$4:FO$56)-MIN(ROW(FO$4))+1,""),ROWS(FO$111:FO118))),"")</f>
        <v/>
      </c>
      <c r="FP118" s="138" t="str">
        <f t="array" ref="FP118">IFERROR(INDEX($A$4:$A$56,SMALL(IF($A$111=FP$4:FP$56,ROW(FP$4:FP$56)-MIN(ROW(FP$4))+1,""),ROWS(FP$111:FP118))),"")</f>
        <v/>
      </c>
      <c r="FQ118" s="138" t="str">
        <f t="array" ref="FQ118">IFERROR(INDEX($A$4:$A$56,SMALL(IF($A$111=FQ$4:FQ$56,ROW(FQ$4:FQ$56)-MIN(ROW(FQ$4))+1,""),ROWS(FQ$111:FQ118))),"")</f>
        <v/>
      </c>
      <c r="FR118" s="138" t="str">
        <f t="array" ref="FR118">IFERROR(INDEX($A$4:$A$56,SMALL(IF($A$111=FR$4:FR$56,ROW(FR$4:FR$56)-MIN(ROW(FR$4))+1,""),ROWS(FR$111:FR118))),"")</f>
        <v/>
      </c>
      <c r="FS118" s="138" t="str">
        <f t="array" ref="FS118">IFERROR(INDEX($A$4:$A$56,SMALL(IF($A$111=FS$4:FS$56,ROW(FS$4:FS$56)-MIN(ROW(FS$4))+1,""),ROWS(FS$111:FS118))),"")</f>
        <v/>
      </c>
      <c r="FT118" s="138" t="str">
        <f t="array" ref="FT118">IFERROR(INDEX($A$4:$A$56,SMALL(IF($A$111=FT$4:FT$56,ROW(FT$4:FT$56)-MIN(ROW(FT$4))+1,""),ROWS(FT$111:FT118))),"")</f>
        <v/>
      </c>
      <c r="FU118" s="138" t="str">
        <f t="array" ref="FU118">IFERROR(INDEX($A$4:$A$56,SMALL(IF($A$111=FU$4:FU$56,ROW(FU$4:FU$56)-MIN(ROW(FU$4))+1,""),ROWS(FU$111:FU118))),"")</f>
        <v/>
      </c>
      <c r="FV118" s="138" t="str">
        <f t="array" ref="FV118">IFERROR(INDEX($A$4:$A$56,SMALL(IF($A$111=FV$4:FV$56,ROW(FV$4:FV$56)-MIN(ROW(FV$4))+1,""),ROWS(FV$111:FV118))),"")</f>
        <v/>
      </c>
      <c r="FW118" s="138" t="str">
        <f t="array" ref="FW118">IFERROR(INDEX($A$4:$A$56,SMALL(IF($A$111=FW$4:FW$56,ROW(FW$4:FW$56)-MIN(ROW(FW$4))+1,""),ROWS(FW$111:FW118))),"")</f>
        <v/>
      </c>
      <c r="FX118" s="138" t="str">
        <f t="array" ref="FX118">IFERROR(INDEX($A$4:$A$56,SMALL(IF($A$111=FX$4:FX$56,ROW(FX$4:FX$56)-MIN(ROW(FX$4))+1,""),ROWS(FX$111:FX118))),"")</f>
        <v/>
      </c>
      <c r="FY118" s="138" t="str">
        <f t="array" ref="FY118">IFERROR(INDEX($A$4:$A$56,SMALL(IF($A$111=FY$4:FY$56,ROW(FY$4:FY$56)-MIN(ROW(FY$4))+1,""),ROWS(FY$111:FY118))),"")</f>
        <v/>
      </c>
      <c r="FZ118" s="138" t="str">
        <f t="array" ref="FZ118">IFERROR(INDEX($A$4:$A$56,SMALL(IF($A$111=FZ$4:FZ$56,ROW(FZ$4:FZ$56)-MIN(ROW(FZ$4))+1,""),ROWS(FZ$111:FZ118))),"")</f>
        <v/>
      </c>
      <c r="GA118" s="138" t="str">
        <f t="array" ref="GA118">IFERROR(INDEX($A$4:$A$56,SMALL(IF($A$111=GA$4:GA$56,ROW(GA$4:GA$56)-MIN(ROW(GA$4))+1,""),ROWS(GA$111:GA118))),"")</f>
        <v/>
      </c>
      <c r="GB118" s="138" t="str">
        <f t="array" ref="GB118">IFERROR(INDEX($A$4:$A$56,SMALL(IF($A$111=GB$4:GB$56,ROW(GB$4:GB$56)-MIN(ROW(GB$4))+1,""),ROWS(GB$111:GB118))),"")</f>
        <v/>
      </c>
      <c r="GC118" s="138" t="str">
        <f t="array" ref="GC118">IFERROR(INDEX($A$4:$A$56,SMALL(IF($A$111=GC$4:GC$56,ROW(GC$4:GC$56)-MIN(ROW(GC$4))+1,""),ROWS(GC$111:GC118))),"")</f>
        <v/>
      </c>
      <c r="GD118" s="138" t="str">
        <f t="array" ref="GD118">IFERROR(INDEX($A$4:$A$56,SMALL(IF($A$111=GD$4:GD$56,ROW(GD$4:GD$56)-MIN(ROW(GD$4))+1,""),ROWS(GD$111:GD118))),"")</f>
        <v/>
      </c>
      <c r="GE118" s="138" t="str">
        <f t="array" ref="GE118">IFERROR(INDEX($A$4:$A$56,SMALL(IF($A$111=GE$4:GE$56,ROW(GE$4:GE$56)-MIN(ROW(GE$4))+1,""),ROWS(GE$111:GE118))),"")</f>
        <v/>
      </c>
      <c r="GF118" s="138" t="str">
        <f t="array" ref="GF118">IFERROR(INDEX($A$4:$A$56,SMALL(IF($A$111=GF$4:GF$56,ROW(GF$4:GF$56)-MIN(ROW(GF$4))+1,""),ROWS(GF$111:GF118))),"")</f>
        <v/>
      </c>
      <c r="GG118" s="138" t="str">
        <f t="array" ref="GG118">IFERROR(INDEX($A$4:$A$56,SMALL(IF($A$111=GG$4:GG$56,ROW(GG$4:GG$56)-MIN(ROW(GG$4))+1,""),ROWS(GG$111:GG118))),"")</f>
        <v/>
      </c>
      <c r="GH118" s="138" t="str">
        <f t="array" ref="GH118">IFERROR(INDEX($A$4:$A$56,SMALL(IF($A$111=GH$4:GH$56,ROW(GH$4:GH$56)-MIN(ROW(GH$4))+1,""),ROWS(GH$111:GH118))),"")</f>
        <v/>
      </c>
      <c r="GI118" s="138" t="str">
        <f t="array" ref="GI118">IFERROR(INDEX($A$4:$A$56,SMALL(IF($A$111=GI$4:GI$56,ROW(GI$4:GI$56)-MIN(ROW(GI$4))+1,""),ROWS(GI$111:GI118))),"")</f>
        <v/>
      </c>
      <c r="GJ118" s="138" t="str">
        <f t="array" ref="GJ118">IFERROR(INDEX($A$4:$A$56,SMALL(IF($A$111=GJ$4:GJ$56,ROW(GJ$4:GJ$56)-MIN(ROW(GJ$4))+1,""),ROWS(GJ$111:GJ118))),"")</f>
        <v/>
      </c>
      <c r="GK118" s="138" t="str">
        <f t="array" ref="GK118">IFERROR(INDEX($A$4:$A$56,SMALL(IF($A$111=GK$4:GK$56,ROW(GK$4:GK$56)-MIN(ROW(GK$4))+1,""),ROWS(GK$111:GK118))),"")</f>
        <v/>
      </c>
      <c r="GL118" s="138" t="str">
        <f t="array" ref="GL118">IFERROR(INDEX($A$4:$A$56,SMALL(IF($A$111=GL$4:GL$56,ROW(GL$4:GL$56)-MIN(ROW(GL$4))+1,""),ROWS(GL$111:GL118))),"")</f>
        <v/>
      </c>
      <c r="GM118" s="138" t="str">
        <f t="array" ref="GM118">IFERROR(INDEX($A$4:$A$56,SMALL(IF($A$111=GM$4:GM$56,ROW(GM$4:GM$56)-MIN(ROW(GM$4))+1,""),ROWS(GM$111:GM118))),"")</f>
        <v/>
      </c>
      <c r="GN118" s="138" t="str">
        <f t="array" ref="GN118">IFERROR(INDEX($A$4:$A$56,SMALL(IF($A$111=GN$4:GN$56,ROW(GN$4:GN$56)-MIN(ROW(GN$4))+1,""),ROWS(GN$111:GN118))),"")</f>
        <v/>
      </c>
      <c r="GO118" s="138" t="str">
        <f t="array" ref="GO118">IFERROR(INDEX($A$4:$A$56,SMALL(IF($A$111=GO$4:GO$56,ROW(GO$4:GO$56)-MIN(ROW(GO$4))+1,""),ROWS(GO$111:GO118))),"")</f>
        <v/>
      </c>
      <c r="GP118" s="138" t="str">
        <f t="array" ref="GP118">IFERROR(INDEX($A$4:$A$56,SMALL(IF($A$111=GP$4:GP$56,ROW(GP$4:GP$56)-MIN(ROW(GP$4))+1,""),ROWS(GP$111:GP118))),"")</f>
        <v/>
      </c>
      <c r="GQ118" s="138" t="str">
        <f t="array" ref="GQ118">IFERROR(INDEX($A$4:$A$56,SMALL(IF($A$111=GQ$4:GQ$56,ROW(GQ$4:GQ$56)-MIN(ROW(GQ$4))+1,""),ROWS(GQ$111:GQ118))),"")</f>
        <v/>
      </c>
      <c r="GR118" s="138" t="str">
        <f t="array" ref="GR118">IFERROR(INDEX($A$4:$A$56,SMALL(IF($A$111=GR$4:GR$56,ROW(GR$4:GR$56)-MIN(ROW(GR$4))+1,""),ROWS(GR$111:GR118))),"")</f>
        <v/>
      </c>
      <c r="GS118" s="138" t="str">
        <f t="array" ref="GS118">IFERROR(INDEX($A$4:$A$56,SMALL(IF($A$111=GS$4:GS$56,ROW(GS$4:GS$56)-MIN(ROW(GS$4))+1,""),ROWS(GS$111:GS118))),"")</f>
        <v/>
      </c>
      <c r="GT118" s="138" t="str">
        <f t="array" ref="GT118">IFERROR(INDEX($A$4:$A$56,SMALL(IF($A$111=GT$4:GT$56,ROW(GT$4:GT$56)-MIN(ROW(GT$4))+1,""),ROWS(GT$111:GT118))),"")</f>
        <v/>
      </c>
      <c r="GU118" s="138" t="str">
        <f t="array" ref="GU118">IFERROR(INDEX($A$4:$A$56,SMALL(IF($A$111=GU$4:GU$56,ROW(GU$4:GU$56)-MIN(ROW(GU$4))+1,""),ROWS(GU$111:GU118))),"")</f>
        <v/>
      </c>
      <c r="GV118" s="138" t="str">
        <f t="array" ref="GV118">IFERROR(INDEX($A$4:$A$56,SMALL(IF($A$111=GV$4:GV$56,ROW(GV$4:GV$56)-MIN(ROW(GV$4))+1,""),ROWS(GV$111:GV118))),"")</f>
        <v/>
      </c>
      <c r="GW118" s="138" t="str">
        <f t="array" ref="GW118">IFERROR(INDEX($A$4:$A$56,SMALL(IF($A$111=GW$4:GW$56,ROW(GW$4:GW$56)-MIN(ROW(GW$4))+1,""),ROWS(GW$111:GW118))),"")</f>
        <v/>
      </c>
      <c r="GX118" s="138" t="str">
        <f t="array" ref="GX118">IFERROR(INDEX($A$4:$A$56,SMALL(IF($A$111=GX$4:GX$56,ROW(GX$4:GX$56)-MIN(ROW(GX$4))+1,""),ROWS(GX$111:GX118))),"")</f>
        <v/>
      </c>
      <c r="GY118" s="138" t="str">
        <f t="array" ref="GY118">IFERROR(INDEX($A$4:$A$56,SMALL(IF($A$111=GY$4:GY$56,ROW(GY$4:GY$56)-MIN(ROW(GY$4))+1,""),ROWS(GY$111:GY118))),"")</f>
        <v/>
      </c>
      <c r="GZ118" s="138" t="str">
        <f t="array" ref="GZ118">IFERROR(INDEX($A$4:$A$56,SMALL(IF($A$111=GZ$4:GZ$56,ROW(GZ$4:GZ$56)-MIN(ROW(GZ$4))+1,""),ROWS(GZ$111:GZ118))),"")</f>
        <v/>
      </c>
      <c r="HA118" s="138" t="str">
        <f t="array" ref="HA118">IFERROR(INDEX($A$4:$A$56,SMALL(IF($A$111=HA$4:HA$56,ROW(HA$4:HA$56)-MIN(ROW(HA$4))+1,""),ROWS(HA$111:HA118))),"")</f>
        <v/>
      </c>
      <c r="HB118" s="138" t="str">
        <f t="array" ref="HB118">IFERROR(INDEX($A$4:$A$56,SMALL(IF($A$111=HB$4:HB$56,ROW(HB$4:HB$56)-MIN(ROW(HB$4))+1,""),ROWS(HB$111:HB118))),"")</f>
        <v/>
      </c>
      <c r="HC118" s="138" t="str">
        <f t="array" ref="HC118">IFERROR(INDEX($A$4:$A$56,SMALL(IF($A$111=HC$4:HC$56,ROW(HC$4:HC$56)-MIN(ROW(HC$4))+1,""),ROWS(HC$111:HC118))),"")</f>
        <v/>
      </c>
      <c r="HD118" s="138" t="str">
        <f t="array" ref="HD118">IFERROR(INDEX($A$4:$A$56,SMALL(IF($A$111=HD$4:HD$56,ROW(HD$4:HD$56)-MIN(ROW(HD$4))+1,""),ROWS(HD$111:HD118))),"")</f>
        <v/>
      </c>
      <c r="HE118" s="138" t="str">
        <f t="array" ref="HE118">IFERROR(INDEX($A$4:$A$56,SMALL(IF($A$111=HE$4:HE$56,ROW(HE$4:HE$56)-MIN(ROW(HE$4))+1,""),ROWS(HE$111:HE118))),"")</f>
        <v/>
      </c>
      <c r="HF118" s="138" t="str">
        <f t="array" ref="HF118">IFERROR(INDEX($A$4:$A$56,SMALL(IF($A$111=HF$4:HF$56,ROW(HF$4:HF$56)-MIN(ROW(HF$4))+1,""),ROWS(HF$111:HF118))),"")</f>
        <v/>
      </c>
      <c r="HG118" s="138" t="str">
        <f t="array" ref="HG118">IFERROR(INDEX($A$4:$A$56,SMALL(IF($A$111=HG$4:HG$56,ROW(HG$4:HG$56)-MIN(ROW(HG$4))+1,""),ROWS(HG$111:HG118))),"")</f>
        <v/>
      </c>
      <c r="HH118" s="138" t="str">
        <f t="array" ref="HH118">IFERROR(INDEX($A$4:$A$56,SMALL(IF($A$111=HH$4:HH$56,ROW(HH$4:HH$56)-MIN(ROW(HH$4))+1,""),ROWS(HH$111:HH118))),"")</f>
        <v/>
      </c>
      <c r="HI118" s="138" t="str">
        <f t="array" ref="HI118">IFERROR(INDEX($A$4:$A$56,SMALL(IF($A$111=HI$4:HI$56,ROW(HI$4:HI$56)-MIN(ROW(HI$4))+1,""),ROWS(HI$111:HI118))),"")</f>
        <v/>
      </c>
      <c r="HJ118" s="138" t="str">
        <f t="array" ref="HJ118">IFERROR(INDEX($A$4:$A$56,SMALL(IF($A$111=HJ$4:HJ$56,ROW(HJ$4:HJ$56)-MIN(ROW(HJ$4))+1,""),ROWS(HJ$111:HJ118))),"")</f>
        <v/>
      </c>
      <c r="HK118" s="138" t="str">
        <f t="array" ref="HK118">IFERROR(INDEX($A$4:$A$56,SMALL(IF($A$111=HK$4:HK$56,ROW(HK$4:HK$56)-MIN(ROW(HK$4))+1,""),ROWS(HK$111:HK118))),"")</f>
        <v/>
      </c>
      <c r="HL118" s="138" t="str">
        <f t="array" ref="HL118">IFERROR(INDEX($A$4:$A$56,SMALL(IF($A$111=HL$4:HL$56,ROW(HL$4:HL$56)-MIN(ROW(HL$4))+1,""),ROWS(HL$111:HL118))),"")</f>
        <v/>
      </c>
      <c r="HM118" s="138" t="str">
        <f t="array" ref="HM118">IFERROR(INDEX($A$4:$A$56,SMALL(IF($A$111=HM$4:HM$56,ROW(HM$4:HM$56)-MIN(ROW(HM$4))+1,""),ROWS(HM$111:HM118))),"")</f>
        <v/>
      </c>
      <c r="HN118" s="138" t="str">
        <f t="array" ref="HN118">IFERROR(INDEX($A$4:$A$56,SMALL(IF($A$111=HN$4:HN$56,ROW(HN$4:HN$56)-MIN(ROW(HN$4))+1,""),ROWS(HN$111:HN118))),"")</f>
        <v/>
      </c>
      <c r="HO118" s="138" t="str">
        <f t="array" ref="HO118">IFERROR(INDEX($A$4:$A$56,SMALL(IF($A$111=HO$4:HO$56,ROW(HO$4:HO$56)-MIN(ROW(HO$4))+1,""),ROWS(HO$111:HO118))),"")</f>
        <v/>
      </c>
      <c r="HP118" s="138" t="str">
        <f t="array" ref="HP118">IFERROR(INDEX($A$4:$A$56,SMALL(IF($A$111=HP$4:HP$56,ROW(HP$4:HP$56)-MIN(ROW(HP$4))+1,""),ROWS(HP$111:HP118))),"")</f>
        <v/>
      </c>
      <c r="HQ118" s="138" t="str">
        <f t="array" ref="HQ118">IFERROR(INDEX($A$4:$A$56,SMALL(IF($A$111=HQ$4:HQ$56,ROW(HQ$4:HQ$56)-MIN(ROW(HQ$4))+1,""),ROWS(HQ$111:HQ118))),"")</f>
        <v/>
      </c>
      <c r="HR118" s="138" t="str">
        <f t="array" ref="HR118">IFERROR(INDEX($A$4:$A$56,SMALL(IF($A$111=HR$4:HR$56,ROW(HR$4:HR$56)-MIN(ROW(HR$4))+1,""),ROWS(HR$111:HR118))),"")</f>
        <v/>
      </c>
      <c r="HS118" s="138" t="str">
        <f t="array" ref="HS118">IFERROR(INDEX($A$4:$A$56,SMALL(IF($A$111=HS$4:HS$56,ROW(HS$4:HS$56)-MIN(ROW(HS$4))+1,""),ROWS(HS$111:HS118))),"")</f>
        <v/>
      </c>
      <c r="HT118" s="138" t="str">
        <f t="array" ref="HT118">IFERROR(INDEX($A$4:$A$56,SMALL(IF($A$111=HT$4:HT$56,ROW(HT$4:HT$56)-MIN(ROW(HT$4))+1,""),ROWS(HT$111:HT118))),"")</f>
        <v/>
      </c>
      <c r="HU118" s="138" t="str">
        <f t="array" ref="HU118">IFERROR(INDEX($A$4:$A$56,SMALL(IF($A$111=HU$4:HU$56,ROW(HU$4:HU$56)-MIN(ROW(HU$4))+1,""),ROWS(HU$111:HU118))),"")</f>
        <v/>
      </c>
      <c r="HV118" s="138" t="str">
        <f t="array" ref="HV118">IFERROR(INDEX($A$4:$A$56,SMALL(IF($A$111=HV$4:HV$56,ROW(HV$4:HV$56)-MIN(ROW(HV$4))+1,""),ROWS(HV$111:HV118))),"")</f>
        <v/>
      </c>
      <c r="HW118" s="138" t="str">
        <f t="array" ref="HW118">IFERROR(INDEX($A$4:$A$56,SMALL(IF($A$111=HW$4:HW$56,ROW(HW$4:HW$56)-MIN(ROW(HW$4))+1,""),ROWS(HW$111:HW118))),"")</f>
        <v/>
      </c>
      <c r="HX118" s="138" t="str">
        <f t="array" ref="HX118">IFERROR(INDEX($A$4:$A$56,SMALL(IF($A$111=HX$4:HX$56,ROW(HX$4:HX$56)-MIN(ROW(HX$4))+1,""),ROWS(HX$111:HX118))),"")</f>
        <v/>
      </c>
      <c r="HY118" s="138" t="str">
        <f t="array" ref="HY118">IFERROR(INDEX($A$4:$A$56,SMALL(IF($A$111=HY$4:HY$56,ROW(HY$4:HY$56)-MIN(ROW(HY$4))+1,""),ROWS(HY$111:HY118))),"")</f>
        <v/>
      </c>
      <c r="HZ118" s="138" t="str">
        <f t="array" ref="HZ118">IFERROR(INDEX($A$4:$A$56,SMALL(IF($A$111=HZ$4:HZ$56,ROW(HZ$4:HZ$56)-MIN(ROW(HZ$4))+1,""),ROWS(HZ$111:HZ118))),"")</f>
        <v/>
      </c>
      <c r="IA118" s="138" t="str">
        <f t="array" ref="IA118">IFERROR(INDEX($A$4:$A$56,SMALL(IF($A$111=IA$4:IA$56,ROW(IA$4:IA$56)-MIN(ROW(IA$4))+1,""),ROWS(IA$111:IA118))),"")</f>
        <v/>
      </c>
      <c r="IB118" s="138" t="str">
        <f t="array" ref="IB118">IFERROR(INDEX($A$4:$A$56,SMALL(IF($A$111=IB$4:IB$56,ROW(IB$4:IB$56)-MIN(ROW(IB$4))+1,""),ROWS(IB$111:IB118))),"")</f>
        <v/>
      </c>
      <c r="IC118" s="138" t="str">
        <f t="array" ref="IC118">IFERROR(INDEX($A$4:$A$56,SMALL(IF($A$111=IC$4:IC$56,ROW(IC$4:IC$56)-MIN(ROW(IC$4))+1,""),ROWS(IC$111:IC118))),"")</f>
        <v/>
      </c>
      <c r="ID118" s="138" t="str">
        <f t="array" ref="ID118">IFERROR(INDEX($A$4:$A$56,SMALL(IF($A$111=ID$4:ID$56,ROW(ID$4:ID$56)-MIN(ROW(ID$4))+1,""),ROWS(ID$111:ID118))),"")</f>
        <v/>
      </c>
      <c r="IE118" s="138" t="str">
        <f t="array" ref="IE118">IFERROR(INDEX($A$4:$A$56,SMALL(IF($A$111=IE$4:IE$56,ROW(IE$4:IE$56)-MIN(ROW(IE$4))+1,""),ROWS(IE$111:IE118))),"")</f>
        <v/>
      </c>
      <c r="IF118" s="138" t="str">
        <f t="array" ref="IF118">IFERROR(INDEX($A$4:$A$56,SMALL(IF($A$111=IF$4:IF$56,ROW(IF$4:IF$56)-MIN(ROW(IF$4))+1,""),ROWS(IF$111:IF118))),"")</f>
        <v/>
      </c>
      <c r="IG118" s="138" t="str">
        <f t="array" ref="IG118">IFERROR(INDEX($A$4:$A$56,SMALL(IF($A$111=IG$4:IG$56,ROW(IG$4:IG$56)-MIN(ROW(IG$4))+1,""),ROWS(IG$111:IG118))),"")</f>
        <v/>
      </c>
      <c r="IH118" s="138" t="str">
        <f t="array" ref="IH118">IFERROR(INDEX($A$4:$A$56,SMALL(IF($A$111=IH$4:IH$56,ROW(IH$4:IH$56)-MIN(ROW(IH$4))+1,""),ROWS(IH$111:IH118))),"")</f>
        <v/>
      </c>
      <c r="II118" s="138" t="str">
        <f t="array" ref="II118">IFERROR(INDEX($A$4:$A$56,SMALL(IF($A$111=II$4:II$56,ROW(II$4:II$56)-MIN(ROW(II$4))+1,""),ROWS(II$111:II118))),"")</f>
        <v/>
      </c>
      <c r="IJ118" s="138" t="str">
        <f t="array" ref="IJ118">IFERROR(INDEX($A$4:$A$56,SMALL(IF($A$111=IJ$4:IJ$56,ROW(IJ$4:IJ$56)-MIN(ROW(IJ$4))+1,""),ROWS(IJ$111:IJ118))),"")</f>
        <v/>
      </c>
      <c r="IK118" s="138" t="str">
        <f t="array" ref="IK118">IFERROR(INDEX($A$4:$A$56,SMALL(IF($A$111=IK$4:IK$56,ROW(IK$4:IK$56)-MIN(ROW(IK$4))+1,""),ROWS(IK$111:IK118))),"")</f>
        <v/>
      </c>
      <c r="IL118" s="138" t="str">
        <f t="array" ref="IL118">IFERROR(INDEX($A$4:$A$56,SMALL(IF($A$111=IL$4:IL$56,ROW(IL$4:IL$56)-MIN(ROW(IL$4))+1,""),ROWS(IL$111:IL118))),"")</f>
        <v/>
      </c>
      <c r="IM118" s="138" t="str">
        <f t="array" ref="IM118">IFERROR(INDEX($A$4:$A$56,SMALL(IF($A$111=IM$4:IM$56,ROW(IM$4:IM$56)-MIN(ROW(IM$4))+1,""),ROWS(IM$111:IM118))),"")</f>
        <v/>
      </c>
      <c r="IN118" s="138" t="str">
        <f t="array" ref="IN118">IFERROR(INDEX($A$4:$A$56,SMALL(IF($A$111=IN$4:IN$56,ROW(IN$4:IN$56)-MIN(ROW(IN$4))+1,""),ROWS(IN$111:IN118))),"")</f>
        <v/>
      </c>
      <c r="IO118" s="138" t="str">
        <f t="array" ref="IO118">IFERROR(INDEX($A$4:$A$56,SMALL(IF($A$111=IO$4:IO$56,ROW(IO$4:IO$56)-MIN(ROW(IO$4))+1,""),ROWS(IO$111:IO118))),"")</f>
        <v/>
      </c>
      <c r="IP118" s="138" t="str">
        <f t="array" ref="IP118">IFERROR(INDEX($A$4:$A$56,SMALL(IF($A$111=IP$4:IP$56,ROW(IP$4:IP$56)-MIN(ROW(IP$4))+1,""),ROWS(IP$111:IP118))),"")</f>
        <v/>
      </c>
      <c r="IQ118" s="138" t="str">
        <f t="array" ref="IQ118">IFERROR(INDEX($A$4:$A$56,SMALL(IF($A$111=IQ$4:IQ$56,ROW(IQ$4:IQ$56)-MIN(ROW(IQ$4))+1,""),ROWS(IQ$111:IQ118))),"")</f>
        <v/>
      </c>
      <c r="IR118" s="138" t="str">
        <f t="array" ref="IR118">IFERROR(INDEX($A$4:$A$56,SMALL(IF($A$111=IR$4:IR$56,ROW(IR$4:IR$56)-MIN(ROW(IR$4))+1,""),ROWS(IR$111:IR118))),"")</f>
        <v/>
      </c>
      <c r="IS118" s="138" t="str">
        <f t="array" ref="IS118">IFERROR(INDEX($A$4:$A$56,SMALL(IF($A$111=IS$4:IS$56,ROW(IS$4:IS$56)-MIN(ROW(IS$4))+1,""),ROWS(IS$111:IS118))),"")</f>
        <v/>
      </c>
      <c r="IT118" s="138" t="str">
        <f t="array" ref="IT118">IFERROR(INDEX($A$4:$A$56,SMALL(IF($A$111=IT$4:IT$56,ROW(IT$4:IT$56)-MIN(ROW(IT$4))+1,""),ROWS(IT$111:IT118))),"")</f>
        <v/>
      </c>
      <c r="IU118" s="138" t="str">
        <f t="array" ref="IU118">IFERROR(INDEX($A$4:$A$56,SMALL(IF($A$111=IU$4:IU$56,ROW(IU$4:IU$56)-MIN(ROW(IU$4))+1,""),ROWS(IU$111:IU118))),"")</f>
        <v/>
      </c>
      <c r="IV118" s="138" t="str">
        <f t="array" ref="IV118">IFERROR(INDEX($A$4:$A$56,SMALL(IF($A$111=IV$4:IV$56,ROW(IV$4:IV$56)-MIN(ROW(IV$4))+1,""),ROWS(IV$111:IV118))),"")</f>
        <v/>
      </c>
      <c r="IW118" s="138" t="str">
        <f t="array" ref="IW118">IFERROR(INDEX($A$4:$A$56,SMALL(IF($A$111=IW$4:IW$56,ROW(IW$4:IW$56)-MIN(ROW(IW$4))+1,""),ROWS(IW$111:IW118))),"")</f>
        <v/>
      </c>
      <c r="IX118" s="138" t="str">
        <f t="array" ref="IX118">IFERROR(INDEX($A$4:$A$56,SMALL(IF($A$111=IX$4:IX$56,ROW(IX$4:IX$56)-MIN(ROW(IX$4))+1,""),ROWS(IX$111:IX118))),"")</f>
        <v/>
      </c>
      <c r="IY118" s="138" t="str">
        <f t="array" ref="IY118">IFERROR(INDEX($A$4:$A$56,SMALL(IF($A$111=IY$4:IY$56,ROW(IY$4:IY$56)-MIN(ROW(IY$4))+1,""),ROWS(IY$111:IY118))),"")</f>
        <v/>
      </c>
      <c r="IZ118" s="138" t="str">
        <f t="array" ref="IZ118">IFERROR(INDEX($A$4:$A$56,SMALL(IF($A$111=IZ$4:IZ$56,ROW(IZ$4:IZ$56)-MIN(ROW(IZ$4))+1,""),ROWS(IZ$111:IZ118))),"")</f>
        <v/>
      </c>
      <c r="JA118" s="138" t="str">
        <f t="array" ref="JA118">IFERROR(INDEX($A$4:$A$56,SMALL(IF($A$111=JA$4:JA$56,ROW(JA$4:JA$56)-MIN(ROW(JA$4))+1,""),ROWS(JA$111:JA118))),"")</f>
        <v/>
      </c>
      <c r="JB118" s="138" t="str">
        <f t="array" ref="JB118">IFERROR(INDEX($A$4:$A$56,SMALL(IF($A$111=JB$4:JB$56,ROW(JB$4:JB$56)-MIN(ROW(JB$4))+1,""),ROWS(JB$111:JB118))),"")</f>
        <v/>
      </c>
      <c r="JC118" s="138" t="str">
        <f t="array" ref="JC118">IFERROR(INDEX($A$4:$A$56,SMALL(IF($A$111=JC$4:JC$56,ROW(JC$4:JC$56)-MIN(ROW(JC$4))+1,""),ROWS(JC$111:JC118))),"")</f>
        <v/>
      </c>
      <c r="JD118" s="138" t="str">
        <f t="array" ref="JD118">IFERROR(INDEX($A$4:$A$56,SMALL(IF($A$111=JD$4:JD$56,ROW(JD$4:JD$56)-MIN(ROW(JD$4))+1,""),ROWS(JD$111:JD118))),"")</f>
        <v/>
      </c>
      <c r="JE118" s="138" t="str">
        <f t="array" ref="JE118">IFERROR(INDEX($A$4:$A$56,SMALL(IF($A$111=JE$4:JE$56,ROW(JE$4:JE$56)-MIN(ROW(JE$4))+1,""),ROWS(JE$111:JE118))),"")</f>
        <v/>
      </c>
      <c r="JF118" s="138" t="str">
        <f t="array" ref="JF118">IFERROR(INDEX($A$4:$A$56,SMALL(IF($A$111=JF$4:JF$56,ROW(JF$4:JF$56)-MIN(ROW(JF$4))+1,""),ROWS(JF$111:JF118))),"")</f>
        <v/>
      </c>
      <c r="JG118" s="138" t="str">
        <f t="array" ref="JG118">IFERROR(INDEX($A$4:$A$56,SMALL(IF($A$111=JG$4:JG$56,ROW(JG$4:JG$56)-MIN(ROW(JG$4))+1,""),ROWS(JG$111:JG118))),"")</f>
        <v/>
      </c>
      <c r="JH118" s="138" t="str">
        <f t="array" ref="JH118">IFERROR(INDEX($A$4:$A$56,SMALL(IF($A$111=JH$4:JH$56,ROW(JH$4:JH$56)-MIN(ROW(JH$4))+1,""),ROWS(JH$111:JH118))),"")</f>
        <v/>
      </c>
      <c r="JI118" s="138" t="str">
        <f t="array" ref="JI118">IFERROR(INDEX($A$4:$A$56,SMALL(IF($A$111=JI$4:JI$56,ROW(JI$4:JI$56)-MIN(ROW(JI$4))+1,""),ROWS(JI$111:JI118))),"")</f>
        <v/>
      </c>
      <c r="JJ118" s="138" t="str">
        <f t="array" ref="JJ118">IFERROR(INDEX($A$4:$A$56,SMALL(IF($A$111=JJ$4:JJ$56,ROW(JJ$4:JJ$56)-MIN(ROW(JJ$4))+1,""),ROWS(JJ$111:JJ118))),"")</f>
        <v/>
      </c>
      <c r="JK118" s="138" t="str">
        <f t="array" ref="JK118">IFERROR(INDEX($A$4:$A$56,SMALL(IF($A$111=JK$4:JK$56,ROW(JK$4:JK$56)-MIN(ROW(JK$4))+1,""),ROWS(JK$111:JK118))),"")</f>
        <v/>
      </c>
    </row>
    <row r="119" spans="2:271">
      <c r="B119" s="186" t="str">
        <f t="array" ref="B119">IFERROR(INDEX($A$4:$A$56,SMALL(IF($A$111=B$4:B$56,ROW(B$4:B$56)-MIN(ROW(B$4))+1,""),ROWS(B$111:B119))),"")</f>
        <v/>
      </c>
      <c r="C119" s="138" t="str">
        <f t="array" ref="C119">IFERROR(INDEX($A$4:$A$56,SMALL(IF($A$111=C$4:C$56,ROW(C$4:C$56)-MIN(ROW(C$4))+1,""),ROWS(C$111:C119))),"")</f>
        <v/>
      </c>
      <c r="D119" s="138" t="str">
        <f t="array" ref="D119">IFERROR(INDEX($A$4:$A$56,SMALL(IF($A$111=D$4:D$56,ROW(D$4:D$56)-MIN(ROW(D$4))+1,""),ROWS(D$111:D119))),"")</f>
        <v/>
      </c>
      <c r="E119" s="138" t="str">
        <f t="array" ref="E119">IFERROR(INDEX($A$4:$A$56,SMALL(IF($A$111=E$4:E$56,ROW(E$4:E$56)-MIN(ROW(E$4))+1,""),ROWS(E$111:E119))),"")</f>
        <v/>
      </c>
      <c r="F119" s="138" t="str">
        <f t="array" ref="F119">IFERROR(INDEX($A$4:$A$56,SMALL(IF($A$111=F$4:F$56,ROW(F$4:F$56)-MIN(ROW(F$4))+1,""),ROWS(F$111:F119))),"")</f>
        <v/>
      </c>
      <c r="G119" s="186" t="str">
        <f t="array" ref="G119">IFERROR(INDEX($A$4:$A$56,SMALL(IF($A$111=G$4:G$56,ROW(G$4:G$56)-MIN(ROW(G$4))+1,""),ROWS(G$111:G119))),"")</f>
        <v/>
      </c>
      <c r="H119" s="138" t="str">
        <f t="array" ref="H119">IFERROR(INDEX($A$4:$A$56,SMALL(IF($A$111=H$4:H$56,ROW(H$4:H$56)-MIN(ROW(H$4))+1,""),ROWS(H$111:H119))),"")</f>
        <v/>
      </c>
      <c r="I119" s="138" t="str">
        <f t="array" ref="I119">IFERROR(INDEX($A$4:$A$56,SMALL(IF($A$111=I$4:I$56,ROW(I$4:I$56)-MIN(ROW(I$4))+1,""),ROWS(I$111:I119))),"")</f>
        <v/>
      </c>
      <c r="J119" s="138" t="str">
        <f t="array" ref="J119">IFERROR(INDEX($A$4:$A$56,SMALL(IF($A$111=J$4:J$56,ROW(J$4:J$56)-MIN(ROW(J$4))+1,""),ROWS(J$111:J119))),"")</f>
        <v/>
      </c>
      <c r="K119" s="138" t="str">
        <f t="array" ref="K119">IFERROR(INDEX($A$4:$A$56,SMALL(IF($A$111=K$4:K$56,ROW(K$4:K$56)-MIN(ROW(K$4))+1,""),ROWS(K$111:K119))),"")</f>
        <v/>
      </c>
      <c r="L119" s="186" t="str">
        <f t="array" ref="L119">IFERROR(INDEX($A$4:$A$56,SMALL(IF($A$111=L$4:L$56,ROW(L$4:L$56)-MIN(ROW(L$4))+1,""),ROWS(L$111:L119))),"")</f>
        <v/>
      </c>
      <c r="M119" s="138" t="str">
        <f t="array" ref="M119">IFERROR(INDEX($A$4:$A$56,SMALL(IF($A$111=M$4:M$56,ROW(M$4:M$56)-MIN(ROW(M$4))+1,""),ROWS(M$111:M119))),"")</f>
        <v/>
      </c>
      <c r="N119" s="138" t="str">
        <f t="array" ref="N119">IFERROR(INDEX($A$4:$A$56,SMALL(IF($A$111=N$4:N$56,ROW(N$4:N$56)-MIN(ROW(N$4))+1,""),ROWS(N$111:N119))),"")</f>
        <v/>
      </c>
      <c r="O119" s="138" t="str">
        <f t="array" ref="O119">IFERROR(INDEX($A$4:$A$56,SMALL(IF($A$111=O$4:O$56,ROW(O$4:O$56)-MIN(ROW(O$4))+1,""),ROWS(O$111:O119))),"")</f>
        <v/>
      </c>
      <c r="P119" s="138" t="str">
        <f t="array" ref="P119">IFERROR(INDEX($A$4:$A$56,SMALL(IF($A$111=P$4:P$56,ROW(P$4:P$56)-MIN(ROW(P$4))+1,""),ROWS(P$111:P119))),"")</f>
        <v/>
      </c>
      <c r="Q119" s="186" t="str">
        <f t="array" ref="Q119">IFERROR(INDEX($A$4:$A$56,SMALL(IF($A$111=Q$4:Q$56,ROW(Q$4:Q$56)-MIN(ROW(Q$4))+1,""),ROWS(Q$111:Q119))),"")</f>
        <v/>
      </c>
      <c r="R119" s="138" t="str">
        <f t="array" ref="R119">IFERROR(INDEX($A$4:$A$56,SMALL(IF($A$111=R$4:R$56,ROW(R$4:R$56)-MIN(ROW(R$4))+1,""),ROWS(R$111:R119))),"")</f>
        <v/>
      </c>
      <c r="S119" s="138" t="str">
        <f t="array" ref="S119">IFERROR(INDEX($A$4:$A$56,SMALL(IF($A$111=S$4:S$56,ROW(S$4:S$56)-MIN(ROW(S$4))+1,""),ROWS(S$111:S119))),"")</f>
        <v/>
      </c>
      <c r="T119" s="138" t="str">
        <f t="array" ref="T119">IFERROR(INDEX($A$4:$A$56,SMALL(IF($A$111=T$4:T$56,ROW(T$4:T$56)-MIN(ROW(T$4))+1,""),ROWS(T$111:T119))),"")</f>
        <v/>
      </c>
      <c r="U119" s="138" t="str">
        <f t="array" ref="U119">IFERROR(INDEX($A$4:$A$56,SMALL(IF($A$111=U$4:U$56,ROW(U$4:U$56)-MIN(ROW(U$4))+1,""),ROWS(U$111:U119))),"")</f>
        <v/>
      </c>
      <c r="V119" s="186" t="str">
        <f t="array" ref="V119">IFERROR(INDEX($A$4:$A$56,SMALL(IF($A$111=V$4:V$56,ROW(V$4:V$56)-MIN(ROW(V$4))+1,""),ROWS(V$111:V119))),"")</f>
        <v/>
      </c>
      <c r="W119" s="138" t="str">
        <f t="array" ref="W119">IFERROR(INDEX($A$4:$A$56,SMALL(IF($A$111=W$4:W$56,ROW(W$4:W$56)-MIN(ROW(W$4))+1,""),ROWS(W$111:W119))),"")</f>
        <v/>
      </c>
      <c r="X119" s="138" t="str">
        <f t="array" ref="X119">IFERROR(INDEX($A$4:$A$56,SMALL(IF($A$111=X$4:X$56,ROW(X$4:X$56)-MIN(ROW(X$4))+1,""),ROWS(X$111:X119))),"")</f>
        <v/>
      </c>
      <c r="Y119" s="138" t="str">
        <f t="array" ref="Y119">IFERROR(INDEX($A$4:$A$56,SMALL(IF($A$111=Y$4:Y$56,ROW(Y$4:Y$56)-MIN(ROW(Y$4))+1,""),ROWS(Y$111:Y119))),"")</f>
        <v/>
      </c>
      <c r="Z119" s="138" t="str">
        <f t="array" ref="Z119">IFERROR(INDEX($A$4:$A$56,SMALL(IF($A$111=Z$4:Z$56,ROW(Z$4:Z$56)-MIN(ROW(Z$4))+1,""),ROWS(Z$111:Z119))),"")</f>
        <v/>
      </c>
      <c r="AA119" s="186" t="str">
        <f t="array" ref="AA119">IFERROR(INDEX($A$4:$A$56,SMALL(IF($A$111=AA$4:AA$56,ROW(AA$4:AA$56)-MIN(ROW(AA$4))+1,""),ROWS(AA$111:AA119))),"")</f>
        <v/>
      </c>
      <c r="AB119" s="138" t="str">
        <f t="array" ref="AB119">IFERROR(INDEX($A$4:$A$56,SMALL(IF($A$111=AB$4:AB$56,ROW(AB$4:AB$56)-MIN(ROW(AB$4))+1,""),ROWS(AB$111:AB119))),"")</f>
        <v/>
      </c>
      <c r="AC119" s="138" t="str">
        <f t="array" ref="AC119">IFERROR(INDEX($A$4:$A$56,SMALL(IF($A$111=AC$4:AC$56,ROW(AC$4:AC$56)-MIN(ROW(AC$4))+1,""),ROWS(AC$111:AC119))),"")</f>
        <v/>
      </c>
      <c r="AD119" s="138" t="str">
        <f t="array" ref="AD119">IFERROR(INDEX($A$4:$A$56,SMALL(IF($A$111=AD$4:AD$56,ROW(AD$4:AD$56)-MIN(ROW(AD$4))+1,""),ROWS(AD$111:AD119))),"")</f>
        <v/>
      </c>
      <c r="AE119" s="138" t="str">
        <f t="array" ref="AE119">IFERROR(INDEX($A$4:$A$56,SMALL(IF($A$111=AE$4:AE$56,ROW(AE$4:AE$56)-MIN(ROW(AE$4))+1,""),ROWS(AE$111:AE119))),"")</f>
        <v/>
      </c>
      <c r="AF119" s="186" t="str">
        <f t="array" ref="AF119">IFERROR(INDEX($A$4:$A$56,SMALL(IF($A$111=AF$4:AF$56,ROW(AF$4:AF$56)-MIN(ROW(AF$4))+1,""),ROWS(AF$111:AF119))),"")</f>
        <v/>
      </c>
      <c r="AG119" s="138" t="str">
        <f t="array" ref="AG119">IFERROR(INDEX($A$4:$A$56,SMALL(IF($A$111=AG$4:AG$56,ROW(AG$4:AG$56)-MIN(ROW(AG$4))+1,""),ROWS(AG$111:AG119))),"")</f>
        <v/>
      </c>
      <c r="AH119" s="138" t="str">
        <f t="array" ref="AH119">IFERROR(INDEX($A$4:$A$56,SMALL(IF($A$111=AH$4:AH$56,ROW(AH$4:AH$56)-MIN(ROW(AH$4))+1,""),ROWS(AH$111:AH119))),"")</f>
        <v/>
      </c>
      <c r="AI119" s="138" t="str">
        <f t="array" ref="AI119">IFERROR(INDEX($A$4:$A$56,SMALL(IF($A$111=AI$4:AI$56,ROW(AI$4:AI$56)-MIN(ROW(AI$4))+1,""),ROWS(AI$111:AI119))),"")</f>
        <v/>
      </c>
      <c r="AJ119" s="138" t="str">
        <f t="array" ref="AJ119">IFERROR(INDEX($A$4:$A$56,SMALL(IF($A$111=AJ$4:AJ$56,ROW(AJ$4:AJ$56)-MIN(ROW(AJ$4))+1,""),ROWS(AJ$111:AJ119))),"")</f>
        <v/>
      </c>
      <c r="AK119" s="186" t="str">
        <f t="array" ref="AK119">IFERROR(INDEX($A$4:$A$56,SMALL(IF($A$111=AK$4:AK$56,ROW(AK$4:AK$56)-MIN(ROW(AK$4))+1,""),ROWS(AK$111:AK119))),"")</f>
        <v/>
      </c>
      <c r="AL119" s="138" t="str">
        <f t="array" ref="AL119">IFERROR(INDEX($A$4:$A$56,SMALL(IF($A$111=AL$4:AL$56,ROW(AL$4:AL$56)-MIN(ROW(AL$4))+1,""),ROWS(AL$111:AL119))),"")</f>
        <v/>
      </c>
      <c r="AM119" s="138" t="str">
        <f t="array" ref="AM119">IFERROR(INDEX($A$4:$A$56,SMALL(IF($A$111=AM$4:AM$56,ROW(AM$4:AM$56)-MIN(ROW(AM$4))+1,""),ROWS(AM$111:AM119))),"")</f>
        <v/>
      </c>
      <c r="AN119" s="138" t="str">
        <f t="array" ref="AN119">IFERROR(INDEX($A$4:$A$56,SMALL(IF($A$111=AN$4:AN$56,ROW(AN$4:AN$56)-MIN(ROW(AN$4))+1,""),ROWS(AN$111:AN119))),"")</f>
        <v/>
      </c>
      <c r="AO119" s="138" t="str">
        <f t="array" ref="AO119">IFERROR(INDEX($A$4:$A$56,SMALL(IF($A$111=AO$4:AO$56,ROW(AO$4:AO$56)-MIN(ROW(AO$4))+1,""),ROWS(AO$111:AO119))),"")</f>
        <v/>
      </c>
      <c r="AP119" s="186" t="str">
        <f t="array" ref="AP119">IFERROR(INDEX($A$4:$A$56,SMALL(IF($A$111=AP$4:AP$56,ROW(AP$4:AP$56)-MIN(ROW(AP$4))+1,""),ROWS(AP$111:AP119))),"")</f>
        <v/>
      </c>
      <c r="AQ119" s="138" t="str">
        <f t="array" ref="AQ119">IFERROR(INDEX($A$4:$A$56,SMALL(IF($A$111=AQ$4:AQ$56,ROW(AQ$4:AQ$56)-MIN(ROW(AQ$4))+1,""),ROWS(AQ$111:AQ119))),"")</f>
        <v/>
      </c>
      <c r="AR119" s="138" t="str">
        <f t="array" ref="AR119">IFERROR(INDEX($A$4:$A$56,SMALL(IF($A$111=AR$4:AR$56,ROW(AR$4:AR$56)-MIN(ROW(AR$4))+1,""),ROWS(AR$111:AR119))),"")</f>
        <v/>
      </c>
      <c r="AS119" s="138" t="str">
        <f t="array" ref="AS119">IFERROR(INDEX($A$4:$A$56,SMALL(IF($A$111=AS$4:AS$56,ROW(AS$4:AS$56)-MIN(ROW(AS$4))+1,""),ROWS(AS$111:AS119))),"")</f>
        <v/>
      </c>
      <c r="AT119" s="138" t="str">
        <f t="array" ref="AT119">IFERROR(INDEX($A$4:$A$56,SMALL(IF($A$111=AT$4:AT$56,ROW(AT$4:AT$56)-MIN(ROW(AT$4))+1,""),ROWS(AT$111:AT119))),"")</f>
        <v/>
      </c>
      <c r="AU119" s="186" t="str">
        <f t="array" ref="AU119">IFERROR(INDEX($A$4:$A$56,SMALL(IF($A$111=AU$4:AU$56,ROW(AU$4:AU$56)-MIN(ROW(AU$4))+1,""),ROWS(AU$111:AU119))),"")</f>
        <v/>
      </c>
      <c r="AV119" s="138" t="str">
        <f t="array" ref="AV119">IFERROR(INDEX($A$4:$A$56,SMALL(IF($A$111=AV$4:AV$56,ROW(AV$4:AV$56)-MIN(ROW(AV$4))+1,""),ROWS(AV$111:AV119))),"")</f>
        <v/>
      </c>
      <c r="AW119" s="138" t="str">
        <f t="array" ref="AW119">IFERROR(INDEX($A$4:$A$56,SMALL(IF($A$111=AW$4:AW$56,ROW(AW$4:AW$56)-MIN(ROW(AW$4))+1,""),ROWS(AW$111:AW119))),"")</f>
        <v/>
      </c>
      <c r="AX119" s="138" t="str">
        <f t="array" ref="AX119">IFERROR(INDEX($A$4:$A$56,SMALL(IF($A$111=AX$4:AX$56,ROW(AX$4:AX$56)-MIN(ROW(AX$4))+1,""),ROWS(AX$111:AX119))),"")</f>
        <v/>
      </c>
      <c r="AY119" s="138" t="str">
        <f t="array" ref="AY119">IFERROR(INDEX($A$4:$A$56,SMALL(IF($A$111=AY$4:AY$56,ROW(AY$4:AY$56)-MIN(ROW(AY$4))+1,""),ROWS(AY$111:AY119))),"")</f>
        <v/>
      </c>
      <c r="AZ119" s="186" t="str">
        <f t="array" ref="AZ119">IFERROR(INDEX($A$4:$A$56,SMALL(IF($A$111=AZ$4:AZ$56,ROW(AZ$4:AZ$56)-MIN(ROW(AZ$4))+1,""),ROWS(AZ$111:AZ119))),"")</f>
        <v/>
      </c>
      <c r="BA119" s="138" t="str">
        <f t="array" ref="BA119">IFERROR(INDEX($A$4:$A$56,SMALL(IF($A$111=BA$4:BA$56,ROW(BA$4:BA$56)-MIN(ROW(BA$4))+1,""),ROWS(BA$111:BA119))),"")</f>
        <v/>
      </c>
      <c r="BB119" s="138" t="str">
        <f t="array" ref="BB119">IFERROR(INDEX($A$4:$A$56,SMALL(IF($A$111=BB$4:BB$56,ROW(BB$4:BB$56)-MIN(ROW(BB$4))+1,""),ROWS(BB$111:BB119))),"")</f>
        <v/>
      </c>
      <c r="BC119" s="138" t="str">
        <f t="array" ref="BC119">IFERROR(INDEX($A$4:$A$56,SMALL(IF($A$111=BC$4:BC$56,ROW(BC$4:BC$56)-MIN(ROW(BC$4))+1,""),ROWS(BC$111:BC119))),"")</f>
        <v/>
      </c>
      <c r="BD119" s="138" t="str">
        <f t="array" ref="BD119">IFERROR(INDEX($A$4:$A$56,SMALL(IF($A$111=BD$4:BD$56,ROW(BD$4:BD$56)-MIN(ROW(BD$4))+1,""),ROWS(BD$111:BD119))),"")</f>
        <v/>
      </c>
      <c r="BE119" s="186" t="str">
        <f t="array" ref="BE119">IFERROR(INDEX($A$4:$A$56,SMALL(IF($A$111=BE$4:BE$56,ROW(BE$4:BE$56)-MIN(ROW(BE$4))+1,""),ROWS(BE$111:BE119))),"")</f>
        <v/>
      </c>
      <c r="BF119" s="138" t="str">
        <f t="array" ref="BF119">IFERROR(INDEX($A$4:$A$56,SMALL(IF($A$111=BF$4:BF$56,ROW(BF$4:BF$56)-MIN(ROW(BF$4))+1,""),ROWS(BF$111:BF119))),"")</f>
        <v/>
      </c>
      <c r="BG119" s="138" t="str">
        <f t="array" ref="BG119">IFERROR(INDEX($A$4:$A$56,SMALL(IF($A$111=BG$4:BG$56,ROW(BG$4:BG$56)-MIN(ROW(BG$4))+1,""),ROWS(BG$111:BG119))),"")</f>
        <v/>
      </c>
      <c r="BH119" s="138" t="str">
        <f t="array" ref="BH119">IFERROR(INDEX($A$4:$A$56,SMALL(IF($A$111=BH$4:BH$56,ROW(BH$4:BH$56)-MIN(ROW(BH$4))+1,""),ROWS(BH$111:BH119))),"")</f>
        <v/>
      </c>
      <c r="BI119" s="138" t="str">
        <f t="array" ref="BI119">IFERROR(INDEX($A$4:$A$56,SMALL(IF($A$111=BI$4:BI$56,ROW(BI$4:BI$56)-MIN(ROW(BI$4))+1,""),ROWS(BI$111:BI119))),"")</f>
        <v/>
      </c>
      <c r="BJ119" s="186" t="str">
        <f t="array" ref="BJ119">IFERROR(INDEX($A$4:$A$56,SMALL(IF($A$111=BJ$4:BJ$56,ROW(BJ$4:BJ$56)-MIN(ROW(BJ$4))+1,""),ROWS(BJ$111:BJ119))),"")</f>
        <v/>
      </c>
      <c r="BK119" s="138" t="str">
        <f t="array" ref="BK119">IFERROR(INDEX($A$4:$A$56,SMALL(IF($A$111=BK$4:BK$56,ROW(BK$4:BK$56)-MIN(ROW(BK$4))+1,""),ROWS(BK$111:BK119))),"")</f>
        <v/>
      </c>
      <c r="BL119" s="138" t="str">
        <f t="array" ref="BL119">IFERROR(INDEX($A$4:$A$56,SMALL(IF($A$111=BL$4:BL$56,ROW(BL$4:BL$56)-MIN(ROW(BL$4))+1,""),ROWS(BL$111:BL119))),"")</f>
        <v/>
      </c>
      <c r="BM119" s="138" t="str">
        <f t="array" ref="BM119">IFERROR(INDEX($A$4:$A$56,SMALL(IF($A$111=BM$4:BM$56,ROW(BM$4:BM$56)-MIN(ROW(BM$4))+1,""),ROWS(BM$111:BM119))),"")</f>
        <v/>
      </c>
      <c r="BN119" s="138" t="str">
        <f t="array" ref="BN119">IFERROR(INDEX($A$4:$A$56,SMALL(IF($A$111=BN$4:BN$56,ROW(BN$4:BN$56)-MIN(ROW(BN$4))+1,""),ROWS(BN$111:BN119))),"")</f>
        <v/>
      </c>
      <c r="BO119" s="186" t="str">
        <f t="array" ref="BO119">IFERROR(INDEX($A$4:$A$56,SMALL(IF($A$111=BO$4:BO$56,ROW(BO$4:BO$56)-MIN(ROW(BO$4))+1,""),ROWS(BO$111:BO119))),"")</f>
        <v/>
      </c>
      <c r="BP119" s="138" t="str">
        <f t="array" ref="BP119">IFERROR(INDEX($A$4:$A$56,SMALL(IF($A$111=BP$4:BP$56,ROW(BP$4:BP$56)-MIN(ROW(BP$4))+1,""),ROWS(BP$111:BP119))),"")</f>
        <v/>
      </c>
      <c r="BQ119" s="138" t="str">
        <f t="array" ref="BQ119">IFERROR(INDEX($A$4:$A$56,SMALL(IF($A$111=BQ$4:BQ$56,ROW(BQ$4:BQ$56)-MIN(ROW(BQ$4))+1,""),ROWS(BQ$111:BQ119))),"")</f>
        <v/>
      </c>
      <c r="BR119" s="138" t="str">
        <f t="array" ref="BR119">IFERROR(INDEX($A$4:$A$56,SMALL(IF($A$111=BR$4:BR$56,ROW(BR$4:BR$56)-MIN(ROW(BR$4))+1,""),ROWS(BR$111:BR119))),"")</f>
        <v/>
      </c>
      <c r="BS119" s="138" t="str">
        <f t="array" ref="BS119">IFERROR(INDEX($A$4:$A$56,SMALL(IF($A$111=BS$4:BS$56,ROW(BS$4:BS$56)-MIN(ROW(BS$4))+1,""),ROWS(BS$111:BS119))),"")</f>
        <v/>
      </c>
      <c r="BT119" s="186" t="str">
        <f t="array" ref="BT119">IFERROR(INDEX($A$4:$A$56,SMALL(IF($A$111=BT$4:BT$56,ROW(BT$4:BT$56)-MIN(ROW(BT$4))+1,""),ROWS(BT$111:BT119))),"")</f>
        <v/>
      </c>
      <c r="BU119" s="138" t="str">
        <f t="array" ref="BU119">IFERROR(INDEX($A$4:$A$56,SMALL(IF($A$111=BU$4:BU$56,ROW(BU$4:BU$56)-MIN(ROW(BU$4))+1,""),ROWS(BU$111:BU119))),"")</f>
        <v/>
      </c>
      <c r="BV119" s="138" t="str">
        <f t="array" ref="BV119">IFERROR(INDEX($A$4:$A$56,SMALL(IF($A$111=BV$4:BV$56,ROW(BV$4:BV$56)-MIN(ROW(BV$4))+1,""),ROWS(BV$111:BV119))),"")</f>
        <v/>
      </c>
      <c r="BW119" s="138" t="str">
        <f t="array" ref="BW119">IFERROR(INDEX($A$4:$A$56,SMALL(IF($A$111=BW$4:BW$56,ROW(BW$4:BW$56)-MIN(ROW(BW$4))+1,""),ROWS(BW$111:BW119))),"")</f>
        <v/>
      </c>
      <c r="BX119" s="138" t="str">
        <f t="array" ref="BX119">IFERROR(INDEX($A$4:$A$56,SMALL(IF($A$111=BX$4:BX$56,ROW(BX$4:BX$56)-MIN(ROW(BX$4))+1,""),ROWS(BX$111:BX119))),"")</f>
        <v/>
      </c>
      <c r="BY119" s="186" t="str">
        <f t="array" ref="BY119">IFERROR(INDEX($A$4:$A$56,SMALL(IF($A$111=BY$4:BY$56,ROW(BY$4:BY$56)-MIN(ROW(BY$4))+1,""),ROWS(BY$111:BY119))),"")</f>
        <v/>
      </c>
      <c r="BZ119" s="138" t="str">
        <f t="array" ref="BZ119">IFERROR(INDEX($A$4:$A$56,SMALL(IF($A$111=BZ$4:BZ$56,ROW(BZ$4:BZ$56)-MIN(ROW(BZ$4))+1,""),ROWS(BZ$111:BZ119))),"")</f>
        <v/>
      </c>
      <c r="CA119" s="138" t="str">
        <f t="array" ref="CA119">IFERROR(INDEX($A$4:$A$56,SMALL(IF($A$111=CA$4:CA$56,ROW(CA$4:CA$56)-MIN(ROW(CA$4))+1,""),ROWS(CA$111:CA119))),"")</f>
        <v/>
      </c>
      <c r="CB119" s="138" t="str">
        <f t="array" ref="CB119">IFERROR(INDEX($A$4:$A$56,SMALL(IF($A$111=CB$4:CB$56,ROW(CB$4:CB$56)-MIN(ROW(CB$4))+1,""),ROWS(CB$111:CB119))),"")</f>
        <v/>
      </c>
      <c r="CC119" s="138" t="str">
        <f t="array" ref="CC119">IFERROR(INDEX($A$4:$A$56,SMALL(IF($A$111=CC$4:CC$56,ROW(CC$4:CC$56)-MIN(ROW(CC$4))+1,""),ROWS(CC$111:CC119))),"")</f>
        <v/>
      </c>
      <c r="CD119" s="186" t="str">
        <f t="array" ref="CD119">IFERROR(INDEX($A$4:$A$56,SMALL(IF($A$111=CD$4:CD$56,ROW(CD$4:CD$56)-MIN(ROW(CD$4))+1,""),ROWS(CD$111:CD119))),"")</f>
        <v/>
      </c>
      <c r="CE119" s="138" t="str">
        <f t="array" ref="CE119">IFERROR(INDEX($A$4:$A$56,SMALL(IF($A$111=CE$4:CE$56,ROW(CE$4:CE$56)-MIN(ROW(CE$4))+1,""),ROWS(CE$111:CE119))),"")</f>
        <v/>
      </c>
      <c r="CF119" s="138" t="str">
        <f t="array" ref="CF119">IFERROR(INDEX($A$4:$A$56,SMALL(IF($A$111=CF$4:CF$56,ROW(CF$4:CF$56)-MIN(ROW(CF$4))+1,""),ROWS(CF$111:CF119))),"")</f>
        <v/>
      </c>
      <c r="CG119" s="138" t="str">
        <f t="array" ref="CG119">IFERROR(INDEX($A$4:$A$56,SMALL(IF($A$111=CG$4:CG$56,ROW(CG$4:CG$56)-MIN(ROW(CG$4))+1,""),ROWS(CG$111:CG119))),"")</f>
        <v/>
      </c>
      <c r="CH119" s="138" t="str">
        <f t="array" ref="CH119">IFERROR(INDEX($A$4:$A$56,SMALL(IF($A$111=CH$4:CH$56,ROW(CH$4:CH$56)-MIN(ROW(CH$4))+1,""),ROWS(CH$111:CH119))),"")</f>
        <v/>
      </c>
      <c r="CI119" s="186" t="str">
        <f t="array" ref="CI119">IFERROR(INDEX($A$4:$A$56,SMALL(IF($A$111=CI$4:CI$56,ROW(CI$4:CI$56)-MIN(ROW(CI$4))+1,""),ROWS(CI$111:CI119))),"")</f>
        <v/>
      </c>
      <c r="CJ119" s="138" t="str">
        <f t="array" ref="CJ119">IFERROR(INDEX($A$4:$A$56,SMALL(IF($A$111=CJ$4:CJ$56,ROW(CJ$4:CJ$56)-MIN(ROW(CJ$4))+1,""),ROWS(CJ$111:CJ119))),"")</f>
        <v/>
      </c>
      <c r="CK119" s="138" t="str">
        <f t="array" ref="CK119">IFERROR(INDEX($A$4:$A$56,SMALL(IF($A$111=CK$4:CK$56,ROW(CK$4:CK$56)-MIN(ROW(CK$4))+1,""),ROWS(CK$111:CK119))),"")</f>
        <v/>
      </c>
      <c r="CL119" s="138" t="str">
        <f t="array" ref="CL119">IFERROR(INDEX($A$4:$A$56,SMALL(IF($A$111=CL$4:CL$56,ROW(CL$4:CL$56)-MIN(ROW(CL$4))+1,""),ROWS(CL$111:CL119))),"")</f>
        <v/>
      </c>
      <c r="CM119" s="138" t="str">
        <f t="array" ref="CM119">IFERROR(INDEX($A$4:$A$56,SMALL(IF($A$111=CM$4:CM$56,ROW(CM$4:CM$56)-MIN(ROW(CM$4))+1,""),ROWS(CM$111:CM119))),"")</f>
        <v/>
      </c>
      <c r="CN119" s="186" t="str">
        <f t="array" ref="CN119">IFERROR(INDEX($A$4:$A$56,SMALL(IF($A$111=CN$4:CN$56,ROW(CN$4:CN$56)-MIN(ROW(CN$4))+1,""),ROWS(CN$111:CN119))),"")</f>
        <v/>
      </c>
      <c r="CO119" s="138" t="str">
        <f t="array" ref="CO119">IFERROR(INDEX($A$4:$A$56,SMALL(IF($A$111=CO$4:CO$56,ROW(CO$4:CO$56)-MIN(ROW(CO$4))+1,""),ROWS(CO$111:CO119))),"")</f>
        <v/>
      </c>
      <c r="CP119" s="138" t="str">
        <f t="array" ref="CP119">IFERROR(INDEX($A$4:$A$56,SMALL(IF($A$111=CP$4:CP$56,ROW(CP$4:CP$56)-MIN(ROW(CP$4))+1,""),ROWS(CP$111:CP119))),"")</f>
        <v/>
      </c>
      <c r="CQ119" s="138" t="str">
        <f t="array" ref="CQ119">IFERROR(INDEX($A$4:$A$56,SMALL(IF($A$111=CQ$4:CQ$56,ROW(CQ$4:CQ$56)-MIN(ROW(CQ$4))+1,""),ROWS(CQ$111:CQ119))),"")</f>
        <v/>
      </c>
      <c r="CR119" s="138" t="str">
        <f t="array" ref="CR119">IFERROR(INDEX($A$4:$A$56,SMALL(IF($A$111=CR$4:CR$56,ROW(CR$4:CR$56)-MIN(ROW(CR$4))+1,""),ROWS(CR$111:CR119))),"")</f>
        <v/>
      </c>
      <c r="CS119" s="186" t="str">
        <f t="array" ref="CS119">IFERROR(INDEX($A$4:$A$56,SMALL(IF($A$111=CS$4:CS$56,ROW(CS$4:CS$56)-MIN(ROW(CS$4))+1,""),ROWS(CS$111:CS119))),"")</f>
        <v/>
      </c>
      <c r="CT119" s="138" t="str">
        <f t="array" ref="CT119">IFERROR(INDEX($A$4:$A$56,SMALL(IF($A$111=CT$4:CT$56,ROW(CT$4:CT$56)-MIN(ROW(CT$4))+1,""),ROWS(CT$111:CT119))),"")</f>
        <v/>
      </c>
      <c r="CU119" s="138" t="str">
        <f t="array" ref="CU119">IFERROR(INDEX($A$4:$A$56,SMALL(IF($A$111=CU$4:CU$56,ROW(CU$4:CU$56)-MIN(ROW(CU$4))+1,""),ROWS(CU$111:CU119))),"")</f>
        <v/>
      </c>
      <c r="CV119" s="138" t="str">
        <f t="array" ref="CV119">IFERROR(INDEX($A$4:$A$56,SMALL(IF($A$111=CV$4:CV$56,ROW(CV$4:CV$56)-MIN(ROW(CV$4))+1,""),ROWS(CV$111:CV119))),"")</f>
        <v/>
      </c>
      <c r="CW119" s="138" t="str">
        <f t="array" ref="CW119">IFERROR(INDEX($A$4:$A$56,SMALL(IF($A$111=CW$4:CW$56,ROW(CW$4:CW$56)-MIN(ROW(CW$4))+1,""),ROWS(CW$111:CW119))),"")</f>
        <v/>
      </c>
      <c r="CX119" s="186" t="str">
        <f t="array" ref="CX119">IFERROR(INDEX($A$4:$A$56,SMALL(IF($A$111=CX$4:CX$56,ROW(CX$4:CX$56)-MIN(ROW(CX$4))+1,""),ROWS(CX$111:CX119))),"")</f>
        <v/>
      </c>
      <c r="CY119" s="138" t="str">
        <f t="array" ref="CY119">IFERROR(INDEX($A$4:$A$56,SMALL(IF($A$111=CY$4:CY$56,ROW(CY$4:CY$56)-MIN(ROW(CY$4))+1,""),ROWS(CY$111:CY119))),"")</f>
        <v/>
      </c>
      <c r="CZ119" s="138" t="str">
        <f t="array" ref="CZ119">IFERROR(INDEX($A$4:$A$56,SMALL(IF($A$111=CZ$4:CZ$56,ROW(CZ$4:CZ$56)-MIN(ROW(CZ$4))+1,""),ROWS(CZ$111:CZ119))),"")</f>
        <v/>
      </c>
      <c r="DA119" s="138" t="str">
        <f t="array" ref="DA119">IFERROR(INDEX($A$4:$A$56,SMALL(IF($A$111=DA$4:DA$56,ROW(DA$4:DA$56)-MIN(ROW(DA$4))+1,""),ROWS(DA$111:DA119))),"")</f>
        <v/>
      </c>
      <c r="DB119" s="138" t="str">
        <f t="array" ref="DB119">IFERROR(INDEX($A$4:$A$56,SMALL(IF($A$111=DB$4:DB$56,ROW(DB$4:DB$56)-MIN(ROW(DB$4))+1,""),ROWS(DB$111:DB119))),"")</f>
        <v/>
      </c>
      <c r="DC119" s="186" t="str">
        <f t="array" ref="DC119">IFERROR(INDEX($A$4:$A$56,SMALL(IF($A$111=DC$4:DC$56,ROW(DC$4:DC$56)-MIN(ROW(DC$4))+1,""),ROWS(DC$111:DC119))),"")</f>
        <v/>
      </c>
      <c r="DD119" s="138" t="str">
        <f t="array" ref="DD119">IFERROR(INDEX($A$4:$A$56,SMALL(IF($A$111=DD$4:DD$56,ROW(DD$4:DD$56)-MIN(ROW(DD$4))+1,""),ROWS(DD$111:DD119))),"")</f>
        <v/>
      </c>
      <c r="DE119" s="138" t="str">
        <f t="array" ref="DE119">IFERROR(INDEX($A$4:$A$56,SMALL(IF($A$111=DE$4:DE$56,ROW(DE$4:DE$56)-MIN(ROW(DE$4))+1,""),ROWS(DE$111:DE119))),"")</f>
        <v/>
      </c>
      <c r="DF119" s="138" t="str">
        <f t="array" ref="DF119">IFERROR(INDEX($A$4:$A$56,SMALL(IF($A$111=DF$4:DF$56,ROW(DF$4:DF$56)-MIN(ROW(DF$4))+1,""),ROWS(DF$111:DF119))),"")</f>
        <v/>
      </c>
      <c r="DG119" s="138" t="str">
        <f t="array" ref="DG119">IFERROR(INDEX($A$4:$A$56,SMALL(IF($A$111=DG$4:DG$56,ROW(DG$4:DG$56)-MIN(ROW(DG$4))+1,""),ROWS(DG$111:DG119))),"")</f>
        <v/>
      </c>
      <c r="DH119" s="186" t="str">
        <f t="array" ref="DH119">IFERROR(INDEX($A$4:$A$56,SMALL(IF($A$111=DH$4:DH$56,ROW(DH$4:DH$56)-MIN(ROW(DH$4))+1,""),ROWS(DH$111:DH119))),"")</f>
        <v/>
      </c>
      <c r="DI119" s="138" t="str">
        <f t="array" ref="DI119">IFERROR(INDEX($A$4:$A$56,SMALL(IF($A$111=DI$4:DI$56,ROW(DI$4:DI$56)-MIN(ROW(DI$4))+1,""),ROWS(DI$111:DI119))),"")</f>
        <v/>
      </c>
      <c r="DJ119" s="138" t="str">
        <f t="array" ref="DJ119">IFERROR(INDEX($A$4:$A$56,SMALL(IF($A$111=DJ$4:DJ$56,ROW(DJ$4:DJ$56)-MIN(ROW(DJ$4))+1,""),ROWS(DJ$111:DJ119))),"")</f>
        <v/>
      </c>
      <c r="DK119" s="138" t="str">
        <f t="array" ref="DK119">IFERROR(INDEX($A$4:$A$56,SMALL(IF($A$111=DK$4:DK$56,ROW(DK$4:DK$56)-MIN(ROW(DK$4))+1,""),ROWS(DK$111:DK119))),"")</f>
        <v/>
      </c>
      <c r="DL119" s="138" t="str">
        <f t="array" ref="DL119">IFERROR(INDEX($A$4:$A$56,SMALL(IF($A$111=DL$4:DL$56,ROW(DL$4:DL$56)-MIN(ROW(DL$4))+1,""),ROWS(DL$111:DL119))),"")</f>
        <v/>
      </c>
      <c r="DM119" s="186" t="str">
        <f t="array" ref="DM119">IFERROR(INDEX($A$4:$A$56,SMALL(IF($A$111=DM$4:DM$56,ROW(DM$4:DM$56)-MIN(ROW(DM$4))+1,""),ROWS(DM$111:DM119))),"")</f>
        <v/>
      </c>
      <c r="DN119" s="138" t="str">
        <f t="array" ref="DN119">IFERROR(INDEX($A$4:$A$56,SMALL(IF($A$111=DN$4:DN$56,ROW(DN$4:DN$56)-MIN(ROW(DN$4))+1,""),ROWS(DN$111:DN119))),"")</f>
        <v/>
      </c>
      <c r="DO119" s="138" t="str">
        <f t="array" ref="DO119">IFERROR(INDEX($A$4:$A$56,SMALL(IF($A$111=DO$4:DO$56,ROW(DO$4:DO$56)-MIN(ROW(DO$4))+1,""),ROWS(DO$111:DO119))),"")</f>
        <v/>
      </c>
      <c r="DP119" s="138" t="str">
        <f t="array" ref="DP119">IFERROR(INDEX($A$4:$A$56,SMALL(IF($A$111=DP$4:DP$56,ROW(DP$4:DP$56)-MIN(ROW(DP$4))+1,""),ROWS(DP$111:DP119))),"")</f>
        <v/>
      </c>
      <c r="DQ119" s="138" t="str">
        <f t="array" ref="DQ119">IFERROR(INDEX($A$4:$A$56,SMALL(IF($A$111=DQ$4:DQ$56,ROW(DQ$4:DQ$56)-MIN(ROW(DQ$4))+1,""),ROWS(DQ$111:DQ119))),"")</f>
        <v/>
      </c>
      <c r="DR119" s="186" t="str">
        <f t="array" ref="DR119">IFERROR(INDEX($A$4:$A$56,SMALL(IF($A$111=DR$4:DR$56,ROW(DR$4:DR$56)-MIN(ROW(DR$4))+1,""),ROWS(DR$111:DR119))),"")</f>
        <v/>
      </c>
      <c r="DS119" s="138" t="str">
        <f t="array" ref="DS119">IFERROR(INDEX($A$4:$A$56,SMALL(IF($A$111=DS$4:DS$56,ROW(DS$4:DS$56)-MIN(ROW(DS$4))+1,""),ROWS(DS$111:DS119))),"")</f>
        <v/>
      </c>
      <c r="DT119" s="138" t="str">
        <f t="array" ref="DT119">IFERROR(INDEX($A$4:$A$56,SMALL(IF($A$111=DT$4:DT$56,ROW(DT$4:DT$56)-MIN(ROW(DT$4))+1,""),ROWS(DT$111:DT119))),"")</f>
        <v/>
      </c>
      <c r="DU119" s="138" t="str">
        <f t="array" ref="DU119">IFERROR(INDEX($A$4:$A$56,SMALL(IF($A$111=DU$4:DU$56,ROW(DU$4:DU$56)-MIN(ROW(DU$4))+1,""),ROWS(DU$111:DU119))),"")</f>
        <v/>
      </c>
      <c r="DV119" s="138" t="str">
        <f t="array" ref="DV119">IFERROR(INDEX($A$4:$A$56,SMALL(IF($A$111=DV$4:DV$56,ROW(DV$4:DV$56)-MIN(ROW(DV$4))+1,""),ROWS(DV$111:DV119))),"")</f>
        <v/>
      </c>
      <c r="DW119" s="186" t="str">
        <f t="array" ref="DW119">IFERROR(INDEX($A$4:$A$56,SMALL(IF($A$111=DW$4:DW$56,ROW(DW$4:DW$56)-MIN(ROW(DW$4))+1,""),ROWS(DW$111:DW119))),"")</f>
        <v/>
      </c>
      <c r="DX119" s="138" t="str">
        <f t="array" ref="DX119">IFERROR(INDEX($A$4:$A$56,SMALL(IF($A$111=DX$4:DX$56,ROW(DX$4:DX$56)-MIN(ROW(DX$4))+1,""),ROWS(DX$111:DX119))),"")</f>
        <v/>
      </c>
      <c r="DY119" s="138" t="str">
        <f t="array" ref="DY119">IFERROR(INDEX($A$4:$A$56,SMALL(IF($A$111=DY$4:DY$56,ROW(DY$4:DY$56)-MIN(ROW(DY$4))+1,""),ROWS(DY$111:DY119))),"")</f>
        <v/>
      </c>
      <c r="DZ119" s="138" t="str">
        <f t="array" ref="DZ119">IFERROR(INDEX($A$4:$A$56,SMALL(IF($A$111=DZ$4:DZ$56,ROW(DZ$4:DZ$56)-MIN(ROW(DZ$4))+1,""),ROWS(DZ$111:DZ119))),"")</f>
        <v/>
      </c>
      <c r="EA119" s="138" t="str">
        <f t="array" ref="EA119">IFERROR(INDEX($A$4:$A$56,SMALL(IF($A$111=EA$4:EA$56,ROW(EA$4:EA$56)-MIN(ROW(EA$4))+1,""),ROWS(EA$111:EA119))),"")</f>
        <v/>
      </c>
      <c r="EB119" s="186" t="str">
        <f t="array" ref="EB119">IFERROR(INDEX($A$4:$A$56,SMALL(IF($A$111=EB$4:EB$56,ROW(EB$4:EB$56)-MIN(ROW(EB$4))+1,""),ROWS(EB$111:EB119))),"")</f>
        <v/>
      </c>
      <c r="EC119" s="138" t="str">
        <f t="array" ref="EC119">IFERROR(INDEX($A$4:$A$56,SMALL(IF($A$111=EC$4:EC$56,ROW(EC$4:EC$56)-MIN(ROW(EC$4))+1,""),ROWS(EC$111:EC119))),"")</f>
        <v/>
      </c>
      <c r="ED119" s="138" t="str">
        <f t="array" ref="ED119">IFERROR(INDEX($A$4:$A$56,SMALL(IF($A$111=ED$4:ED$56,ROW(ED$4:ED$56)-MIN(ROW(ED$4))+1,""),ROWS(ED$111:ED119))),"")</f>
        <v/>
      </c>
      <c r="EE119" s="138" t="str">
        <f t="array" ref="EE119">IFERROR(INDEX($A$4:$A$56,SMALL(IF($A$111=EE$4:EE$56,ROW(EE$4:EE$56)-MIN(ROW(EE$4))+1,""),ROWS(EE$111:EE119))),"")</f>
        <v/>
      </c>
      <c r="EF119" s="138" t="str">
        <f t="array" ref="EF119">IFERROR(INDEX($A$4:$A$56,SMALL(IF($A$111=EF$4:EF$56,ROW(EF$4:EF$56)-MIN(ROW(EF$4))+1,""),ROWS(EF$111:EF119))),"")</f>
        <v/>
      </c>
      <c r="EG119" s="186" t="str">
        <f t="array" ref="EG119">IFERROR(INDEX($A$4:$A$56,SMALL(IF($A$111=EG$4:EG$56,ROW(EG$4:EG$56)-MIN(ROW(EG$4))+1,""),ROWS(EG$111:EG119))),"")</f>
        <v/>
      </c>
      <c r="EH119" s="138" t="str">
        <f t="array" ref="EH119">IFERROR(INDEX($A$4:$A$56,SMALL(IF($A$111=EH$4:EH$56,ROW(EH$4:EH$56)-MIN(ROW(EH$4))+1,""),ROWS(EH$111:EH119))),"")</f>
        <v/>
      </c>
      <c r="EI119" s="138" t="str">
        <f t="array" ref="EI119">IFERROR(INDEX($A$4:$A$56,SMALL(IF($A$111=EI$4:EI$56,ROW(EI$4:EI$56)-MIN(ROW(EI$4))+1,""),ROWS(EI$111:EI119))),"")</f>
        <v/>
      </c>
      <c r="EJ119" s="138" t="str">
        <f t="array" ref="EJ119">IFERROR(INDEX($A$4:$A$56,SMALL(IF($A$111=EJ$4:EJ$56,ROW(EJ$4:EJ$56)-MIN(ROW(EJ$4))+1,""),ROWS(EJ$111:EJ119))),"")</f>
        <v/>
      </c>
      <c r="EK119" s="138" t="str">
        <f t="array" ref="EK119">IFERROR(INDEX($A$4:$A$56,SMALL(IF($A$111=EK$4:EK$56,ROW(EK$4:EK$56)-MIN(ROW(EK$4))+1,""),ROWS(EK$111:EK119))),"")</f>
        <v/>
      </c>
      <c r="EL119" s="138" t="str">
        <f t="array" ref="EL119">IFERROR(INDEX($A$4:$A$56,SMALL(IF($A$111=EL$4:EL$56,ROW(EL$4:EL$56)-MIN(ROW(EL$4))+1,""),ROWS(EL$111:EL119))),"")</f>
        <v/>
      </c>
      <c r="EM119" s="138" t="str">
        <f t="array" ref="EM119">IFERROR(INDEX($A$4:$A$56,SMALL(IF($A$111=EM$4:EM$56,ROW(EM$4:EM$56)-MIN(ROW(EM$4))+1,""),ROWS(EM$111:EM119))),"")</f>
        <v/>
      </c>
      <c r="EN119" s="138" t="str">
        <f t="array" ref="EN119">IFERROR(INDEX($A$4:$A$56,SMALL(IF($A$111=EN$4:EN$56,ROW(EN$4:EN$56)-MIN(ROW(EN$4))+1,""),ROWS(EN$111:EN119))),"")</f>
        <v/>
      </c>
      <c r="EO119" s="138" t="str">
        <f t="array" ref="EO119">IFERROR(INDEX($A$4:$A$56,SMALL(IF($A$111=EO$4:EO$56,ROW(EO$4:EO$56)-MIN(ROW(EO$4))+1,""),ROWS(EO$111:EO119))),"")</f>
        <v/>
      </c>
      <c r="EP119" s="138" t="str">
        <f t="array" ref="EP119">IFERROR(INDEX($A$4:$A$56,SMALL(IF($A$111=EP$4:EP$56,ROW(EP$4:EP$56)-MIN(ROW(EP$4))+1,""),ROWS(EP$111:EP119))),"")</f>
        <v/>
      </c>
      <c r="EQ119" s="138" t="str">
        <f t="array" ref="EQ119">IFERROR(INDEX($A$4:$A$56,SMALL(IF($A$111=EQ$4:EQ$56,ROW(EQ$4:EQ$56)-MIN(ROW(EQ$4))+1,""),ROWS(EQ$111:EQ119))),"")</f>
        <v/>
      </c>
      <c r="ER119" s="138" t="str">
        <f t="array" ref="ER119">IFERROR(INDEX($A$4:$A$56,SMALL(IF($A$111=ER$4:ER$56,ROW(ER$4:ER$56)-MIN(ROW(ER$4))+1,""),ROWS(ER$111:ER119))),"")</f>
        <v/>
      </c>
      <c r="ES119" s="138" t="str">
        <f t="array" ref="ES119">IFERROR(INDEX($A$4:$A$56,SMALL(IF($A$111=ES$4:ES$56,ROW(ES$4:ES$56)-MIN(ROW(ES$4))+1,""),ROWS(ES$111:ES119))),"")</f>
        <v/>
      </c>
      <c r="ET119" s="138" t="str">
        <f t="array" ref="ET119">IFERROR(INDEX($A$4:$A$56,SMALL(IF($A$111=ET$4:ET$56,ROW(ET$4:ET$56)-MIN(ROW(ET$4))+1,""),ROWS(ET$111:ET119))),"")</f>
        <v/>
      </c>
      <c r="EU119" s="138" t="str">
        <f t="array" ref="EU119">IFERROR(INDEX($A$4:$A$56,SMALL(IF($A$111=EU$4:EU$56,ROW(EU$4:EU$56)-MIN(ROW(EU$4))+1,""),ROWS(EU$111:EU119))),"")</f>
        <v/>
      </c>
      <c r="EV119" s="138" t="str">
        <f t="array" ref="EV119">IFERROR(INDEX($A$4:$A$56,SMALL(IF($A$111=EV$4:EV$56,ROW(EV$4:EV$56)-MIN(ROW(EV$4))+1,""),ROWS(EV$111:EV119))),"")</f>
        <v/>
      </c>
      <c r="EW119" s="138" t="str">
        <f t="array" ref="EW119">IFERROR(INDEX($A$4:$A$56,SMALL(IF($A$111=EW$4:EW$56,ROW(EW$4:EW$56)-MIN(ROW(EW$4))+1,""),ROWS(EW$111:EW119))),"")</f>
        <v/>
      </c>
      <c r="EX119" s="138" t="str">
        <f t="array" ref="EX119">IFERROR(INDEX($A$4:$A$56,SMALL(IF($A$111=EX$4:EX$56,ROW(EX$4:EX$56)-MIN(ROW(EX$4))+1,""),ROWS(EX$111:EX119))),"")</f>
        <v/>
      </c>
      <c r="EY119" s="138" t="str">
        <f t="array" ref="EY119">IFERROR(INDEX($A$4:$A$56,SMALL(IF($A$111=EY$4:EY$56,ROW(EY$4:EY$56)-MIN(ROW(EY$4))+1,""),ROWS(EY$111:EY119))),"")</f>
        <v/>
      </c>
      <c r="EZ119" s="138" t="str">
        <f t="array" ref="EZ119">IFERROR(INDEX($A$4:$A$56,SMALL(IF($A$111=EZ$4:EZ$56,ROW(EZ$4:EZ$56)-MIN(ROW(EZ$4))+1,""),ROWS(EZ$111:EZ119))),"")</f>
        <v/>
      </c>
      <c r="FA119" s="138" t="str">
        <f t="array" ref="FA119">IFERROR(INDEX($A$4:$A$56,SMALL(IF($A$111=FA$4:FA$56,ROW(FA$4:FA$56)-MIN(ROW(FA$4))+1,""),ROWS(FA$111:FA119))),"")</f>
        <v/>
      </c>
      <c r="FB119" s="138" t="str">
        <f t="array" ref="FB119">IFERROR(INDEX($A$4:$A$56,SMALL(IF($A$111=FB$4:FB$56,ROW(FB$4:FB$56)-MIN(ROW(FB$4))+1,""),ROWS(FB$111:FB119))),"")</f>
        <v/>
      </c>
      <c r="FC119" s="138" t="str">
        <f t="array" ref="FC119">IFERROR(INDEX($A$4:$A$56,SMALL(IF($A$111=FC$4:FC$56,ROW(FC$4:FC$56)-MIN(ROW(FC$4))+1,""),ROWS(FC$111:FC119))),"")</f>
        <v/>
      </c>
      <c r="FD119" s="138" t="str">
        <f t="array" ref="FD119">IFERROR(INDEX($A$4:$A$56,SMALL(IF($A$111=FD$4:FD$56,ROW(FD$4:FD$56)-MIN(ROW(FD$4))+1,""),ROWS(FD$111:FD119))),"")</f>
        <v/>
      </c>
      <c r="FE119" s="138" t="str">
        <f t="array" ref="FE119">IFERROR(INDEX($A$4:$A$56,SMALL(IF($A$111=FE$4:FE$56,ROW(FE$4:FE$56)-MIN(ROW(FE$4))+1,""),ROWS(FE$111:FE119))),"")</f>
        <v/>
      </c>
      <c r="FF119" s="138" t="str">
        <f t="array" ref="FF119">IFERROR(INDEX($A$4:$A$56,SMALL(IF($A$111=FF$4:FF$56,ROW(FF$4:FF$56)-MIN(ROW(FF$4))+1,""),ROWS(FF$111:FF119))),"")</f>
        <v/>
      </c>
      <c r="FG119" s="138" t="str">
        <f t="array" ref="FG119">IFERROR(INDEX($A$4:$A$56,SMALL(IF($A$111=FG$4:FG$56,ROW(FG$4:FG$56)-MIN(ROW(FG$4))+1,""),ROWS(FG$111:FG119))),"")</f>
        <v/>
      </c>
      <c r="FH119" s="138" t="str">
        <f t="array" ref="FH119">IFERROR(INDEX($A$4:$A$56,SMALL(IF($A$111=FH$4:FH$56,ROW(FH$4:FH$56)-MIN(ROW(FH$4))+1,""),ROWS(FH$111:FH119))),"")</f>
        <v/>
      </c>
      <c r="FI119" s="138" t="str">
        <f t="array" ref="FI119">IFERROR(INDEX($A$4:$A$56,SMALL(IF($A$111=FI$4:FI$56,ROW(FI$4:FI$56)-MIN(ROW(FI$4))+1,""),ROWS(FI$111:FI119))),"")</f>
        <v/>
      </c>
      <c r="FJ119" s="138" t="str">
        <f t="array" ref="FJ119">IFERROR(INDEX($A$4:$A$56,SMALL(IF($A$111=FJ$4:FJ$56,ROW(FJ$4:FJ$56)-MIN(ROW(FJ$4))+1,""),ROWS(FJ$111:FJ119))),"")</f>
        <v/>
      </c>
      <c r="FK119" s="138" t="str">
        <f t="array" ref="FK119">IFERROR(INDEX($A$4:$A$56,SMALL(IF($A$111=FK$4:FK$56,ROW(FK$4:FK$56)-MIN(ROW(FK$4))+1,""),ROWS(FK$111:FK119))),"")</f>
        <v/>
      </c>
      <c r="FL119" s="138" t="str">
        <f t="array" ref="FL119">IFERROR(INDEX($A$4:$A$56,SMALL(IF($A$111=FL$4:FL$56,ROW(FL$4:FL$56)-MIN(ROW(FL$4))+1,""),ROWS(FL$111:FL119))),"")</f>
        <v/>
      </c>
      <c r="FM119" s="138" t="str">
        <f t="array" ref="FM119">IFERROR(INDEX($A$4:$A$56,SMALL(IF($A$111=FM$4:FM$56,ROW(FM$4:FM$56)-MIN(ROW(FM$4))+1,""),ROWS(FM$111:FM119))),"")</f>
        <v/>
      </c>
      <c r="FN119" s="138" t="str">
        <f t="array" ref="FN119">IFERROR(INDEX($A$4:$A$56,SMALL(IF($A$111=FN$4:FN$56,ROW(FN$4:FN$56)-MIN(ROW(FN$4))+1,""),ROWS(FN$111:FN119))),"")</f>
        <v/>
      </c>
      <c r="FO119" s="138" t="str">
        <f t="array" ref="FO119">IFERROR(INDEX($A$4:$A$56,SMALL(IF($A$111=FO$4:FO$56,ROW(FO$4:FO$56)-MIN(ROW(FO$4))+1,""),ROWS(FO$111:FO119))),"")</f>
        <v/>
      </c>
      <c r="FP119" s="138" t="str">
        <f t="array" ref="FP119">IFERROR(INDEX($A$4:$A$56,SMALL(IF($A$111=FP$4:FP$56,ROW(FP$4:FP$56)-MIN(ROW(FP$4))+1,""),ROWS(FP$111:FP119))),"")</f>
        <v/>
      </c>
      <c r="FQ119" s="138" t="str">
        <f t="array" ref="FQ119">IFERROR(INDEX($A$4:$A$56,SMALL(IF($A$111=FQ$4:FQ$56,ROW(FQ$4:FQ$56)-MIN(ROW(FQ$4))+1,""),ROWS(FQ$111:FQ119))),"")</f>
        <v/>
      </c>
      <c r="FR119" s="138" t="str">
        <f t="array" ref="FR119">IFERROR(INDEX($A$4:$A$56,SMALL(IF($A$111=FR$4:FR$56,ROW(FR$4:FR$56)-MIN(ROW(FR$4))+1,""),ROWS(FR$111:FR119))),"")</f>
        <v/>
      </c>
      <c r="FS119" s="138" t="str">
        <f t="array" ref="FS119">IFERROR(INDEX($A$4:$A$56,SMALL(IF($A$111=FS$4:FS$56,ROW(FS$4:FS$56)-MIN(ROW(FS$4))+1,""),ROWS(FS$111:FS119))),"")</f>
        <v/>
      </c>
      <c r="FT119" s="138" t="str">
        <f t="array" ref="FT119">IFERROR(INDEX($A$4:$A$56,SMALL(IF($A$111=FT$4:FT$56,ROW(FT$4:FT$56)-MIN(ROW(FT$4))+1,""),ROWS(FT$111:FT119))),"")</f>
        <v/>
      </c>
      <c r="FU119" s="138" t="str">
        <f t="array" ref="FU119">IFERROR(INDEX($A$4:$A$56,SMALL(IF($A$111=FU$4:FU$56,ROW(FU$4:FU$56)-MIN(ROW(FU$4))+1,""),ROWS(FU$111:FU119))),"")</f>
        <v/>
      </c>
      <c r="FV119" s="138" t="str">
        <f t="array" ref="FV119">IFERROR(INDEX($A$4:$A$56,SMALL(IF($A$111=FV$4:FV$56,ROW(FV$4:FV$56)-MIN(ROW(FV$4))+1,""),ROWS(FV$111:FV119))),"")</f>
        <v/>
      </c>
      <c r="FW119" s="138" t="str">
        <f t="array" ref="FW119">IFERROR(INDEX($A$4:$A$56,SMALL(IF($A$111=FW$4:FW$56,ROW(FW$4:FW$56)-MIN(ROW(FW$4))+1,""),ROWS(FW$111:FW119))),"")</f>
        <v/>
      </c>
      <c r="FX119" s="138" t="str">
        <f t="array" ref="FX119">IFERROR(INDEX($A$4:$A$56,SMALL(IF($A$111=FX$4:FX$56,ROW(FX$4:FX$56)-MIN(ROW(FX$4))+1,""),ROWS(FX$111:FX119))),"")</f>
        <v/>
      </c>
      <c r="FY119" s="138" t="str">
        <f t="array" ref="FY119">IFERROR(INDEX($A$4:$A$56,SMALL(IF($A$111=FY$4:FY$56,ROW(FY$4:FY$56)-MIN(ROW(FY$4))+1,""),ROWS(FY$111:FY119))),"")</f>
        <v/>
      </c>
      <c r="FZ119" s="138" t="str">
        <f t="array" ref="FZ119">IFERROR(INDEX($A$4:$A$56,SMALL(IF($A$111=FZ$4:FZ$56,ROW(FZ$4:FZ$56)-MIN(ROW(FZ$4))+1,""),ROWS(FZ$111:FZ119))),"")</f>
        <v/>
      </c>
      <c r="GA119" s="138" t="str">
        <f t="array" ref="GA119">IFERROR(INDEX($A$4:$A$56,SMALL(IF($A$111=GA$4:GA$56,ROW(GA$4:GA$56)-MIN(ROW(GA$4))+1,""),ROWS(GA$111:GA119))),"")</f>
        <v/>
      </c>
      <c r="GB119" s="138" t="str">
        <f t="array" ref="GB119">IFERROR(INDEX($A$4:$A$56,SMALL(IF($A$111=GB$4:GB$56,ROW(GB$4:GB$56)-MIN(ROW(GB$4))+1,""),ROWS(GB$111:GB119))),"")</f>
        <v/>
      </c>
      <c r="GC119" s="138" t="str">
        <f t="array" ref="GC119">IFERROR(INDEX($A$4:$A$56,SMALL(IF($A$111=GC$4:GC$56,ROW(GC$4:GC$56)-MIN(ROW(GC$4))+1,""),ROWS(GC$111:GC119))),"")</f>
        <v/>
      </c>
      <c r="GD119" s="138" t="str">
        <f t="array" ref="GD119">IFERROR(INDEX($A$4:$A$56,SMALL(IF($A$111=GD$4:GD$56,ROW(GD$4:GD$56)-MIN(ROW(GD$4))+1,""),ROWS(GD$111:GD119))),"")</f>
        <v/>
      </c>
      <c r="GE119" s="138" t="str">
        <f t="array" ref="GE119">IFERROR(INDEX($A$4:$A$56,SMALL(IF($A$111=GE$4:GE$56,ROW(GE$4:GE$56)-MIN(ROW(GE$4))+1,""),ROWS(GE$111:GE119))),"")</f>
        <v/>
      </c>
      <c r="GF119" s="138" t="str">
        <f t="array" ref="GF119">IFERROR(INDEX($A$4:$A$56,SMALL(IF($A$111=GF$4:GF$56,ROW(GF$4:GF$56)-MIN(ROW(GF$4))+1,""),ROWS(GF$111:GF119))),"")</f>
        <v/>
      </c>
      <c r="GG119" s="138" t="str">
        <f t="array" ref="GG119">IFERROR(INDEX($A$4:$A$56,SMALL(IF($A$111=GG$4:GG$56,ROW(GG$4:GG$56)-MIN(ROW(GG$4))+1,""),ROWS(GG$111:GG119))),"")</f>
        <v/>
      </c>
      <c r="GH119" s="138" t="str">
        <f t="array" ref="GH119">IFERROR(INDEX($A$4:$A$56,SMALL(IF($A$111=GH$4:GH$56,ROW(GH$4:GH$56)-MIN(ROW(GH$4))+1,""),ROWS(GH$111:GH119))),"")</f>
        <v/>
      </c>
      <c r="GI119" s="138" t="str">
        <f t="array" ref="GI119">IFERROR(INDEX($A$4:$A$56,SMALL(IF($A$111=GI$4:GI$56,ROW(GI$4:GI$56)-MIN(ROW(GI$4))+1,""),ROWS(GI$111:GI119))),"")</f>
        <v/>
      </c>
      <c r="GJ119" s="138" t="str">
        <f t="array" ref="GJ119">IFERROR(INDEX($A$4:$A$56,SMALL(IF($A$111=GJ$4:GJ$56,ROW(GJ$4:GJ$56)-MIN(ROW(GJ$4))+1,""),ROWS(GJ$111:GJ119))),"")</f>
        <v/>
      </c>
      <c r="GK119" s="138" t="str">
        <f t="array" ref="GK119">IFERROR(INDEX($A$4:$A$56,SMALL(IF($A$111=GK$4:GK$56,ROW(GK$4:GK$56)-MIN(ROW(GK$4))+1,""),ROWS(GK$111:GK119))),"")</f>
        <v/>
      </c>
      <c r="GL119" s="138" t="str">
        <f t="array" ref="GL119">IFERROR(INDEX($A$4:$A$56,SMALL(IF($A$111=GL$4:GL$56,ROW(GL$4:GL$56)-MIN(ROW(GL$4))+1,""),ROWS(GL$111:GL119))),"")</f>
        <v/>
      </c>
      <c r="GM119" s="138" t="str">
        <f t="array" ref="GM119">IFERROR(INDEX($A$4:$A$56,SMALL(IF($A$111=GM$4:GM$56,ROW(GM$4:GM$56)-MIN(ROW(GM$4))+1,""),ROWS(GM$111:GM119))),"")</f>
        <v/>
      </c>
      <c r="GN119" s="138" t="str">
        <f t="array" ref="GN119">IFERROR(INDEX($A$4:$A$56,SMALL(IF($A$111=GN$4:GN$56,ROW(GN$4:GN$56)-MIN(ROW(GN$4))+1,""),ROWS(GN$111:GN119))),"")</f>
        <v/>
      </c>
      <c r="GO119" s="138" t="str">
        <f t="array" ref="GO119">IFERROR(INDEX($A$4:$A$56,SMALL(IF($A$111=GO$4:GO$56,ROW(GO$4:GO$56)-MIN(ROW(GO$4))+1,""),ROWS(GO$111:GO119))),"")</f>
        <v/>
      </c>
      <c r="GP119" s="138" t="str">
        <f t="array" ref="GP119">IFERROR(INDEX($A$4:$A$56,SMALL(IF($A$111=GP$4:GP$56,ROW(GP$4:GP$56)-MIN(ROW(GP$4))+1,""),ROWS(GP$111:GP119))),"")</f>
        <v/>
      </c>
      <c r="GQ119" s="138" t="str">
        <f t="array" ref="GQ119">IFERROR(INDEX($A$4:$A$56,SMALL(IF($A$111=GQ$4:GQ$56,ROW(GQ$4:GQ$56)-MIN(ROW(GQ$4))+1,""),ROWS(GQ$111:GQ119))),"")</f>
        <v/>
      </c>
      <c r="GR119" s="138" t="str">
        <f t="array" ref="GR119">IFERROR(INDEX($A$4:$A$56,SMALL(IF($A$111=GR$4:GR$56,ROW(GR$4:GR$56)-MIN(ROW(GR$4))+1,""),ROWS(GR$111:GR119))),"")</f>
        <v/>
      </c>
      <c r="GS119" s="138" t="str">
        <f t="array" ref="GS119">IFERROR(INDEX($A$4:$A$56,SMALL(IF($A$111=GS$4:GS$56,ROW(GS$4:GS$56)-MIN(ROW(GS$4))+1,""),ROWS(GS$111:GS119))),"")</f>
        <v/>
      </c>
      <c r="GT119" s="138" t="str">
        <f t="array" ref="GT119">IFERROR(INDEX($A$4:$A$56,SMALL(IF($A$111=GT$4:GT$56,ROW(GT$4:GT$56)-MIN(ROW(GT$4))+1,""),ROWS(GT$111:GT119))),"")</f>
        <v/>
      </c>
      <c r="GU119" s="138" t="str">
        <f t="array" ref="GU119">IFERROR(INDEX($A$4:$A$56,SMALL(IF($A$111=GU$4:GU$56,ROW(GU$4:GU$56)-MIN(ROW(GU$4))+1,""),ROWS(GU$111:GU119))),"")</f>
        <v/>
      </c>
      <c r="GV119" s="138" t="str">
        <f t="array" ref="GV119">IFERROR(INDEX($A$4:$A$56,SMALL(IF($A$111=GV$4:GV$56,ROW(GV$4:GV$56)-MIN(ROW(GV$4))+1,""),ROWS(GV$111:GV119))),"")</f>
        <v/>
      </c>
      <c r="GW119" s="138" t="str">
        <f t="array" ref="GW119">IFERROR(INDEX($A$4:$A$56,SMALL(IF($A$111=GW$4:GW$56,ROW(GW$4:GW$56)-MIN(ROW(GW$4))+1,""),ROWS(GW$111:GW119))),"")</f>
        <v/>
      </c>
      <c r="GX119" s="138" t="str">
        <f t="array" ref="GX119">IFERROR(INDEX($A$4:$A$56,SMALL(IF($A$111=GX$4:GX$56,ROW(GX$4:GX$56)-MIN(ROW(GX$4))+1,""),ROWS(GX$111:GX119))),"")</f>
        <v/>
      </c>
      <c r="GY119" s="138" t="str">
        <f t="array" ref="GY119">IFERROR(INDEX($A$4:$A$56,SMALL(IF($A$111=GY$4:GY$56,ROW(GY$4:GY$56)-MIN(ROW(GY$4))+1,""),ROWS(GY$111:GY119))),"")</f>
        <v/>
      </c>
      <c r="GZ119" s="138" t="str">
        <f t="array" ref="GZ119">IFERROR(INDEX($A$4:$A$56,SMALL(IF($A$111=GZ$4:GZ$56,ROW(GZ$4:GZ$56)-MIN(ROW(GZ$4))+1,""),ROWS(GZ$111:GZ119))),"")</f>
        <v/>
      </c>
      <c r="HA119" s="138" t="str">
        <f t="array" ref="HA119">IFERROR(INDEX($A$4:$A$56,SMALL(IF($A$111=HA$4:HA$56,ROW(HA$4:HA$56)-MIN(ROW(HA$4))+1,""),ROWS(HA$111:HA119))),"")</f>
        <v/>
      </c>
      <c r="HB119" s="138" t="str">
        <f t="array" ref="HB119">IFERROR(INDEX($A$4:$A$56,SMALL(IF($A$111=HB$4:HB$56,ROW(HB$4:HB$56)-MIN(ROW(HB$4))+1,""),ROWS(HB$111:HB119))),"")</f>
        <v/>
      </c>
      <c r="HC119" s="138" t="str">
        <f t="array" ref="HC119">IFERROR(INDEX($A$4:$A$56,SMALL(IF($A$111=HC$4:HC$56,ROW(HC$4:HC$56)-MIN(ROW(HC$4))+1,""),ROWS(HC$111:HC119))),"")</f>
        <v/>
      </c>
      <c r="HD119" s="138" t="str">
        <f t="array" ref="HD119">IFERROR(INDEX($A$4:$A$56,SMALL(IF($A$111=HD$4:HD$56,ROW(HD$4:HD$56)-MIN(ROW(HD$4))+1,""),ROWS(HD$111:HD119))),"")</f>
        <v/>
      </c>
      <c r="HE119" s="138" t="str">
        <f t="array" ref="HE119">IFERROR(INDEX($A$4:$A$56,SMALL(IF($A$111=HE$4:HE$56,ROW(HE$4:HE$56)-MIN(ROW(HE$4))+1,""),ROWS(HE$111:HE119))),"")</f>
        <v/>
      </c>
      <c r="HF119" s="138" t="str">
        <f t="array" ref="HF119">IFERROR(INDEX($A$4:$A$56,SMALL(IF($A$111=HF$4:HF$56,ROW(HF$4:HF$56)-MIN(ROW(HF$4))+1,""),ROWS(HF$111:HF119))),"")</f>
        <v/>
      </c>
      <c r="HG119" s="138" t="str">
        <f t="array" ref="HG119">IFERROR(INDEX($A$4:$A$56,SMALL(IF($A$111=HG$4:HG$56,ROW(HG$4:HG$56)-MIN(ROW(HG$4))+1,""),ROWS(HG$111:HG119))),"")</f>
        <v/>
      </c>
      <c r="HH119" s="138" t="str">
        <f t="array" ref="HH119">IFERROR(INDEX($A$4:$A$56,SMALL(IF($A$111=HH$4:HH$56,ROW(HH$4:HH$56)-MIN(ROW(HH$4))+1,""),ROWS(HH$111:HH119))),"")</f>
        <v/>
      </c>
      <c r="HI119" s="138" t="str">
        <f t="array" ref="HI119">IFERROR(INDEX($A$4:$A$56,SMALL(IF($A$111=HI$4:HI$56,ROW(HI$4:HI$56)-MIN(ROW(HI$4))+1,""),ROWS(HI$111:HI119))),"")</f>
        <v/>
      </c>
      <c r="HJ119" s="138" t="str">
        <f t="array" ref="HJ119">IFERROR(INDEX($A$4:$A$56,SMALL(IF($A$111=HJ$4:HJ$56,ROW(HJ$4:HJ$56)-MIN(ROW(HJ$4))+1,""),ROWS(HJ$111:HJ119))),"")</f>
        <v/>
      </c>
      <c r="HK119" s="138" t="str">
        <f t="array" ref="HK119">IFERROR(INDEX($A$4:$A$56,SMALL(IF($A$111=HK$4:HK$56,ROW(HK$4:HK$56)-MIN(ROW(HK$4))+1,""),ROWS(HK$111:HK119))),"")</f>
        <v/>
      </c>
      <c r="HL119" s="138" t="str">
        <f t="array" ref="HL119">IFERROR(INDEX($A$4:$A$56,SMALL(IF($A$111=HL$4:HL$56,ROW(HL$4:HL$56)-MIN(ROW(HL$4))+1,""),ROWS(HL$111:HL119))),"")</f>
        <v/>
      </c>
      <c r="HM119" s="138" t="str">
        <f t="array" ref="HM119">IFERROR(INDEX($A$4:$A$56,SMALL(IF($A$111=HM$4:HM$56,ROW(HM$4:HM$56)-MIN(ROW(HM$4))+1,""),ROWS(HM$111:HM119))),"")</f>
        <v/>
      </c>
      <c r="HN119" s="138" t="str">
        <f t="array" ref="HN119">IFERROR(INDEX($A$4:$A$56,SMALL(IF($A$111=HN$4:HN$56,ROW(HN$4:HN$56)-MIN(ROW(HN$4))+1,""),ROWS(HN$111:HN119))),"")</f>
        <v/>
      </c>
      <c r="HO119" s="138" t="str">
        <f t="array" ref="HO119">IFERROR(INDEX($A$4:$A$56,SMALL(IF($A$111=HO$4:HO$56,ROW(HO$4:HO$56)-MIN(ROW(HO$4))+1,""),ROWS(HO$111:HO119))),"")</f>
        <v/>
      </c>
      <c r="HP119" s="138" t="str">
        <f t="array" ref="HP119">IFERROR(INDEX($A$4:$A$56,SMALL(IF($A$111=HP$4:HP$56,ROW(HP$4:HP$56)-MIN(ROW(HP$4))+1,""),ROWS(HP$111:HP119))),"")</f>
        <v/>
      </c>
      <c r="HQ119" s="138" t="str">
        <f t="array" ref="HQ119">IFERROR(INDEX($A$4:$A$56,SMALL(IF($A$111=HQ$4:HQ$56,ROW(HQ$4:HQ$56)-MIN(ROW(HQ$4))+1,""),ROWS(HQ$111:HQ119))),"")</f>
        <v/>
      </c>
      <c r="HR119" s="138" t="str">
        <f t="array" ref="HR119">IFERROR(INDEX($A$4:$A$56,SMALL(IF($A$111=HR$4:HR$56,ROW(HR$4:HR$56)-MIN(ROW(HR$4))+1,""),ROWS(HR$111:HR119))),"")</f>
        <v/>
      </c>
      <c r="HS119" s="138" t="str">
        <f t="array" ref="HS119">IFERROR(INDEX($A$4:$A$56,SMALL(IF($A$111=HS$4:HS$56,ROW(HS$4:HS$56)-MIN(ROW(HS$4))+1,""),ROWS(HS$111:HS119))),"")</f>
        <v/>
      </c>
      <c r="HT119" s="138" t="str">
        <f t="array" ref="HT119">IFERROR(INDEX($A$4:$A$56,SMALL(IF($A$111=HT$4:HT$56,ROW(HT$4:HT$56)-MIN(ROW(HT$4))+1,""),ROWS(HT$111:HT119))),"")</f>
        <v/>
      </c>
      <c r="HU119" s="138" t="str">
        <f t="array" ref="HU119">IFERROR(INDEX($A$4:$A$56,SMALL(IF($A$111=HU$4:HU$56,ROW(HU$4:HU$56)-MIN(ROW(HU$4))+1,""),ROWS(HU$111:HU119))),"")</f>
        <v/>
      </c>
      <c r="HV119" s="138" t="str">
        <f t="array" ref="HV119">IFERROR(INDEX($A$4:$A$56,SMALL(IF($A$111=HV$4:HV$56,ROW(HV$4:HV$56)-MIN(ROW(HV$4))+1,""),ROWS(HV$111:HV119))),"")</f>
        <v/>
      </c>
      <c r="HW119" s="138" t="str">
        <f t="array" ref="HW119">IFERROR(INDEX($A$4:$A$56,SMALL(IF($A$111=HW$4:HW$56,ROW(HW$4:HW$56)-MIN(ROW(HW$4))+1,""),ROWS(HW$111:HW119))),"")</f>
        <v/>
      </c>
      <c r="HX119" s="138" t="str">
        <f t="array" ref="HX119">IFERROR(INDEX($A$4:$A$56,SMALL(IF($A$111=HX$4:HX$56,ROW(HX$4:HX$56)-MIN(ROW(HX$4))+1,""),ROWS(HX$111:HX119))),"")</f>
        <v/>
      </c>
      <c r="HY119" s="138" t="str">
        <f t="array" ref="HY119">IFERROR(INDEX($A$4:$A$56,SMALL(IF($A$111=HY$4:HY$56,ROW(HY$4:HY$56)-MIN(ROW(HY$4))+1,""),ROWS(HY$111:HY119))),"")</f>
        <v/>
      </c>
      <c r="HZ119" s="138" t="str">
        <f t="array" ref="HZ119">IFERROR(INDEX($A$4:$A$56,SMALL(IF($A$111=HZ$4:HZ$56,ROW(HZ$4:HZ$56)-MIN(ROW(HZ$4))+1,""),ROWS(HZ$111:HZ119))),"")</f>
        <v/>
      </c>
      <c r="IA119" s="138" t="str">
        <f t="array" ref="IA119">IFERROR(INDEX($A$4:$A$56,SMALL(IF($A$111=IA$4:IA$56,ROW(IA$4:IA$56)-MIN(ROW(IA$4))+1,""),ROWS(IA$111:IA119))),"")</f>
        <v/>
      </c>
      <c r="IB119" s="138" t="str">
        <f t="array" ref="IB119">IFERROR(INDEX($A$4:$A$56,SMALL(IF($A$111=IB$4:IB$56,ROW(IB$4:IB$56)-MIN(ROW(IB$4))+1,""),ROWS(IB$111:IB119))),"")</f>
        <v/>
      </c>
      <c r="IC119" s="138" t="str">
        <f t="array" ref="IC119">IFERROR(INDEX($A$4:$A$56,SMALL(IF($A$111=IC$4:IC$56,ROW(IC$4:IC$56)-MIN(ROW(IC$4))+1,""),ROWS(IC$111:IC119))),"")</f>
        <v/>
      </c>
      <c r="ID119" s="138" t="str">
        <f t="array" ref="ID119">IFERROR(INDEX($A$4:$A$56,SMALL(IF($A$111=ID$4:ID$56,ROW(ID$4:ID$56)-MIN(ROW(ID$4))+1,""),ROWS(ID$111:ID119))),"")</f>
        <v/>
      </c>
      <c r="IE119" s="138" t="str">
        <f t="array" ref="IE119">IFERROR(INDEX($A$4:$A$56,SMALL(IF($A$111=IE$4:IE$56,ROW(IE$4:IE$56)-MIN(ROW(IE$4))+1,""),ROWS(IE$111:IE119))),"")</f>
        <v/>
      </c>
      <c r="IF119" s="138" t="str">
        <f t="array" ref="IF119">IFERROR(INDEX($A$4:$A$56,SMALL(IF($A$111=IF$4:IF$56,ROW(IF$4:IF$56)-MIN(ROW(IF$4))+1,""),ROWS(IF$111:IF119))),"")</f>
        <v/>
      </c>
      <c r="IG119" s="138" t="str">
        <f t="array" ref="IG119">IFERROR(INDEX($A$4:$A$56,SMALL(IF($A$111=IG$4:IG$56,ROW(IG$4:IG$56)-MIN(ROW(IG$4))+1,""),ROWS(IG$111:IG119))),"")</f>
        <v/>
      </c>
      <c r="IH119" s="138" t="str">
        <f t="array" ref="IH119">IFERROR(INDEX($A$4:$A$56,SMALL(IF($A$111=IH$4:IH$56,ROW(IH$4:IH$56)-MIN(ROW(IH$4))+1,""),ROWS(IH$111:IH119))),"")</f>
        <v/>
      </c>
      <c r="II119" s="138" t="str">
        <f t="array" ref="II119">IFERROR(INDEX($A$4:$A$56,SMALL(IF($A$111=II$4:II$56,ROW(II$4:II$56)-MIN(ROW(II$4))+1,""),ROWS(II$111:II119))),"")</f>
        <v/>
      </c>
      <c r="IJ119" s="138" t="str">
        <f t="array" ref="IJ119">IFERROR(INDEX($A$4:$A$56,SMALL(IF($A$111=IJ$4:IJ$56,ROW(IJ$4:IJ$56)-MIN(ROW(IJ$4))+1,""),ROWS(IJ$111:IJ119))),"")</f>
        <v/>
      </c>
      <c r="IK119" s="138" t="str">
        <f t="array" ref="IK119">IFERROR(INDEX($A$4:$A$56,SMALL(IF($A$111=IK$4:IK$56,ROW(IK$4:IK$56)-MIN(ROW(IK$4))+1,""),ROWS(IK$111:IK119))),"")</f>
        <v/>
      </c>
      <c r="IL119" s="138" t="str">
        <f t="array" ref="IL119">IFERROR(INDEX($A$4:$A$56,SMALL(IF($A$111=IL$4:IL$56,ROW(IL$4:IL$56)-MIN(ROW(IL$4))+1,""),ROWS(IL$111:IL119))),"")</f>
        <v/>
      </c>
      <c r="IM119" s="138" t="str">
        <f t="array" ref="IM119">IFERROR(INDEX($A$4:$A$56,SMALL(IF($A$111=IM$4:IM$56,ROW(IM$4:IM$56)-MIN(ROW(IM$4))+1,""),ROWS(IM$111:IM119))),"")</f>
        <v/>
      </c>
      <c r="IN119" s="138" t="str">
        <f t="array" ref="IN119">IFERROR(INDEX($A$4:$A$56,SMALL(IF($A$111=IN$4:IN$56,ROW(IN$4:IN$56)-MIN(ROW(IN$4))+1,""),ROWS(IN$111:IN119))),"")</f>
        <v/>
      </c>
      <c r="IO119" s="138" t="str">
        <f t="array" ref="IO119">IFERROR(INDEX($A$4:$A$56,SMALL(IF($A$111=IO$4:IO$56,ROW(IO$4:IO$56)-MIN(ROW(IO$4))+1,""),ROWS(IO$111:IO119))),"")</f>
        <v/>
      </c>
      <c r="IP119" s="138" t="str">
        <f t="array" ref="IP119">IFERROR(INDEX($A$4:$A$56,SMALL(IF($A$111=IP$4:IP$56,ROW(IP$4:IP$56)-MIN(ROW(IP$4))+1,""),ROWS(IP$111:IP119))),"")</f>
        <v/>
      </c>
      <c r="IQ119" s="138" t="str">
        <f t="array" ref="IQ119">IFERROR(INDEX($A$4:$A$56,SMALL(IF($A$111=IQ$4:IQ$56,ROW(IQ$4:IQ$56)-MIN(ROW(IQ$4))+1,""),ROWS(IQ$111:IQ119))),"")</f>
        <v/>
      </c>
      <c r="IR119" s="138" t="str">
        <f t="array" ref="IR119">IFERROR(INDEX($A$4:$A$56,SMALL(IF($A$111=IR$4:IR$56,ROW(IR$4:IR$56)-MIN(ROW(IR$4))+1,""),ROWS(IR$111:IR119))),"")</f>
        <v/>
      </c>
      <c r="IS119" s="138" t="str">
        <f t="array" ref="IS119">IFERROR(INDEX($A$4:$A$56,SMALL(IF($A$111=IS$4:IS$56,ROW(IS$4:IS$56)-MIN(ROW(IS$4))+1,""),ROWS(IS$111:IS119))),"")</f>
        <v/>
      </c>
      <c r="IT119" s="138" t="str">
        <f t="array" ref="IT119">IFERROR(INDEX($A$4:$A$56,SMALL(IF($A$111=IT$4:IT$56,ROW(IT$4:IT$56)-MIN(ROW(IT$4))+1,""),ROWS(IT$111:IT119))),"")</f>
        <v/>
      </c>
      <c r="IU119" s="138" t="str">
        <f t="array" ref="IU119">IFERROR(INDEX($A$4:$A$56,SMALL(IF($A$111=IU$4:IU$56,ROW(IU$4:IU$56)-MIN(ROW(IU$4))+1,""),ROWS(IU$111:IU119))),"")</f>
        <v/>
      </c>
      <c r="IV119" s="138" t="str">
        <f t="array" ref="IV119">IFERROR(INDEX($A$4:$A$56,SMALL(IF($A$111=IV$4:IV$56,ROW(IV$4:IV$56)-MIN(ROW(IV$4))+1,""),ROWS(IV$111:IV119))),"")</f>
        <v/>
      </c>
      <c r="IW119" s="138" t="str">
        <f t="array" ref="IW119">IFERROR(INDEX($A$4:$A$56,SMALL(IF($A$111=IW$4:IW$56,ROW(IW$4:IW$56)-MIN(ROW(IW$4))+1,""),ROWS(IW$111:IW119))),"")</f>
        <v/>
      </c>
      <c r="IX119" s="138" t="str">
        <f t="array" ref="IX119">IFERROR(INDEX($A$4:$A$56,SMALL(IF($A$111=IX$4:IX$56,ROW(IX$4:IX$56)-MIN(ROW(IX$4))+1,""),ROWS(IX$111:IX119))),"")</f>
        <v/>
      </c>
      <c r="IY119" s="138" t="str">
        <f t="array" ref="IY119">IFERROR(INDEX($A$4:$A$56,SMALL(IF($A$111=IY$4:IY$56,ROW(IY$4:IY$56)-MIN(ROW(IY$4))+1,""),ROWS(IY$111:IY119))),"")</f>
        <v/>
      </c>
      <c r="IZ119" s="138" t="str">
        <f t="array" ref="IZ119">IFERROR(INDEX($A$4:$A$56,SMALL(IF($A$111=IZ$4:IZ$56,ROW(IZ$4:IZ$56)-MIN(ROW(IZ$4))+1,""),ROWS(IZ$111:IZ119))),"")</f>
        <v/>
      </c>
      <c r="JA119" s="138" t="str">
        <f t="array" ref="JA119">IFERROR(INDEX($A$4:$A$56,SMALL(IF($A$111=JA$4:JA$56,ROW(JA$4:JA$56)-MIN(ROW(JA$4))+1,""),ROWS(JA$111:JA119))),"")</f>
        <v/>
      </c>
      <c r="JB119" s="138" t="str">
        <f t="array" ref="JB119">IFERROR(INDEX($A$4:$A$56,SMALL(IF($A$111=JB$4:JB$56,ROW(JB$4:JB$56)-MIN(ROW(JB$4))+1,""),ROWS(JB$111:JB119))),"")</f>
        <v/>
      </c>
      <c r="JC119" s="138" t="str">
        <f t="array" ref="JC119">IFERROR(INDEX($A$4:$A$56,SMALL(IF($A$111=JC$4:JC$56,ROW(JC$4:JC$56)-MIN(ROW(JC$4))+1,""),ROWS(JC$111:JC119))),"")</f>
        <v/>
      </c>
      <c r="JD119" s="138" t="str">
        <f t="array" ref="JD119">IFERROR(INDEX($A$4:$A$56,SMALL(IF($A$111=JD$4:JD$56,ROW(JD$4:JD$56)-MIN(ROW(JD$4))+1,""),ROWS(JD$111:JD119))),"")</f>
        <v/>
      </c>
      <c r="JE119" s="138" t="str">
        <f t="array" ref="JE119">IFERROR(INDEX($A$4:$A$56,SMALL(IF($A$111=JE$4:JE$56,ROW(JE$4:JE$56)-MIN(ROW(JE$4))+1,""),ROWS(JE$111:JE119))),"")</f>
        <v/>
      </c>
      <c r="JF119" s="138" t="str">
        <f t="array" ref="JF119">IFERROR(INDEX($A$4:$A$56,SMALL(IF($A$111=JF$4:JF$56,ROW(JF$4:JF$56)-MIN(ROW(JF$4))+1,""),ROWS(JF$111:JF119))),"")</f>
        <v/>
      </c>
      <c r="JG119" s="138" t="str">
        <f t="array" ref="JG119">IFERROR(INDEX($A$4:$A$56,SMALL(IF($A$111=JG$4:JG$56,ROW(JG$4:JG$56)-MIN(ROW(JG$4))+1,""),ROWS(JG$111:JG119))),"")</f>
        <v/>
      </c>
      <c r="JH119" s="138" t="str">
        <f t="array" ref="JH119">IFERROR(INDEX($A$4:$A$56,SMALL(IF($A$111=JH$4:JH$56,ROW(JH$4:JH$56)-MIN(ROW(JH$4))+1,""),ROWS(JH$111:JH119))),"")</f>
        <v/>
      </c>
      <c r="JI119" s="138" t="str">
        <f t="array" ref="JI119">IFERROR(INDEX($A$4:$A$56,SMALL(IF($A$111=JI$4:JI$56,ROW(JI$4:JI$56)-MIN(ROW(JI$4))+1,""),ROWS(JI$111:JI119))),"")</f>
        <v/>
      </c>
      <c r="JJ119" s="138" t="str">
        <f t="array" ref="JJ119">IFERROR(INDEX($A$4:$A$56,SMALL(IF($A$111=JJ$4:JJ$56,ROW(JJ$4:JJ$56)-MIN(ROW(JJ$4))+1,""),ROWS(JJ$111:JJ119))),"")</f>
        <v/>
      </c>
      <c r="JK119" s="138" t="str">
        <f t="array" ref="JK119">IFERROR(INDEX($A$4:$A$56,SMALL(IF($A$111=JK$4:JK$56,ROW(JK$4:JK$56)-MIN(ROW(JK$4))+1,""),ROWS(JK$111:JK119))),"")</f>
        <v/>
      </c>
    </row>
    <row r="120" spans="2:271">
      <c r="B120" s="186" t="str">
        <f t="array" ref="B120">IFERROR(INDEX($A$4:$A$56,SMALL(IF($A$111=B$4:B$56,ROW(B$4:B$56)-MIN(ROW(B$4))+1,""),ROWS(B$111:B120))),"")</f>
        <v/>
      </c>
      <c r="C120" s="138" t="str">
        <f t="array" ref="C120">IFERROR(INDEX($A$4:$A$56,SMALL(IF($A$111=C$4:C$56,ROW(C$4:C$56)-MIN(ROW(C$4))+1,""),ROWS(C$111:C120))),"")</f>
        <v/>
      </c>
      <c r="D120" s="138" t="str">
        <f t="array" ref="D120">IFERROR(INDEX($A$4:$A$56,SMALL(IF($A$111=D$4:D$56,ROW(D$4:D$56)-MIN(ROW(D$4))+1,""),ROWS(D$111:D120))),"")</f>
        <v/>
      </c>
      <c r="E120" s="138" t="str">
        <f t="array" ref="E120">IFERROR(INDEX($A$4:$A$56,SMALL(IF($A$111=E$4:E$56,ROW(E$4:E$56)-MIN(ROW(E$4))+1,""),ROWS(E$111:E120))),"")</f>
        <v/>
      </c>
      <c r="F120" s="138" t="str">
        <f t="array" ref="F120">IFERROR(INDEX($A$4:$A$56,SMALL(IF($A$111=F$4:F$56,ROW(F$4:F$56)-MIN(ROW(F$4))+1,""),ROWS(F$111:F120))),"")</f>
        <v/>
      </c>
      <c r="G120" s="186" t="str">
        <f t="array" ref="G120">IFERROR(INDEX($A$4:$A$56,SMALL(IF($A$111=G$4:G$56,ROW(G$4:G$56)-MIN(ROW(G$4))+1,""),ROWS(G$111:G120))),"")</f>
        <v/>
      </c>
      <c r="H120" s="138" t="str">
        <f t="array" ref="H120">IFERROR(INDEX($A$4:$A$56,SMALL(IF($A$111=H$4:H$56,ROW(H$4:H$56)-MIN(ROW(H$4))+1,""),ROWS(H$111:H120))),"")</f>
        <v/>
      </c>
      <c r="I120" s="138" t="str">
        <f t="array" ref="I120">IFERROR(INDEX($A$4:$A$56,SMALL(IF($A$111=I$4:I$56,ROW(I$4:I$56)-MIN(ROW(I$4))+1,""),ROWS(I$111:I120))),"")</f>
        <v/>
      </c>
      <c r="J120" s="138" t="str">
        <f t="array" ref="J120">IFERROR(INDEX($A$4:$A$56,SMALL(IF($A$111=J$4:J$56,ROW(J$4:J$56)-MIN(ROW(J$4))+1,""),ROWS(J$111:J120))),"")</f>
        <v/>
      </c>
      <c r="K120" s="138" t="str">
        <f t="array" ref="K120">IFERROR(INDEX($A$4:$A$56,SMALL(IF($A$111=K$4:K$56,ROW(K$4:K$56)-MIN(ROW(K$4))+1,""),ROWS(K$111:K120))),"")</f>
        <v/>
      </c>
      <c r="L120" s="186" t="str">
        <f t="array" ref="L120">IFERROR(INDEX($A$4:$A$56,SMALL(IF($A$111=L$4:L$56,ROW(L$4:L$56)-MIN(ROW(L$4))+1,""),ROWS(L$111:L120))),"")</f>
        <v/>
      </c>
      <c r="M120" s="138" t="str">
        <f t="array" ref="M120">IFERROR(INDEX($A$4:$A$56,SMALL(IF($A$111=M$4:M$56,ROW(M$4:M$56)-MIN(ROW(M$4))+1,""),ROWS(M$111:M120))),"")</f>
        <v/>
      </c>
      <c r="N120" s="138" t="str">
        <f t="array" ref="N120">IFERROR(INDEX($A$4:$A$56,SMALL(IF($A$111=N$4:N$56,ROW(N$4:N$56)-MIN(ROW(N$4))+1,""),ROWS(N$111:N120))),"")</f>
        <v/>
      </c>
      <c r="O120" s="138" t="str">
        <f t="array" ref="O120">IFERROR(INDEX($A$4:$A$56,SMALL(IF($A$111=O$4:O$56,ROW(O$4:O$56)-MIN(ROW(O$4))+1,""),ROWS(O$111:O120))),"")</f>
        <v/>
      </c>
      <c r="P120" s="138" t="str">
        <f t="array" ref="P120">IFERROR(INDEX($A$4:$A$56,SMALL(IF($A$111=P$4:P$56,ROW(P$4:P$56)-MIN(ROW(P$4))+1,""),ROWS(P$111:P120))),"")</f>
        <v/>
      </c>
      <c r="Q120" s="186" t="str">
        <f t="array" ref="Q120">IFERROR(INDEX($A$4:$A$56,SMALL(IF($A$111=Q$4:Q$56,ROW(Q$4:Q$56)-MIN(ROW(Q$4))+1,""),ROWS(Q$111:Q120))),"")</f>
        <v/>
      </c>
      <c r="R120" s="138" t="str">
        <f t="array" ref="R120">IFERROR(INDEX($A$4:$A$56,SMALL(IF($A$111=R$4:R$56,ROW(R$4:R$56)-MIN(ROW(R$4))+1,""),ROWS(R$111:R120))),"")</f>
        <v/>
      </c>
      <c r="S120" s="138" t="str">
        <f t="array" ref="S120">IFERROR(INDEX($A$4:$A$56,SMALL(IF($A$111=S$4:S$56,ROW(S$4:S$56)-MIN(ROW(S$4))+1,""),ROWS(S$111:S120))),"")</f>
        <v/>
      </c>
      <c r="T120" s="138" t="str">
        <f t="array" ref="T120">IFERROR(INDEX($A$4:$A$56,SMALL(IF($A$111=T$4:T$56,ROW(T$4:T$56)-MIN(ROW(T$4))+1,""),ROWS(T$111:T120))),"")</f>
        <v/>
      </c>
      <c r="U120" s="138" t="str">
        <f t="array" ref="U120">IFERROR(INDEX($A$4:$A$56,SMALL(IF($A$111=U$4:U$56,ROW(U$4:U$56)-MIN(ROW(U$4))+1,""),ROWS(U$111:U120))),"")</f>
        <v/>
      </c>
      <c r="V120" s="186" t="str">
        <f t="array" ref="V120">IFERROR(INDEX($A$4:$A$56,SMALL(IF($A$111=V$4:V$56,ROW(V$4:V$56)-MIN(ROW(V$4))+1,""),ROWS(V$111:V120))),"")</f>
        <v/>
      </c>
      <c r="W120" s="138" t="str">
        <f t="array" ref="W120">IFERROR(INDEX($A$4:$A$56,SMALL(IF($A$111=W$4:W$56,ROW(W$4:W$56)-MIN(ROW(W$4))+1,""),ROWS(W$111:W120))),"")</f>
        <v/>
      </c>
      <c r="X120" s="138" t="str">
        <f t="array" ref="X120">IFERROR(INDEX($A$4:$A$56,SMALL(IF($A$111=X$4:X$56,ROW(X$4:X$56)-MIN(ROW(X$4))+1,""),ROWS(X$111:X120))),"")</f>
        <v/>
      </c>
      <c r="Y120" s="138" t="str">
        <f t="array" ref="Y120">IFERROR(INDEX($A$4:$A$56,SMALL(IF($A$111=Y$4:Y$56,ROW(Y$4:Y$56)-MIN(ROW(Y$4))+1,""),ROWS(Y$111:Y120))),"")</f>
        <v/>
      </c>
      <c r="Z120" s="138" t="str">
        <f t="array" ref="Z120">IFERROR(INDEX($A$4:$A$56,SMALL(IF($A$111=Z$4:Z$56,ROW(Z$4:Z$56)-MIN(ROW(Z$4))+1,""),ROWS(Z$111:Z120))),"")</f>
        <v/>
      </c>
      <c r="AA120" s="186" t="str">
        <f t="array" ref="AA120">IFERROR(INDEX($A$4:$A$56,SMALL(IF($A$111=AA$4:AA$56,ROW(AA$4:AA$56)-MIN(ROW(AA$4))+1,""),ROWS(AA$111:AA120))),"")</f>
        <v/>
      </c>
      <c r="AB120" s="138" t="str">
        <f t="array" ref="AB120">IFERROR(INDEX($A$4:$A$56,SMALL(IF($A$111=AB$4:AB$56,ROW(AB$4:AB$56)-MIN(ROW(AB$4))+1,""),ROWS(AB$111:AB120))),"")</f>
        <v/>
      </c>
      <c r="AC120" s="138" t="str">
        <f t="array" ref="AC120">IFERROR(INDEX($A$4:$A$56,SMALL(IF($A$111=AC$4:AC$56,ROW(AC$4:AC$56)-MIN(ROW(AC$4))+1,""),ROWS(AC$111:AC120))),"")</f>
        <v/>
      </c>
      <c r="AD120" s="138" t="str">
        <f t="array" ref="AD120">IFERROR(INDEX($A$4:$A$56,SMALL(IF($A$111=AD$4:AD$56,ROW(AD$4:AD$56)-MIN(ROW(AD$4))+1,""),ROWS(AD$111:AD120))),"")</f>
        <v/>
      </c>
      <c r="AE120" s="138" t="str">
        <f t="array" ref="AE120">IFERROR(INDEX($A$4:$A$56,SMALL(IF($A$111=AE$4:AE$56,ROW(AE$4:AE$56)-MIN(ROW(AE$4))+1,""),ROWS(AE$111:AE120))),"")</f>
        <v/>
      </c>
      <c r="AF120" s="186" t="str">
        <f t="array" ref="AF120">IFERROR(INDEX($A$4:$A$56,SMALL(IF($A$111=AF$4:AF$56,ROW(AF$4:AF$56)-MIN(ROW(AF$4))+1,""),ROWS(AF$111:AF120))),"")</f>
        <v/>
      </c>
      <c r="AG120" s="138" t="str">
        <f t="array" ref="AG120">IFERROR(INDEX($A$4:$A$56,SMALL(IF($A$111=AG$4:AG$56,ROW(AG$4:AG$56)-MIN(ROW(AG$4))+1,""),ROWS(AG$111:AG120))),"")</f>
        <v/>
      </c>
      <c r="AH120" s="138" t="str">
        <f t="array" ref="AH120">IFERROR(INDEX($A$4:$A$56,SMALL(IF($A$111=AH$4:AH$56,ROW(AH$4:AH$56)-MIN(ROW(AH$4))+1,""),ROWS(AH$111:AH120))),"")</f>
        <v/>
      </c>
      <c r="AI120" s="138" t="str">
        <f t="array" ref="AI120">IFERROR(INDEX($A$4:$A$56,SMALL(IF($A$111=AI$4:AI$56,ROW(AI$4:AI$56)-MIN(ROW(AI$4))+1,""),ROWS(AI$111:AI120))),"")</f>
        <v/>
      </c>
      <c r="AJ120" s="138" t="str">
        <f t="array" ref="AJ120">IFERROR(INDEX($A$4:$A$56,SMALL(IF($A$111=AJ$4:AJ$56,ROW(AJ$4:AJ$56)-MIN(ROW(AJ$4))+1,""),ROWS(AJ$111:AJ120))),"")</f>
        <v/>
      </c>
      <c r="AK120" s="186" t="str">
        <f t="array" ref="AK120">IFERROR(INDEX($A$4:$A$56,SMALL(IF($A$111=AK$4:AK$56,ROW(AK$4:AK$56)-MIN(ROW(AK$4))+1,""),ROWS(AK$111:AK120))),"")</f>
        <v/>
      </c>
      <c r="AL120" s="138" t="str">
        <f t="array" ref="AL120">IFERROR(INDEX($A$4:$A$56,SMALL(IF($A$111=AL$4:AL$56,ROW(AL$4:AL$56)-MIN(ROW(AL$4))+1,""),ROWS(AL$111:AL120))),"")</f>
        <v/>
      </c>
      <c r="AM120" s="138" t="str">
        <f t="array" ref="AM120">IFERROR(INDEX($A$4:$A$56,SMALL(IF($A$111=AM$4:AM$56,ROW(AM$4:AM$56)-MIN(ROW(AM$4))+1,""),ROWS(AM$111:AM120))),"")</f>
        <v/>
      </c>
      <c r="AN120" s="138" t="str">
        <f t="array" ref="AN120">IFERROR(INDEX($A$4:$A$56,SMALL(IF($A$111=AN$4:AN$56,ROW(AN$4:AN$56)-MIN(ROW(AN$4))+1,""),ROWS(AN$111:AN120))),"")</f>
        <v/>
      </c>
      <c r="AO120" s="138" t="str">
        <f t="array" ref="AO120">IFERROR(INDEX($A$4:$A$56,SMALL(IF($A$111=AO$4:AO$56,ROW(AO$4:AO$56)-MIN(ROW(AO$4))+1,""),ROWS(AO$111:AO120))),"")</f>
        <v/>
      </c>
      <c r="AP120" s="186" t="str">
        <f t="array" ref="AP120">IFERROR(INDEX($A$4:$A$56,SMALL(IF($A$111=AP$4:AP$56,ROW(AP$4:AP$56)-MIN(ROW(AP$4))+1,""),ROWS(AP$111:AP120))),"")</f>
        <v/>
      </c>
      <c r="AQ120" s="138" t="str">
        <f t="array" ref="AQ120">IFERROR(INDEX($A$4:$A$56,SMALL(IF($A$111=AQ$4:AQ$56,ROW(AQ$4:AQ$56)-MIN(ROW(AQ$4))+1,""),ROWS(AQ$111:AQ120))),"")</f>
        <v/>
      </c>
      <c r="AR120" s="138" t="str">
        <f t="array" ref="AR120">IFERROR(INDEX($A$4:$A$56,SMALL(IF($A$111=AR$4:AR$56,ROW(AR$4:AR$56)-MIN(ROW(AR$4))+1,""),ROWS(AR$111:AR120))),"")</f>
        <v/>
      </c>
      <c r="AS120" s="138" t="str">
        <f t="array" ref="AS120">IFERROR(INDEX($A$4:$A$56,SMALL(IF($A$111=AS$4:AS$56,ROW(AS$4:AS$56)-MIN(ROW(AS$4))+1,""),ROWS(AS$111:AS120))),"")</f>
        <v/>
      </c>
      <c r="AT120" s="138" t="str">
        <f t="array" ref="AT120">IFERROR(INDEX($A$4:$A$56,SMALL(IF($A$111=AT$4:AT$56,ROW(AT$4:AT$56)-MIN(ROW(AT$4))+1,""),ROWS(AT$111:AT120))),"")</f>
        <v/>
      </c>
      <c r="AU120" s="186" t="str">
        <f t="array" ref="AU120">IFERROR(INDEX($A$4:$A$56,SMALL(IF($A$111=AU$4:AU$56,ROW(AU$4:AU$56)-MIN(ROW(AU$4))+1,""),ROWS(AU$111:AU120))),"")</f>
        <v/>
      </c>
      <c r="AV120" s="138" t="str">
        <f t="array" ref="AV120">IFERROR(INDEX($A$4:$A$56,SMALL(IF($A$111=AV$4:AV$56,ROW(AV$4:AV$56)-MIN(ROW(AV$4))+1,""),ROWS(AV$111:AV120))),"")</f>
        <v/>
      </c>
      <c r="AW120" s="138" t="str">
        <f t="array" ref="AW120">IFERROR(INDEX($A$4:$A$56,SMALL(IF($A$111=AW$4:AW$56,ROW(AW$4:AW$56)-MIN(ROW(AW$4))+1,""),ROWS(AW$111:AW120))),"")</f>
        <v/>
      </c>
      <c r="AX120" s="138" t="str">
        <f t="array" ref="AX120">IFERROR(INDEX($A$4:$A$56,SMALL(IF($A$111=AX$4:AX$56,ROW(AX$4:AX$56)-MIN(ROW(AX$4))+1,""),ROWS(AX$111:AX120))),"")</f>
        <v/>
      </c>
      <c r="AY120" s="138" t="str">
        <f t="array" ref="AY120">IFERROR(INDEX($A$4:$A$56,SMALL(IF($A$111=AY$4:AY$56,ROW(AY$4:AY$56)-MIN(ROW(AY$4))+1,""),ROWS(AY$111:AY120))),"")</f>
        <v/>
      </c>
      <c r="AZ120" s="186" t="str">
        <f t="array" ref="AZ120">IFERROR(INDEX($A$4:$A$56,SMALL(IF($A$111=AZ$4:AZ$56,ROW(AZ$4:AZ$56)-MIN(ROW(AZ$4))+1,""),ROWS(AZ$111:AZ120))),"")</f>
        <v/>
      </c>
      <c r="BA120" s="138" t="str">
        <f t="array" ref="BA120">IFERROR(INDEX($A$4:$A$56,SMALL(IF($A$111=BA$4:BA$56,ROW(BA$4:BA$56)-MIN(ROW(BA$4))+1,""),ROWS(BA$111:BA120))),"")</f>
        <v/>
      </c>
      <c r="BB120" s="138" t="str">
        <f t="array" ref="BB120">IFERROR(INDEX($A$4:$A$56,SMALL(IF($A$111=BB$4:BB$56,ROW(BB$4:BB$56)-MIN(ROW(BB$4))+1,""),ROWS(BB$111:BB120))),"")</f>
        <v/>
      </c>
      <c r="BC120" s="138" t="str">
        <f t="array" ref="BC120">IFERROR(INDEX($A$4:$A$56,SMALL(IF($A$111=BC$4:BC$56,ROW(BC$4:BC$56)-MIN(ROW(BC$4))+1,""),ROWS(BC$111:BC120))),"")</f>
        <v/>
      </c>
      <c r="BD120" s="138" t="str">
        <f t="array" ref="BD120">IFERROR(INDEX($A$4:$A$56,SMALL(IF($A$111=BD$4:BD$56,ROW(BD$4:BD$56)-MIN(ROW(BD$4))+1,""),ROWS(BD$111:BD120))),"")</f>
        <v/>
      </c>
      <c r="BE120" s="186" t="str">
        <f t="array" ref="BE120">IFERROR(INDEX($A$4:$A$56,SMALL(IF($A$111=BE$4:BE$56,ROW(BE$4:BE$56)-MIN(ROW(BE$4))+1,""),ROWS(BE$111:BE120))),"")</f>
        <v/>
      </c>
      <c r="BF120" s="138" t="str">
        <f t="array" ref="BF120">IFERROR(INDEX($A$4:$A$56,SMALL(IF($A$111=BF$4:BF$56,ROW(BF$4:BF$56)-MIN(ROW(BF$4))+1,""),ROWS(BF$111:BF120))),"")</f>
        <v/>
      </c>
      <c r="BG120" s="138" t="str">
        <f t="array" ref="BG120">IFERROR(INDEX($A$4:$A$56,SMALL(IF($A$111=BG$4:BG$56,ROW(BG$4:BG$56)-MIN(ROW(BG$4))+1,""),ROWS(BG$111:BG120))),"")</f>
        <v/>
      </c>
      <c r="BH120" s="138" t="str">
        <f t="array" ref="BH120">IFERROR(INDEX($A$4:$A$56,SMALL(IF($A$111=BH$4:BH$56,ROW(BH$4:BH$56)-MIN(ROW(BH$4))+1,""),ROWS(BH$111:BH120))),"")</f>
        <v/>
      </c>
      <c r="BI120" s="138" t="str">
        <f t="array" ref="BI120">IFERROR(INDEX($A$4:$A$56,SMALL(IF($A$111=BI$4:BI$56,ROW(BI$4:BI$56)-MIN(ROW(BI$4))+1,""),ROWS(BI$111:BI120))),"")</f>
        <v/>
      </c>
      <c r="BJ120" s="186" t="str">
        <f t="array" ref="BJ120">IFERROR(INDEX($A$4:$A$56,SMALL(IF($A$111=BJ$4:BJ$56,ROW(BJ$4:BJ$56)-MIN(ROW(BJ$4))+1,""),ROWS(BJ$111:BJ120))),"")</f>
        <v/>
      </c>
      <c r="BK120" s="138" t="str">
        <f t="array" ref="BK120">IFERROR(INDEX($A$4:$A$56,SMALL(IF($A$111=BK$4:BK$56,ROW(BK$4:BK$56)-MIN(ROW(BK$4))+1,""),ROWS(BK$111:BK120))),"")</f>
        <v/>
      </c>
      <c r="BL120" s="138" t="str">
        <f t="array" ref="BL120">IFERROR(INDEX($A$4:$A$56,SMALL(IF($A$111=BL$4:BL$56,ROW(BL$4:BL$56)-MIN(ROW(BL$4))+1,""),ROWS(BL$111:BL120))),"")</f>
        <v/>
      </c>
      <c r="BM120" s="138" t="str">
        <f t="array" ref="BM120">IFERROR(INDEX($A$4:$A$56,SMALL(IF($A$111=BM$4:BM$56,ROW(BM$4:BM$56)-MIN(ROW(BM$4))+1,""),ROWS(BM$111:BM120))),"")</f>
        <v/>
      </c>
      <c r="BN120" s="138" t="str">
        <f t="array" ref="BN120">IFERROR(INDEX($A$4:$A$56,SMALL(IF($A$111=BN$4:BN$56,ROW(BN$4:BN$56)-MIN(ROW(BN$4))+1,""),ROWS(BN$111:BN120))),"")</f>
        <v/>
      </c>
      <c r="BO120" s="186" t="str">
        <f t="array" ref="BO120">IFERROR(INDEX($A$4:$A$56,SMALL(IF($A$111=BO$4:BO$56,ROW(BO$4:BO$56)-MIN(ROW(BO$4))+1,""),ROWS(BO$111:BO120))),"")</f>
        <v/>
      </c>
      <c r="BP120" s="138" t="str">
        <f t="array" ref="BP120">IFERROR(INDEX($A$4:$A$56,SMALL(IF($A$111=BP$4:BP$56,ROW(BP$4:BP$56)-MIN(ROW(BP$4))+1,""),ROWS(BP$111:BP120))),"")</f>
        <v/>
      </c>
      <c r="BQ120" s="138" t="str">
        <f t="array" ref="BQ120">IFERROR(INDEX($A$4:$A$56,SMALL(IF($A$111=BQ$4:BQ$56,ROW(BQ$4:BQ$56)-MIN(ROW(BQ$4))+1,""),ROWS(BQ$111:BQ120))),"")</f>
        <v/>
      </c>
      <c r="BR120" s="138" t="str">
        <f t="array" ref="BR120">IFERROR(INDEX($A$4:$A$56,SMALL(IF($A$111=BR$4:BR$56,ROW(BR$4:BR$56)-MIN(ROW(BR$4))+1,""),ROWS(BR$111:BR120))),"")</f>
        <v/>
      </c>
      <c r="BS120" s="138" t="str">
        <f t="array" ref="BS120">IFERROR(INDEX($A$4:$A$56,SMALL(IF($A$111=BS$4:BS$56,ROW(BS$4:BS$56)-MIN(ROW(BS$4))+1,""),ROWS(BS$111:BS120))),"")</f>
        <v/>
      </c>
      <c r="BT120" s="186" t="str">
        <f t="array" ref="BT120">IFERROR(INDEX($A$4:$A$56,SMALL(IF($A$111=BT$4:BT$56,ROW(BT$4:BT$56)-MIN(ROW(BT$4))+1,""),ROWS(BT$111:BT120))),"")</f>
        <v/>
      </c>
      <c r="BU120" s="138" t="str">
        <f t="array" ref="BU120">IFERROR(INDEX($A$4:$A$56,SMALL(IF($A$111=BU$4:BU$56,ROW(BU$4:BU$56)-MIN(ROW(BU$4))+1,""),ROWS(BU$111:BU120))),"")</f>
        <v/>
      </c>
      <c r="BV120" s="138" t="str">
        <f t="array" ref="BV120">IFERROR(INDEX($A$4:$A$56,SMALL(IF($A$111=BV$4:BV$56,ROW(BV$4:BV$56)-MIN(ROW(BV$4))+1,""),ROWS(BV$111:BV120))),"")</f>
        <v/>
      </c>
      <c r="BW120" s="138" t="str">
        <f t="array" ref="BW120">IFERROR(INDEX($A$4:$A$56,SMALL(IF($A$111=BW$4:BW$56,ROW(BW$4:BW$56)-MIN(ROW(BW$4))+1,""),ROWS(BW$111:BW120))),"")</f>
        <v/>
      </c>
      <c r="BX120" s="138" t="str">
        <f t="array" ref="BX120">IFERROR(INDEX($A$4:$A$56,SMALL(IF($A$111=BX$4:BX$56,ROW(BX$4:BX$56)-MIN(ROW(BX$4))+1,""),ROWS(BX$111:BX120))),"")</f>
        <v/>
      </c>
      <c r="BY120" s="186" t="str">
        <f t="array" ref="BY120">IFERROR(INDEX($A$4:$A$56,SMALL(IF($A$111=BY$4:BY$56,ROW(BY$4:BY$56)-MIN(ROW(BY$4))+1,""),ROWS(BY$111:BY120))),"")</f>
        <v/>
      </c>
      <c r="BZ120" s="138" t="str">
        <f t="array" ref="BZ120">IFERROR(INDEX($A$4:$A$56,SMALL(IF($A$111=BZ$4:BZ$56,ROW(BZ$4:BZ$56)-MIN(ROW(BZ$4))+1,""),ROWS(BZ$111:BZ120))),"")</f>
        <v/>
      </c>
      <c r="CA120" s="138" t="str">
        <f t="array" ref="CA120">IFERROR(INDEX($A$4:$A$56,SMALL(IF($A$111=CA$4:CA$56,ROW(CA$4:CA$56)-MIN(ROW(CA$4))+1,""),ROWS(CA$111:CA120))),"")</f>
        <v/>
      </c>
      <c r="CB120" s="138" t="str">
        <f t="array" ref="CB120">IFERROR(INDEX($A$4:$A$56,SMALL(IF($A$111=CB$4:CB$56,ROW(CB$4:CB$56)-MIN(ROW(CB$4))+1,""),ROWS(CB$111:CB120))),"")</f>
        <v/>
      </c>
      <c r="CC120" s="138" t="str">
        <f t="array" ref="CC120">IFERROR(INDEX($A$4:$A$56,SMALL(IF($A$111=CC$4:CC$56,ROW(CC$4:CC$56)-MIN(ROW(CC$4))+1,""),ROWS(CC$111:CC120))),"")</f>
        <v/>
      </c>
      <c r="CD120" s="186" t="str">
        <f t="array" ref="CD120">IFERROR(INDEX($A$4:$A$56,SMALL(IF($A$111=CD$4:CD$56,ROW(CD$4:CD$56)-MIN(ROW(CD$4))+1,""),ROWS(CD$111:CD120))),"")</f>
        <v/>
      </c>
      <c r="CE120" s="138" t="str">
        <f t="array" ref="CE120">IFERROR(INDEX($A$4:$A$56,SMALL(IF($A$111=CE$4:CE$56,ROW(CE$4:CE$56)-MIN(ROW(CE$4))+1,""),ROWS(CE$111:CE120))),"")</f>
        <v/>
      </c>
      <c r="CF120" s="138" t="str">
        <f t="array" ref="CF120">IFERROR(INDEX($A$4:$A$56,SMALL(IF($A$111=CF$4:CF$56,ROW(CF$4:CF$56)-MIN(ROW(CF$4))+1,""),ROWS(CF$111:CF120))),"")</f>
        <v/>
      </c>
      <c r="CG120" s="138" t="str">
        <f t="array" ref="CG120">IFERROR(INDEX($A$4:$A$56,SMALL(IF($A$111=CG$4:CG$56,ROW(CG$4:CG$56)-MIN(ROW(CG$4))+1,""),ROWS(CG$111:CG120))),"")</f>
        <v/>
      </c>
      <c r="CH120" s="138" t="str">
        <f t="array" ref="CH120">IFERROR(INDEX($A$4:$A$56,SMALL(IF($A$111=CH$4:CH$56,ROW(CH$4:CH$56)-MIN(ROW(CH$4))+1,""),ROWS(CH$111:CH120))),"")</f>
        <v/>
      </c>
      <c r="CI120" s="186" t="str">
        <f t="array" ref="CI120">IFERROR(INDEX($A$4:$A$56,SMALL(IF($A$111=CI$4:CI$56,ROW(CI$4:CI$56)-MIN(ROW(CI$4))+1,""),ROWS(CI$111:CI120))),"")</f>
        <v/>
      </c>
      <c r="CJ120" s="138" t="str">
        <f t="array" ref="CJ120">IFERROR(INDEX($A$4:$A$56,SMALL(IF($A$111=CJ$4:CJ$56,ROW(CJ$4:CJ$56)-MIN(ROW(CJ$4))+1,""),ROWS(CJ$111:CJ120))),"")</f>
        <v/>
      </c>
      <c r="CK120" s="138" t="str">
        <f t="array" ref="CK120">IFERROR(INDEX($A$4:$A$56,SMALL(IF($A$111=CK$4:CK$56,ROW(CK$4:CK$56)-MIN(ROW(CK$4))+1,""),ROWS(CK$111:CK120))),"")</f>
        <v/>
      </c>
      <c r="CL120" s="138" t="str">
        <f t="array" ref="CL120">IFERROR(INDEX($A$4:$A$56,SMALL(IF($A$111=CL$4:CL$56,ROW(CL$4:CL$56)-MIN(ROW(CL$4))+1,""),ROWS(CL$111:CL120))),"")</f>
        <v/>
      </c>
      <c r="CM120" s="138" t="str">
        <f t="array" ref="CM120">IFERROR(INDEX($A$4:$A$56,SMALL(IF($A$111=CM$4:CM$56,ROW(CM$4:CM$56)-MIN(ROW(CM$4))+1,""),ROWS(CM$111:CM120))),"")</f>
        <v/>
      </c>
      <c r="CN120" s="186" t="str">
        <f t="array" ref="CN120">IFERROR(INDEX($A$4:$A$56,SMALL(IF($A$111=CN$4:CN$56,ROW(CN$4:CN$56)-MIN(ROW(CN$4))+1,""),ROWS(CN$111:CN120))),"")</f>
        <v/>
      </c>
      <c r="CO120" s="138" t="str">
        <f t="array" ref="CO120">IFERROR(INDEX($A$4:$A$56,SMALL(IF($A$111=CO$4:CO$56,ROW(CO$4:CO$56)-MIN(ROW(CO$4))+1,""),ROWS(CO$111:CO120))),"")</f>
        <v/>
      </c>
      <c r="CP120" s="138" t="str">
        <f t="array" ref="CP120">IFERROR(INDEX($A$4:$A$56,SMALL(IF($A$111=CP$4:CP$56,ROW(CP$4:CP$56)-MIN(ROW(CP$4))+1,""),ROWS(CP$111:CP120))),"")</f>
        <v/>
      </c>
      <c r="CQ120" s="138" t="str">
        <f t="array" ref="CQ120">IFERROR(INDEX($A$4:$A$56,SMALL(IF($A$111=CQ$4:CQ$56,ROW(CQ$4:CQ$56)-MIN(ROW(CQ$4))+1,""),ROWS(CQ$111:CQ120))),"")</f>
        <v/>
      </c>
      <c r="CR120" s="138" t="str">
        <f t="array" ref="CR120">IFERROR(INDEX($A$4:$A$56,SMALL(IF($A$111=CR$4:CR$56,ROW(CR$4:CR$56)-MIN(ROW(CR$4))+1,""),ROWS(CR$111:CR120))),"")</f>
        <v/>
      </c>
      <c r="CS120" s="186" t="str">
        <f t="array" ref="CS120">IFERROR(INDEX($A$4:$A$56,SMALL(IF($A$111=CS$4:CS$56,ROW(CS$4:CS$56)-MIN(ROW(CS$4))+1,""),ROWS(CS$111:CS120))),"")</f>
        <v/>
      </c>
      <c r="CT120" s="138" t="str">
        <f t="array" ref="CT120">IFERROR(INDEX($A$4:$A$56,SMALL(IF($A$111=CT$4:CT$56,ROW(CT$4:CT$56)-MIN(ROW(CT$4))+1,""),ROWS(CT$111:CT120))),"")</f>
        <v/>
      </c>
      <c r="CU120" s="138" t="str">
        <f t="array" ref="CU120">IFERROR(INDEX($A$4:$A$56,SMALL(IF($A$111=CU$4:CU$56,ROW(CU$4:CU$56)-MIN(ROW(CU$4))+1,""),ROWS(CU$111:CU120))),"")</f>
        <v/>
      </c>
      <c r="CV120" s="138" t="str">
        <f t="array" ref="CV120">IFERROR(INDEX($A$4:$A$56,SMALL(IF($A$111=CV$4:CV$56,ROW(CV$4:CV$56)-MIN(ROW(CV$4))+1,""),ROWS(CV$111:CV120))),"")</f>
        <v/>
      </c>
      <c r="CW120" s="138" t="str">
        <f t="array" ref="CW120">IFERROR(INDEX($A$4:$A$56,SMALL(IF($A$111=CW$4:CW$56,ROW(CW$4:CW$56)-MIN(ROW(CW$4))+1,""),ROWS(CW$111:CW120))),"")</f>
        <v/>
      </c>
      <c r="CX120" s="186" t="str">
        <f t="array" ref="CX120">IFERROR(INDEX($A$4:$A$56,SMALL(IF($A$111=CX$4:CX$56,ROW(CX$4:CX$56)-MIN(ROW(CX$4))+1,""),ROWS(CX$111:CX120))),"")</f>
        <v/>
      </c>
      <c r="CY120" s="138" t="str">
        <f t="array" ref="CY120">IFERROR(INDEX($A$4:$A$56,SMALL(IF($A$111=CY$4:CY$56,ROW(CY$4:CY$56)-MIN(ROW(CY$4))+1,""),ROWS(CY$111:CY120))),"")</f>
        <v/>
      </c>
      <c r="CZ120" s="138" t="str">
        <f t="array" ref="CZ120">IFERROR(INDEX($A$4:$A$56,SMALL(IF($A$111=CZ$4:CZ$56,ROW(CZ$4:CZ$56)-MIN(ROW(CZ$4))+1,""),ROWS(CZ$111:CZ120))),"")</f>
        <v/>
      </c>
      <c r="DA120" s="138" t="str">
        <f t="array" ref="DA120">IFERROR(INDEX($A$4:$A$56,SMALL(IF($A$111=DA$4:DA$56,ROW(DA$4:DA$56)-MIN(ROW(DA$4))+1,""),ROWS(DA$111:DA120))),"")</f>
        <v/>
      </c>
      <c r="DB120" s="138" t="str">
        <f t="array" ref="DB120">IFERROR(INDEX($A$4:$A$56,SMALL(IF($A$111=DB$4:DB$56,ROW(DB$4:DB$56)-MIN(ROW(DB$4))+1,""),ROWS(DB$111:DB120))),"")</f>
        <v/>
      </c>
      <c r="DC120" s="186" t="str">
        <f t="array" ref="DC120">IFERROR(INDEX($A$4:$A$56,SMALL(IF($A$111=DC$4:DC$56,ROW(DC$4:DC$56)-MIN(ROW(DC$4))+1,""),ROWS(DC$111:DC120))),"")</f>
        <v/>
      </c>
      <c r="DD120" s="138" t="str">
        <f t="array" ref="DD120">IFERROR(INDEX($A$4:$A$56,SMALL(IF($A$111=DD$4:DD$56,ROW(DD$4:DD$56)-MIN(ROW(DD$4))+1,""),ROWS(DD$111:DD120))),"")</f>
        <v/>
      </c>
      <c r="DE120" s="138" t="str">
        <f t="array" ref="DE120">IFERROR(INDEX($A$4:$A$56,SMALL(IF($A$111=DE$4:DE$56,ROW(DE$4:DE$56)-MIN(ROW(DE$4))+1,""),ROWS(DE$111:DE120))),"")</f>
        <v/>
      </c>
      <c r="DF120" s="138" t="str">
        <f t="array" ref="DF120">IFERROR(INDEX($A$4:$A$56,SMALL(IF($A$111=DF$4:DF$56,ROW(DF$4:DF$56)-MIN(ROW(DF$4))+1,""),ROWS(DF$111:DF120))),"")</f>
        <v/>
      </c>
      <c r="DG120" s="138" t="str">
        <f t="array" ref="DG120">IFERROR(INDEX($A$4:$A$56,SMALL(IF($A$111=DG$4:DG$56,ROW(DG$4:DG$56)-MIN(ROW(DG$4))+1,""),ROWS(DG$111:DG120))),"")</f>
        <v/>
      </c>
      <c r="DH120" s="186" t="str">
        <f t="array" ref="DH120">IFERROR(INDEX($A$4:$A$56,SMALL(IF($A$111=DH$4:DH$56,ROW(DH$4:DH$56)-MIN(ROW(DH$4))+1,""),ROWS(DH$111:DH120))),"")</f>
        <v/>
      </c>
      <c r="DI120" s="138" t="str">
        <f t="array" ref="DI120">IFERROR(INDEX($A$4:$A$56,SMALL(IF($A$111=DI$4:DI$56,ROW(DI$4:DI$56)-MIN(ROW(DI$4))+1,""),ROWS(DI$111:DI120))),"")</f>
        <v/>
      </c>
      <c r="DJ120" s="138" t="str">
        <f t="array" ref="DJ120">IFERROR(INDEX($A$4:$A$56,SMALL(IF($A$111=DJ$4:DJ$56,ROW(DJ$4:DJ$56)-MIN(ROW(DJ$4))+1,""),ROWS(DJ$111:DJ120))),"")</f>
        <v/>
      </c>
      <c r="DK120" s="138" t="str">
        <f t="array" ref="DK120">IFERROR(INDEX($A$4:$A$56,SMALL(IF($A$111=DK$4:DK$56,ROW(DK$4:DK$56)-MIN(ROW(DK$4))+1,""),ROWS(DK$111:DK120))),"")</f>
        <v/>
      </c>
      <c r="DL120" s="138" t="str">
        <f t="array" ref="DL120">IFERROR(INDEX($A$4:$A$56,SMALL(IF($A$111=DL$4:DL$56,ROW(DL$4:DL$56)-MIN(ROW(DL$4))+1,""),ROWS(DL$111:DL120))),"")</f>
        <v/>
      </c>
      <c r="DM120" s="186" t="str">
        <f t="array" ref="DM120">IFERROR(INDEX($A$4:$A$56,SMALL(IF($A$111=DM$4:DM$56,ROW(DM$4:DM$56)-MIN(ROW(DM$4))+1,""),ROWS(DM$111:DM120))),"")</f>
        <v/>
      </c>
      <c r="DN120" s="138" t="str">
        <f t="array" ref="DN120">IFERROR(INDEX($A$4:$A$56,SMALL(IF($A$111=DN$4:DN$56,ROW(DN$4:DN$56)-MIN(ROW(DN$4))+1,""),ROWS(DN$111:DN120))),"")</f>
        <v/>
      </c>
      <c r="DO120" s="138" t="str">
        <f t="array" ref="DO120">IFERROR(INDEX($A$4:$A$56,SMALL(IF($A$111=DO$4:DO$56,ROW(DO$4:DO$56)-MIN(ROW(DO$4))+1,""),ROWS(DO$111:DO120))),"")</f>
        <v/>
      </c>
      <c r="DP120" s="138" t="str">
        <f t="array" ref="DP120">IFERROR(INDEX($A$4:$A$56,SMALL(IF($A$111=DP$4:DP$56,ROW(DP$4:DP$56)-MIN(ROW(DP$4))+1,""),ROWS(DP$111:DP120))),"")</f>
        <v/>
      </c>
      <c r="DQ120" s="138" t="str">
        <f t="array" ref="DQ120">IFERROR(INDEX($A$4:$A$56,SMALL(IF($A$111=DQ$4:DQ$56,ROW(DQ$4:DQ$56)-MIN(ROW(DQ$4))+1,""),ROWS(DQ$111:DQ120))),"")</f>
        <v/>
      </c>
      <c r="DR120" s="186" t="str">
        <f t="array" ref="DR120">IFERROR(INDEX($A$4:$A$56,SMALL(IF($A$111=DR$4:DR$56,ROW(DR$4:DR$56)-MIN(ROW(DR$4))+1,""),ROWS(DR$111:DR120))),"")</f>
        <v/>
      </c>
      <c r="DS120" s="138" t="str">
        <f t="array" ref="DS120">IFERROR(INDEX($A$4:$A$56,SMALL(IF($A$111=DS$4:DS$56,ROW(DS$4:DS$56)-MIN(ROW(DS$4))+1,""),ROWS(DS$111:DS120))),"")</f>
        <v/>
      </c>
      <c r="DT120" s="138" t="str">
        <f t="array" ref="DT120">IFERROR(INDEX($A$4:$A$56,SMALL(IF($A$111=DT$4:DT$56,ROW(DT$4:DT$56)-MIN(ROW(DT$4))+1,""),ROWS(DT$111:DT120))),"")</f>
        <v/>
      </c>
      <c r="DU120" s="138" t="str">
        <f t="array" ref="DU120">IFERROR(INDEX($A$4:$A$56,SMALL(IF($A$111=DU$4:DU$56,ROW(DU$4:DU$56)-MIN(ROW(DU$4))+1,""),ROWS(DU$111:DU120))),"")</f>
        <v/>
      </c>
      <c r="DV120" s="138" t="str">
        <f t="array" ref="DV120">IFERROR(INDEX($A$4:$A$56,SMALL(IF($A$111=DV$4:DV$56,ROW(DV$4:DV$56)-MIN(ROW(DV$4))+1,""),ROWS(DV$111:DV120))),"")</f>
        <v/>
      </c>
      <c r="DW120" s="186" t="str">
        <f t="array" ref="DW120">IFERROR(INDEX($A$4:$A$56,SMALL(IF($A$111=DW$4:DW$56,ROW(DW$4:DW$56)-MIN(ROW(DW$4))+1,""),ROWS(DW$111:DW120))),"")</f>
        <v/>
      </c>
      <c r="DX120" s="138" t="str">
        <f t="array" ref="DX120">IFERROR(INDEX($A$4:$A$56,SMALL(IF($A$111=DX$4:DX$56,ROW(DX$4:DX$56)-MIN(ROW(DX$4))+1,""),ROWS(DX$111:DX120))),"")</f>
        <v/>
      </c>
      <c r="DY120" s="138" t="str">
        <f t="array" ref="DY120">IFERROR(INDEX($A$4:$A$56,SMALL(IF($A$111=DY$4:DY$56,ROW(DY$4:DY$56)-MIN(ROW(DY$4))+1,""),ROWS(DY$111:DY120))),"")</f>
        <v/>
      </c>
      <c r="DZ120" s="138" t="str">
        <f t="array" ref="DZ120">IFERROR(INDEX($A$4:$A$56,SMALL(IF($A$111=DZ$4:DZ$56,ROW(DZ$4:DZ$56)-MIN(ROW(DZ$4))+1,""),ROWS(DZ$111:DZ120))),"")</f>
        <v/>
      </c>
      <c r="EA120" s="138" t="str">
        <f t="array" ref="EA120">IFERROR(INDEX($A$4:$A$56,SMALL(IF($A$111=EA$4:EA$56,ROW(EA$4:EA$56)-MIN(ROW(EA$4))+1,""),ROWS(EA$111:EA120))),"")</f>
        <v/>
      </c>
      <c r="EB120" s="186" t="str">
        <f t="array" ref="EB120">IFERROR(INDEX($A$4:$A$56,SMALL(IF($A$111=EB$4:EB$56,ROW(EB$4:EB$56)-MIN(ROW(EB$4))+1,""),ROWS(EB$111:EB120))),"")</f>
        <v/>
      </c>
      <c r="EC120" s="138" t="str">
        <f t="array" ref="EC120">IFERROR(INDEX($A$4:$A$56,SMALL(IF($A$111=EC$4:EC$56,ROW(EC$4:EC$56)-MIN(ROW(EC$4))+1,""),ROWS(EC$111:EC120))),"")</f>
        <v/>
      </c>
      <c r="ED120" s="138" t="str">
        <f t="array" ref="ED120">IFERROR(INDEX($A$4:$A$56,SMALL(IF($A$111=ED$4:ED$56,ROW(ED$4:ED$56)-MIN(ROW(ED$4))+1,""),ROWS(ED$111:ED120))),"")</f>
        <v/>
      </c>
      <c r="EE120" s="138" t="str">
        <f t="array" ref="EE120">IFERROR(INDEX($A$4:$A$56,SMALL(IF($A$111=EE$4:EE$56,ROW(EE$4:EE$56)-MIN(ROW(EE$4))+1,""),ROWS(EE$111:EE120))),"")</f>
        <v/>
      </c>
      <c r="EF120" s="138" t="str">
        <f t="array" ref="EF120">IFERROR(INDEX($A$4:$A$56,SMALL(IF($A$111=EF$4:EF$56,ROW(EF$4:EF$56)-MIN(ROW(EF$4))+1,""),ROWS(EF$111:EF120))),"")</f>
        <v/>
      </c>
      <c r="EG120" s="186" t="str">
        <f t="array" ref="EG120">IFERROR(INDEX($A$4:$A$56,SMALL(IF($A$111=EG$4:EG$56,ROW(EG$4:EG$56)-MIN(ROW(EG$4))+1,""),ROWS(EG$111:EG120))),"")</f>
        <v/>
      </c>
      <c r="EH120" s="138" t="str">
        <f t="array" ref="EH120">IFERROR(INDEX($A$4:$A$56,SMALL(IF($A$111=EH$4:EH$56,ROW(EH$4:EH$56)-MIN(ROW(EH$4))+1,""),ROWS(EH$111:EH120))),"")</f>
        <v/>
      </c>
      <c r="EI120" s="138" t="str">
        <f t="array" ref="EI120">IFERROR(INDEX($A$4:$A$56,SMALL(IF($A$111=EI$4:EI$56,ROW(EI$4:EI$56)-MIN(ROW(EI$4))+1,""),ROWS(EI$111:EI120))),"")</f>
        <v/>
      </c>
      <c r="EJ120" s="138" t="str">
        <f t="array" ref="EJ120">IFERROR(INDEX($A$4:$A$56,SMALL(IF($A$111=EJ$4:EJ$56,ROW(EJ$4:EJ$56)-MIN(ROW(EJ$4))+1,""),ROWS(EJ$111:EJ120))),"")</f>
        <v/>
      </c>
      <c r="EK120" s="138" t="str">
        <f t="array" ref="EK120">IFERROR(INDEX($A$4:$A$56,SMALL(IF($A$111=EK$4:EK$56,ROW(EK$4:EK$56)-MIN(ROW(EK$4))+1,""),ROWS(EK$111:EK120))),"")</f>
        <v/>
      </c>
      <c r="EL120" s="138" t="str">
        <f t="array" ref="EL120">IFERROR(INDEX($A$4:$A$56,SMALL(IF($A$111=EL$4:EL$56,ROW(EL$4:EL$56)-MIN(ROW(EL$4))+1,""),ROWS(EL$111:EL120))),"")</f>
        <v/>
      </c>
      <c r="EM120" s="138" t="str">
        <f t="array" ref="EM120">IFERROR(INDEX($A$4:$A$56,SMALL(IF($A$111=EM$4:EM$56,ROW(EM$4:EM$56)-MIN(ROW(EM$4))+1,""),ROWS(EM$111:EM120))),"")</f>
        <v/>
      </c>
      <c r="EN120" s="138" t="str">
        <f t="array" ref="EN120">IFERROR(INDEX($A$4:$A$56,SMALL(IF($A$111=EN$4:EN$56,ROW(EN$4:EN$56)-MIN(ROW(EN$4))+1,""),ROWS(EN$111:EN120))),"")</f>
        <v/>
      </c>
      <c r="EO120" s="138" t="str">
        <f t="array" ref="EO120">IFERROR(INDEX($A$4:$A$56,SMALL(IF($A$111=EO$4:EO$56,ROW(EO$4:EO$56)-MIN(ROW(EO$4))+1,""),ROWS(EO$111:EO120))),"")</f>
        <v/>
      </c>
      <c r="EP120" s="138" t="str">
        <f t="array" ref="EP120">IFERROR(INDEX($A$4:$A$56,SMALL(IF($A$111=EP$4:EP$56,ROW(EP$4:EP$56)-MIN(ROW(EP$4))+1,""),ROWS(EP$111:EP120))),"")</f>
        <v/>
      </c>
      <c r="EQ120" s="138" t="str">
        <f t="array" ref="EQ120">IFERROR(INDEX($A$4:$A$56,SMALL(IF($A$111=EQ$4:EQ$56,ROW(EQ$4:EQ$56)-MIN(ROW(EQ$4))+1,""),ROWS(EQ$111:EQ120))),"")</f>
        <v/>
      </c>
      <c r="ER120" s="138" t="str">
        <f t="array" ref="ER120">IFERROR(INDEX($A$4:$A$56,SMALL(IF($A$111=ER$4:ER$56,ROW(ER$4:ER$56)-MIN(ROW(ER$4))+1,""),ROWS(ER$111:ER120))),"")</f>
        <v/>
      </c>
      <c r="ES120" s="138" t="str">
        <f t="array" ref="ES120">IFERROR(INDEX($A$4:$A$56,SMALL(IF($A$111=ES$4:ES$56,ROW(ES$4:ES$56)-MIN(ROW(ES$4))+1,""),ROWS(ES$111:ES120))),"")</f>
        <v/>
      </c>
      <c r="ET120" s="138" t="str">
        <f t="array" ref="ET120">IFERROR(INDEX($A$4:$A$56,SMALL(IF($A$111=ET$4:ET$56,ROW(ET$4:ET$56)-MIN(ROW(ET$4))+1,""),ROWS(ET$111:ET120))),"")</f>
        <v/>
      </c>
      <c r="EU120" s="138" t="str">
        <f t="array" ref="EU120">IFERROR(INDEX($A$4:$A$56,SMALL(IF($A$111=EU$4:EU$56,ROW(EU$4:EU$56)-MIN(ROW(EU$4))+1,""),ROWS(EU$111:EU120))),"")</f>
        <v/>
      </c>
      <c r="EV120" s="138" t="str">
        <f t="array" ref="EV120">IFERROR(INDEX($A$4:$A$56,SMALL(IF($A$111=EV$4:EV$56,ROW(EV$4:EV$56)-MIN(ROW(EV$4))+1,""),ROWS(EV$111:EV120))),"")</f>
        <v/>
      </c>
      <c r="EW120" s="138" t="str">
        <f t="array" ref="EW120">IFERROR(INDEX($A$4:$A$56,SMALL(IF($A$111=EW$4:EW$56,ROW(EW$4:EW$56)-MIN(ROW(EW$4))+1,""),ROWS(EW$111:EW120))),"")</f>
        <v/>
      </c>
      <c r="EX120" s="138" t="str">
        <f t="array" ref="EX120">IFERROR(INDEX($A$4:$A$56,SMALL(IF($A$111=EX$4:EX$56,ROW(EX$4:EX$56)-MIN(ROW(EX$4))+1,""),ROWS(EX$111:EX120))),"")</f>
        <v/>
      </c>
      <c r="EY120" s="138" t="str">
        <f t="array" ref="EY120">IFERROR(INDEX($A$4:$A$56,SMALL(IF($A$111=EY$4:EY$56,ROW(EY$4:EY$56)-MIN(ROW(EY$4))+1,""),ROWS(EY$111:EY120))),"")</f>
        <v/>
      </c>
      <c r="EZ120" s="138" t="str">
        <f t="array" ref="EZ120">IFERROR(INDEX($A$4:$A$56,SMALL(IF($A$111=EZ$4:EZ$56,ROW(EZ$4:EZ$56)-MIN(ROW(EZ$4))+1,""),ROWS(EZ$111:EZ120))),"")</f>
        <v/>
      </c>
      <c r="FA120" s="138" t="str">
        <f t="array" ref="FA120">IFERROR(INDEX($A$4:$A$56,SMALL(IF($A$111=FA$4:FA$56,ROW(FA$4:FA$56)-MIN(ROW(FA$4))+1,""),ROWS(FA$111:FA120))),"")</f>
        <v/>
      </c>
      <c r="FB120" s="138" t="str">
        <f t="array" ref="FB120">IFERROR(INDEX($A$4:$A$56,SMALL(IF($A$111=FB$4:FB$56,ROW(FB$4:FB$56)-MIN(ROW(FB$4))+1,""),ROWS(FB$111:FB120))),"")</f>
        <v/>
      </c>
      <c r="FC120" s="138" t="str">
        <f t="array" ref="FC120">IFERROR(INDEX($A$4:$A$56,SMALL(IF($A$111=FC$4:FC$56,ROW(FC$4:FC$56)-MIN(ROW(FC$4))+1,""),ROWS(FC$111:FC120))),"")</f>
        <v/>
      </c>
      <c r="FD120" s="138" t="str">
        <f t="array" ref="FD120">IFERROR(INDEX($A$4:$A$56,SMALL(IF($A$111=FD$4:FD$56,ROW(FD$4:FD$56)-MIN(ROW(FD$4))+1,""),ROWS(FD$111:FD120))),"")</f>
        <v/>
      </c>
      <c r="FE120" s="138" t="str">
        <f t="array" ref="FE120">IFERROR(INDEX($A$4:$A$56,SMALL(IF($A$111=FE$4:FE$56,ROW(FE$4:FE$56)-MIN(ROW(FE$4))+1,""),ROWS(FE$111:FE120))),"")</f>
        <v/>
      </c>
      <c r="FF120" s="138" t="str">
        <f t="array" ref="FF120">IFERROR(INDEX($A$4:$A$56,SMALL(IF($A$111=FF$4:FF$56,ROW(FF$4:FF$56)-MIN(ROW(FF$4))+1,""),ROWS(FF$111:FF120))),"")</f>
        <v/>
      </c>
      <c r="FG120" s="138" t="str">
        <f t="array" ref="FG120">IFERROR(INDEX($A$4:$A$56,SMALL(IF($A$111=FG$4:FG$56,ROW(FG$4:FG$56)-MIN(ROW(FG$4))+1,""),ROWS(FG$111:FG120))),"")</f>
        <v/>
      </c>
      <c r="FH120" s="138" t="str">
        <f t="array" ref="FH120">IFERROR(INDEX($A$4:$A$56,SMALL(IF($A$111=FH$4:FH$56,ROW(FH$4:FH$56)-MIN(ROW(FH$4))+1,""),ROWS(FH$111:FH120))),"")</f>
        <v/>
      </c>
      <c r="FI120" s="138" t="str">
        <f t="array" ref="FI120">IFERROR(INDEX($A$4:$A$56,SMALL(IF($A$111=FI$4:FI$56,ROW(FI$4:FI$56)-MIN(ROW(FI$4))+1,""),ROWS(FI$111:FI120))),"")</f>
        <v/>
      </c>
      <c r="FJ120" s="138" t="str">
        <f t="array" ref="FJ120">IFERROR(INDEX($A$4:$A$56,SMALL(IF($A$111=FJ$4:FJ$56,ROW(FJ$4:FJ$56)-MIN(ROW(FJ$4))+1,""),ROWS(FJ$111:FJ120))),"")</f>
        <v/>
      </c>
      <c r="FK120" s="138" t="str">
        <f t="array" ref="FK120">IFERROR(INDEX($A$4:$A$56,SMALL(IF($A$111=FK$4:FK$56,ROW(FK$4:FK$56)-MIN(ROW(FK$4))+1,""),ROWS(FK$111:FK120))),"")</f>
        <v/>
      </c>
      <c r="FL120" s="138" t="str">
        <f t="array" ref="FL120">IFERROR(INDEX($A$4:$A$56,SMALL(IF($A$111=FL$4:FL$56,ROW(FL$4:FL$56)-MIN(ROW(FL$4))+1,""),ROWS(FL$111:FL120))),"")</f>
        <v/>
      </c>
      <c r="FM120" s="138" t="str">
        <f t="array" ref="FM120">IFERROR(INDEX($A$4:$A$56,SMALL(IF($A$111=FM$4:FM$56,ROW(FM$4:FM$56)-MIN(ROW(FM$4))+1,""),ROWS(FM$111:FM120))),"")</f>
        <v/>
      </c>
      <c r="FN120" s="138" t="str">
        <f t="array" ref="FN120">IFERROR(INDEX($A$4:$A$56,SMALL(IF($A$111=FN$4:FN$56,ROW(FN$4:FN$56)-MIN(ROW(FN$4))+1,""),ROWS(FN$111:FN120))),"")</f>
        <v/>
      </c>
      <c r="FO120" s="138" t="str">
        <f t="array" ref="FO120">IFERROR(INDEX($A$4:$A$56,SMALL(IF($A$111=FO$4:FO$56,ROW(FO$4:FO$56)-MIN(ROW(FO$4))+1,""),ROWS(FO$111:FO120))),"")</f>
        <v/>
      </c>
      <c r="FP120" s="138" t="str">
        <f t="array" ref="FP120">IFERROR(INDEX($A$4:$A$56,SMALL(IF($A$111=FP$4:FP$56,ROW(FP$4:FP$56)-MIN(ROW(FP$4))+1,""),ROWS(FP$111:FP120))),"")</f>
        <v/>
      </c>
      <c r="FQ120" s="138" t="str">
        <f t="array" ref="FQ120">IFERROR(INDEX($A$4:$A$56,SMALL(IF($A$111=FQ$4:FQ$56,ROW(FQ$4:FQ$56)-MIN(ROW(FQ$4))+1,""),ROWS(FQ$111:FQ120))),"")</f>
        <v/>
      </c>
      <c r="FR120" s="138" t="str">
        <f t="array" ref="FR120">IFERROR(INDEX($A$4:$A$56,SMALL(IF($A$111=FR$4:FR$56,ROW(FR$4:FR$56)-MIN(ROW(FR$4))+1,""),ROWS(FR$111:FR120))),"")</f>
        <v/>
      </c>
      <c r="FS120" s="138" t="str">
        <f t="array" ref="FS120">IFERROR(INDEX($A$4:$A$56,SMALL(IF($A$111=FS$4:FS$56,ROW(FS$4:FS$56)-MIN(ROW(FS$4))+1,""),ROWS(FS$111:FS120))),"")</f>
        <v/>
      </c>
      <c r="FT120" s="138" t="str">
        <f t="array" ref="FT120">IFERROR(INDEX($A$4:$A$56,SMALL(IF($A$111=FT$4:FT$56,ROW(FT$4:FT$56)-MIN(ROW(FT$4))+1,""),ROWS(FT$111:FT120))),"")</f>
        <v/>
      </c>
      <c r="FU120" s="138" t="str">
        <f t="array" ref="FU120">IFERROR(INDEX($A$4:$A$56,SMALL(IF($A$111=FU$4:FU$56,ROW(FU$4:FU$56)-MIN(ROW(FU$4))+1,""),ROWS(FU$111:FU120))),"")</f>
        <v/>
      </c>
      <c r="FV120" s="138" t="str">
        <f t="array" ref="FV120">IFERROR(INDEX($A$4:$A$56,SMALL(IF($A$111=FV$4:FV$56,ROW(FV$4:FV$56)-MIN(ROW(FV$4))+1,""),ROWS(FV$111:FV120))),"")</f>
        <v/>
      </c>
      <c r="FW120" s="138" t="str">
        <f t="array" ref="FW120">IFERROR(INDEX($A$4:$A$56,SMALL(IF($A$111=FW$4:FW$56,ROW(FW$4:FW$56)-MIN(ROW(FW$4))+1,""),ROWS(FW$111:FW120))),"")</f>
        <v/>
      </c>
      <c r="FX120" s="138" t="str">
        <f t="array" ref="FX120">IFERROR(INDEX($A$4:$A$56,SMALL(IF($A$111=FX$4:FX$56,ROW(FX$4:FX$56)-MIN(ROW(FX$4))+1,""),ROWS(FX$111:FX120))),"")</f>
        <v/>
      </c>
      <c r="FY120" s="138" t="str">
        <f t="array" ref="FY120">IFERROR(INDEX($A$4:$A$56,SMALL(IF($A$111=FY$4:FY$56,ROW(FY$4:FY$56)-MIN(ROW(FY$4))+1,""),ROWS(FY$111:FY120))),"")</f>
        <v/>
      </c>
      <c r="FZ120" s="138" t="str">
        <f t="array" ref="FZ120">IFERROR(INDEX($A$4:$A$56,SMALL(IF($A$111=FZ$4:FZ$56,ROW(FZ$4:FZ$56)-MIN(ROW(FZ$4))+1,""),ROWS(FZ$111:FZ120))),"")</f>
        <v/>
      </c>
      <c r="GA120" s="138" t="str">
        <f t="array" ref="GA120">IFERROR(INDEX($A$4:$A$56,SMALL(IF($A$111=GA$4:GA$56,ROW(GA$4:GA$56)-MIN(ROW(GA$4))+1,""),ROWS(GA$111:GA120))),"")</f>
        <v/>
      </c>
      <c r="GB120" s="138" t="str">
        <f t="array" ref="GB120">IFERROR(INDEX($A$4:$A$56,SMALL(IF($A$111=GB$4:GB$56,ROW(GB$4:GB$56)-MIN(ROW(GB$4))+1,""),ROWS(GB$111:GB120))),"")</f>
        <v/>
      </c>
      <c r="GC120" s="138" t="str">
        <f t="array" ref="GC120">IFERROR(INDEX($A$4:$A$56,SMALL(IF($A$111=GC$4:GC$56,ROW(GC$4:GC$56)-MIN(ROW(GC$4))+1,""),ROWS(GC$111:GC120))),"")</f>
        <v/>
      </c>
      <c r="GD120" s="138" t="str">
        <f t="array" ref="GD120">IFERROR(INDEX($A$4:$A$56,SMALL(IF($A$111=GD$4:GD$56,ROW(GD$4:GD$56)-MIN(ROW(GD$4))+1,""),ROWS(GD$111:GD120))),"")</f>
        <v/>
      </c>
      <c r="GE120" s="138" t="str">
        <f t="array" ref="GE120">IFERROR(INDEX($A$4:$A$56,SMALL(IF($A$111=GE$4:GE$56,ROW(GE$4:GE$56)-MIN(ROW(GE$4))+1,""),ROWS(GE$111:GE120))),"")</f>
        <v/>
      </c>
      <c r="GF120" s="138" t="str">
        <f t="array" ref="GF120">IFERROR(INDEX($A$4:$A$56,SMALL(IF($A$111=GF$4:GF$56,ROW(GF$4:GF$56)-MIN(ROW(GF$4))+1,""),ROWS(GF$111:GF120))),"")</f>
        <v/>
      </c>
      <c r="GG120" s="138" t="str">
        <f t="array" ref="GG120">IFERROR(INDEX($A$4:$A$56,SMALL(IF($A$111=GG$4:GG$56,ROW(GG$4:GG$56)-MIN(ROW(GG$4))+1,""),ROWS(GG$111:GG120))),"")</f>
        <v/>
      </c>
      <c r="GH120" s="138" t="str">
        <f t="array" ref="GH120">IFERROR(INDEX($A$4:$A$56,SMALL(IF($A$111=GH$4:GH$56,ROW(GH$4:GH$56)-MIN(ROW(GH$4))+1,""),ROWS(GH$111:GH120))),"")</f>
        <v/>
      </c>
      <c r="GI120" s="138" t="str">
        <f t="array" ref="GI120">IFERROR(INDEX($A$4:$A$56,SMALL(IF($A$111=GI$4:GI$56,ROW(GI$4:GI$56)-MIN(ROW(GI$4))+1,""),ROWS(GI$111:GI120))),"")</f>
        <v/>
      </c>
      <c r="GJ120" s="138" t="str">
        <f t="array" ref="GJ120">IFERROR(INDEX($A$4:$A$56,SMALL(IF($A$111=GJ$4:GJ$56,ROW(GJ$4:GJ$56)-MIN(ROW(GJ$4))+1,""),ROWS(GJ$111:GJ120))),"")</f>
        <v/>
      </c>
      <c r="GK120" s="138" t="str">
        <f t="array" ref="GK120">IFERROR(INDEX($A$4:$A$56,SMALL(IF($A$111=GK$4:GK$56,ROW(GK$4:GK$56)-MIN(ROW(GK$4))+1,""),ROWS(GK$111:GK120))),"")</f>
        <v/>
      </c>
      <c r="GL120" s="138" t="str">
        <f t="array" ref="GL120">IFERROR(INDEX($A$4:$A$56,SMALL(IF($A$111=GL$4:GL$56,ROW(GL$4:GL$56)-MIN(ROW(GL$4))+1,""),ROWS(GL$111:GL120))),"")</f>
        <v/>
      </c>
      <c r="GM120" s="138" t="str">
        <f t="array" ref="GM120">IFERROR(INDEX($A$4:$A$56,SMALL(IF($A$111=GM$4:GM$56,ROW(GM$4:GM$56)-MIN(ROW(GM$4))+1,""),ROWS(GM$111:GM120))),"")</f>
        <v/>
      </c>
      <c r="GN120" s="138" t="str">
        <f t="array" ref="GN120">IFERROR(INDEX($A$4:$A$56,SMALL(IF($A$111=GN$4:GN$56,ROW(GN$4:GN$56)-MIN(ROW(GN$4))+1,""),ROWS(GN$111:GN120))),"")</f>
        <v/>
      </c>
      <c r="GO120" s="138" t="str">
        <f t="array" ref="GO120">IFERROR(INDEX($A$4:$A$56,SMALL(IF($A$111=GO$4:GO$56,ROW(GO$4:GO$56)-MIN(ROW(GO$4))+1,""),ROWS(GO$111:GO120))),"")</f>
        <v/>
      </c>
      <c r="GP120" s="138" t="str">
        <f t="array" ref="GP120">IFERROR(INDEX($A$4:$A$56,SMALL(IF($A$111=GP$4:GP$56,ROW(GP$4:GP$56)-MIN(ROW(GP$4))+1,""),ROWS(GP$111:GP120))),"")</f>
        <v/>
      </c>
      <c r="GQ120" s="138" t="str">
        <f t="array" ref="GQ120">IFERROR(INDEX($A$4:$A$56,SMALL(IF($A$111=GQ$4:GQ$56,ROW(GQ$4:GQ$56)-MIN(ROW(GQ$4))+1,""),ROWS(GQ$111:GQ120))),"")</f>
        <v/>
      </c>
      <c r="GR120" s="138" t="str">
        <f t="array" ref="GR120">IFERROR(INDEX($A$4:$A$56,SMALL(IF($A$111=GR$4:GR$56,ROW(GR$4:GR$56)-MIN(ROW(GR$4))+1,""),ROWS(GR$111:GR120))),"")</f>
        <v/>
      </c>
      <c r="GS120" s="138" t="str">
        <f t="array" ref="GS120">IFERROR(INDEX($A$4:$A$56,SMALL(IF($A$111=GS$4:GS$56,ROW(GS$4:GS$56)-MIN(ROW(GS$4))+1,""),ROWS(GS$111:GS120))),"")</f>
        <v/>
      </c>
      <c r="GT120" s="138" t="str">
        <f t="array" ref="GT120">IFERROR(INDEX($A$4:$A$56,SMALL(IF($A$111=GT$4:GT$56,ROW(GT$4:GT$56)-MIN(ROW(GT$4))+1,""),ROWS(GT$111:GT120))),"")</f>
        <v/>
      </c>
      <c r="GU120" s="138" t="str">
        <f t="array" ref="GU120">IFERROR(INDEX($A$4:$A$56,SMALL(IF($A$111=GU$4:GU$56,ROW(GU$4:GU$56)-MIN(ROW(GU$4))+1,""),ROWS(GU$111:GU120))),"")</f>
        <v/>
      </c>
      <c r="GV120" s="138" t="str">
        <f t="array" ref="GV120">IFERROR(INDEX($A$4:$A$56,SMALL(IF($A$111=GV$4:GV$56,ROW(GV$4:GV$56)-MIN(ROW(GV$4))+1,""),ROWS(GV$111:GV120))),"")</f>
        <v/>
      </c>
      <c r="GW120" s="138" t="str">
        <f t="array" ref="GW120">IFERROR(INDEX($A$4:$A$56,SMALL(IF($A$111=GW$4:GW$56,ROW(GW$4:GW$56)-MIN(ROW(GW$4))+1,""),ROWS(GW$111:GW120))),"")</f>
        <v/>
      </c>
      <c r="GX120" s="138" t="str">
        <f t="array" ref="GX120">IFERROR(INDEX($A$4:$A$56,SMALL(IF($A$111=GX$4:GX$56,ROW(GX$4:GX$56)-MIN(ROW(GX$4))+1,""),ROWS(GX$111:GX120))),"")</f>
        <v/>
      </c>
      <c r="GY120" s="138" t="str">
        <f t="array" ref="GY120">IFERROR(INDEX($A$4:$A$56,SMALL(IF($A$111=GY$4:GY$56,ROW(GY$4:GY$56)-MIN(ROW(GY$4))+1,""),ROWS(GY$111:GY120))),"")</f>
        <v/>
      </c>
      <c r="GZ120" s="138" t="str">
        <f t="array" ref="GZ120">IFERROR(INDEX($A$4:$A$56,SMALL(IF($A$111=GZ$4:GZ$56,ROW(GZ$4:GZ$56)-MIN(ROW(GZ$4))+1,""),ROWS(GZ$111:GZ120))),"")</f>
        <v/>
      </c>
      <c r="HA120" s="138" t="str">
        <f t="array" ref="HA120">IFERROR(INDEX($A$4:$A$56,SMALL(IF($A$111=HA$4:HA$56,ROW(HA$4:HA$56)-MIN(ROW(HA$4))+1,""),ROWS(HA$111:HA120))),"")</f>
        <v/>
      </c>
      <c r="HB120" s="138" t="str">
        <f t="array" ref="HB120">IFERROR(INDEX($A$4:$A$56,SMALL(IF($A$111=HB$4:HB$56,ROW(HB$4:HB$56)-MIN(ROW(HB$4))+1,""),ROWS(HB$111:HB120))),"")</f>
        <v/>
      </c>
      <c r="HC120" s="138" t="str">
        <f t="array" ref="HC120">IFERROR(INDEX($A$4:$A$56,SMALL(IF($A$111=HC$4:HC$56,ROW(HC$4:HC$56)-MIN(ROW(HC$4))+1,""),ROWS(HC$111:HC120))),"")</f>
        <v/>
      </c>
      <c r="HD120" s="138" t="str">
        <f t="array" ref="HD120">IFERROR(INDEX($A$4:$A$56,SMALL(IF($A$111=HD$4:HD$56,ROW(HD$4:HD$56)-MIN(ROW(HD$4))+1,""),ROWS(HD$111:HD120))),"")</f>
        <v/>
      </c>
      <c r="HE120" s="138" t="str">
        <f t="array" ref="HE120">IFERROR(INDEX($A$4:$A$56,SMALL(IF($A$111=HE$4:HE$56,ROW(HE$4:HE$56)-MIN(ROW(HE$4))+1,""),ROWS(HE$111:HE120))),"")</f>
        <v/>
      </c>
      <c r="HF120" s="138" t="str">
        <f t="array" ref="HF120">IFERROR(INDEX($A$4:$A$56,SMALL(IF($A$111=HF$4:HF$56,ROW(HF$4:HF$56)-MIN(ROW(HF$4))+1,""),ROWS(HF$111:HF120))),"")</f>
        <v/>
      </c>
      <c r="HG120" s="138" t="str">
        <f t="array" ref="HG120">IFERROR(INDEX($A$4:$A$56,SMALL(IF($A$111=HG$4:HG$56,ROW(HG$4:HG$56)-MIN(ROW(HG$4))+1,""),ROWS(HG$111:HG120))),"")</f>
        <v/>
      </c>
      <c r="HH120" s="138" t="str">
        <f t="array" ref="HH120">IFERROR(INDEX($A$4:$A$56,SMALL(IF($A$111=HH$4:HH$56,ROW(HH$4:HH$56)-MIN(ROW(HH$4))+1,""),ROWS(HH$111:HH120))),"")</f>
        <v/>
      </c>
      <c r="HI120" s="138" t="str">
        <f t="array" ref="HI120">IFERROR(INDEX($A$4:$A$56,SMALL(IF($A$111=HI$4:HI$56,ROW(HI$4:HI$56)-MIN(ROW(HI$4))+1,""),ROWS(HI$111:HI120))),"")</f>
        <v/>
      </c>
      <c r="HJ120" s="138" t="str">
        <f t="array" ref="HJ120">IFERROR(INDEX($A$4:$A$56,SMALL(IF($A$111=HJ$4:HJ$56,ROW(HJ$4:HJ$56)-MIN(ROW(HJ$4))+1,""),ROWS(HJ$111:HJ120))),"")</f>
        <v/>
      </c>
      <c r="HK120" s="138" t="str">
        <f t="array" ref="HK120">IFERROR(INDEX($A$4:$A$56,SMALL(IF($A$111=HK$4:HK$56,ROW(HK$4:HK$56)-MIN(ROW(HK$4))+1,""),ROWS(HK$111:HK120))),"")</f>
        <v/>
      </c>
      <c r="HL120" s="138" t="str">
        <f t="array" ref="HL120">IFERROR(INDEX($A$4:$A$56,SMALL(IF($A$111=HL$4:HL$56,ROW(HL$4:HL$56)-MIN(ROW(HL$4))+1,""),ROWS(HL$111:HL120))),"")</f>
        <v/>
      </c>
      <c r="HM120" s="138" t="str">
        <f t="array" ref="HM120">IFERROR(INDEX($A$4:$A$56,SMALL(IF($A$111=HM$4:HM$56,ROW(HM$4:HM$56)-MIN(ROW(HM$4))+1,""),ROWS(HM$111:HM120))),"")</f>
        <v/>
      </c>
      <c r="HN120" s="138" t="str">
        <f t="array" ref="HN120">IFERROR(INDEX($A$4:$A$56,SMALL(IF($A$111=HN$4:HN$56,ROW(HN$4:HN$56)-MIN(ROW(HN$4))+1,""),ROWS(HN$111:HN120))),"")</f>
        <v/>
      </c>
      <c r="HO120" s="138" t="str">
        <f t="array" ref="HO120">IFERROR(INDEX($A$4:$A$56,SMALL(IF($A$111=HO$4:HO$56,ROW(HO$4:HO$56)-MIN(ROW(HO$4))+1,""),ROWS(HO$111:HO120))),"")</f>
        <v/>
      </c>
      <c r="HP120" s="138" t="str">
        <f t="array" ref="HP120">IFERROR(INDEX($A$4:$A$56,SMALL(IF($A$111=HP$4:HP$56,ROW(HP$4:HP$56)-MIN(ROW(HP$4))+1,""),ROWS(HP$111:HP120))),"")</f>
        <v/>
      </c>
      <c r="HQ120" s="138" t="str">
        <f t="array" ref="HQ120">IFERROR(INDEX($A$4:$A$56,SMALL(IF($A$111=HQ$4:HQ$56,ROW(HQ$4:HQ$56)-MIN(ROW(HQ$4))+1,""),ROWS(HQ$111:HQ120))),"")</f>
        <v/>
      </c>
      <c r="HR120" s="138" t="str">
        <f t="array" ref="HR120">IFERROR(INDEX($A$4:$A$56,SMALL(IF($A$111=HR$4:HR$56,ROW(HR$4:HR$56)-MIN(ROW(HR$4))+1,""),ROWS(HR$111:HR120))),"")</f>
        <v/>
      </c>
      <c r="HS120" s="138" t="str">
        <f t="array" ref="HS120">IFERROR(INDEX($A$4:$A$56,SMALL(IF($A$111=HS$4:HS$56,ROW(HS$4:HS$56)-MIN(ROW(HS$4))+1,""),ROWS(HS$111:HS120))),"")</f>
        <v/>
      </c>
      <c r="HT120" s="138" t="str">
        <f t="array" ref="HT120">IFERROR(INDEX($A$4:$A$56,SMALL(IF($A$111=HT$4:HT$56,ROW(HT$4:HT$56)-MIN(ROW(HT$4))+1,""),ROWS(HT$111:HT120))),"")</f>
        <v/>
      </c>
      <c r="HU120" s="138" t="str">
        <f t="array" ref="HU120">IFERROR(INDEX($A$4:$A$56,SMALL(IF($A$111=HU$4:HU$56,ROW(HU$4:HU$56)-MIN(ROW(HU$4))+1,""),ROWS(HU$111:HU120))),"")</f>
        <v/>
      </c>
      <c r="HV120" s="138" t="str">
        <f t="array" ref="HV120">IFERROR(INDEX($A$4:$A$56,SMALL(IF($A$111=HV$4:HV$56,ROW(HV$4:HV$56)-MIN(ROW(HV$4))+1,""),ROWS(HV$111:HV120))),"")</f>
        <v/>
      </c>
      <c r="HW120" s="138" t="str">
        <f t="array" ref="HW120">IFERROR(INDEX($A$4:$A$56,SMALL(IF($A$111=HW$4:HW$56,ROW(HW$4:HW$56)-MIN(ROW(HW$4))+1,""),ROWS(HW$111:HW120))),"")</f>
        <v/>
      </c>
      <c r="HX120" s="138" t="str">
        <f t="array" ref="HX120">IFERROR(INDEX($A$4:$A$56,SMALL(IF($A$111=HX$4:HX$56,ROW(HX$4:HX$56)-MIN(ROW(HX$4))+1,""),ROWS(HX$111:HX120))),"")</f>
        <v/>
      </c>
      <c r="HY120" s="138" t="str">
        <f t="array" ref="HY120">IFERROR(INDEX($A$4:$A$56,SMALL(IF($A$111=HY$4:HY$56,ROW(HY$4:HY$56)-MIN(ROW(HY$4))+1,""),ROWS(HY$111:HY120))),"")</f>
        <v/>
      </c>
      <c r="HZ120" s="138" t="str">
        <f t="array" ref="HZ120">IFERROR(INDEX($A$4:$A$56,SMALL(IF($A$111=HZ$4:HZ$56,ROW(HZ$4:HZ$56)-MIN(ROW(HZ$4))+1,""),ROWS(HZ$111:HZ120))),"")</f>
        <v/>
      </c>
      <c r="IA120" s="138" t="str">
        <f t="array" ref="IA120">IFERROR(INDEX($A$4:$A$56,SMALL(IF($A$111=IA$4:IA$56,ROW(IA$4:IA$56)-MIN(ROW(IA$4))+1,""),ROWS(IA$111:IA120))),"")</f>
        <v/>
      </c>
      <c r="IB120" s="138" t="str">
        <f t="array" ref="IB120">IFERROR(INDEX($A$4:$A$56,SMALL(IF($A$111=IB$4:IB$56,ROW(IB$4:IB$56)-MIN(ROW(IB$4))+1,""),ROWS(IB$111:IB120))),"")</f>
        <v/>
      </c>
      <c r="IC120" s="138" t="str">
        <f t="array" ref="IC120">IFERROR(INDEX($A$4:$A$56,SMALL(IF($A$111=IC$4:IC$56,ROW(IC$4:IC$56)-MIN(ROW(IC$4))+1,""),ROWS(IC$111:IC120))),"")</f>
        <v/>
      </c>
      <c r="ID120" s="138" t="str">
        <f t="array" ref="ID120">IFERROR(INDEX($A$4:$A$56,SMALL(IF($A$111=ID$4:ID$56,ROW(ID$4:ID$56)-MIN(ROW(ID$4))+1,""),ROWS(ID$111:ID120))),"")</f>
        <v/>
      </c>
      <c r="IE120" s="138" t="str">
        <f t="array" ref="IE120">IFERROR(INDEX($A$4:$A$56,SMALL(IF($A$111=IE$4:IE$56,ROW(IE$4:IE$56)-MIN(ROW(IE$4))+1,""),ROWS(IE$111:IE120))),"")</f>
        <v/>
      </c>
      <c r="IF120" s="138" t="str">
        <f t="array" ref="IF120">IFERROR(INDEX($A$4:$A$56,SMALL(IF($A$111=IF$4:IF$56,ROW(IF$4:IF$56)-MIN(ROW(IF$4))+1,""),ROWS(IF$111:IF120))),"")</f>
        <v/>
      </c>
      <c r="IG120" s="138" t="str">
        <f t="array" ref="IG120">IFERROR(INDEX($A$4:$A$56,SMALL(IF($A$111=IG$4:IG$56,ROW(IG$4:IG$56)-MIN(ROW(IG$4))+1,""),ROWS(IG$111:IG120))),"")</f>
        <v/>
      </c>
      <c r="IH120" s="138" t="str">
        <f t="array" ref="IH120">IFERROR(INDEX($A$4:$A$56,SMALL(IF($A$111=IH$4:IH$56,ROW(IH$4:IH$56)-MIN(ROW(IH$4))+1,""),ROWS(IH$111:IH120))),"")</f>
        <v/>
      </c>
      <c r="II120" s="138" t="str">
        <f t="array" ref="II120">IFERROR(INDEX($A$4:$A$56,SMALL(IF($A$111=II$4:II$56,ROW(II$4:II$56)-MIN(ROW(II$4))+1,""),ROWS(II$111:II120))),"")</f>
        <v/>
      </c>
      <c r="IJ120" s="138" t="str">
        <f t="array" ref="IJ120">IFERROR(INDEX($A$4:$A$56,SMALL(IF($A$111=IJ$4:IJ$56,ROW(IJ$4:IJ$56)-MIN(ROW(IJ$4))+1,""),ROWS(IJ$111:IJ120))),"")</f>
        <v/>
      </c>
      <c r="IK120" s="138" t="str">
        <f t="array" ref="IK120">IFERROR(INDEX($A$4:$A$56,SMALL(IF($A$111=IK$4:IK$56,ROW(IK$4:IK$56)-MIN(ROW(IK$4))+1,""),ROWS(IK$111:IK120))),"")</f>
        <v/>
      </c>
      <c r="IL120" s="138" t="str">
        <f t="array" ref="IL120">IFERROR(INDEX($A$4:$A$56,SMALL(IF($A$111=IL$4:IL$56,ROW(IL$4:IL$56)-MIN(ROW(IL$4))+1,""),ROWS(IL$111:IL120))),"")</f>
        <v/>
      </c>
      <c r="IM120" s="138" t="str">
        <f t="array" ref="IM120">IFERROR(INDEX($A$4:$A$56,SMALL(IF($A$111=IM$4:IM$56,ROW(IM$4:IM$56)-MIN(ROW(IM$4))+1,""),ROWS(IM$111:IM120))),"")</f>
        <v/>
      </c>
      <c r="IN120" s="138" t="str">
        <f t="array" ref="IN120">IFERROR(INDEX($A$4:$A$56,SMALL(IF($A$111=IN$4:IN$56,ROW(IN$4:IN$56)-MIN(ROW(IN$4))+1,""),ROWS(IN$111:IN120))),"")</f>
        <v/>
      </c>
      <c r="IO120" s="138" t="str">
        <f t="array" ref="IO120">IFERROR(INDEX($A$4:$A$56,SMALL(IF($A$111=IO$4:IO$56,ROW(IO$4:IO$56)-MIN(ROW(IO$4))+1,""),ROWS(IO$111:IO120))),"")</f>
        <v/>
      </c>
      <c r="IP120" s="138" t="str">
        <f t="array" ref="IP120">IFERROR(INDEX($A$4:$A$56,SMALL(IF($A$111=IP$4:IP$56,ROW(IP$4:IP$56)-MIN(ROW(IP$4))+1,""),ROWS(IP$111:IP120))),"")</f>
        <v/>
      </c>
      <c r="IQ120" s="138" t="str">
        <f t="array" ref="IQ120">IFERROR(INDEX($A$4:$A$56,SMALL(IF($A$111=IQ$4:IQ$56,ROW(IQ$4:IQ$56)-MIN(ROW(IQ$4))+1,""),ROWS(IQ$111:IQ120))),"")</f>
        <v/>
      </c>
      <c r="IR120" s="138" t="str">
        <f t="array" ref="IR120">IFERROR(INDEX($A$4:$A$56,SMALL(IF($A$111=IR$4:IR$56,ROW(IR$4:IR$56)-MIN(ROW(IR$4))+1,""),ROWS(IR$111:IR120))),"")</f>
        <v/>
      </c>
      <c r="IS120" s="138" t="str">
        <f t="array" ref="IS120">IFERROR(INDEX($A$4:$A$56,SMALL(IF($A$111=IS$4:IS$56,ROW(IS$4:IS$56)-MIN(ROW(IS$4))+1,""),ROWS(IS$111:IS120))),"")</f>
        <v/>
      </c>
      <c r="IT120" s="138" t="str">
        <f t="array" ref="IT120">IFERROR(INDEX($A$4:$A$56,SMALL(IF($A$111=IT$4:IT$56,ROW(IT$4:IT$56)-MIN(ROW(IT$4))+1,""),ROWS(IT$111:IT120))),"")</f>
        <v/>
      </c>
      <c r="IU120" s="138" t="str">
        <f t="array" ref="IU120">IFERROR(INDEX($A$4:$A$56,SMALL(IF($A$111=IU$4:IU$56,ROW(IU$4:IU$56)-MIN(ROW(IU$4))+1,""),ROWS(IU$111:IU120))),"")</f>
        <v/>
      </c>
      <c r="IV120" s="138" t="str">
        <f t="array" ref="IV120">IFERROR(INDEX($A$4:$A$56,SMALL(IF($A$111=IV$4:IV$56,ROW(IV$4:IV$56)-MIN(ROW(IV$4))+1,""),ROWS(IV$111:IV120))),"")</f>
        <v/>
      </c>
      <c r="IW120" s="138" t="str">
        <f t="array" ref="IW120">IFERROR(INDEX($A$4:$A$56,SMALL(IF($A$111=IW$4:IW$56,ROW(IW$4:IW$56)-MIN(ROW(IW$4))+1,""),ROWS(IW$111:IW120))),"")</f>
        <v/>
      </c>
      <c r="IX120" s="138" t="str">
        <f t="array" ref="IX120">IFERROR(INDEX($A$4:$A$56,SMALL(IF($A$111=IX$4:IX$56,ROW(IX$4:IX$56)-MIN(ROW(IX$4))+1,""),ROWS(IX$111:IX120))),"")</f>
        <v/>
      </c>
      <c r="IY120" s="138" t="str">
        <f t="array" ref="IY120">IFERROR(INDEX($A$4:$A$56,SMALL(IF($A$111=IY$4:IY$56,ROW(IY$4:IY$56)-MIN(ROW(IY$4))+1,""),ROWS(IY$111:IY120))),"")</f>
        <v/>
      </c>
      <c r="IZ120" s="138" t="str">
        <f t="array" ref="IZ120">IFERROR(INDEX($A$4:$A$56,SMALL(IF($A$111=IZ$4:IZ$56,ROW(IZ$4:IZ$56)-MIN(ROW(IZ$4))+1,""),ROWS(IZ$111:IZ120))),"")</f>
        <v/>
      </c>
      <c r="JA120" s="138" t="str">
        <f t="array" ref="JA120">IFERROR(INDEX($A$4:$A$56,SMALL(IF($A$111=JA$4:JA$56,ROW(JA$4:JA$56)-MIN(ROW(JA$4))+1,""),ROWS(JA$111:JA120))),"")</f>
        <v/>
      </c>
      <c r="JB120" s="138" t="str">
        <f t="array" ref="JB120">IFERROR(INDEX($A$4:$A$56,SMALL(IF($A$111=JB$4:JB$56,ROW(JB$4:JB$56)-MIN(ROW(JB$4))+1,""),ROWS(JB$111:JB120))),"")</f>
        <v/>
      </c>
      <c r="JC120" s="138" t="str">
        <f t="array" ref="JC120">IFERROR(INDEX($A$4:$A$56,SMALL(IF($A$111=JC$4:JC$56,ROW(JC$4:JC$56)-MIN(ROW(JC$4))+1,""),ROWS(JC$111:JC120))),"")</f>
        <v/>
      </c>
      <c r="JD120" s="138" t="str">
        <f t="array" ref="JD120">IFERROR(INDEX($A$4:$A$56,SMALL(IF($A$111=JD$4:JD$56,ROW(JD$4:JD$56)-MIN(ROW(JD$4))+1,""),ROWS(JD$111:JD120))),"")</f>
        <v/>
      </c>
      <c r="JE120" s="138" t="str">
        <f t="array" ref="JE120">IFERROR(INDEX($A$4:$A$56,SMALL(IF($A$111=JE$4:JE$56,ROW(JE$4:JE$56)-MIN(ROW(JE$4))+1,""),ROWS(JE$111:JE120))),"")</f>
        <v/>
      </c>
      <c r="JF120" s="138" t="str">
        <f t="array" ref="JF120">IFERROR(INDEX($A$4:$A$56,SMALL(IF($A$111=JF$4:JF$56,ROW(JF$4:JF$56)-MIN(ROW(JF$4))+1,""),ROWS(JF$111:JF120))),"")</f>
        <v/>
      </c>
      <c r="JG120" s="138" t="str">
        <f t="array" ref="JG120">IFERROR(INDEX($A$4:$A$56,SMALL(IF($A$111=JG$4:JG$56,ROW(JG$4:JG$56)-MIN(ROW(JG$4))+1,""),ROWS(JG$111:JG120))),"")</f>
        <v/>
      </c>
      <c r="JH120" s="138" t="str">
        <f t="array" ref="JH120">IFERROR(INDEX($A$4:$A$56,SMALL(IF($A$111=JH$4:JH$56,ROW(JH$4:JH$56)-MIN(ROW(JH$4))+1,""),ROWS(JH$111:JH120))),"")</f>
        <v/>
      </c>
      <c r="JI120" s="138" t="str">
        <f t="array" ref="JI120">IFERROR(INDEX($A$4:$A$56,SMALL(IF($A$111=JI$4:JI$56,ROW(JI$4:JI$56)-MIN(ROW(JI$4))+1,""),ROWS(JI$111:JI120))),"")</f>
        <v/>
      </c>
      <c r="JJ120" s="138" t="str">
        <f t="array" ref="JJ120">IFERROR(INDEX($A$4:$A$56,SMALL(IF($A$111=JJ$4:JJ$56,ROW(JJ$4:JJ$56)-MIN(ROW(JJ$4))+1,""),ROWS(JJ$111:JJ120))),"")</f>
        <v/>
      </c>
      <c r="JK120" s="138" t="str">
        <f t="array" ref="JK120">IFERROR(INDEX($A$4:$A$56,SMALL(IF($A$111=JK$4:JK$56,ROW(JK$4:JK$56)-MIN(ROW(JK$4))+1,""),ROWS(JK$111:JK120))),"")</f>
        <v/>
      </c>
    </row>
    <row r="121" spans="2:271">
      <c r="B121" s="186" t="str">
        <f t="array" ref="B121">IFERROR(INDEX($A$4:$A$56,SMALL(IF($A$111=B$4:B$56,ROW(B$4:B$56)-MIN(ROW(B$4))+1,""),ROWS(B$111:B121))),"")</f>
        <v/>
      </c>
      <c r="C121" s="138" t="str">
        <f t="array" ref="C121">IFERROR(INDEX($A$4:$A$56,SMALL(IF($A$111=C$4:C$56,ROW(C$4:C$56)-MIN(ROW(C$4))+1,""),ROWS(C$111:C121))),"")</f>
        <v/>
      </c>
      <c r="D121" s="138" t="str">
        <f t="array" ref="D121">IFERROR(INDEX($A$4:$A$56,SMALL(IF($A$111=D$4:D$56,ROW(D$4:D$56)-MIN(ROW(D$4))+1,""),ROWS(D$111:D121))),"")</f>
        <v/>
      </c>
      <c r="E121" s="138" t="str">
        <f t="array" ref="E121">IFERROR(INDEX($A$4:$A$56,SMALL(IF($A$111=E$4:E$56,ROW(E$4:E$56)-MIN(ROW(E$4))+1,""),ROWS(E$111:E121))),"")</f>
        <v/>
      </c>
      <c r="F121" s="138" t="str">
        <f t="array" ref="F121">IFERROR(INDEX($A$4:$A$56,SMALL(IF($A$111=F$4:F$56,ROW(F$4:F$56)-MIN(ROW(F$4))+1,""),ROWS(F$111:F121))),"")</f>
        <v/>
      </c>
      <c r="G121" s="186" t="str">
        <f t="array" ref="G121">IFERROR(INDEX($A$4:$A$56,SMALL(IF($A$111=G$4:G$56,ROW(G$4:G$56)-MIN(ROW(G$4))+1,""),ROWS(G$111:G121))),"")</f>
        <v/>
      </c>
      <c r="H121" s="138" t="str">
        <f t="array" ref="H121">IFERROR(INDEX($A$4:$A$56,SMALL(IF($A$111=H$4:H$56,ROW(H$4:H$56)-MIN(ROW(H$4))+1,""),ROWS(H$111:H121))),"")</f>
        <v/>
      </c>
      <c r="I121" s="138" t="str">
        <f t="array" ref="I121">IFERROR(INDEX($A$4:$A$56,SMALL(IF($A$111=I$4:I$56,ROW(I$4:I$56)-MIN(ROW(I$4))+1,""),ROWS(I$111:I121))),"")</f>
        <v/>
      </c>
      <c r="J121" s="138" t="str">
        <f t="array" ref="J121">IFERROR(INDEX($A$4:$A$56,SMALL(IF($A$111=J$4:J$56,ROW(J$4:J$56)-MIN(ROW(J$4))+1,""),ROWS(J$111:J121))),"")</f>
        <v/>
      </c>
      <c r="K121" s="138" t="str">
        <f t="array" ref="K121">IFERROR(INDEX($A$4:$A$56,SMALL(IF($A$111=K$4:K$56,ROW(K$4:K$56)-MIN(ROW(K$4))+1,""),ROWS(K$111:K121))),"")</f>
        <v/>
      </c>
      <c r="L121" s="186" t="str">
        <f t="array" ref="L121">IFERROR(INDEX($A$4:$A$56,SMALL(IF($A$111=L$4:L$56,ROW(L$4:L$56)-MIN(ROW(L$4))+1,""),ROWS(L$111:L121))),"")</f>
        <v/>
      </c>
      <c r="M121" s="138" t="str">
        <f t="array" ref="M121">IFERROR(INDEX($A$4:$A$56,SMALL(IF($A$111=M$4:M$56,ROW(M$4:M$56)-MIN(ROW(M$4))+1,""),ROWS(M$111:M121))),"")</f>
        <v/>
      </c>
      <c r="N121" s="138" t="str">
        <f t="array" ref="N121">IFERROR(INDEX($A$4:$A$56,SMALL(IF($A$111=N$4:N$56,ROW(N$4:N$56)-MIN(ROW(N$4))+1,""),ROWS(N$111:N121))),"")</f>
        <v/>
      </c>
      <c r="O121" s="138" t="str">
        <f t="array" ref="O121">IFERROR(INDEX($A$4:$A$56,SMALL(IF($A$111=O$4:O$56,ROW(O$4:O$56)-MIN(ROW(O$4))+1,""),ROWS(O$111:O121))),"")</f>
        <v/>
      </c>
      <c r="P121" s="138" t="str">
        <f t="array" ref="P121">IFERROR(INDEX($A$4:$A$56,SMALL(IF($A$111=P$4:P$56,ROW(P$4:P$56)-MIN(ROW(P$4))+1,""),ROWS(P$111:P121))),"")</f>
        <v/>
      </c>
      <c r="Q121" s="186" t="str">
        <f t="array" ref="Q121">IFERROR(INDEX($A$4:$A$56,SMALL(IF($A$111=Q$4:Q$56,ROW(Q$4:Q$56)-MIN(ROW(Q$4))+1,""),ROWS(Q$111:Q121))),"")</f>
        <v/>
      </c>
      <c r="R121" s="138" t="str">
        <f t="array" ref="R121">IFERROR(INDEX($A$4:$A$56,SMALL(IF($A$111=R$4:R$56,ROW(R$4:R$56)-MIN(ROW(R$4))+1,""),ROWS(R$111:R121))),"")</f>
        <v/>
      </c>
      <c r="S121" s="138" t="str">
        <f t="array" ref="S121">IFERROR(INDEX($A$4:$A$56,SMALL(IF($A$111=S$4:S$56,ROW(S$4:S$56)-MIN(ROW(S$4))+1,""),ROWS(S$111:S121))),"")</f>
        <v/>
      </c>
      <c r="T121" s="138" t="str">
        <f t="array" ref="T121">IFERROR(INDEX($A$4:$A$56,SMALL(IF($A$111=T$4:T$56,ROW(T$4:T$56)-MIN(ROW(T$4))+1,""),ROWS(T$111:T121))),"")</f>
        <v/>
      </c>
      <c r="U121" s="138" t="str">
        <f t="array" ref="U121">IFERROR(INDEX($A$4:$A$56,SMALL(IF($A$111=U$4:U$56,ROW(U$4:U$56)-MIN(ROW(U$4))+1,""),ROWS(U$111:U121))),"")</f>
        <v/>
      </c>
      <c r="V121" s="186" t="str">
        <f t="array" ref="V121">IFERROR(INDEX($A$4:$A$56,SMALL(IF($A$111=V$4:V$56,ROW(V$4:V$56)-MIN(ROW(V$4))+1,""),ROWS(V$111:V121))),"")</f>
        <v/>
      </c>
      <c r="W121" s="138" t="str">
        <f t="array" ref="W121">IFERROR(INDEX($A$4:$A$56,SMALL(IF($A$111=W$4:W$56,ROW(W$4:W$56)-MIN(ROW(W$4))+1,""),ROWS(W$111:W121))),"")</f>
        <v/>
      </c>
      <c r="X121" s="138" t="str">
        <f t="array" ref="X121">IFERROR(INDEX($A$4:$A$56,SMALL(IF($A$111=X$4:X$56,ROW(X$4:X$56)-MIN(ROW(X$4))+1,""),ROWS(X$111:X121))),"")</f>
        <v/>
      </c>
      <c r="Y121" s="138" t="str">
        <f t="array" ref="Y121">IFERROR(INDEX($A$4:$A$56,SMALL(IF($A$111=Y$4:Y$56,ROW(Y$4:Y$56)-MIN(ROW(Y$4))+1,""),ROWS(Y$111:Y121))),"")</f>
        <v/>
      </c>
      <c r="Z121" s="138" t="str">
        <f t="array" ref="Z121">IFERROR(INDEX($A$4:$A$56,SMALL(IF($A$111=Z$4:Z$56,ROW(Z$4:Z$56)-MIN(ROW(Z$4))+1,""),ROWS(Z$111:Z121))),"")</f>
        <v/>
      </c>
      <c r="AA121" s="186" t="str">
        <f t="array" ref="AA121">IFERROR(INDEX($A$4:$A$56,SMALL(IF($A$111=AA$4:AA$56,ROW(AA$4:AA$56)-MIN(ROW(AA$4))+1,""),ROWS(AA$111:AA121))),"")</f>
        <v/>
      </c>
      <c r="AB121" s="138" t="str">
        <f t="array" ref="AB121">IFERROR(INDEX($A$4:$A$56,SMALL(IF($A$111=AB$4:AB$56,ROW(AB$4:AB$56)-MIN(ROW(AB$4))+1,""),ROWS(AB$111:AB121))),"")</f>
        <v/>
      </c>
      <c r="AC121" s="138" t="str">
        <f t="array" ref="AC121">IFERROR(INDEX($A$4:$A$56,SMALL(IF($A$111=AC$4:AC$56,ROW(AC$4:AC$56)-MIN(ROW(AC$4))+1,""),ROWS(AC$111:AC121))),"")</f>
        <v/>
      </c>
      <c r="AD121" s="138" t="str">
        <f t="array" ref="AD121">IFERROR(INDEX($A$4:$A$56,SMALL(IF($A$111=AD$4:AD$56,ROW(AD$4:AD$56)-MIN(ROW(AD$4))+1,""),ROWS(AD$111:AD121))),"")</f>
        <v/>
      </c>
      <c r="AE121" s="138" t="str">
        <f t="array" ref="AE121">IFERROR(INDEX($A$4:$A$56,SMALL(IF($A$111=AE$4:AE$56,ROW(AE$4:AE$56)-MIN(ROW(AE$4))+1,""),ROWS(AE$111:AE121))),"")</f>
        <v/>
      </c>
      <c r="AF121" s="186" t="str">
        <f t="array" ref="AF121">IFERROR(INDEX($A$4:$A$56,SMALL(IF($A$111=AF$4:AF$56,ROW(AF$4:AF$56)-MIN(ROW(AF$4))+1,""),ROWS(AF$111:AF121))),"")</f>
        <v/>
      </c>
      <c r="AG121" s="138" t="str">
        <f t="array" ref="AG121">IFERROR(INDEX($A$4:$A$56,SMALL(IF($A$111=AG$4:AG$56,ROW(AG$4:AG$56)-MIN(ROW(AG$4))+1,""),ROWS(AG$111:AG121))),"")</f>
        <v/>
      </c>
      <c r="AH121" s="138" t="str">
        <f t="array" ref="AH121">IFERROR(INDEX($A$4:$A$56,SMALL(IF($A$111=AH$4:AH$56,ROW(AH$4:AH$56)-MIN(ROW(AH$4))+1,""),ROWS(AH$111:AH121))),"")</f>
        <v/>
      </c>
      <c r="AI121" s="138" t="str">
        <f t="array" ref="AI121">IFERROR(INDEX($A$4:$A$56,SMALL(IF($A$111=AI$4:AI$56,ROW(AI$4:AI$56)-MIN(ROW(AI$4))+1,""),ROWS(AI$111:AI121))),"")</f>
        <v/>
      </c>
      <c r="AJ121" s="138" t="str">
        <f t="array" ref="AJ121">IFERROR(INDEX($A$4:$A$56,SMALL(IF($A$111=AJ$4:AJ$56,ROW(AJ$4:AJ$56)-MIN(ROW(AJ$4))+1,""),ROWS(AJ$111:AJ121))),"")</f>
        <v/>
      </c>
      <c r="AK121" s="186" t="str">
        <f t="array" ref="AK121">IFERROR(INDEX($A$4:$A$56,SMALL(IF($A$111=AK$4:AK$56,ROW(AK$4:AK$56)-MIN(ROW(AK$4))+1,""),ROWS(AK$111:AK121))),"")</f>
        <v/>
      </c>
      <c r="AL121" s="138" t="str">
        <f t="array" ref="AL121">IFERROR(INDEX($A$4:$A$56,SMALL(IF($A$111=AL$4:AL$56,ROW(AL$4:AL$56)-MIN(ROW(AL$4))+1,""),ROWS(AL$111:AL121))),"")</f>
        <v/>
      </c>
      <c r="AM121" s="138" t="str">
        <f t="array" ref="AM121">IFERROR(INDEX($A$4:$A$56,SMALL(IF($A$111=AM$4:AM$56,ROW(AM$4:AM$56)-MIN(ROW(AM$4))+1,""),ROWS(AM$111:AM121))),"")</f>
        <v/>
      </c>
      <c r="AN121" s="138" t="str">
        <f t="array" ref="AN121">IFERROR(INDEX($A$4:$A$56,SMALL(IF($A$111=AN$4:AN$56,ROW(AN$4:AN$56)-MIN(ROW(AN$4))+1,""),ROWS(AN$111:AN121))),"")</f>
        <v/>
      </c>
      <c r="AO121" s="138" t="str">
        <f t="array" ref="AO121">IFERROR(INDEX($A$4:$A$56,SMALL(IF($A$111=AO$4:AO$56,ROW(AO$4:AO$56)-MIN(ROW(AO$4))+1,""),ROWS(AO$111:AO121))),"")</f>
        <v/>
      </c>
      <c r="AP121" s="186" t="str">
        <f t="array" ref="AP121">IFERROR(INDEX($A$4:$A$56,SMALL(IF($A$111=AP$4:AP$56,ROW(AP$4:AP$56)-MIN(ROW(AP$4))+1,""),ROWS(AP$111:AP121))),"")</f>
        <v/>
      </c>
      <c r="AQ121" s="138" t="str">
        <f t="array" ref="AQ121">IFERROR(INDEX($A$4:$A$56,SMALL(IF($A$111=AQ$4:AQ$56,ROW(AQ$4:AQ$56)-MIN(ROW(AQ$4))+1,""),ROWS(AQ$111:AQ121))),"")</f>
        <v/>
      </c>
      <c r="AR121" s="138" t="str">
        <f t="array" ref="AR121">IFERROR(INDEX($A$4:$A$56,SMALL(IF($A$111=AR$4:AR$56,ROW(AR$4:AR$56)-MIN(ROW(AR$4))+1,""),ROWS(AR$111:AR121))),"")</f>
        <v/>
      </c>
      <c r="AS121" s="138" t="str">
        <f t="array" ref="AS121">IFERROR(INDEX($A$4:$A$56,SMALL(IF($A$111=AS$4:AS$56,ROW(AS$4:AS$56)-MIN(ROW(AS$4))+1,""),ROWS(AS$111:AS121))),"")</f>
        <v/>
      </c>
      <c r="AT121" s="138" t="str">
        <f t="array" ref="AT121">IFERROR(INDEX($A$4:$A$56,SMALL(IF($A$111=AT$4:AT$56,ROW(AT$4:AT$56)-MIN(ROW(AT$4))+1,""),ROWS(AT$111:AT121))),"")</f>
        <v/>
      </c>
      <c r="AU121" s="186" t="str">
        <f t="array" ref="AU121">IFERROR(INDEX($A$4:$A$56,SMALL(IF($A$111=AU$4:AU$56,ROW(AU$4:AU$56)-MIN(ROW(AU$4))+1,""),ROWS(AU$111:AU121))),"")</f>
        <v/>
      </c>
      <c r="AV121" s="138" t="str">
        <f t="array" ref="AV121">IFERROR(INDEX($A$4:$A$56,SMALL(IF($A$111=AV$4:AV$56,ROW(AV$4:AV$56)-MIN(ROW(AV$4))+1,""),ROWS(AV$111:AV121))),"")</f>
        <v/>
      </c>
      <c r="AW121" s="138" t="str">
        <f t="array" ref="AW121">IFERROR(INDEX($A$4:$A$56,SMALL(IF($A$111=AW$4:AW$56,ROW(AW$4:AW$56)-MIN(ROW(AW$4))+1,""),ROWS(AW$111:AW121))),"")</f>
        <v/>
      </c>
      <c r="AX121" s="138" t="str">
        <f t="array" ref="AX121">IFERROR(INDEX($A$4:$A$56,SMALL(IF($A$111=AX$4:AX$56,ROW(AX$4:AX$56)-MIN(ROW(AX$4))+1,""),ROWS(AX$111:AX121))),"")</f>
        <v/>
      </c>
      <c r="AY121" s="138" t="str">
        <f t="array" ref="AY121">IFERROR(INDEX($A$4:$A$56,SMALL(IF($A$111=AY$4:AY$56,ROW(AY$4:AY$56)-MIN(ROW(AY$4))+1,""),ROWS(AY$111:AY121))),"")</f>
        <v/>
      </c>
      <c r="AZ121" s="186" t="str">
        <f t="array" ref="AZ121">IFERROR(INDEX($A$4:$A$56,SMALL(IF($A$111=AZ$4:AZ$56,ROW(AZ$4:AZ$56)-MIN(ROW(AZ$4))+1,""),ROWS(AZ$111:AZ121))),"")</f>
        <v/>
      </c>
      <c r="BA121" s="138" t="str">
        <f t="array" ref="BA121">IFERROR(INDEX($A$4:$A$56,SMALL(IF($A$111=BA$4:BA$56,ROW(BA$4:BA$56)-MIN(ROW(BA$4))+1,""),ROWS(BA$111:BA121))),"")</f>
        <v/>
      </c>
      <c r="BB121" s="138" t="str">
        <f t="array" ref="BB121">IFERROR(INDEX($A$4:$A$56,SMALL(IF($A$111=BB$4:BB$56,ROW(BB$4:BB$56)-MIN(ROW(BB$4))+1,""),ROWS(BB$111:BB121))),"")</f>
        <v/>
      </c>
      <c r="BC121" s="138" t="str">
        <f t="array" ref="BC121">IFERROR(INDEX($A$4:$A$56,SMALL(IF($A$111=BC$4:BC$56,ROW(BC$4:BC$56)-MIN(ROW(BC$4))+1,""),ROWS(BC$111:BC121))),"")</f>
        <v/>
      </c>
      <c r="BD121" s="138" t="str">
        <f t="array" ref="BD121">IFERROR(INDEX($A$4:$A$56,SMALL(IF($A$111=BD$4:BD$56,ROW(BD$4:BD$56)-MIN(ROW(BD$4))+1,""),ROWS(BD$111:BD121))),"")</f>
        <v/>
      </c>
      <c r="BE121" s="186" t="str">
        <f t="array" ref="BE121">IFERROR(INDEX($A$4:$A$56,SMALL(IF($A$111=BE$4:BE$56,ROW(BE$4:BE$56)-MIN(ROW(BE$4))+1,""),ROWS(BE$111:BE121))),"")</f>
        <v/>
      </c>
      <c r="BF121" s="138" t="str">
        <f t="array" ref="BF121">IFERROR(INDEX($A$4:$A$56,SMALL(IF($A$111=BF$4:BF$56,ROW(BF$4:BF$56)-MIN(ROW(BF$4))+1,""),ROWS(BF$111:BF121))),"")</f>
        <v/>
      </c>
      <c r="BG121" s="138" t="str">
        <f t="array" ref="BG121">IFERROR(INDEX($A$4:$A$56,SMALL(IF($A$111=BG$4:BG$56,ROW(BG$4:BG$56)-MIN(ROW(BG$4))+1,""),ROWS(BG$111:BG121))),"")</f>
        <v/>
      </c>
      <c r="BH121" s="138" t="str">
        <f t="array" ref="BH121">IFERROR(INDEX($A$4:$A$56,SMALL(IF($A$111=BH$4:BH$56,ROW(BH$4:BH$56)-MIN(ROW(BH$4))+1,""),ROWS(BH$111:BH121))),"")</f>
        <v/>
      </c>
      <c r="BI121" s="138" t="str">
        <f t="array" ref="BI121">IFERROR(INDEX($A$4:$A$56,SMALL(IF($A$111=BI$4:BI$56,ROW(BI$4:BI$56)-MIN(ROW(BI$4))+1,""),ROWS(BI$111:BI121))),"")</f>
        <v/>
      </c>
      <c r="BJ121" s="186" t="str">
        <f t="array" ref="BJ121">IFERROR(INDEX($A$4:$A$56,SMALL(IF($A$111=BJ$4:BJ$56,ROW(BJ$4:BJ$56)-MIN(ROW(BJ$4))+1,""),ROWS(BJ$111:BJ121))),"")</f>
        <v/>
      </c>
      <c r="BK121" s="138" t="str">
        <f t="array" ref="BK121">IFERROR(INDEX($A$4:$A$56,SMALL(IF($A$111=BK$4:BK$56,ROW(BK$4:BK$56)-MIN(ROW(BK$4))+1,""),ROWS(BK$111:BK121))),"")</f>
        <v/>
      </c>
      <c r="BL121" s="138" t="str">
        <f t="array" ref="BL121">IFERROR(INDEX($A$4:$A$56,SMALL(IF($A$111=BL$4:BL$56,ROW(BL$4:BL$56)-MIN(ROW(BL$4))+1,""),ROWS(BL$111:BL121))),"")</f>
        <v/>
      </c>
      <c r="BM121" s="138" t="str">
        <f t="array" ref="BM121">IFERROR(INDEX($A$4:$A$56,SMALL(IF($A$111=BM$4:BM$56,ROW(BM$4:BM$56)-MIN(ROW(BM$4))+1,""),ROWS(BM$111:BM121))),"")</f>
        <v/>
      </c>
      <c r="BN121" s="138" t="str">
        <f t="array" ref="BN121">IFERROR(INDEX($A$4:$A$56,SMALL(IF($A$111=BN$4:BN$56,ROW(BN$4:BN$56)-MIN(ROW(BN$4))+1,""),ROWS(BN$111:BN121))),"")</f>
        <v/>
      </c>
      <c r="BO121" s="186" t="str">
        <f t="array" ref="BO121">IFERROR(INDEX($A$4:$A$56,SMALL(IF($A$111=BO$4:BO$56,ROW(BO$4:BO$56)-MIN(ROW(BO$4))+1,""),ROWS(BO$111:BO121))),"")</f>
        <v/>
      </c>
      <c r="BP121" s="138" t="str">
        <f t="array" ref="BP121">IFERROR(INDEX($A$4:$A$56,SMALL(IF($A$111=BP$4:BP$56,ROW(BP$4:BP$56)-MIN(ROW(BP$4))+1,""),ROWS(BP$111:BP121))),"")</f>
        <v/>
      </c>
      <c r="BQ121" s="138" t="str">
        <f t="array" ref="BQ121">IFERROR(INDEX($A$4:$A$56,SMALL(IF($A$111=BQ$4:BQ$56,ROW(BQ$4:BQ$56)-MIN(ROW(BQ$4))+1,""),ROWS(BQ$111:BQ121))),"")</f>
        <v/>
      </c>
      <c r="BR121" s="138" t="str">
        <f t="array" ref="BR121">IFERROR(INDEX($A$4:$A$56,SMALL(IF($A$111=BR$4:BR$56,ROW(BR$4:BR$56)-MIN(ROW(BR$4))+1,""),ROWS(BR$111:BR121))),"")</f>
        <v/>
      </c>
      <c r="BS121" s="138" t="str">
        <f t="array" ref="BS121">IFERROR(INDEX($A$4:$A$56,SMALL(IF($A$111=BS$4:BS$56,ROW(BS$4:BS$56)-MIN(ROW(BS$4))+1,""),ROWS(BS$111:BS121))),"")</f>
        <v/>
      </c>
      <c r="BT121" s="186" t="str">
        <f t="array" ref="BT121">IFERROR(INDEX($A$4:$A$56,SMALL(IF($A$111=BT$4:BT$56,ROW(BT$4:BT$56)-MIN(ROW(BT$4))+1,""),ROWS(BT$111:BT121))),"")</f>
        <v/>
      </c>
      <c r="BU121" s="138" t="str">
        <f t="array" ref="BU121">IFERROR(INDEX($A$4:$A$56,SMALL(IF($A$111=BU$4:BU$56,ROW(BU$4:BU$56)-MIN(ROW(BU$4))+1,""),ROWS(BU$111:BU121))),"")</f>
        <v/>
      </c>
      <c r="BV121" s="138" t="str">
        <f t="array" ref="BV121">IFERROR(INDEX($A$4:$A$56,SMALL(IF($A$111=BV$4:BV$56,ROW(BV$4:BV$56)-MIN(ROW(BV$4))+1,""),ROWS(BV$111:BV121))),"")</f>
        <v/>
      </c>
      <c r="BW121" s="138" t="str">
        <f t="array" ref="BW121">IFERROR(INDEX($A$4:$A$56,SMALL(IF($A$111=BW$4:BW$56,ROW(BW$4:BW$56)-MIN(ROW(BW$4))+1,""),ROWS(BW$111:BW121))),"")</f>
        <v/>
      </c>
      <c r="BX121" s="138" t="str">
        <f t="array" ref="BX121">IFERROR(INDEX($A$4:$A$56,SMALL(IF($A$111=BX$4:BX$56,ROW(BX$4:BX$56)-MIN(ROW(BX$4))+1,""),ROWS(BX$111:BX121))),"")</f>
        <v/>
      </c>
      <c r="BY121" s="186" t="str">
        <f t="array" ref="BY121">IFERROR(INDEX($A$4:$A$56,SMALL(IF($A$111=BY$4:BY$56,ROW(BY$4:BY$56)-MIN(ROW(BY$4))+1,""),ROWS(BY$111:BY121))),"")</f>
        <v/>
      </c>
      <c r="BZ121" s="138" t="str">
        <f t="array" ref="BZ121">IFERROR(INDEX($A$4:$A$56,SMALL(IF($A$111=BZ$4:BZ$56,ROW(BZ$4:BZ$56)-MIN(ROW(BZ$4))+1,""),ROWS(BZ$111:BZ121))),"")</f>
        <v/>
      </c>
      <c r="CA121" s="138" t="str">
        <f t="array" ref="CA121">IFERROR(INDEX($A$4:$A$56,SMALL(IF($A$111=CA$4:CA$56,ROW(CA$4:CA$56)-MIN(ROW(CA$4))+1,""),ROWS(CA$111:CA121))),"")</f>
        <v/>
      </c>
      <c r="CB121" s="138" t="str">
        <f t="array" ref="CB121">IFERROR(INDEX($A$4:$A$56,SMALL(IF($A$111=CB$4:CB$56,ROW(CB$4:CB$56)-MIN(ROW(CB$4))+1,""),ROWS(CB$111:CB121))),"")</f>
        <v/>
      </c>
      <c r="CC121" s="138" t="str">
        <f t="array" ref="CC121">IFERROR(INDEX($A$4:$A$56,SMALL(IF($A$111=CC$4:CC$56,ROW(CC$4:CC$56)-MIN(ROW(CC$4))+1,""),ROWS(CC$111:CC121))),"")</f>
        <v/>
      </c>
      <c r="CD121" s="186" t="str">
        <f t="array" ref="CD121">IFERROR(INDEX($A$4:$A$56,SMALL(IF($A$111=CD$4:CD$56,ROW(CD$4:CD$56)-MIN(ROW(CD$4))+1,""),ROWS(CD$111:CD121))),"")</f>
        <v/>
      </c>
      <c r="CE121" s="138" t="str">
        <f t="array" ref="CE121">IFERROR(INDEX($A$4:$A$56,SMALL(IF($A$111=CE$4:CE$56,ROW(CE$4:CE$56)-MIN(ROW(CE$4))+1,""),ROWS(CE$111:CE121))),"")</f>
        <v/>
      </c>
      <c r="CF121" s="138" t="str">
        <f t="array" ref="CF121">IFERROR(INDEX($A$4:$A$56,SMALL(IF($A$111=CF$4:CF$56,ROW(CF$4:CF$56)-MIN(ROW(CF$4))+1,""),ROWS(CF$111:CF121))),"")</f>
        <v/>
      </c>
      <c r="CG121" s="138" t="str">
        <f t="array" ref="CG121">IFERROR(INDEX($A$4:$A$56,SMALL(IF($A$111=CG$4:CG$56,ROW(CG$4:CG$56)-MIN(ROW(CG$4))+1,""),ROWS(CG$111:CG121))),"")</f>
        <v/>
      </c>
      <c r="CH121" s="138" t="str">
        <f t="array" ref="CH121">IFERROR(INDEX($A$4:$A$56,SMALL(IF($A$111=CH$4:CH$56,ROW(CH$4:CH$56)-MIN(ROW(CH$4))+1,""),ROWS(CH$111:CH121))),"")</f>
        <v/>
      </c>
      <c r="CI121" s="186" t="str">
        <f t="array" ref="CI121">IFERROR(INDEX($A$4:$A$56,SMALL(IF($A$111=CI$4:CI$56,ROW(CI$4:CI$56)-MIN(ROW(CI$4))+1,""),ROWS(CI$111:CI121))),"")</f>
        <v/>
      </c>
      <c r="CJ121" s="138" t="str">
        <f t="array" ref="CJ121">IFERROR(INDEX($A$4:$A$56,SMALL(IF($A$111=CJ$4:CJ$56,ROW(CJ$4:CJ$56)-MIN(ROW(CJ$4))+1,""),ROWS(CJ$111:CJ121))),"")</f>
        <v/>
      </c>
      <c r="CK121" s="138" t="str">
        <f t="array" ref="CK121">IFERROR(INDEX($A$4:$A$56,SMALL(IF($A$111=CK$4:CK$56,ROW(CK$4:CK$56)-MIN(ROW(CK$4))+1,""),ROWS(CK$111:CK121))),"")</f>
        <v/>
      </c>
      <c r="CL121" s="138" t="str">
        <f t="array" ref="CL121">IFERROR(INDEX($A$4:$A$56,SMALL(IF($A$111=CL$4:CL$56,ROW(CL$4:CL$56)-MIN(ROW(CL$4))+1,""),ROWS(CL$111:CL121))),"")</f>
        <v/>
      </c>
      <c r="CM121" s="138" t="str">
        <f t="array" ref="CM121">IFERROR(INDEX($A$4:$A$56,SMALL(IF($A$111=CM$4:CM$56,ROW(CM$4:CM$56)-MIN(ROW(CM$4))+1,""),ROWS(CM$111:CM121))),"")</f>
        <v/>
      </c>
      <c r="CN121" s="186" t="str">
        <f t="array" ref="CN121">IFERROR(INDEX($A$4:$A$56,SMALL(IF($A$111=CN$4:CN$56,ROW(CN$4:CN$56)-MIN(ROW(CN$4))+1,""),ROWS(CN$111:CN121))),"")</f>
        <v/>
      </c>
      <c r="CO121" s="138" t="str">
        <f t="array" ref="CO121">IFERROR(INDEX($A$4:$A$56,SMALL(IF($A$111=CO$4:CO$56,ROW(CO$4:CO$56)-MIN(ROW(CO$4))+1,""),ROWS(CO$111:CO121))),"")</f>
        <v/>
      </c>
      <c r="CP121" s="138" t="str">
        <f t="array" ref="CP121">IFERROR(INDEX($A$4:$A$56,SMALL(IF($A$111=CP$4:CP$56,ROW(CP$4:CP$56)-MIN(ROW(CP$4))+1,""),ROWS(CP$111:CP121))),"")</f>
        <v/>
      </c>
      <c r="CQ121" s="138" t="str">
        <f t="array" ref="CQ121">IFERROR(INDEX($A$4:$A$56,SMALL(IF($A$111=CQ$4:CQ$56,ROW(CQ$4:CQ$56)-MIN(ROW(CQ$4))+1,""),ROWS(CQ$111:CQ121))),"")</f>
        <v/>
      </c>
      <c r="CR121" s="138" t="str">
        <f t="array" ref="CR121">IFERROR(INDEX($A$4:$A$56,SMALL(IF($A$111=CR$4:CR$56,ROW(CR$4:CR$56)-MIN(ROW(CR$4))+1,""),ROWS(CR$111:CR121))),"")</f>
        <v/>
      </c>
      <c r="CS121" s="186" t="str">
        <f t="array" ref="CS121">IFERROR(INDEX($A$4:$A$56,SMALL(IF($A$111=CS$4:CS$56,ROW(CS$4:CS$56)-MIN(ROW(CS$4))+1,""),ROWS(CS$111:CS121))),"")</f>
        <v/>
      </c>
      <c r="CT121" s="138" t="str">
        <f t="array" ref="CT121">IFERROR(INDEX($A$4:$A$56,SMALL(IF($A$111=CT$4:CT$56,ROW(CT$4:CT$56)-MIN(ROW(CT$4))+1,""),ROWS(CT$111:CT121))),"")</f>
        <v/>
      </c>
      <c r="CU121" s="138" t="str">
        <f t="array" ref="CU121">IFERROR(INDEX($A$4:$A$56,SMALL(IF($A$111=CU$4:CU$56,ROW(CU$4:CU$56)-MIN(ROW(CU$4))+1,""),ROWS(CU$111:CU121))),"")</f>
        <v/>
      </c>
      <c r="CV121" s="138" t="str">
        <f t="array" ref="CV121">IFERROR(INDEX($A$4:$A$56,SMALL(IF($A$111=CV$4:CV$56,ROW(CV$4:CV$56)-MIN(ROW(CV$4))+1,""),ROWS(CV$111:CV121))),"")</f>
        <v/>
      </c>
      <c r="CW121" s="138" t="str">
        <f t="array" ref="CW121">IFERROR(INDEX($A$4:$A$56,SMALL(IF($A$111=CW$4:CW$56,ROW(CW$4:CW$56)-MIN(ROW(CW$4))+1,""),ROWS(CW$111:CW121))),"")</f>
        <v/>
      </c>
      <c r="CX121" s="186" t="str">
        <f t="array" ref="CX121">IFERROR(INDEX($A$4:$A$56,SMALL(IF($A$111=CX$4:CX$56,ROW(CX$4:CX$56)-MIN(ROW(CX$4))+1,""),ROWS(CX$111:CX121))),"")</f>
        <v/>
      </c>
      <c r="CY121" s="138" t="str">
        <f t="array" ref="CY121">IFERROR(INDEX($A$4:$A$56,SMALL(IF($A$111=CY$4:CY$56,ROW(CY$4:CY$56)-MIN(ROW(CY$4))+1,""),ROWS(CY$111:CY121))),"")</f>
        <v/>
      </c>
      <c r="CZ121" s="138" t="str">
        <f t="array" ref="CZ121">IFERROR(INDEX($A$4:$A$56,SMALL(IF($A$111=CZ$4:CZ$56,ROW(CZ$4:CZ$56)-MIN(ROW(CZ$4))+1,""),ROWS(CZ$111:CZ121))),"")</f>
        <v/>
      </c>
      <c r="DA121" s="138" t="str">
        <f t="array" ref="DA121">IFERROR(INDEX($A$4:$A$56,SMALL(IF($A$111=DA$4:DA$56,ROW(DA$4:DA$56)-MIN(ROW(DA$4))+1,""),ROWS(DA$111:DA121))),"")</f>
        <v/>
      </c>
      <c r="DB121" s="138" t="str">
        <f t="array" ref="DB121">IFERROR(INDEX($A$4:$A$56,SMALL(IF($A$111=DB$4:DB$56,ROW(DB$4:DB$56)-MIN(ROW(DB$4))+1,""),ROWS(DB$111:DB121))),"")</f>
        <v/>
      </c>
      <c r="DC121" s="186" t="str">
        <f t="array" ref="DC121">IFERROR(INDEX($A$4:$A$56,SMALL(IF($A$111=DC$4:DC$56,ROW(DC$4:DC$56)-MIN(ROW(DC$4))+1,""),ROWS(DC$111:DC121))),"")</f>
        <v/>
      </c>
      <c r="DD121" s="138" t="str">
        <f t="array" ref="DD121">IFERROR(INDEX($A$4:$A$56,SMALL(IF($A$111=DD$4:DD$56,ROW(DD$4:DD$56)-MIN(ROW(DD$4))+1,""),ROWS(DD$111:DD121))),"")</f>
        <v/>
      </c>
      <c r="DE121" s="138" t="str">
        <f t="array" ref="DE121">IFERROR(INDEX($A$4:$A$56,SMALL(IF($A$111=DE$4:DE$56,ROW(DE$4:DE$56)-MIN(ROW(DE$4))+1,""),ROWS(DE$111:DE121))),"")</f>
        <v/>
      </c>
      <c r="DF121" s="138" t="str">
        <f t="array" ref="DF121">IFERROR(INDEX($A$4:$A$56,SMALL(IF($A$111=DF$4:DF$56,ROW(DF$4:DF$56)-MIN(ROW(DF$4))+1,""),ROWS(DF$111:DF121))),"")</f>
        <v/>
      </c>
      <c r="DG121" s="138" t="str">
        <f t="array" ref="DG121">IFERROR(INDEX($A$4:$A$56,SMALL(IF($A$111=DG$4:DG$56,ROW(DG$4:DG$56)-MIN(ROW(DG$4))+1,""),ROWS(DG$111:DG121))),"")</f>
        <v/>
      </c>
      <c r="DH121" s="186" t="str">
        <f t="array" ref="DH121">IFERROR(INDEX($A$4:$A$56,SMALL(IF($A$111=DH$4:DH$56,ROW(DH$4:DH$56)-MIN(ROW(DH$4))+1,""),ROWS(DH$111:DH121))),"")</f>
        <v/>
      </c>
      <c r="DI121" s="138" t="str">
        <f t="array" ref="DI121">IFERROR(INDEX($A$4:$A$56,SMALL(IF($A$111=DI$4:DI$56,ROW(DI$4:DI$56)-MIN(ROW(DI$4))+1,""),ROWS(DI$111:DI121))),"")</f>
        <v/>
      </c>
      <c r="DJ121" s="138" t="str">
        <f t="array" ref="DJ121">IFERROR(INDEX($A$4:$A$56,SMALL(IF($A$111=DJ$4:DJ$56,ROW(DJ$4:DJ$56)-MIN(ROW(DJ$4))+1,""),ROWS(DJ$111:DJ121))),"")</f>
        <v/>
      </c>
      <c r="DK121" s="138" t="str">
        <f t="array" ref="DK121">IFERROR(INDEX($A$4:$A$56,SMALL(IF($A$111=DK$4:DK$56,ROW(DK$4:DK$56)-MIN(ROW(DK$4))+1,""),ROWS(DK$111:DK121))),"")</f>
        <v/>
      </c>
      <c r="DL121" s="138" t="str">
        <f t="array" ref="DL121">IFERROR(INDEX($A$4:$A$56,SMALL(IF($A$111=DL$4:DL$56,ROW(DL$4:DL$56)-MIN(ROW(DL$4))+1,""),ROWS(DL$111:DL121))),"")</f>
        <v/>
      </c>
      <c r="DM121" s="186" t="str">
        <f t="array" ref="DM121">IFERROR(INDEX($A$4:$A$56,SMALL(IF($A$111=DM$4:DM$56,ROW(DM$4:DM$56)-MIN(ROW(DM$4))+1,""),ROWS(DM$111:DM121))),"")</f>
        <v/>
      </c>
      <c r="DN121" s="138" t="str">
        <f t="array" ref="DN121">IFERROR(INDEX($A$4:$A$56,SMALL(IF($A$111=DN$4:DN$56,ROW(DN$4:DN$56)-MIN(ROW(DN$4))+1,""),ROWS(DN$111:DN121))),"")</f>
        <v/>
      </c>
      <c r="DO121" s="138" t="str">
        <f t="array" ref="DO121">IFERROR(INDEX($A$4:$A$56,SMALL(IF($A$111=DO$4:DO$56,ROW(DO$4:DO$56)-MIN(ROW(DO$4))+1,""),ROWS(DO$111:DO121))),"")</f>
        <v/>
      </c>
      <c r="DP121" s="138" t="str">
        <f t="array" ref="DP121">IFERROR(INDEX($A$4:$A$56,SMALL(IF($A$111=DP$4:DP$56,ROW(DP$4:DP$56)-MIN(ROW(DP$4))+1,""),ROWS(DP$111:DP121))),"")</f>
        <v/>
      </c>
      <c r="DQ121" s="138" t="str">
        <f t="array" ref="DQ121">IFERROR(INDEX($A$4:$A$56,SMALL(IF($A$111=DQ$4:DQ$56,ROW(DQ$4:DQ$56)-MIN(ROW(DQ$4))+1,""),ROWS(DQ$111:DQ121))),"")</f>
        <v/>
      </c>
      <c r="DR121" s="186" t="str">
        <f t="array" ref="DR121">IFERROR(INDEX($A$4:$A$56,SMALL(IF($A$111=DR$4:DR$56,ROW(DR$4:DR$56)-MIN(ROW(DR$4))+1,""),ROWS(DR$111:DR121))),"")</f>
        <v/>
      </c>
      <c r="DS121" s="138" t="str">
        <f t="array" ref="DS121">IFERROR(INDEX($A$4:$A$56,SMALL(IF($A$111=DS$4:DS$56,ROW(DS$4:DS$56)-MIN(ROW(DS$4))+1,""),ROWS(DS$111:DS121))),"")</f>
        <v/>
      </c>
      <c r="DT121" s="138" t="str">
        <f t="array" ref="DT121">IFERROR(INDEX($A$4:$A$56,SMALL(IF($A$111=DT$4:DT$56,ROW(DT$4:DT$56)-MIN(ROW(DT$4))+1,""),ROWS(DT$111:DT121))),"")</f>
        <v/>
      </c>
      <c r="DU121" s="138" t="str">
        <f t="array" ref="DU121">IFERROR(INDEX($A$4:$A$56,SMALL(IF($A$111=DU$4:DU$56,ROW(DU$4:DU$56)-MIN(ROW(DU$4))+1,""),ROWS(DU$111:DU121))),"")</f>
        <v/>
      </c>
      <c r="DV121" s="138" t="str">
        <f t="array" ref="DV121">IFERROR(INDEX($A$4:$A$56,SMALL(IF($A$111=DV$4:DV$56,ROW(DV$4:DV$56)-MIN(ROW(DV$4))+1,""),ROWS(DV$111:DV121))),"")</f>
        <v/>
      </c>
      <c r="DW121" s="186" t="str">
        <f t="array" ref="DW121">IFERROR(INDEX($A$4:$A$56,SMALL(IF($A$111=DW$4:DW$56,ROW(DW$4:DW$56)-MIN(ROW(DW$4))+1,""),ROWS(DW$111:DW121))),"")</f>
        <v/>
      </c>
      <c r="DX121" s="138" t="str">
        <f t="array" ref="DX121">IFERROR(INDEX($A$4:$A$56,SMALL(IF($A$111=DX$4:DX$56,ROW(DX$4:DX$56)-MIN(ROW(DX$4))+1,""),ROWS(DX$111:DX121))),"")</f>
        <v/>
      </c>
      <c r="DY121" s="138" t="str">
        <f t="array" ref="DY121">IFERROR(INDEX($A$4:$A$56,SMALL(IF($A$111=DY$4:DY$56,ROW(DY$4:DY$56)-MIN(ROW(DY$4))+1,""),ROWS(DY$111:DY121))),"")</f>
        <v/>
      </c>
      <c r="DZ121" s="138" t="str">
        <f t="array" ref="DZ121">IFERROR(INDEX($A$4:$A$56,SMALL(IF($A$111=DZ$4:DZ$56,ROW(DZ$4:DZ$56)-MIN(ROW(DZ$4))+1,""),ROWS(DZ$111:DZ121))),"")</f>
        <v/>
      </c>
      <c r="EA121" s="138" t="str">
        <f t="array" ref="EA121">IFERROR(INDEX($A$4:$A$56,SMALL(IF($A$111=EA$4:EA$56,ROW(EA$4:EA$56)-MIN(ROW(EA$4))+1,""),ROWS(EA$111:EA121))),"")</f>
        <v/>
      </c>
      <c r="EB121" s="186" t="str">
        <f t="array" ref="EB121">IFERROR(INDEX($A$4:$A$56,SMALL(IF($A$111=EB$4:EB$56,ROW(EB$4:EB$56)-MIN(ROW(EB$4))+1,""),ROWS(EB$111:EB121))),"")</f>
        <v/>
      </c>
      <c r="EC121" s="138" t="str">
        <f t="array" ref="EC121">IFERROR(INDEX($A$4:$A$56,SMALL(IF($A$111=EC$4:EC$56,ROW(EC$4:EC$56)-MIN(ROW(EC$4))+1,""),ROWS(EC$111:EC121))),"")</f>
        <v/>
      </c>
      <c r="ED121" s="138" t="str">
        <f t="array" ref="ED121">IFERROR(INDEX($A$4:$A$56,SMALL(IF($A$111=ED$4:ED$56,ROW(ED$4:ED$56)-MIN(ROW(ED$4))+1,""),ROWS(ED$111:ED121))),"")</f>
        <v/>
      </c>
      <c r="EE121" s="138" t="str">
        <f t="array" ref="EE121">IFERROR(INDEX($A$4:$A$56,SMALL(IF($A$111=EE$4:EE$56,ROW(EE$4:EE$56)-MIN(ROW(EE$4))+1,""),ROWS(EE$111:EE121))),"")</f>
        <v/>
      </c>
      <c r="EF121" s="138" t="str">
        <f t="array" ref="EF121">IFERROR(INDEX($A$4:$A$56,SMALL(IF($A$111=EF$4:EF$56,ROW(EF$4:EF$56)-MIN(ROW(EF$4))+1,""),ROWS(EF$111:EF121))),"")</f>
        <v/>
      </c>
      <c r="EG121" s="186" t="str">
        <f t="array" ref="EG121">IFERROR(INDEX($A$4:$A$56,SMALL(IF($A$111=EG$4:EG$56,ROW(EG$4:EG$56)-MIN(ROW(EG$4))+1,""),ROWS(EG$111:EG121))),"")</f>
        <v/>
      </c>
      <c r="EH121" s="138" t="str">
        <f t="array" ref="EH121">IFERROR(INDEX($A$4:$A$56,SMALL(IF($A$111=EH$4:EH$56,ROW(EH$4:EH$56)-MIN(ROW(EH$4))+1,""),ROWS(EH$111:EH121))),"")</f>
        <v/>
      </c>
      <c r="EI121" s="138" t="str">
        <f t="array" ref="EI121">IFERROR(INDEX($A$4:$A$56,SMALL(IF($A$111=EI$4:EI$56,ROW(EI$4:EI$56)-MIN(ROW(EI$4))+1,""),ROWS(EI$111:EI121))),"")</f>
        <v/>
      </c>
      <c r="EJ121" s="138" t="str">
        <f t="array" ref="EJ121">IFERROR(INDEX($A$4:$A$56,SMALL(IF($A$111=EJ$4:EJ$56,ROW(EJ$4:EJ$56)-MIN(ROW(EJ$4))+1,""),ROWS(EJ$111:EJ121))),"")</f>
        <v/>
      </c>
      <c r="EK121" s="138" t="str">
        <f t="array" ref="EK121">IFERROR(INDEX($A$4:$A$56,SMALL(IF($A$111=EK$4:EK$56,ROW(EK$4:EK$56)-MIN(ROW(EK$4))+1,""),ROWS(EK$111:EK121))),"")</f>
        <v/>
      </c>
      <c r="EL121" s="138" t="str">
        <f t="array" ref="EL121">IFERROR(INDEX($A$4:$A$56,SMALL(IF($A$111=EL$4:EL$56,ROW(EL$4:EL$56)-MIN(ROW(EL$4))+1,""),ROWS(EL$111:EL121))),"")</f>
        <v/>
      </c>
      <c r="EM121" s="138" t="str">
        <f t="array" ref="EM121">IFERROR(INDEX($A$4:$A$56,SMALL(IF($A$111=EM$4:EM$56,ROW(EM$4:EM$56)-MIN(ROW(EM$4))+1,""),ROWS(EM$111:EM121))),"")</f>
        <v/>
      </c>
      <c r="EN121" s="138" t="str">
        <f t="array" ref="EN121">IFERROR(INDEX($A$4:$A$56,SMALL(IF($A$111=EN$4:EN$56,ROW(EN$4:EN$56)-MIN(ROW(EN$4))+1,""),ROWS(EN$111:EN121))),"")</f>
        <v/>
      </c>
      <c r="EO121" s="138" t="str">
        <f t="array" ref="EO121">IFERROR(INDEX($A$4:$A$56,SMALL(IF($A$111=EO$4:EO$56,ROW(EO$4:EO$56)-MIN(ROW(EO$4))+1,""),ROWS(EO$111:EO121))),"")</f>
        <v/>
      </c>
      <c r="EP121" s="138" t="str">
        <f t="array" ref="EP121">IFERROR(INDEX($A$4:$A$56,SMALL(IF($A$111=EP$4:EP$56,ROW(EP$4:EP$56)-MIN(ROW(EP$4))+1,""),ROWS(EP$111:EP121))),"")</f>
        <v/>
      </c>
      <c r="EQ121" s="138" t="str">
        <f t="array" ref="EQ121">IFERROR(INDEX($A$4:$A$56,SMALL(IF($A$111=EQ$4:EQ$56,ROW(EQ$4:EQ$56)-MIN(ROW(EQ$4))+1,""),ROWS(EQ$111:EQ121))),"")</f>
        <v/>
      </c>
      <c r="ER121" s="138" t="str">
        <f t="array" ref="ER121">IFERROR(INDEX($A$4:$A$56,SMALL(IF($A$111=ER$4:ER$56,ROW(ER$4:ER$56)-MIN(ROW(ER$4))+1,""),ROWS(ER$111:ER121))),"")</f>
        <v/>
      </c>
      <c r="ES121" s="138" t="str">
        <f t="array" ref="ES121">IFERROR(INDEX($A$4:$A$56,SMALL(IF($A$111=ES$4:ES$56,ROW(ES$4:ES$56)-MIN(ROW(ES$4))+1,""),ROWS(ES$111:ES121))),"")</f>
        <v/>
      </c>
      <c r="ET121" s="138" t="str">
        <f t="array" ref="ET121">IFERROR(INDEX($A$4:$A$56,SMALL(IF($A$111=ET$4:ET$56,ROW(ET$4:ET$56)-MIN(ROW(ET$4))+1,""),ROWS(ET$111:ET121))),"")</f>
        <v/>
      </c>
      <c r="EU121" s="138" t="str">
        <f t="array" ref="EU121">IFERROR(INDEX($A$4:$A$56,SMALL(IF($A$111=EU$4:EU$56,ROW(EU$4:EU$56)-MIN(ROW(EU$4))+1,""),ROWS(EU$111:EU121))),"")</f>
        <v/>
      </c>
      <c r="EV121" s="138" t="str">
        <f t="array" ref="EV121">IFERROR(INDEX($A$4:$A$56,SMALL(IF($A$111=EV$4:EV$56,ROW(EV$4:EV$56)-MIN(ROW(EV$4))+1,""),ROWS(EV$111:EV121))),"")</f>
        <v/>
      </c>
      <c r="EW121" s="138" t="str">
        <f t="array" ref="EW121">IFERROR(INDEX($A$4:$A$56,SMALL(IF($A$111=EW$4:EW$56,ROW(EW$4:EW$56)-MIN(ROW(EW$4))+1,""),ROWS(EW$111:EW121))),"")</f>
        <v/>
      </c>
      <c r="EX121" s="138" t="str">
        <f t="array" ref="EX121">IFERROR(INDEX($A$4:$A$56,SMALL(IF($A$111=EX$4:EX$56,ROW(EX$4:EX$56)-MIN(ROW(EX$4))+1,""),ROWS(EX$111:EX121))),"")</f>
        <v/>
      </c>
      <c r="EY121" s="138" t="str">
        <f t="array" ref="EY121">IFERROR(INDEX($A$4:$A$56,SMALL(IF($A$111=EY$4:EY$56,ROW(EY$4:EY$56)-MIN(ROW(EY$4))+1,""),ROWS(EY$111:EY121))),"")</f>
        <v/>
      </c>
      <c r="EZ121" s="138" t="str">
        <f t="array" ref="EZ121">IFERROR(INDEX($A$4:$A$56,SMALL(IF($A$111=EZ$4:EZ$56,ROW(EZ$4:EZ$56)-MIN(ROW(EZ$4))+1,""),ROWS(EZ$111:EZ121))),"")</f>
        <v/>
      </c>
      <c r="FA121" s="138" t="str">
        <f t="array" ref="FA121">IFERROR(INDEX($A$4:$A$56,SMALL(IF($A$111=FA$4:FA$56,ROW(FA$4:FA$56)-MIN(ROW(FA$4))+1,""),ROWS(FA$111:FA121))),"")</f>
        <v/>
      </c>
      <c r="FB121" s="138" t="str">
        <f t="array" ref="FB121">IFERROR(INDEX($A$4:$A$56,SMALL(IF($A$111=FB$4:FB$56,ROW(FB$4:FB$56)-MIN(ROW(FB$4))+1,""),ROWS(FB$111:FB121))),"")</f>
        <v/>
      </c>
      <c r="FC121" s="138" t="str">
        <f t="array" ref="FC121">IFERROR(INDEX($A$4:$A$56,SMALL(IF($A$111=FC$4:FC$56,ROW(FC$4:FC$56)-MIN(ROW(FC$4))+1,""),ROWS(FC$111:FC121))),"")</f>
        <v/>
      </c>
      <c r="FD121" s="138" t="str">
        <f t="array" ref="FD121">IFERROR(INDEX($A$4:$A$56,SMALL(IF($A$111=FD$4:FD$56,ROW(FD$4:FD$56)-MIN(ROW(FD$4))+1,""),ROWS(FD$111:FD121))),"")</f>
        <v/>
      </c>
      <c r="FE121" s="138" t="str">
        <f t="array" ref="FE121">IFERROR(INDEX($A$4:$A$56,SMALL(IF($A$111=FE$4:FE$56,ROW(FE$4:FE$56)-MIN(ROW(FE$4))+1,""),ROWS(FE$111:FE121))),"")</f>
        <v/>
      </c>
      <c r="FF121" s="138" t="str">
        <f t="array" ref="FF121">IFERROR(INDEX($A$4:$A$56,SMALL(IF($A$111=FF$4:FF$56,ROW(FF$4:FF$56)-MIN(ROW(FF$4))+1,""),ROWS(FF$111:FF121))),"")</f>
        <v/>
      </c>
      <c r="FG121" s="138" t="str">
        <f t="array" ref="FG121">IFERROR(INDEX($A$4:$A$56,SMALL(IF($A$111=FG$4:FG$56,ROW(FG$4:FG$56)-MIN(ROW(FG$4))+1,""),ROWS(FG$111:FG121))),"")</f>
        <v/>
      </c>
      <c r="FH121" s="138" t="str">
        <f t="array" ref="FH121">IFERROR(INDEX($A$4:$A$56,SMALL(IF($A$111=FH$4:FH$56,ROW(FH$4:FH$56)-MIN(ROW(FH$4))+1,""),ROWS(FH$111:FH121))),"")</f>
        <v/>
      </c>
      <c r="FI121" s="138" t="str">
        <f t="array" ref="FI121">IFERROR(INDEX($A$4:$A$56,SMALL(IF($A$111=FI$4:FI$56,ROW(FI$4:FI$56)-MIN(ROW(FI$4))+1,""),ROWS(FI$111:FI121))),"")</f>
        <v/>
      </c>
      <c r="FJ121" s="138" t="str">
        <f t="array" ref="FJ121">IFERROR(INDEX($A$4:$A$56,SMALL(IF($A$111=FJ$4:FJ$56,ROW(FJ$4:FJ$56)-MIN(ROW(FJ$4))+1,""),ROWS(FJ$111:FJ121))),"")</f>
        <v/>
      </c>
      <c r="FK121" s="138" t="str">
        <f t="array" ref="FK121">IFERROR(INDEX($A$4:$A$56,SMALL(IF($A$111=FK$4:FK$56,ROW(FK$4:FK$56)-MIN(ROW(FK$4))+1,""),ROWS(FK$111:FK121))),"")</f>
        <v/>
      </c>
      <c r="FL121" s="138" t="str">
        <f t="array" ref="FL121">IFERROR(INDEX($A$4:$A$56,SMALL(IF($A$111=FL$4:FL$56,ROW(FL$4:FL$56)-MIN(ROW(FL$4))+1,""),ROWS(FL$111:FL121))),"")</f>
        <v/>
      </c>
      <c r="FM121" s="138" t="str">
        <f t="array" ref="FM121">IFERROR(INDEX($A$4:$A$56,SMALL(IF($A$111=FM$4:FM$56,ROW(FM$4:FM$56)-MIN(ROW(FM$4))+1,""),ROWS(FM$111:FM121))),"")</f>
        <v/>
      </c>
      <c r="FN121" s="138" t="str">
        <f t="array" ref="FN121">IFERROR(INDEX($A$4:$A$56,SMALL(IF($A$111=FN$4:FN$56,ROW(FN$4:FN$56)-MIN(ROW(FN$4))+1,""),ROWS(FN$111:FN121))),"")</f>
        <v/>
      </c>
      <c r="FO121" s="138" t="str">
        <f t="array" ref="FO121">IFERROR(INDEX($A$4:$A$56,SMALL(IF($A$111=FO$4:FO$56,ROW(FO$4:FO$56)-MIN(ROW(FO$4))+1,""),ROWS(FO$111:FO121))),"")</f>
        <v/>
      </c>
      <c r="FP121" s="138" t="str">
        <f t="array" ref="FP121">IFERROR(INDEX($A$4:$A$56,SMALL(IF($A$111=FP$4:FP$56,ROW(FP$4:FP$56)-MIN(ROW(FP$4))+1,""),ROWS(FP$111:FP121))),"")</f>
        <v/>
      </c>
      <c r="FQ121" s="138" t="str">
        <f t="array" ref="FQ121">IFERROR(INDEX($A$4:$A$56,SMALL(IF($A$111=FQ$4:FQ$56,ROW(FQ$4:FQ$56)-MIN(ROW(FQ$4))+1,""),ROWS(FQ$111:FQ121))),"")</f>
        <v/>
      </c>
      <c r="FR121" s="138" t="str">
        <f t="array" ref="FR121">IFERROR(INDEX($A$4:$A$56,SMALL(IF($A$111=FR$4:FR$56,ROW(FR$4:FR$56)-MIN(ROW(FR$4))+1,""),ROWS(FR$111:FR121))),"")</f>
        <v/>
      </c>
      <c r="FS121" s="138" t="str">
        <f t="array" ref="FS121">IFERROR(INDEX($A$4:$A$56,SMALL(IF($A$111=FS$4:FS$56,ROW(FS$4:FS$56)-MIN(ROW(FS$4))+1,""),ROWS(FS$111:FS121))),"")</f>
        <v/>
      </c>
      <c r="FT121" s="138" t="str">
        <f t="array" ref="FT121">IFERROR(INDEX($A$4:$A$56,SMALL(IF($A$111=FT$4:FT$56,ROW(FT$4:FT$56)-MIN(ROW(FT$4))+1,""),ROWS(FT$111:FT121))),"")</f>
        <v/>
      </c>
      <c r="FU121" s="138" t="str">
        <f t="array" ref="FU121">IFERROR(INDEX($A$4:$A$56,SMALL(IF($A$111=FU$4:FU$56,ROW(FU$4:FU$56)-MIN(ROW(FU$4))+1,""),ROWS(FU$111:FU121))),"")</f>
        <v/>
      </c>
      <c r="FV121" s="138" t="str">
        <f t="array" ref="FV121">IFERROR(INDEX($A$4:$A$56,SMALL(IF($A$111=FV$4:FV$56,ROW(FV$4:FV$56)-MIN(ROW(FV$4))+1,""),ROWS(FV$111:FV121))),"")</f>
        <v/>
      </c>
      <c r="FW121" s="138" t="str">
        <f t="array" ref="FW121">IFERROR(INDEX($A$4:$A$56,SMALL(IF($A$111=FW$4:FW$56,ROW(FW$4:FW$56)-MIN(ROW(FW$4))+1,""),ROWS(FW$111:FW121))),"")</f>
        <v/>
      </c>
      <c r="FX121" s="138" t="str">
        <f t="array" ref="FX121">IFERROR(INDEX($A$4:$A$56,SMALL(IF($A$111=FX$4:FX$56,ROW(FX$4:FX$56)-MIN(ROW(FX$4))+1,""),ROWS(FX$111:FX121))),"")</f>
        <v/>
      </c>
      <c r="FY121" s="138" t="str">
        <f t="array" ref="FY121">IFERROR(INDEX($A$4:$A$56,SMALL(IF($A$111=FY$4:FY$56,ROW(FY$4:FY$56)-MIN(ROW(FY$4))+1,""),ROWS(FY$111:FY121))),"")</f>
        <v/>
      </c>
      <c r="FZ121" s="138" t="str">
        <f t="array" ref="FZ121">IFERROR(INDEX($A$4:$A$56,SMALL(IF($A$111=FZ$4:FZ$56,ROW(FZ$4:FZ$56)-MIN(ROW(FZ$4))+1,""),ROWS(FZ$111:FZ121))),"")</f>
        <v/>
      </c>
      <c r="GA121" s="138" t="str">
        <f t="array" ref="GA121">IFERROR(INDEX($A$4:$A$56,SMALL(IF($A$111=GA$4:GA$56,ROW(GA$4:GA$56)-MIN(ROW(GA$4))+1,""),ROWS(GA$111:GA121))),"")</f>
        <v/>
      </c>
      <c r="GB121" s="138" t="str">
        <f t="array" ref="GB121">IFERROR(INDEX($A$4:$A$56,SMALL(IF($A$111=GB$4:GB$56,ROW(GB$4:GB$56)-MIN(ROW(GB$4))+1,""),ROWS(GB$111:GB121))),"")</f>
        <v/>
      </c>
      <c r="GC121" s="138" t="str">
        <f t="array" ref="GC121">IFERROR(INDEX($A$4:$A$56,SMALL(IF($A$111=GC$4:GC$56,ROW(GC$4:GC$56)-MIN(ROW(GC$4))+1,""),ROWS(GC$111:GC121))),"")</f>
        <v/>
      </c>
      <c r="GD121" s="138" t="str">
        <f t="array" ref="GD121">IFERROR(INDEX($A$4:$A$56,SMALL(IF($A$111=GD$4:GD$56,ROW(GD$4:GD$56)-MIN(ROW(GD$4))+1,""),ROWS(GD$111:GD121))),"")</f>
        <v/>
      </c>
      <c r="GE121" s="138" t="str">
        <f t="array" ref="GE121">IFERROR(INDEX($A$4:$A$56,SMALL(IF($A$111=GE$4:GE$56,ROW(GE$4:GE$56)-MIN(ROW(GE$4))+1,""),ROWS(GE$111:GE121))),"")</f>
        <v/>
      </c>
      <c r="GF121" s="138" t="str">
        <f t="array" ref="GF121">IFERROR(INDEX($A$4:$A$56,SMALL(IF($A$111=GF$4:GF$56,ROW(GF$4:GF$56)-MIN(ROW(GF$4))+1,""),ROWS(GF$111:GF121))),"")</f>
        <v/>
      </c>
      <c r="GG121" s="138" t="str">
        <f t="array" ref="GG121">IFERROR(INDEX($A$4:$A$56,SMALL(IF($A$111=GG$4:GG$56,ROW(GG$4:GG$56)-MIN(ROW(GG$4))+1,""),ROWS(GG$111:GG121))),"")</f>
        <v/>
      </c>
      <c r="GH121" s="138" t="str">
        <f t="array" ref="GH121">IFERROR(INDEX($A$4:$A$56,SMALL(IF($A$111=GH$4:GH$56,ROW(GH$4:GH$56)-MIN(ROW(GH$4))+1,""),ROWS(GH$111:GH121))),"")</f>
        <v/>
      </c>
      <c r="GI121" s="138" t="str">
        <f t="array" ref="GI121">IFERROR(INDEX($A$4:$A$56,SMALL(IF($A$111=GI$4:GI$56,ROW(GI$4:GI$56)-MIN(ROW(GI$4))+1,""),ROWS(GI$111:GI121))),"")</f>
        <v/>
      </c>
      <c r="GJ121" s="138" t="str">
        <f t="array" ref="GJ121">IFERROR(INDEX($A$4:$A$56,SMALL(IF($A$111=GJ$4:GJ$56,ROW(GJ$4:GJ$56)-MIN(ROW(GJ$4))+1,""),ROWS(GJ$111:GJ121))),"")</f>
        <v/>
      </c>
      <c r="GK121" s="138" t="str">
        <f t="array" ref="GK121">IFERROR(INDEX($A$4:$A$56,SMALL(IF($A$111=GK$4:GK$56,ROW(GK$4:GK$56)-MIN(ROW(GK$4))+1,""),ROWS(GK$111:GK121))),"")</f>
        <v/>
      </c>
      <c r="GL121" s="138" t="str">
        <f t="array" ref="GL121">IFERROR(INDEX($A$4:$A$56,SMALL(IF($A$111=GL$4:GL$56,ROW(GL$4:GL$56)-MIN(ROW(GL$4))+1,""),ROWS(GL$111:GL121))),"")</f>
        <v/>
      </c>
      <c r="GM121" s="138" t="str">
        <f t="array" ref="GM121">IFERROR(INDEX($A$4:$A$56,SMALL(IF($A$111=GM$4:GM$56,ROW(GM$4:GM$56)-MIN(ROW(GM$4))+1,""),ROWS(GM$111:GM121))),"")</f>
        <v/>
      </c>
      <c r="GN121" s="138" t="str">
        <f t="array" ref="GN121">IFERROR(INDEX($A$4:$A$56,SMALL(IF($A$111=GN$4:GN$56,ROW(GN$4:GN$56)-MIN(ROW(GN$4))+1,""),ROWS(GN$111:GN121))),"")</f>
        <v/>
      </c>
      <c r="GO121" s="138" t="str">
        <f t="array" ref="GO121">IFERROR(INDEX($A$4:$A$56,SMALL(IF($A$111=GO$4:GO$56,ROW(GO$4:GO$56)-MIN(ROW(GO$4))+1,""),ROWS(GO$111:GO121))),"")</f>
        <v/>
      </c>
      <c r="GP121" s="138" t="str">
        <f t="array" ref="GP121">IFERROR(INDEX($A$4:$A$56,SMALL(IF($A$111=GP$4:GP$56,ROW(GP$4:GP$56)-MIN(ROW(GP$4))+1,""),ROWS(GP$111:GP121))),"")</f>
        <v/>
      </c>
      <c r="GQ121" s="138" t="str">
        <f t="array" ref="GQ121">IFERROR(INDEX($A$4:$A$56,SMALL(IF($A$111=GQ$4:GQ$56,ROW(GQ$4:GQ$56)-MIN(ROW(GQ$4))+1,""),ROWS(GQ$111:GQ121))),"")</f>
        <v/>
      </c>
      <c r="GR121" s="138" t="str">
        <f t="array" ref="GR121">IFERROR(INDEX($A$4:$A$56,SMALL(IF($A$111=GR$4:GR$56,ROW(GR$4:GR$56)-MIN(ROW(GR$4))+1,""),ROWS(GR$111:GR121))),"")</f>
        <v/>
      </c>
      <c r="GS121" s="138" t="str">
        <f t="array" ref="GS121">IFERROR(INDEX($A$4:$A$56,SMALL(IF($A$111=GS$4:GS$56,ROW(GS$4:GS$56)-MIN(ROW(GS$4))+1,""),ROWS(GS$111:GS121))),"")</f>
        <v/>
      </c>
      <c r="GT121" s="138" t="str">
        <f t="array" ref="GT121">IFERROR(INDEX($A$4:$A$56,SMALL(IF($A$111=GT$4:GT$56,ROW(GT$4:GT$56)-MIN(ROW(GT$4))+1,""),ROWS(GT$111:GT121))),"")</f>
        <v/>
      </c>
      <c r="GU121" s="138" t="str">
        <f t="array" ref="GU121">IFERROR(INDEX($A$4:$A$56,SMALL(IF($A$111=GU$4:GU$56,ROW(GU$4:GU$56)-MIN(ROW(GU$4))+1,""),ROWS(GU$111:GU121))),"")</f>
        <v/>
      </c>
      <c r="GV121" s="138" t="str">
        <f t="array" ref="GV121">IFERROR(INDEX($A$4:$A$56,SMALL(IF($A$111=GV$4:GV$56,ROW(GV$4:GV$56)-MIN(ROW(GV$4))+1,""),ROWS(GV$111:GV121))),"")</f>
        <v/>
      </c>
      <c r="GW121" s="138" t="str">
        <f t="array" ref="GW121">IFERROR(INDEX($A$4:$A$56,SMALL(IF($A$111=GW$4:GW$56,ROW(GW$4:GW$56)-MIN(ROW(GW$4))+1,""),ROWS(GW$111:GW121))),"")</f>
        <v/>
      </c>
      <c r="GX121" s="138" t="str">
        <f t="array" ref="GX121">IFERROR(INDEX($A$4:$A$56,SMALL(IF($A$111=GX$4:GX$56,ROW(GX$4:GX$56)-MIN(ROW(GX$4))+1,""),ROWS(GX$111:GX121))),"")</f>
        <v/>
      </c>
      <c r="GY121" s="138" t="str">
        <f t="array" ref="GY121">IFERROR(INDEX($A$4:$A$56,SMALL(IF($A$111=GY$4:GY$56,ROW(GY$4:GY$56)-MIN(ROW(GY$4))+1,""),ROWS(GY$111:GY121))),"")</f>
        <v/>
      </c>
      <c r="GZ121" s="138" t="str">
        <f t="array" ref="GZ121">IFERROR(INDEX($A$4:$A$56,SMALL(IF($A$111=GZ$4:GZ$56,ROW(GZ$4:GZ$56)-MIN(ROW(GZ$4))+1,""),ROWS(GZ$111:GZ121))),"")</f>
        <v/>
      </c>
      <c r="HA121" s="138" t="str">
        <f t="array" ref="HA121">IFERROR(INDEX($A$4:$A$56,SMALL(IF($A$111=HA$4:HA$56,ROW(HA$4:HA$56)-MIN(ROW(HA$4))+1,""),ROWS(HA$111:HA121))),"")</f>
        <v/>
      </c>
      <c r="HB121" s="138" t="str">
        <f t="array" ref="HB121">IFERROR(INDEX($A$4:$A$56,SMALL(IF($A$111=HB$4:HB$56,ROW(HB$4:HB$56)-MIN(ROW(HB$4))+1,""),ROWS(HB$111:HB121))),"")</f>
        <v/>
      </c>
      <c r="HC121" s="138" t="str">
        <f t="array" ref="HC121">IFERROR(INDEX($A$4:$A$56,SMALL(IF($A$111=HC$4:HC$56,ROW(HC$4:HC$56)-MIN(ROW(HC$4))+1,""),ROWS(HC$111:HC121))),"")</f>
        <v/>
      </c>
      <c r="HD121" s="138" t="str">
        <f t="array" ref="HD121">IFERROR(INDEX($A$4:$A$56,SMALL(IF($A$111=HD$4:HD$56,ROW(HD$4:HD$56)-MIN(ROW(HD$4))+1,""),ROWS(HD$111:HD121))),"")</f>
        <v/>
      </c>
      <c r="HE121" s="138" t="str">
        <f t="array" ref="HE121">IFERROR(INDEX($A$4:$A$56,SMALL(IF($A$111=HE$4:HE$56,ROW(HE$4:HE$56)-MIN(ROW(HE$4))+1,""),ROWS(HE$111:HE121))),"")</f>
        <v/>
      </c>
      <c r="HF121" s="138" t="str">
        <f t="array" ref="HF121">IFERROR(INDEX($A$4:$A$56,SMALL(IF($A$111=HF$4:HF$56,ROW(HF$4:HF$56)-MIN(ROW(HF$4))+1,""),ROWS(HF$111:HF121))),"")</f>
        <v/>
      </c>
      <c r="HG121" s="138" t="str">
        <f t="array" ref="HG121">IFERROR(INDEX($A$4:$A$56,SMALL(IF($A$111=HG$4:HG$56,ROW(HG$4:HG$56)-MIN(ROW(HG$4))+1,""),ROWS(HG$111:HG121))),"")</f>
        <v/>
      </c>
      <c r="HH121" s="138" t="str">
        <f t="array" ref="HH121">IFERROR(INDEX($A$4:$A$56,SMALL(IF($A$111=HH$4:HH$56,ROW(HH$4:HH$56)-MIN(ROW(HH$4))+1,""),ROWS(HH$111:HH121))),"")</f>
        <v/>
      </c>
      <c r="HI121" s="138" t="str">
        <f t="array" ref="HI121">IFERROR(INDEX($A$4:$A$56,SMALL(IF($A$111=HI$4:HI$56,ROW(HI$4:HI$56)-MIN(ROW(HI$4))+1,""),ROWS(HI$111:HI121))),"")</f>
        <v/>
      </c>
      <c r="HJ121" s="138" t="str">
        <f t="array" ref="HJ121">IFERROR(INDEX($A$4:$A$56,SMALL(IF($A$111=HJ$4:HJ$56,ROW(HJ$4:HJ$56)-MIN(ROW(HJ$4))+1,""),ROWS(HJ$111:HJ121))),"")</f>
        <v/>
      </c>
      <c r="HK121" s="138" t="str">
        <f t="array" ref="HK121">IFERROR(INDEX($A$4:$A$56,SMALL(IF($A$111=HK$4:HK$56,ROW(HK$4:HK$56)-MIN(ROW(HK$4))+1,""),ROWS(HK$111:HK121))),"")</f>
        <v/>
      </c>
      <c r="HL121" s="138" t="str">
        <f t="array" ref="HL121">IFERROR(INDEX($A$4:$A$56,SMALL(IF($A$111=HL$4:HL$56,ROW(HL$4:HL$56)-MIN(ROW(HL$4))+1,""),ROWS(HL$111:HL121))),"")</f>
        <v/>
      </c>
      <c r="HM121" s="138" t="str">
        <f t="array" ref="HM121">IFERROR(INDEX($A$4:$A$56,SMALL(IF($A$111=HM$4:HM$56,ROW(HM$4:HM$56)-MIN(ROW(HM$4))+1,""),ROWS(HM$111:HM121))),"")</f>
        <v/>
      </c>
      <c r="HN121" s="138" t="str">
        <f t="array" ref="HN121">IFERROR(INDEX($A$4:$A$56,SMALL(IF($A$111=HN$4:HN$56,ROW(HN$4:HN$56)-MIN(ROW(HN$4))+1,""),ROWS(HN$111:HN121))),"")</f>
        <v/>
      </c>
      <c r="HO121" s="138" t="str">
        <f t="array" ref="HO121">IFERROR(INDEX($A$4:$A$56,SMALL(IF($A$111=HO$4:HO$56,ROW(HO$4:HO$56)-MIN(ROW(HO$4))+1,""),ROWS(HO$111:HO121))),"")</f>
        <v/>
      </c>
      <c r="HP121" s="138" t="str">
        <f t="array" ref="HP121">IFERROR(INDEX($A$4:$A$56,SMALL(IF($A$111=HP$4:HP$56,ROW(HP$4:HP$56)-MIN(ROW(HP$4))+1,""),ROWS(HP$111:HP121))),"")</f>
        <v/>
      </c>
      <c r="HQ121" s="138" t="str">
        <f t="array" ref="HQ121">IFERROR(INDEX($A$4:$A$56,SMALL(IF($A$111=HQ$4:HQ$56,ROW(HQ$4:HQ$56)-MIN(ROW(HQ$4))+1,""),ROWS(HQ$111:HQ121))),"")</f>
        <v/>
      </c>
      <c r="HR121" s="138" t="str">
        <f t="array" ref="HR121">IFERROR(INDEX($A$4:$A$56,SMALL(IF($A$111=HR$4:HR$56,ROW(HR$4:HR$56)-MIN(ROW(HR$4))+1,""),ROWS(HR$111:HR121))),"")</f>
        <v/>
      </c>
      <c r="HS121" s="138" t="str">
        <f t="array" ref="HS121">IFERROR(INDEX($A$4:$A$56,SMALL(IF($A$111=HS$4:HS$56,ROW(HS$4:HS$56)-MIN(ROW(HS$4))+1,""),ROWS(HS$111:HS121))),"")</f>
        <v/>
      </c>
      <c r="HT121" s="138" t="str">
        <f t="array" ref="HT121">IFERROR(INDEX($A$4:$A$56,SMALL(IF($A$111=HT$4:HT$56,ROW(HT$4:HT$56)-MIN(ROW(HT$4))+1,""),ROWS(HT$111:HT121))),"")</f>
        <v/>
      </c>
      <c r="HU121" s="138" t="str">
        <f t="array" ref="HU121">IFERROR(INDEX($A$4:$A$56,SMALL(IF($A$111=HU$4:HU$56,ROW(HU$4:HU$56)-MIN(ROW(HU$4))+1,""),ROWS(HU$111:HU121))),"")</f>
        <v/>
      </c>
      <c r="HV121" s="138" t="str">
        <f t="array" ref="HV121">IFERROR(INDEX($A$4:$A$56,SMALL(IF($A$111=HV$4:HV$56,ROW(HV$4:HV$56)-MIN(ROW(HV$4))+1,""),ROWS(HV$111:HV121))),"")</f>
        <v/>
      </c>
      <c r="HW121" s="138" t="str">
        <f t="array" ref="HW121">IFERROR(INDEX($A$4:$A$56,SMALL(IF($A$111=HW$4:HW$56,ROW(HW$4:HW$56)-MIN(ROW(HW$4))+1,""),ROWS(HW$111:HW121))),"")</f>
        <v/>
      </c>
      <c r="HX121" s="138" t="str">
        <f t="array" ref="HX121">IFERROR(INDEX($A$4:$A$56,SMALL(IF($A$111=HX$4:HX$56,ROW(HX$4:HX$56)-MIN(ROW(HX$4))+1,""),ROWS(HX$111:HX121))),"")</f>
        <v/>
      </c>
      <c r="HY121" s="138" t="str">
        <f t="array" ref="HY121">IFERROR(INDEX($A$4:$A$56,SMALL(IF($A$111=HY$4:HY$56,ROW(HY$4:HY$56)-MIN(ROW(HY$4))+1,""),ROWS(HY$111:HY121))),"")</f>
        <v/>
      </c>
      <c r="HZ121" s="138" t="str">
        <f t="array" ref="HZ121">IFERROR(INDEX($A$4:$A$56,SMALL(IF($A$111=HZ$4:HZ$56,ROW(HZ$4:HZ$56)-MIN(ROW(HZ$4))+1,""),ROWS(HZ$111:HZ121))),"")</f>
        <v/>
      </c>
      <c r="IA121" s="138" t="str">
        <f t="array" ref="IA121">IFERROR(INDEX($A$4:$A$56,SMALL(IF($A$111=IA$4:IA$56,ROW(IA$4:IA$56)-MIN(ROW(IA$4))+1,""),ROWS(IA$111:IA121))),"")</f>
        <v/>
      </c>
      <c r="IB121" s="138" t="str">
        <f t="array" ref="IB121">IFERROR(INDEX($A$4:$A$56,SMALL(IF($A$111=IB$4:IB$56,ROW(IB$4:IB$56)-MIN(ROW(IB$4))+1,""),ROWS(IB$111:IB121))),"")</f>
        <v/>
      </c>
      <c r="IC121" s="138" t="str">
        <f t="array" ref="IC121">IFERROR(INDEX($A$4:$A$56,SMALL(IF($A$111=IC$4:IC$56,ROW(IC$4:IC$56)-MIN(ROW(IC$4))+1,""),ROWS(IC$111:IC121))),"")</f>
        <v/>
      </c>
      <c r="ID121" s="138" t="str">
        <f t="array" ref="ID121">IFERROR(INDEX($A$4:$A$56,SMALL(IF($A$111=ID$4:ID$56,ROW(ID$4:ID$56)-MIN(ROW(ID$4))+1,""),ROWS(ID$111:ID121))),"")</f>
        <v/>
      </c>
      <c r="IE121" s="138" t="str">
        <f t="array" ref="IE121">IFERROR(INDEX($A$4:$A$56,SMALL(IF($A$111=IE$4:IE$56,ROW(IE$4:IE$56)-MIN(ROW(IE$4))+1,""),ROWS(IE$111:IE121))),"")</f>
        <v/>
      </c>
      <c r="IF121" s="138" t="str">
        <f t="array" ref="IF121">IFERROR(INDEX($A$4:$A$56,SMALL(IF($A$111=IF$4:IF$56,ROW(IF$4:IF$56)-MIN(ROW(IF$4))+1,""),ROWS(IF$111:IF121))),"")</f>
        <v/>
      </c>
      <c r="IG121" s="138" t="str">
        <f t="array" ref="IG121">IFERROR(INDEX($A$4:$A$56,SMALL(IF($A$111=IG$4:IG$56,ROW(IG$4:IG$56)-MIN(ROW(IG$4))+1,""),ROWS(IG$111:IG121))),"")</f>
        <v/>
      </c>
      <c r="IH121" s="138" t="str">
        <f t="array" ref="IH121">IFERROR(INDEX($A$4:$A$56,SMALL(IF($A$111=IH$4:IH$56,ROW(IH$4:IH$56)-MIN(ROW(IH$4))+1,""),ROWS(IH$111:IH121))),"")</f>
        <v/>
      </c>
      <c r="II121" s="138" t="str">
        <f t="array" ref="II121">IFERROR(INDEX($A$4:$A$56,SMALL(IF($A$111=II$4:II$56,ROW(II$4:II$56)-MIN(ROW(II$4))+1,""),ROWS(II$111:II121))),"")</f>
        <v/>
      </c>
      <c r="IJ121" s="138" t="str">
        <f t="array" ref="IJ121">IFERROR(INDEX($A$4:$A$56,SMALL(IF($A$111=IJ$4:IJ$56,ROW(IJ$4:IJ$56)-MIN(ROW(IJ$4))+1,""),ROWS(IJ$111:IJ121))),"")</f>
        <v/>
      </c>
      <c r="IK121" s="138" t="str">
        <f t="array" ref="IK121">IFERROR(INDEX($A$4:$A$56,SMALL(IF($A$111=IK$4:IK$56,ROW(IK$4:IK$56)-MIN(ROW(IK$4))+1,""),ROWS(IK$111:IK121))),"")</f>
        <v/>
      </c>
      <c r="IL121" s="138" t="str">
        <f t="array" ref="IL121">IFERROR(INDEX($A$4:$A$56,SMALL(IF($A$111=IL$4:IL$56,ROW(IL$4:IL$56)-MIN(ROW(IL$4))+1,""),ROWS(IL$111:IL121))),"")</f>
        <v/>
      </c>
      <c r="IM121" s="138" t="str">
        <f t="array" ref="IM121">IFERROR(INDEX($A$4:$A$56,SMALL(IF($A$111=IM$4:IM$56,ROW(IM$4:IM$56)-MIN(ROW(IM$4))+1,""),ROWS(IM$111:IM121))),"")</f>
        <v/>
      </c>
      <c r="IN121" s="138" t="str">
        <f t="array" ref="IN121">IFERROR(INDEX($A$4:$A$56,SMALL(IF($A$111=IN$4:IN$56,ROW(IN$4:IN$56)-MIN(ROW(IN$4))+1,""),ROWS(IN$111:IN121))),"")</f>
        <v/>
      </c>
      <c r="IO121" s="138" t="str">
        <f t="array" ref="IO121">IFERROR(INDEX($A$4:$A$56,SMALL(IF($A$111=IO$4:IO$56,ROW(IO$4:IO$56)-MIN(ROW(IO$4))+1,""),ROWS(IO$111:IO121))),"")</f>
        <v/>
      </c>
      <c r="IP121" s="138" t="str">
        <f t="array" ref="IP121">IFERROR(INDEX($A$4:$A$56,SMALL(IF($A$111=IP$4:IP$56,ROW(IP$4:IP$56)-MIN(ROW(IP$4))+1,""),ROWS(IP$111:IP121))),"")</f>
        <v/>
      </c>
      <c r="IQ121" s="138" t="str">
        <f t="array" ref="IQ121">IFERROR(INDEX($A$4:$A$56,SMALL(IF($A$111=IQ$4:IQ$56,ROW(IQ$4:IQ$56)-MIN(ROW(IQ$4))+1,""),ROWS(IQ$111:IQ121))),"")</f>
        <v/>
      </c>
      <c r="IR121" s="138" t="str">
        <f t="array" ref="IR121">IFERROR(INDEX($A$4:$A$56,SMALL(IF($A$111=IR$4:IR$56,ROW(IR$4:IR$56)-MIN(ROW(IR$4))+1,""),ROWS(IR$111:IR121))),"")</f>
        <v/>
      </c>
      <c r="IS121" s="138" t="str">
        <f t="array" ref="IS121">IFERROR(INDEX($A$4:$A$56,SMALL(IF($A$111=IS$4:IS$56,ROW(IS$4:IS$56)-MIN(ROW(IS$4))+1,""),ROWS(IS$111:IS121))),"")</f>
        <v/>
      </c>
      <c r="IT121" s="138" t="str">
        <f t="array" ref="IT121">IFERROR(INDEX($A$4:$A$56,SMALL(IF($A$111=IT$4:IT$56,ROW(IT$4:IT$56)-MIN(ROW(IT$4))+1,""),ROWS(IT$111:IT121))),"")</f>
        <v/>
      </c>
      <c r="IU121" s="138" t="str">
        <f t="array" ref="IU121">IFERROR(INDEX($A$4:$A$56,SMALL(IF($A$111=IU$4:IU$56,ROW(IU$4:IU$56)-MIN(ROW(IU$4))+1,""),ROWS(IU$111:IU121))),"")</f>
        <v/>
      </c>
      <c r="IV121" s="138" t="str">
        <f t="array" ref="IV121">IFERROR(INDEX($A$4:$A$56,SMALL(IF($A$111=IV$4:IV$56,ROW(IV$4:IV$56)-MIN(ROW(IV$4))+1,""),ROWS(IV$111:IV121))),"")</f>
        <v/>
      </c>
      <c r="IW121" s="138" t="str">
        <f t="array" ref="IW121">IFERROR(INDEX($A$4:$A$56,SMALL(IF($A$111=IW$4:IW$56,ROW(IW$4:IW$56)-MIN(ROW(IW$4))+1,""),ROWS(IW$111:IW121))),"")</f>
        <v/>
      </c>
      <c r="IX121" s="138" t="str">
        <f t="array" ref="IX121">IFERROR(INDEX($A$4:$A$56,SMALL(IF($A$111=IX$4:IX$56,ROW(IX$4:IX$56)-MIN(ROW(IX$4))+1,""),ROWS(IX$111:IX121))),"")</f>
        <v/>
      </c>
      <c r="IY121" s="138" t="str">
        <f t="array" ref="IY121">IFERROR(INDEX($A$4:$A$56,SMALL(IF($A$111=IY$4:IY$56,ROW(IY$4:IY$56)-MIN(ROW(IY$4))+1,""),ROWS(IY$111:IY121))),"")</f>
        <v/>
      </c>
      <c r="IZ121" s="138" t="str">
        <f t="array" ref="IZ121">IFERROR(INDEX($A$4:$A$56,SMALL(IF($A$111=IZ$4:IZ$56,ROW(IZ$4:IZ$56)-MIN(ROW(IZ$4))+1,""),ROWS(IZ$111:IZ121))),"")</f>
        <v/>
      </c>
      <c r="JA121" s="138" t="str">
        <f t="array" ref="JA121">IFERROR(INDEX($A$4:$A$56,SMALL(IF($A$111=JA$4:JA$56,ROW(JA$4:JA$56)-MIN(ROW(JA$4))+1,""),ROWS(JA$111:JA121))),"")</f>
        <v/>
      </c>
      <c r="JB121" s="138" t="str">
        <f t="array" ref="JB121">IFERROR(INDEX($A$4:$A$56,SMALL(IF($A$111=JB$4:JB$56,ROW(JB$4:JB$56)-MIN(ROW(JB$4))+1,""),ROWS(JB$111:JB121))),"")</f>
        <v/>
      </c>
      <c r="JC121" s="138" t="str">
        <f t="array" ref="JC121">IFERROR(INDEX($A$4:$A$56,SMALL(IF($A$111=JC$4:JC$56,ROW(JC$4:JC$56)-MIN(ROW(JC$4))+1,""),ROWS(JC$111:JC121))),"")</f>
        <v/>
      </c>
      <c r="JD121" s="138" t="str">
        <f t="array" ref="JD121">IFERROR(INDEX($A$4:$A$56,SMALL(IF($A$111=JD$4:JD$56,ROW(JD$4:JD$56)-MIN(ROW(JD$4))+1,""),ROWS(JD$111:JD121))),"")</f>
        <v/>
      </c>
      <c r="JE121" s="138" t="str">
        <f t="array" ref="JE121">IFERROR(INDEX($A$4:$A$56,SMALL(IF($A$111=JE$4:JE$56,ROW(JE$4:JE$56)-MIN(ROW(JE$4))+1,""),ROWS(JE$111:JE121))),"")</f>
        <v/>
      </c>
      <c r="JF121" s="138" t="str">
        <f t="array" ref="JF121">IFERROR(INDEX($A$4:$A$56,SMALL(IF($A$111=JF$4:JF$56,ROW(JF$4:JF$56)-MIN(ROW(JF$4))+1,""),ROWS(JF$111:JF121))),"")</f>
        <v/>
      </c>
      <c r="JG121" s="138" t="str">
        <f t="array" ref="JG121">IFERROR(INDEX($A$4:$A$56,SMALL(IF($A$111=JG$4:JG$56,ROW(JG$4:JG$56)-MIN(ROW(JG$4))+1,""),ROWS(JG$111:JG121))),"")</f>
        <v/>
      </c>
      <c r="JH121" s="138" t="str">
        <f t="array" ref="JH121">IFERROR(INDEX($A$4:$A$56,SMALL(IF($A$111=JH$4:JH$56,ROW(JH$4:JH$56)-MIN(ROW(JH$4))+1,""),ROWS(JH$111:JH121))),"")</f>
        <v/>
      </c>
      <c r="JI121" s="138" t="str">
        <f t="array" ref="JI121">IFERROR(INDEX($A$4:$A$56,SMALL(IF($A$111=JI$4:JI$56,ROW(JI$4:JI$56)-MIN(ROW(JI$4))+1,""),ROWS(JI$111:JI121))),"")</f>
        <v/>
      </c>
      <c r="JJ121" s="138" t="str">
        <f t="array" ref="JJ121">IFERROR(INDEX($A$4:$A$56,SMALL(IF($A$111=JJ$4:JJ$56,ROW(JJ$4:JJ$56)-MIN(ROW(JJ$4))+1,""),ROWS(JJ$111:JJ121))),"")</f>
        <v/>
      </c>
      <c r="JK121" s="138" t="str">
        <f t="array" ref="JK121">IFERROR(INDEX($A$4:$A$56,SMALL(IF($A$111=JK$4:JK$56,ROW(JK$4:JK$56)-MIN(ROW(JK$4))+1,""),ROWS(JK$111:JK121))),"")</f>
        <v/>
      </c>
    </row>
    <row r="122" spans="2:271">
      <c r="B122" s="186" t="str">
        <f t="array" ref="B122">IFERROR(INDEX($A$4:$A$56,SMALL(IF($A$111=B$4:B$56,ROW(B$4:B$56)-MIN(ROW(B$4))+1,""),ROWS(B$111:B122))),"")</f>
        <v/>
      </c>
      <c r="C122" s="138" t="str">
        <f t="array" ref="C122">IFERROR(INDEX($A$4:$A$56,SMALL(IF($A$111=C$4:C$56,ROW(C$4:C$56)-MIN(ROW(C$4))+1,""),ROWS(C$111:C122))),"")</f>
        <v/>
      </c>
      <c r="D122" s="138" t="str">
        <f t="array" ref="D122">IFERROR(INDEX($A$4:$A$56,SMALL(IF($A$111=D$4:D$56,ROW(D$4:D$56)-MIN(ROW(D$4))+1,""),ROWS(D$111:D122))),"")</f>
        <v/>
      </c>
      <c r="E122" s="138" t="str">
        <f t="array" ref="E122">IFERROR(INDEX($A$4:$A$56,SMALL(IF($A$111=E$4:E$56,ROW(E$4:E$56)-MIN(ROW(E$4))+1,""),ROWS(E$111:E122))),"")</f>
        <v/>
      </c>
      <c r="F122" s="138" t="str">
        <f t="array" ref="F122">IFERROR(INDEX($A$4:$A$56,SMALL(IF($A$111=F$4:F$56,ROW(F$4:F$56)-MIN(ROW(F$4))+1,""),ROWS(F$111:F122))),"")</f>
        <v/>
      </c>
      <c r="G122" s="186" t="str">
        <f t="array" ref="G122">IFERROR(INDEX($A$4:$A$56,SMALL(IF($A$111=G$4:G$56,ROW(G$4:G$56)-MIN(ROW(G$4))+1,""),ROWS(G$111:G122))),"")</f>
        <v/>
      </c>
      <c r="H122" s="138" t="str">
        <f t="array" ref="H122">IFERROR(INDEX($A$4:$A$56,SMALL(IF($A$111=H$4:H$56,ROW(H$4:H$56)-MIN(ROW(H$4))+1,""),ROWS(H$111:H122))),"")</f>
        <v/>
      </c>
      <c r="I122" s="138" t="str">
        <f t="array" ref="I122">IFERROR(INDEX($A$4:$A$56,SMALL(IF($A$111=I$4:I$56,ROW(I$4:I$56)-MIN(ROW(I$4))+1,""),ROWS(I$111:I122))),"")</f>
        <v/>
      </c>
      <c r="J122" s="138" t="str">
        <f t="array" ref="J122">IFERROR(INDEX($A$4:$A$56,SMALL(IF($A$111=J$4:J$56,ROW(J$4:J$56)-MIN(ROW(J$4))+1,""),ROWS(J$111:J122))),"")</f>
        <v/>
      </c>
      <c r="K122" s="138" t="str">
        <f t="array" ref="K122">IFERROR(INDEX($A$4:$A$56,SMALL(IF($A$111=K$4:K$56,ROW(K$4:K$56)-MIN(ROW(K$4))+1,""),ROWS(K$111:K122))),"")</f>
        <v/>
      </c>
      <c r="L122" s="186" t="str">
        <f t="array" ref="L122">IFERROR(INDEX($A$4:$A$56,SMALL(IF($A$111=L$4:L$56,ROW(L$4:L$56)-MIN(ROW(L$4))+1,""),ROWS(L$111:L122))),"")</f>
        <v/>
      </c>
      <c r="M122" s="138" t="str">
        <f t="array" ref="M122">IFERROR(INDEX($A$4:$A$56,SMALL(IF($A$111=M$4:M$56,ROW(M$4:M$56)-MIN(ROW(M$4))+1,""),ROWS(M$111:M122))),"")</f>
        <v/>
      </c>
      <c r="N122" s="138" t="str">
        <f t="array" ref="N122">IFERROR(INDEX($A$4:$A$56,SMALL(IF($A$111=N$4:N$56,ROW(N$4:N$56)-MIN(ROW(N$4))+1,""),ROWS(N$111:N122))),"")</f>
        <v/>
      </c>
      <c r="O122" s="138" t="str">
        <f t="array" ref="O122">IFERROR(INDEX($A$4:$A$56,SMALL(IF($A$111=O$4:O$56,ROW(O$4:O$56)-MIN(ROW(O$4))+1,""),ROWS(O$111:O122))),"")</f>
        <v/>
      </c>
      <c r="P122" s="138" t="str">
        <f t="array" ref="P122">IFERROR(INDEX($A$4:$A$56,SMALL(IF($A$111=P$4:P$56,ROW(P$4:P$56)-MIN(ROW(P$4))+1,""),ROWS(P$111:P122))),"")</f>
        <v/>
      </c>
      <c r="Q122" s="186" t="str">
        <f t="array" ref="Q122">IFERROR(INDEX($A$4:$A$56,SMALL(IF($A$111=Q$4:Q$56,ROW(Q$4:Q$56)-MIN(ROW(Q$4))+1,""),ROWS(Q$111:Q122))),"")</f>
        <v/>
      </c>
      <c r="R122" s="138" t="str">
        <f t="array" ref="R122">IFERROR(INDEX($A$4:$A$56,SMALL(IF($A$111=R$4:R$56,ROW(R$4:R$56)-MIN(ROW(R$4))+1,""),ROWS(R$111:R122))),"")</f>
        <v/>
      </c>
      <c r="S122" s="138" t="str">
        <f t="array" ref="S122">IFERROR(INDEX($A$4:$A$56,SMALL(IF($A$111=S$4:S$56,ROW(S$4:S$56)-MIN(ROW(S$4))+1,""),ROWS(S$111:S122))),"")</f>
        <v/>
      </c>
      <c r="T122" s="138" t="str">
        <f t="array" ref="T122">IFERROR(INDEX($A$4:$A$56,SMALL(IF($A$111=T$4:T$56,ROW(T$4:T$56)-MIN(ROW(T$4))+1,""),ROWS(T$111:T122))),"")</f>
        <v/>
      </c>
      <c r="U122" s="138" t="str">
        <f t="array" ref="U122">IFERROR(INDEX($A$4:$A$56,SMALL(IF($A$111=U$4:U$56,ROW(U$4:U$56)-MIN(ROW(U$4))+1,""),ROWS(U$111:U122))),"")</f>
        <v/>
      </c>
      <c r="V122" s="186" t="str">
        <f t="array" ref="V122">IFERROR(INDEX($A$4:$A$56,SMALL(IF($A$111=V$4:V$56,ROW(V$4:V$56)-MIN(ROW(V$4))+1,""),ROWS(V$111:V122))),"")</f>
        <v/>
      </c>
      <c r="W122" s="138" t="str">
        <f t="array" ref="W122">IFERROR(INDEX($A$4:$A$56,SMALL(IF($A$111=W$4:W$56,ROW(W$4:W$56)-MIN(ROW(W$4))+1,""),ROWS(W$111:W122))),"")</f>
        <v/>
      </c>
      <c r="X122" s="138" t="str">
        <f t="array" ref="X122">IFERROR(INDEX($A$4:$A$56,SMALL(IF($A$111=X$4:X$56,ROW(X$4:X$56)-MIN(ROW(X$4))+1,""),ROWS(X$111:X122))),"")</f>
        <v/>
      </c>
      <c r="Y122" s="138" t="str">
        <f t="array" ref="Y122">IFERROR(INDEX($A$4:$A$56,SMALL(IF($A$111=Y$4:Y$56,ROW(Y$4:Y$56)-MIN(ROW(Y$4))+1,""),ROWS(Y$111:Y122))),"")</f>
        <v/>
      </c>
      <c r="Z122" s="138" t="str">
        <f t="array" ref="Z122">IFERROR(INDEX($A$4:$A$56,SMALL(IF($A$111=Z$4:Z$56,ROW(Z$4:Z$56)-MIN(ROW(Z$4))+1,""),ROWS(Z$111:Z122))),"")</f>
        <v/>
      </c>
      <c r="AA122" s="186" t="str">
        <f t="array" ref="AA122">IFERROR(INDEX($A$4:$A$56,SMALL(IF($A$111=AA$4:AA$56,ROW(AA$4:AA$56)-MIN(ROW(AA$4))+1,""),ROWS(AA$111:AA122))),"")</f>
        <v/>
      </c>
      <c r="AB122" s="138" t="str">
        <f t="array" ref="AB122">IFERROR(INDEX($A$4:$A$56,SMALL(IF($A$111=AB$4:AB$56,ROW(AB$4:AB$56)-MIN(ROW(AB$4))+1,""),ROWS(AB$111:AB122))),"")</f>
        <v/>
      </c>
      <c r="AC122" s="138" t="str">
        <f t="array" ref="AC122">IFERROR(INDEX($A$4:$A$56,SMALL(IF($A$111=AC$4:AC$56,ROW(AC$4:AC$56)-MIN(ROW(AC$4))+1,""),ROWS(AC$111:AC122))),"")</f>
        <v/>
      </c>
      <c r="AD122" s="138" t="str">
        <f t="array" ref="AD122">IFERROR(INDEX($A$4:$A$56,SMALL(IF($A$111=AD$4:AD$56,ROW(AD$4:AD$56)-MIN(ROW(AD$4))+1,""),ROWS(AD$111:AD122))),"")</f>
        <v/>
      </c>
      <c r="AE122" s="138" t="str">
        <f t="array" ref="AE122">IFERROR(INDEX($A$4:$A$56,SMALL(IF($A$111=AE$4:AE$56,ROW(AE$4:AE$56)-MIN(ROW(AE$4))+1,""),ROWS(AE$111:AE122))),"")</f>
        <v/>
      </c>
      <c r="AF122" s="186" t="str">
        <f t="array" ref="AF122">IFERROR(INDEX($A$4:$A$56,SMALL(IF($A$111=AF$4:AF$56,ROW(AF$4:AF$56)-MIN(ROW(AF$4))+1,""),ROWS(AF$111:AF122))),"")</f>
        <v/>
      </c>
      <c r="AG122" s="138" t="str">
        <f t="array" ref="AG122">IFERROR(INDEX($A$4:$A$56,SMALL(IF($A$111=AG$4:AG$56,ROW(AG$4:AG$56)-MIN(ROW(AG$4))+1,""),ROWS(AG$111:AG122))),"")</f>
        <v/>
      </c>
      <c r="AH122" s="138" t="str">
        <f t="array" ref="AH122">IFERROR(INDEX($A$4:$A$56,SMALL(IF($A$111=AH$4:AH$56,ROW(AH$4:AH$56)-MIN(ROW(AH$4))+1,""),ROWS(AH$111:AH122))),"")</f>
        <v/>
      </c>
      <c r="AI122" s="138" t="str">
        <f t="array" ref="AI122">IFERROR(INDEX($A$4:$A$56,SMALL(IF($A$111=AI$4:AI$56,ROW(AI$4:AI$56)-MIN(ROW(AI$4))+1,""),ROWS(AI$111:AI122))),"")</f>
        <v/>
      </c>
      <c r="AJ122" s="138" t="str">
        <f t="array" ref="AJ122">IFERROR(INDEX($A$4:$A$56,SMALL(IF($A$111=AJ$4:AJ$56,ROW(AJ$4:AJ$56)-MIN(ROW(AJ$4))+1,""),ROWS(AJ$111:AJ122))),"")</f>
        <v/>
      </c>
      <c r="AK122" s="186" t="str">
        <f t="array" ref="AK122">IFERROR(INDEX($A$4:$A$56,SMALL(IF($A$111=AK$4:AK$56,ROW(AK$4:AK$56)-MIN(ROW(AK$4))+1,""),ROWS(AK$111:AK122))),"")</f>
        <v/>
      </c>
      <c r="AL122" s="138" t="str">
        <f t="array" ref="AL122">IFERROR(INDEX($A$4:$A$56,SMALL(IF($A$111=AL$4:AL$56,ROW(AL$4:AL$56)-MIN(ROW(AL$4))+1,""),ROWS(AL$111:AL122))),"")</f>
        <v/>
      </c>
      <c r="AM122" s="138" t="str">
        <f t="array" ref="AM122">IFERROR(INDEX($A$4:$A$56,SMALL(IF($A$111=AM$4:AM$56,ROW(AM$4:AM$56)-MIN(ROW(AM$4))+1,""),ROWS(AM$111:AM122))),"")</f>
        <v/>
      </c>
      <c r="AN122" s="138" t="str">
        <f t="array" ref="AN122">IFERROR(INDEX($A$4:$A$56,SMALL(IF($A$111=AN$4:AN$56,ROW(AN$4:AN$56)-MIN(ROW(AN$4))+1,""),ROWS(AN$111:AN122))),"")</f>
        <v/>
      </c>
      <c r="AO122" s="138" t="str">
        <f t="array" ref="AO122">IFERROR(INDEX($A$4:$A$56,SMALL(IF($A$111=AO$4:AO$56,ROW(AO$4:AO$56)-MIN(ROW(AO$4))+1,""),ROWS(AO$111:AO122))),"")</f>
        <v/>
      </c>
      <c r="AP122" s="186" t="str">
        <f t="array" ref="AP122">IFERROR(INDEX($A$4:$A$56,SMALL(IF($A$111=AP$4:AP$56,ROW(AP$4:AP$56)-MIN(ROW(AP$4))+1,""),ROWS(AP$111:AP122))),"")</f>
        <v/>
      </c>
      <c r="AQ122" s="138" t="str">
        <f t="array" ref="AQ122">IFERROR(INDEX($A$4:$A$56,SMALL(IF($A$111=AQ$4:AQ$56,ROW(AQ$4:AQ$56)-MIN(ROW(AQ$4))+1,""),ROWS(AQ$111:AQ122))),"")</f>
        <v/>
      </c>
      <c r="AR122" s="138" t="str">
        <f t="array" ref="AR122">IFERROR(INDEX($A$4:$A$56,SMALL(IF($A$111=AR$4:AR$56,ROW(AR$4:AR$56)-MIN(ROW(AR$4))+1,""),ROWS(AR$111:AR122))),"")</f>
        <v/>
      </c>
      <c r="AS122" s="138" t="str">
        <f t="array" ref="AS122">IFERROR(INDEX($A$4:$A$56,SMALL(IF($A$111=AS$4:AS$56,ROW(AS$4:AS$56)-MIN(ROW(AS$4))+1,""),ROWS(AS$111:AS122))),"")</f>
        <v/>
      </c>
      <c r="AT122" s="138" t="str">
        <f t="array" ref="AT122">IFERROR(INDEX($A$4:$A$56,SMALL(IF($A$111=AT$4:AT$56,ROW(AT$4:AT$56)-MIN(ROW(AT$4))+1,""),ROWS(AT$111:AT122))),"")</f>
        <v/>
      </c>
      <c r="AU122" s="186" t="str">
        <f t="array" ref="AU122">IFERROR(INDEX($A$4:$A$56,SMALL(IF($A$111=AU$4:AU$56,ROW(AU$4:AU$56)-MIN(ROW(AU$4))+1,""),ROWS(AU$111:AU122))),"")</f>
        <v/>
      </c>
      <c r="AV122" s="138" t="str">
        <f t="array" ref="AV122">IFERROR(INDEX($A$4:$A$56,SMALL(IF($A$111=AV$4:AV$56,ROW(AV$4:AV$56)-MIN(ROW(AV$4))+1,""),ROWS(AV$111:AV122))),"")</f>
        <v/>
      </c>
      <c r="AW122" s="138" t="str">
        <f t="array" ref="AW122">IFERROR(INDEX($A$4:$A$56,SMALL(IF($A$111=AW$4:AW$56,ROW(AW$4:AW$56)-MIN(ROW(AW$4))+1,""),ROWS(AW$111:AW122))),"")</f>
        <v/>
      </c>
      <c r="AX122" s="138" t="str">
        <f t="array" ref="AX122">IFERROR(INDEX($A$4:$A$56,SMALL(IF($A$111=AX$4:AX$56,ROW(AX$4:AX$56)-MIN(ROW(AX$4))+1,""),ROWS(AX$111:AX122))),"")</f>
        <v/>
      </c>
      <c r="AY122" s="138" t="str">
        <f t="array" ref="AY122">IFERROR(INDEX($A$4:$A$56,SMALL(IF($A$111=AY$4:AY$56,ROW(AY$4:AY$56)-MIN(ROW(AY$4))+1,""),ROWS(AY$111:AY122))),"")</f>
        <v/>
      </c>
      <c r="AZ122" s="186" t="str">
        <f t="array" ref="AZ122">IFERROR(INDEX($A$4:$A$56,SMALL(IF($A$111=AZ$4:AZ$56,ROW(AZ$4:AZ$56)-MIN(ROW(AZ$4))+1,""),ROWS(AZ$111:AZ122))),"")</f>
        <v/>
      </c>
      <c r="BA122" s="138" t="str">
        <f t="array" ref="BA122">IFERROR(INDEX($A$4:$A$56,SMALL(IF($A$111=BA$4:BA$56,ROW(BA$4:BA$56)-MIN(ROW(BA$4))+1,""),ROWS(BA$111:BA122))),"")</f>
        <v/>
      </c>
      <c r="BB122" s="138" t="str">
        <f t="array" ref="BB122">IFERROR(INDEX($A$4:$A$56,SMALL(IF($A$111=BB$4:BB$56,ROW(BB$4:BB$56)-MIN(ROW(BB$4))+1,""),ROWS(BB$111:BB122))),"")</f>
        <v/>
      </c>
      <c r="BC122" s="138" t="str">
        <f t="array" ref="BC122">IFERROR(INDEX($A$4:$A$56,SMALL(IF($A$111=BC$4:BC$56,ROW(BC$4:BC$56)-MIN(ROW(BC$4))+1,""),ROWS(BC$111:BC122))),"")</f>
        <v/>
      </c>
      <c r="BD122" s="138" t="str">
        <f t="array" ref="BD122">IFERROR(INDEX($A$4:$A$56,SMALL(IF($A$111=BD$4:BD$56,ROW(BD$4:BD$56)-MIN(ROW(BD$4))+1,""),ROWS(BD$111:BD122))),"")</f>
        <v/>
      </c>
      <c r="BE122" s="186" t="str">
        <f t="array" ref="BE122">IFERROR(INDEX($A$4:$A$56,SMALL(IF($A$111=BE$4:BE$56,ROW(BE$4:BE$56)-MIN(ROW(BE$4))+1,""),ROWS(BE$111:BE122))),"")</f>
        <v/>
      </c>
      <c r="BF122" s="138" t="str">
        <f t="array" ref="BF122">IFERROR(INDEX($A$4:$A$56,SMALL(IF($A$111=BF$4:BF$56,ROW(BF$4:BF$56)-MIN(ROW(BF$4))+1,""),ROWS(BF$111:BF122))),"")</f>
        <v/>
      </c>
      <c r="BG122" s="138" t="str">
        <f t="array" ref="BG122">IFERROR(INDEX($A$4:$A$56,SMALL(IF($A$111=BG$4:BG$56,ROW(BG$4:BG$56)-MIN(ROW(BG$4))+1,""),ROWS(BG$111:BG122))),"")</f>
        <v/>
      </c>
      <c r="BH122" s="138" t="str">
        <f t="array" ref="BH122">IFERROR(INDEX($A$4:$A$56,SMALL(IF($A$111=BH$4:BH$56,ROW(BH$4:BH$56)-MIN(ROW(BH$4))+1,""),ROWS(BH$111:BH122))),"")</f>
        <v/>
      </c>
      <c r="BI122" s="138" t="str">
        <f t="array" ref="BI122">IFERROR(INDEX($A$4:$A$56,SMALL(IF($A$111=BI$4:BI$56,ROW(BI$4:BI$56)-MIN(ROW(BI$4))+1,""),ROWS(BI$111:BI122))),"")</f>
        <v/>
      </c>
      <c r="BJ122" s="186" t="str">
        <f t="array" ref="BJ122">IFERROR(INDEX($A$4:$A$56,SMALL(IF($A$111=BJ$4:BJ$56,ROW(BJ$4:BJ$56)-MIN(ROW(BJ$4))+1,""),ROWS(BJ$111:BJ122))),"")</f>
        <v/>
      </c>
      <c r="BK122" s="138" t="str">
        <f t="array" ref="BK122">IFERROR(INDEX($A$4:$A$56,SMALL(IF($A$111=BK$4:BK$56,ROW(BK$4:BK$56)-MIN(ROW(BK$4))+1,""),ROWS(BK$111:BK122))),"")</f>
        <v/>
      </c>
      <c r="BL122" s="138" t="str">
        <f t="array" ref="BL122">IFERROR(INDEX($A$4:$A$56,SMALL(IF($A$111=BL$4:BL$56,ROW(BL$4:BL$56)-MIN(ROW(BL$4))+1,""),ROWS(BL$111:BL122))),"")</f>
        <v/>
      </c>
      <c r="BM122" s="138" t="str">
        <f t="array" ref="BM122">IFERROR(INDEX($A$4:$A$56,SMALL(IF($A$111=BM$4:BM$56,ROW(BM$4:BM$56)-MIN(ROW(BM$4))+1,""),ROWS(BM$111:BM122))),"")</f>
        <v/>
      </c>
      <c r="BN122" s="138" t="str">
        <f t="array" ref="BN122">IFERROR(INDEX($A$4:$A$56,SMALL(IF($A$111=BN$4:BN$56,ROW(BN$4:BN$56)-MIN(ROW(BN$4))+1,""),ROWS(BN$111:BN122))),"")</f>
        <v/>
      </c>
      <c r="BO122" s="186" t="str">
        <f t="array" ref="BO122">IFERROR(INDEX($A$4:$A$56,SMALL(IF($A$111=BO$4:BO$56,ROW(BO$4:BO$56)-MIN(ROW(BO$4))+1,""),ROWS(BO$111:BO122))),"")</f>
        <v/>
      </c>
      <c r="BP122" s="138" t="str">
        <f t="array" ref="BP122">IFERROR(INDEX($A$4:$A$56,SMALL(IF($A$111=BP$4:BP$56,ROW(BP$4:BP$56)-MIN(ROW(BP$4))+1,""),ROWS(BP$111:BP122))),"")</f>
        <v/>
      </c>
      <c r="BQ122" s="138" t="str">
        <f t="array" ref="BQ122">IFERROR(INDEX($A$4:$A$56,SMALL(IF($A$111=BQ$4:BQ$56,ROW(BQ$4:BQ$56)-MIN(ROW(BQ$4))+1,""),ROWS(BQ$111:BQ122))),"")</f>
        <v/>
      </c>
      <c r="BR122" s="138" t="str">
        <f t="array" ref="BR122">IFERROR(INDEX($A$4:$A$56,SMALL(IF($A$111=BR$4:BR$56,ROW(BR$4:BR$56)-MIN(ROW(BR$4))+1,""),ROWS(BR$111:BR122))),"")</f>
        <v/>
      </c>
      <c r="BS122" s="138" t="str">
        <f t="array" ref="BS122">IFERROR(INDEX($A$4:$A$56,SMALL(IF($A$111=BS$4:BS$56,ROW(BS$4:BS$56)-MIN(ROW(BS$4))+1,""),ROWS(BS$111:BS122))),"")</f>
        <v/>
      </c>
      <c r="BT122" s="186" t="str">
        <f t="array" ref="BT122">IFERROR(INDEX($A$4:$A$56,SMALL(IF($A$111=BT$4:BT$56,ROW(BT$4:BT$56)-MIN(ROW(BT$4))+1,""),ROWS(BT$111:BT122))),"")</f>
        <v/>
      </c>
      <c r="BU122" s="138" t="str">
        <f t="array" ref="BU122">IFERROR(INDEX($A$4:$A$56,SMALL(IF($A$111=BU$4:BU$56,ROW(BU$4:BU$56)-MIN(ROW(BU$4))+1,""),ROWS(BU$111:BU122))),"")</f>
        <v/>
      </c>
      <c r="BV122" s="138" t="str">
        <f t="array" ref="BV122">IFERROR(INDEX($A$4:$A$56,SMALL(IF($A$111=BV$4:BV$56,ROW(BV$4:BV$56)-MIN(ROW(BV$4))+1,""),ROWS(BV$111:BV122))),"")</f>
        <v/>
      </c>
      <c r="BW122" s="138" t="str">
        <f t="array" ref="BW122">IFERROR(INDEX($A$4:$A$56,SMALL(IF($A$111=BW$4:BW$56,ROW(BW$4:BW$56)-MIN(ROW(BW$4))+1,""),ROWS(BW$111:BW122))),"")</f>
        <v/>
      </c>
      <c r="BX122" s="138" t="str">
        <f t="array" ref="BX122">IFERROR(INDEX($A$4:$A$56,SMALL(IF($A$111=BX$4:BX$56,ROW(BX$4:BX$56)-MIN(ROW(BX$4))+1,""),ROWS(BX$111:BX122))),"")</f>
        <v/>
      </c>
      <c r="BY122" s="186" t="str">
        <f t="array" ref="BY122">IFERROR(INDEX($A$4:$A$56,SMALL(IF($A$111=BY$4:BY$56,ROW(BY$4:BY$56)-MIN(ROW(BY$4))+1,""),ROWS(BY$111:BY122))),"")</f>
        <v/>
      </c>
      <c r="BZ122" s="138" t="str">
        <f t="array" ref="BZ122">IFERROR(INDEX($A$4:$A$56,SMALL(IF($A$111=BZ$4:BZ$56,ROW(BZ$4:BZ$56)-MIN(ROW(BZ$4))+1,""),ROWS(BZ$111:BZ122))),"")</f>
        <v/>
      </c>
      <c r="CA122" s="138" t="str">
        <f t="array" ref="CA122">IFERROR(INDEX($A$4:$A$56,SMALL(IF($A$111=CA$4:CA$56,ROW(CA$4:CA$56)-MIN(ROW(CA$4))+1,""),ROWS(CA$111:CA122))),"")</f>
        <v/>
      </c>
      <c r="CB122" s="138" t="str">
        <f t="array" ref="CB122">IFERROR(INDEX($A$4:$A$56,SMALL(IF($A$111=CB$4:CB$56,ROW(CB$4:CB$56)-MIN(ROW(CB$4))+1,""),ROWS(CB$111:CB122))),"")</f>
        <v/>
      </c>
      <c r="CC122" s="138" t="str">
        <f t="array" ref="CC122">IFERROR(INDEX($A$4:$A$56,SMALL(IF($A$111=CC$4:CC$56,ROW(CC$4:CC$56)-MIN(ROW(CC$4))+1,""),ROWS(CC$111:CC122))),"")</f>
        <v/>
      </c>
      <c r="CD122" s="186" t="str">
        <f t="array" ref="CD122">IFERROR(INDEX($A$4:$A$56,SMALL(IF($A$111=CD$4:CD$56,ROW(CD$4:CD$56)-MIN(ROW(CD$4))+1,""),ROWS(CD$111:CD122))),"")</f>
        <v/>
      </c>
      <c r="CE122" s="138" t="str">
        <f t="array" ref="CE122">IFERROR(INDEX($A$4:$A$56,SMALL(IF($A$111=CE$4:CE$56,ROW(CE$4:CE$56)-MIN(ROW(CE$4))+1,""),ROWS(CE$111:CE122))),"")</f>
        <v/>
      </c>
      <c r="CF122" s="138" t="str">
        <f t="array" ref="CF122">IFERROR(INDEX($A$4:$A$56,SMALL(IF($A$111=CF$4:CF$56,ROW(CF$4:CF$56)-MIN(ROW(CF$4))+1,""),ROWS(CF$111:CF122))),"")</f>
        <v/>
      </c>
      <c r="CG122" s="138" t="str">
        <f t="array" ref="CG122">IFERROR(INDEX($A$4:$A$56,SMALL(IF($A$111=CG$4:CG$56,ROW(CG$4:CG$56)-MIN(ROW(CG$4))+1,""),ROWS(CG$111:CG122))),"")</f>
        <v/>
      </c>
      <c r="CH122" s="138" t="str">
        <f t="array" ref="CH122">IFERROR(INDEX($A$4:$A$56,SMALL(IF($A$111=CH$4:CH$56,ROW(CH$4:CH$56)-MIN(ROW(CH$4))+1,""),ROWS(CH$111:CH122))),"")</f>
        <v/>
      </c>
      <c r="CI122" s="186" t="str">
        <f t="array" ref="CI122">IFERROR(INDEX($A$4:$A$56,SMALL(IF($A$111=CI$4:CI$56,ROW(CI$4:CI$56)-MIN(ROW(CI$4))+1,""),ROWS(CI$111:CI122))),"")</f>
        <v/>
      </c>
      <c r="CJ122" s="138" t="str">
        <f t="array" ref="CJ122">IFERROR(INDEX($A$4:$A$56,SMALL(IF($A$111=CJ$4:CJ$56,ROW(CJ$4:CJ$56)-MIN(ROW(CJ$4))+1,""),ROWS(CJ$111:CJ122))),"")</f>
        <v/>
      </c>
      <c r="CK122" s="138" t="str">
        <f t="array" ref="CK122">IFERROR(INDEX($A$4:$A$56,SMALL(IF($A$111=CK$4:CK$56,ROW(CK$4:CK$56)-MIN(ROW(CK$4))+1,""),ROWS(CK$111:CK122))),"")</f>
        <v/>
      </c>
      <c r="CL122" s="138" t="str">
        <f t="array" ref="CL122">IFERROR(INDEX($A$4:$A$56,SMALL(IF($A$111=CL$4:CL$56,ROW(CL$4:CL$56)-MIN(ROW(CL$4))+1,""),ROWS(CL$111:CL122))),"")</f>
        <v/>
      </c>
      <c r="CM122" s="138" t="str">
        <f t="array" ref="CM122">IFERROR(INDEX($A$4:$A$56,SMALL(IF($A$111=CM$4:CM$56,ROW(CM$4:CM$56)-MIN(ROW(CM$4))+1,""),ROWS(CM$111:CM122))),"")</f>
        <v/>
      </c>
      <c r="CN122" s="186" t="str">
        <f t="array" ref="CN122">IFERROR(INDEX($A$4:$A$56,SMALL(IF($A$111=CN$4:CN$56,ROW(CN$4:CN$56)-MIN(ROW(CN$4))+1,""),ROWS(CN$111:CN122))),"")</f>
        <v/>
      </c>
      <c r="CO122" s="138" t="str">
        <f t="array" ref="CO122">IFERROR(INDEX($A$4:$A$56,SMALL(IF($A$111=CO$4:CO$56,ROW(CO$4:CO$56)-MIN(ROW(CO$4))+1,""),ROWS(CO$111:CO122))),"")</f>
        <v/>
      </c>
      <c r="CP122" s="138" t="str">
        <f t="array" ref="CP122">IFERROR(INDEX($A$4:$A$56,SMALL(IF($A$111=CP$4:CP$56,ROW(CP$4:CP$56)-MIN(ROW(CP$4))+1,""),ROWS(CP$111:CP122))),"")</f>
        <v/>
      </c>
      <c r="CQ122" s="138" t="str">
        <f t="array" ref="CQ122">IFERROR(INDEX($A$4:$A$56,SMALL(IF($A$111=CQ$4:CQ$56,ROW(CQ$4:CQ$56)-MIN(ROW(CQ$4))+1,""),ROWS(CQ$111:CQ122))),"")</f>
        <v/>
      </c>
      <c r="CR122" s="138" t="str">
        <f t="array" ref="CR122">IFERROR(INDEX($A$4:$A$56,SMALL(IF($A$111=CR$4:CR$56,ROW(CR$4:CR$56)-MIN(ROW(CR$4))+1,""),ROWS(CR$111:CR122))),"")</f>
        <v/>
      </c>
      <c r="CS122" s="186" t="str">
        <f t="array" ref="CS122">IFERROR(INDEX($A$4:$A$56,SMALL(IF($A$111=CS$4:CS$56,ROW(CS$4:CS$56)-MIN(ROW(CS$4))+1,""),ROWS(CS$111:CS122))),"")</f>
        <v/>
      </c>
      <c r="CT122" s="138" t="str">
        <f t="array" ref="CT122">IFERROR(INDEX($A$4:$A$56,SMALL(IF($A$111=CT$4:CT$56,ROW(CT$4:CT$56)-MIN(ROW(CT$4))+1,""),ROWS(CT$111:CT122))),"")</f>
        <v/>
      </c>
      <c r="CU122" s="138" t="str">
        <f t="array" ref="CU122">IFERROR(INDEX($A$4:$A$56,SMALL(IF($A$111=CU$4:CU$56,ROW(CU$4:CU$56)-MIN(ROW(CU$4))+1,""),ROWS(CU$111:CU122))),"")</f>
        <v/>
      </c>
      <c r="CV122" s="138" t="str">
        <f t="array" ref="CV122">IFERROR(INDEX($A$4:$A$56,SMALL(IF($A$111=CV$4:CV$56,ROW(CV$4:CV$56)-MIN(ROW(CV$4))+1,""),ROWS(CV$111:CV122))),"")</f>
        <v/>
      </c>
      <c r="CW122" s="138" t="str">
        <f t="array" ref="CW122">IFERROR(INDEX($A$4:$A$56,SMALL(IF($A$111=CW$4:CW$56,ROW(CW$4:CW$56)-MIN(ROW(CW$4))+1,""),ROWS(CW$111:CW122))),"")</f>
        <v/>
      </c>
      <c r="CX122" s="186" t="str">
        <f t="array" ref="CX122">IFERROR(INDEX($A$4:$A$56,SMALL(IF($A$111=CX$4:CX$56,ROW(CX$4:CX$56)-MIN(ROW(CX$4))+1,""),ROWS(CX$111:CX122))),"")</f>
        <v/>
      </c>
      <c r="CY122" s="138" t="str">
        <f t="array" ref="CY122">IFERROR(INDEX($A$4:$A$56,SMALL(IF($A$111=CY$4:CY$56,ROW(CY$4:CY$56)-MIN(ROW(CY$4))+1,""),ROWS(CY$111:CY122))),"")</f>
        <v/>
      </c>
      <c r="CZ122" s="138" t="str">
        <f t="array" ref="CZ122">IFERROR(INDEX($A$4:$A$56,SMALL(IF($A$111=CZ$4:CZ$56,ROW(CZ$4:CZ$56)-MIN(ROW(CZ$4))+1,""),ROWS(CZ$111:CZ122))),"")</f>
        <v/>
      </c>
      <c r="DA122" s="138" t="str">
        <f t="array" ref="DA122">IFERROR(INDEX($A$4:$A$56,SMALL(IF($A$111=DA$4:DA$56,ROW(DA$4:DA$56)-MIN(ROW(DA$4))+1,""),ROWS(DA$111:DA122))),"")</f>
        <v/>
      </c>
      <c r="DB122" s="138" t="str">
        <f t="array" ref="DB122">IFERROR(INDEX($A$4:$A$56,SMALL(IF($A$111=DB$4:DB$56,ROW(DB$4:DB$56)-MIN(ROW(DB$4))+1,""),ROWS(DB$111:DB122))),"")</f>
        <v/>
      </c>
      <c r="DC122" s="186" t="str">
        <f t="array" ref="DC122">IFERROR(INDEX($A$4:$A$56,SMALL(IF($A$111=DC$4:DC$56,ROW(DC$4:DC$56)-MIN(ROW(DC$4))+1,""),ROWS(DC$111:DC122))),"")</f>
        <v/>
      </c>
      <c r="DD122" s="138" t="str">
        <f t="array" ref="DD122">IFERROR(INDEX($A$4:$A$56,SMALL(IF($A$111=DD$4:DD$56,ROW(DD$4:DD$56)-MIN(ROW(DD$4))+1,""),ROWS(DD$111:DD122))),"")</f>
        <v/>
      </c>
      <c r="DE122" s="138" t="str">
        <f t="array" ref="DE122">IFERROR(INDEX($A$4:$A$56,SMALL(IF($A$111=DE$4:DE$56,ROW(DE$4:DE$56)-MIN(ROW(DE$4))+1,""),ROWS(DE$111:DE122))),"")</f>
        <v/>
      </c>
      <c r="DF122" s="138" t="str">
        <f t="array" ref="DF122">IFERROR(INDEX($A$4:$A$56,SMALL(IF($A$111=DF$4:DF$56,ROW(DF$4:DF$56)-MIN(ROW(DF$4))+1,""),ROWS(DF$111:DF122))),"")</f>
        <v/>
      </c>
      <c r="DG122" s="138" t="str">
        <f t="array" ref="DG122">IFERROR(INDEX($A$4:$A$56,SMALL(IF($A$111=DG$4:DG$56,ROW(DG$4:DG$56)-MIN(ROW(DG$4))+1,""),ROWS(DG$111:DG122))),"")</f>
        <v/>
      </c>
      <c r="DH122" s="186" t="str">
        <f t="array" ref="DH122">IFERROR(INDEX($A$4:$A$56,SMALL(IF($A$111=DH$4:DH$56,ROW(DH$4:DH$56)-MIN(ROW(DH$4))+1,""),ROWS(DH$111:DH122))),"")</f>
        <v/>
      </c>
      <c r="DI122" s="138" t="str">
        <f t="array" ref="DI122">IFERROR(INDEX($A$4:$A$56,SMALL(IF($A$111=DI$4:DI$56,ROW(DI$4:DI$56)-MIN(ROW(DI$4))+1,""),ROWS(DI$111:DI122))),"")</f>
        <v/>
      </c>
      <c r="DJ122" s="138" t="str">
        <f t="array" ref="DJ122">IFERROR(INDEX($A$4:$A$56,SMALL(IF($A$111=DJ$4:DJ$56,ROW(DJ$4:DJ$56)-MIN(ROW(DJ$4))+1,""),ROWS(DJ$111:DJ122))),"")</f>
        <v/>
      </c>
      <c r="DK122" s="138" t="str">
        <f t="array" ref="DK122">IFERROR(INDEX($A$4:$A$56,SMALL(IF($A$111=DK$4:DK$56,ROW(DK$4:DK$56)-MIN(ROW(DK$4))+1,""),ROWS(DK$111:DK122))),"")</f>
        <v/>
      </c>
      <c r="DL122" s="138" t="str">
        <f t="array" ref="DL122">IFERROR(INDEX($A$4:$A$56,SMALL(IF($A$111=DL$4:DL$56,ROW(DL$4:DL$56)-MIN(ROW(DL$4))+1,""),ROWS(DL$111:DL122))),"")</f>
        <v/>
      </c>
      <c r="DM122" s="186" t="str">
        <f t="array" ref="DM122">IFERROR(INDEX($A$4:$A$56,SMALL(IF($A$111=DM$4:DM$56,ROW(DM$4:DM$56)-MIN(ROW(DM$4))+1,""),ROWS(DM$111:DM122))),"")</f>
        <v/>
      </c>
      <c r="DN122" s="138" t="str">
        <f t="array" ref="DN122">IFERROR(INDEX($A$4:$A$56,SMALL(IF($A$111=DN$4:DN$56,ROW(DN$4:DN$56)-MIN(ROW(DN$4))+1,""),ROWS(DN$111:DN122))),"")</f>
        <v/>
      </c>
      <c r="DO122" s="138" t="str">
        <f t="array" ref="DO122">IFERROR(INDEX($A$4:$A$56,SMALL(IF($A$111=DO$4:DO$56,ROW(DO$4:DO$56)-MIN(ROW(DO$4))+1,""),ROWS(DO$111:DO122))),"")</f>
        <v/>
      </c>
      <c r="DP122" s="138" t="str">
        <f t="array" ref="DP122">IFERROR(INDEX($A$4:$A$56,SMALL(IF($A$111=DP$4:DP$56,ROW(DP$4:DP$56)-MIN(ROW(DP$4))+1,""),ROWS(DP$111:DP122))),"")</f>
        <v/>
      </c>
      <c r="DQ122" s="138" t="str">
        <f t="array" ref="DQ122">IFERROR(INDEX($A$4:$A$56,SMALL(IF($A$111=DQ$4:DQ$56,ROW(DQ$4:DQ$56)-MIN(ROW(DQ$4))+1,""),ROWS(DQ$111:DQ122))),"")</f>
        <v/>
      </c>
      <c r="DR122" s="186" t="str">
        <f t="array" ref="DR122">IFERROR(INDEX($A$4:$A$56,SMALL(IF($A$111=DR$4:DR$56,ROW(DR$4:DR$56)-MIN(ROW(DR$4))+1,""),ROWS(DR$111:DR122))),"")</f>
        <v/>
      </c>
      <c r="DS122" s="138" t="str">
        <f t="array" ref="DS122">IFERROR(INDEX($A$4:$A$56,SMALL(IF($A$111=DS$4:DS$56,ROW(DS$4:DS$56)-MIN(ROW(DS$4))+1,""),ROWS(DS$111:DS122))),"")</f>
        <v/>
      </c>
      <c r="DT122" s="138" t="str">
        <f t="array" ref="DT122">IFERROR(INDEX($A$4:$A$56,SMALL(IF($A$111=DT$4:DT$56,ROW(DT$4:DT$56)-MIN(ROW(DT$4))+1,""),ROWS(DT$111:DT122))),"")</f>
        <v/>
      </c>
      <c r="DU122" s="138" t="str">
        <f t="array" ref="DU122">IFERROR(INDEX($A$4:$A$56,SMALL(IF($A$111=DU$4:DU$56,ROW(DU$4:DU$56)-MIN(ROW(DU$4))+1,""),ROWS(DU$111:DU122))),"")</f>
        <v/>
      </c>
      <c r="DV122" s="138" t="str">
        <f t="array" ref="DV122">IFERROR(INDEX($A$4:$A$56,SMALL(IF($A$111=DV$4:DV$56,ROW(DV$4:DV$56)-MIN(ROW(DV$4))+1,""),ROWS(DV$111:DV122))),"")</f>
        <v/>
      </c>
      <c r="DW122" s="186" t="str">
        <f t="array" ref="DW122">IFERROR(INDEX($A$4:$A$56,SMALL(IF($A$111=DW$4:DW$56,ROW(DW$4:DW$56)-MIN(ROW(DW$4))+1,""),ROWS(DW$111:DW122))),"")</f>
        <v/>
      </c>
      <c r="DX122" s="138" t="str">
        <f t="array" ref="DX122">IFERROR(INDEX($A$4:$A$56,SMALL(IF($A$111=DX$4:DX$56,ROW(DX$4:DX$56)-MIN(ROW(DX$4))+1,""),ROWS(DX$111:DX122))),"")</f>
        <v/>
      </c>
      <c r="DY122" s="138" t="str">
        <f t="array" ref="DY122">IFERROR(INDEX($A$4:$A$56,SMALL(IF($A$111=DY$4:DY$56,ROW(DY$4:DY$56)-MIN(ROW(DY$4))+1,""),ROWS(DY$111:DY122))),"")</f>
        <v/>
      </c>
      <c r="DZ122" s="138" t="str">
        <f t="array" ref="DZ122">IFERROR(INDEX($A$4:$A$56,SMALL(IF($A$111=DZ$4:DZ$56,ROW(DZ$4:DZ$56)-MIN(ROW(DZ$4))+1,""),ROWS(DZ$111:DZ122))),"")</f>
        <v/>
      </c>
      <c r="EA122" s="138" t="str">
        <f t="array" ref="EA122">IFERROR(INDEX($A$4:$A$56,SMALL(IF($A$111=EA$4:EA$56,ROW(EA$4:EA$56)-MIN(ROW(EA$4))+1,""),ROWS(EA$111:EA122))),"")</f>
        <v/>
      </c>
      <c r="EB122" s="186" t="str">
        <f t="array" ref="EB122">IFERROR(INDEX($A$4:$A$56,SMALL(IF($A$111=EB$4:EB$56,ROW(EB$4:EB$56)-MIN(ROW(EB$4))+1,""),ROWS(EB$111:EB122))),"")</f>
        <v/>
      </c>
      <c r="EC122" s="138" t="str">
        <f t="array" ref="EC122">IFERROR(INDEX($A$4:$A$56,SMALL(IF($A$111=EC$4:EC$56,ROW(EC$4:EC$56)-MIN(ROW(EC$4))+1,""),ROWS(EC$111:EC122))),"")</f>
        <v/>
      </c>
      <c r="ED122" s="138" t="str">
        <f t="array" ref="ED122">IFERROR(INDEX($A$4:$A$56,SMALL(IF($A$111=ED$4:ED$56,ROW(ED$4:ED$56)-MIN(ROW(ED$4))+1,""),ROWS(ED$111:ED122))),"")</f>
        <v/>
      </c>
      <c r="EE122" s="138" t="str">
        <f t="array" ref="EE122">IFERROR(INDEX($A$4:$A$56,SMALL(IF($A$111=EE$4:EE$56,ROW(EE$4:EE$56)-MIN(ROW(EE$4))+1,""),ROWS(EE$111:EE122))),"")</f>
        <v/>
      </c>
      <c r="EF122" s="138" t="str">
        <f t="array" ref="EF122">IFERROR(INDEX($A$4:$A$56,SMALL(IF($A$111=EF$4:EF$56,ROW(EF$4:EF$56)-MIN(ROW(EF$4))+1,""),ROWS(EF$111:EF122))),"")</f>
        <v/>
      </c>
      <c r="EG122" s="186" t="str">
        <f t="array" ref="EG122">IFERROR(INDEX($A$4:$A$56,SMALL(IF($A$111=EG$4:EG$56,ROW(EG$4:EG$56)-MIN(ROW(EG$4))+1,""),ROWS(EG$111:EG122))),"")</f>
        <v/>
      </c>
      <c r="EH122" s="138" t="str">
        <f t="array" ref="EH122">IFERROR(INDEX($A$4:$A$56,SMALL(IF($A$111=EH$4:EH$56,ROW(EH$4:EH$56)-MIN(ROW(EH$4))+1,""),ROWS(EH$111:EH122))),"")</f>
        <v/>
      </c>
      <c r="EI122" s="138" t="str">
        <f t="array" ref="EI122">IFERROR(INDEX($A$4:$A$56,SMALL(IF($A$111=EI$4:EI$56,ROW(EI$4:EI$56)-MIN(ROW(EI$4))+1,""),ROWS(EI$111:EI122))),"")</f>
        <v/>
      </c>
      <c r="EJ122" s="138" t="str">
        <f t="array" ref="EJ122">IFERROR(INDEX($A$4:$A$56,SMALL(IF($A$111=EJ$4:EJ$56,ROW(EJ$4:EJ$56)-MIN(ROW(EJ$4))+1,""),ROWS(EJ$111:EJ122))),"")</f>
        <v/>
      </c>
      <c r="EK122" s="138" t="str">
        <f t="array" ref="EK122">IFERROR(INDEX($A$4:$A$56,SMALL(IF($A$111=EK$4:EK$56,ROW(EK$4:EK$56)-MIN(ROW(EK$4))+1,""),ROWS(EK$111:EK122))),"")</f>
        <v/>
      </c>
      <c r="EL122" s="138" t="str">
        <f t="array" ref="EL122">IFERROR(INDEX($A$4:$A$56,SMALL(IF($A$111=EL$4:EL$56,ROW(EL$4:EL$56)-MIN(ROW(EL$4))+1,""),ROWS(EL$111:EL122))),"")</f>
        <v/>
      </c>
      <c r="EM122" s="138" t="str">
        <f t="array" ref="EM122">IFERROR(INDEX($A$4:$A$56,SMALL(IF($A$111=EM$4:EM$56,ROW(EM$4:EM$56)-MIN(ROW(EM$4))+1,""),ROWS(EM$111:EM122))),"")</f>
        <v/>
      </c>
      <c r="EN122" s="138" t="str">
        <f t="array" ref="EN122">IFERROR(INDEX($A$4:$A$56,SMALL(IF($A$111=EN$4:EN$56,ROW(EN$4:EN$56)-MIN(ROW(EN$4))+1,""),ROWS(EN$111:EN122))),"")</f>
        <v/>
      </c>
      <c r="EO122" s="138" t="str">
        <f t="array" ref="EO122">IFERROR(INDEX($A$4:$A$56,SMALL(IF($A$111=EO$4:EO$56,ROW(EO$4:EO$56)-MIN(ROW(EO$4))+1,""),ROWS(EO$111:EO122))),"")</f>
        <v/>
      </c>
      <c r="EP122" s="138" t="str">
        <f t="array" ref="EP122">IFERROR(INDEX($A$4:$A$56,SMALL(IF($A$111=EP$4:EP$56,ROW(EP$4:EP$56)-MIN(ROW(EP$4))+1,""),ROWS(EP$111:EP122))),"")</f>
        <v/>
      </c>
      <c r="EQ122" s="138" t="str">
        <f t="array" ref="EQ122">IFERROR(INDEX($A$4:$A$56,SMALL(IF($A$111=EQ$4:EQ$56,ROW(EQ$4:EQ$56)-MIN(ROW(EQ$4))+1,""),ROWS(EQ$111:EQ122))),"")</f>
        <v/>
      </c>
      <c r="ER122" s="138" t="str">
        <f t="array" ref="ER122">IFERROR(INDEX($A$4:$A$56,SMALL(IF($A$111=ER$4:ER$56,ROW(ER$4:ER$56)-MIN(ROW(ER$4))+1,""),ROWS(ER$111:ER122))),"")</f>
        <v/>
      </c>
      <c r="ES122" s="138" t="str">
        <f t="array" ref="ES122">IFERROR(INDEX($A$4:$A$56,SMALL(IF($A$111=ES$4:ES$56,ROW(ES$4:ES$56)-MIN(ROW(ES$4))+1,""),ROWS(ES$111:ES122))),"")</f>
        <v/>
      </c>
      <c r="ET122" s="138" t="str">
        <f t="array" ref="ET122">IFERROR(INDEX($A$4:$A$56,SMALL(IF($A$111=ET$4:ET$56,ROW(ET$4:ET$56)-MIN(ROW(ET$4))+1,""),ROWS(ET$111:ET122))),"")</f>
        <v/>
      </c>
      <c r="EU122" s="138" t="str">
        <f t="array" ref="EU122">IFERROR(INDEX($A$4:$A$56,SMALL(IF($A$111=EU$4:EU$56,ROW(EU$4:EU$56)-MIN(ROW(EU$4))+1,""),ROWS(EU$111:EU122))),"")</f>
        <v/>
      </c>
      <c r="EV122" s="138" t="str">
        <f t="array" ref="EV122">IFERROR(INDEX($A$4:$A$56,SMALL(IF($A$111=EV$4:EV$56,ROW(EV$4:EV$56)-MIN(ROW(EV$4))+1,""),ROWS(EV$111:EV122))),"")</f>
        <v/>
      </c>
      <c r="EW122" s="138" t="str">
        <f t="array" ref="EW122">IFERROR(INDEX($A$4:$A$56,SMALL(IF($A$111=EW$4:EW$56,ROW(EW$4:EW$56)-MIN(ROW(EW$4))+1,""),ROWS(EW$111:EW122))),"")</f>
        <v/>
      </c>
      <c r="EX122" s="138" t="str">
        <f t="array" ref="EX122">IFERROR(INDEX($A$4:$A$56,SMALL(IF($A$111=EX$4:EX$56,ROW(EX$4:EX$56)-MIN(ROW(EX$4))+1,""),ROWS(EX$111:EX122))),"")</f>
        <v/>
      </c>
      <c r="EY122" s="138" t="str">
        <f t="array" ref="EY122">IFERROR(INDEX($A$4:$A$56,SMALL(IF($A$111=EY$4:EY$56,ROW(EY$4:EY$56)-MIN(ROW(EY$4))+1,""),ROWS(EY$111:EY122))),"")</f>
        <v/>
      </c>
      <c r="EZ122" s="138" t="str">
        <f t="array" ref="EZ122">IFERROR(INDEX($A$4:$A$56,SMALL(IF($A$111=EZ$4:EZ$56,ROW(EZ$4:EZ$56)-MIN(ROW(EZ$4))+1,""),ROWS(EZ$111:EZ122))),"")</f>
        <v/>
      </c>
      <c r="FA122" s="138" t="str">
        <f t="array" ref="FA122">IFERROR(INDEX($A$4:$A$56,SMALL(IF($A$111=FA$4:FA$56,ROW(FA$4:FA$56)-MIN(ROW(FA$4))+1,""),ROWS(FA$111:FA122))),"")</f>
        <v/>
      </c>
      <c r="FB122" s="138" t="str">
        <f t="array" ref="FB122">IFERROR(INDEX($A$4:$A$56,SMALL(IF($A$111=FB$4:FB$56,ROW(FB$4:FB$56)-MIN(ROW(FB$4))+1,""),ROWS(FB$111:FB122))),"")</f>
        <v/>
      </c>
      <c r="FC122" s="138" t="str">
        <f t="array" ref="FC122">IFERROR(INDEX($A$4:$A$56,SMALL(IF($A$111=FC$4:FC$56,ROW(FC$4:FC$56)-MIN(ROW(FC$4))+1,""),ROWS(FC$111:FC122))),"")</f>
        <v/>
      </c>
      <c r="FD122" s="138" t="str">
        <f t="array" ref="FD122">IFERROR(INDEX($A$4:$A$56,SMALL(IF($A$111=FD$4:FD$56,ROW(FD$4:FD$56)-MIN(ROW(FD$4))+1,""),ROWS(FD$111:FD122))),"")</f>
        <v/>
      </c>
      <c r="FE122" s="138" t="str">
        <f t="array" ref="FE122">IFERROR(INDEX($A$4:$A$56,SMALL(IF($A$111=FE$4:FE$56,ROW(FE$4:FE$56)-MIN(ROW(FE$4))+1,""),ROWS(FE$111:FE122))),"")</f>
        <v/>
      </c>
      <c r="FF122" s="138" t="str">
        <f t="array" ref="FF122">IFERROR(INDEX($A$4:$A$56,SMALL(IF($A$111=FF$4:FF$56,ROW(FF$4:FF$56)-MIN(ROW(FF$4))+1,""),ROWS(FF$111:FF122))),"")</f>
        <v/>
      </c>
      <c r="FG122" s="138" t="str">
        <f t="array" ref="FG122">IFERROR(INDEX($A$4:$A$56,SMALL(IF($A$111=FG$4:FG$56,ROW(FG$4:FG$56)-MIN(ROW(FG$4))+1,""),ROWS(FG$111:FG122))),"")</f>
        <v/>
      </c>
      <c r="FH122" s="138" t="str">
        <f t="array" ref="FH122">IFERROR(INDEX($A$4:$A$56,SMALL(IF($A$111=FH$4:FH$56,ROW(FH$4:FH$56)-MIN(ROW(FH$4))+1,""),ROWS(FH$111:FH122))),"")</f>
        <v/>
      </c>
      <c r="FI122" s="138" t="str">
        <f t="array" ref="FI122">IFERROR(INDEX($A$4:$A$56,SMALL(IF($A$111=FI$4:FI$56,ROW(FI$4:FI$56)-MIN(ROW(FI$4))+1,""),ROWS(FI$111:FI122))),"")</f>
        <v/>
      </c>
      <c r="FJ122" s="138" t="str">
        <f t="array" ref="FJ122">IFERROR(INDEX($A$4:$A$56,SMALL(IF($A$111=FJ$4:FJ$56,ROW(FJ$4:FJ$56)-MIN(ROW(FJ$4))+1,""),ROWS(FJ$111:FJ122))),"")</f>
        <v/>
      </c>
      <c r="FK122" s="138" t="str">
        <f t="array" ref="FK122">IFERROR(INDEX($A$4:$A$56,SMALL(IF($A$111=FK$4:FK$56,ROW(FK$4:FK$56)-MIN(ROW(FK$4))+1,""),ROWS(FK$111:FK122))),"")</f>
        <v/>
      </c>
      <c r="FL122" s="138" t="str">
        <f t="array" ref="FL122">IFERROR(INDEX($A$4:$A$56,SMALL(IF($A$111=FL$4:FL$56,ROW(FL$4:FL$56)-MIN(ROW(FL$4))+1,""),ROWS(FL$111:FL122))),"")</f>
        <v/>
      </c>
      <c r="FM122" s="138" t="str">
        <f t="array" ref="FM122">IFERROR(INDEX($A$4:$A$56,SMALL(IF($A$111=FM$4:FM$56,ROW(FM$4:FM$56)-MIN(ROW(FM$4))+1,""),ROWS(FM$111:FM122))),"")</f>
        <v/>
      </c>
      <c r="FN122" s="138" t="str">
        <f t="array" ref="FN122">IFERROR(INDEX($A$4:$A$56,SMALL(IF($A$111=FN$4:FN$56,ROW(FN$4:FN$56)-MIN(ROW(FN$4))+1,""),ROWS(FN$111:FN122))),"")</f>
        <v/>
      </c>
      <c r="FO122" s="138" t="str">
        <f t="array" ref="FO122">IFERROR(INDEX($A$4:$A$56,SMALL(IF($A$111=FO$4:FO$56,ROW(FO$4:FO$56)-MIN(ROW(FO$4))+1,""),ROWS(FO$111:FO122))),"")</f>
        <v/>
      </c>
      <c r="FP122" s="138" t="str">
        <f t="array" ref="FP122">IFERROR(INDEX($A$4:$A$56,SMALL(IF($A$111=FP$4:FP$56,ROW(FP$4:FP$56)-MIN(ROW(FP$4))+1,""),ROWS(FP$111:FP122))),"")</f>
        <v/>
      </c>
      <c r="FQ122" s="138" t="str">
        <f t="array" ref="FQ122">IFERROR(INDEX($A$4:$A$56,SMALL(IF($A$111=FQ$4:FQ$56,ROW(FQ$4:FQ$56)-MIN(ROW(FQ$4))+1,""),ROWS(FQ$111:FQ122))),"")</f>
        <v/>
      </c>
      <c r="FR122" s="138" t="str">
        <f t="array" ref="FR122">IFERROR(INDEX($A$4:$A$56,SMALL(IF($A$111=FR$4:FR$56,ROW(FR$4:FR$56)-MIN(ROW(FR$4))+1,""),ROWS(FR$111:FR122))),"")</f>
        <v/>
      </c>
      <c r="FS122" s="138" t="str">
        <f t="array" ref="FS122">IFERROR(INDEX($A$4:$A$56,SMALL(IF($A$111=FS$4:FS$56,ROW(FS$4:FS$56)-MIN(ROW(FS$4))+1,""),ROWS(FS$111:FS122))),"")</f>
        <v/>
      </c>
      <c r="FT122" s="138" t="str">
        <f t="array" ref="FT122">IFERROR(INDEX($A$4:$A$56,SMALL(IF($A$111=FT$4:FT$56,ROW(FT$4:FT$56)-MIN(ROW(FT$4))+1,""),ROWS(FT$111:FT122))),"")</f>
        <v/>
      </c>
      <c r="FU122" s="138" t="str">
        <f t="array" ref="FU122">IFERROR(INDEX($A$4:$A$56,SMALL(IF($A$111=FU$4:FU$56,ROW(FU$4:FU$56)-MIN(ROW(FU$4))+1,""),ROWS(FU$111:FU122))),"")</f>
        <v/>
      </c>
      <c r="FV122" s="138" t="str">
        <f t="array" ref="FV122">IFERROR(INDEX($A$4:$A$56,SMALL(IF($A$111=FV$4:FV$56,ROW(FV$4:FV$56)-MIN(ROW(FV$4))+1,""),ROWS(FV$111:FV122))),"")</f>
        <v/>
      </c>
      <c r="FW122" s="138" t="str">
        <f t="array" ref="FW122">IFERROR(INDEX($A$4:$A$56,SMALL(IF($A$111=FW$4:FW$56,ROW(FW$4:FW$56)-MIN(ROW(FW$4))+1,""),ROWS(FW$111:FW122))),"")</f>
        <v/>
      </c>
      <c r="FX122" s="138" t="str">
        <f t="array" ref="FX122">IFERROR(INDEX($A$4:$A$56,SMALL(IF($A$111=FX$4:FX$56,ROW(FX$4:FX$56)-MIN(ROW(FX$4))+1,""),ROWS(FX$111:FX122))),"")</f>
        <v/>
      </c>
      <c r="FY122" s="138" t="str">
        <f t="array" ref="FY122">IFERROR(INDEX($A$4:$A$56,SMALL(IF($A$111=FY$4:FY$56,ROW(FY$4:FY$56)-MIN(ROW(FY$4))+1,""),ROWS(FY$111:FY122))),"")</f>
        <v/>
      </c>
      <c r="FZ122" s="138" t="str">
        <f t="array" ref="FZ122">IFERROR(INDEX($A$4:$A$56,SMALL(IF($A$111=FZ$4:FZ$56,ROW(FZ$4:FZ$56)-MIN(ROW(FZ$4))+1,""),ROWS(FZ$111:FZ122))),"")</f>
        <v/>
      </c>
      <c r="GA122" s="138" t="str">
        <f t="array" ref="GA122">IFERROR(INDEX($A$4:$A$56,SMALL(IF($A$111=GA$4:GA$56,ROW(GA$4:GA$56)-MIN(ROW(GA$4))+1,""),ROWS(GA$111:GA122))),"")</f>
        <v/>
      </c>
      <c r="GB122" s="138" t="str">
        <f t="array" ref="GB122">IFERROR(INDEX($A$4:$A$56,SMALL(IF($A$111=GB$4:GB$56,ROW(GB$4:GB$56)-MIN(ROW(GB$4))+1,""),ROWS(GB$111:GB122))),"")</f>
        <v/>
      </c>
      <c r="GC122" s="138" t="str">
        <f t="array" ref="GC122">IFERROR(INDEX($A$4:$A$56,SMALL(IF($A$111=GC$4:GC$56,ROW(GC$4:GC$56)-MIN(ROW(GC$4))+1,""),ROWS(GC$111:GC122))),"")</f>
        <v/>
      </c>
      <c r="GD122" s="138" t="str">
        <f t="array" ref="GD122">IFERROR(INDEX($A$4:$A$56,SMALL(IF($A$111=GD$4:GD$56,ROW(GD$4:GD$56)-MIN(ROW(GD$4))+1,""),ROWS(GD$111:GD122))),"")</f>
        <v/>
      </c>
      <c r="GE122" s="138" t="str">
        <f t="array" ref="GE122">IFERROR(INDEX($A$4:$A$56,SMALL(IF($A$111=GE$4:GE$56,ROW(GE$4:GE$56)-MIN(ROW(GE$4))+1,""),ROWS(GE$111:GE122))),"")</f>
        <v/>
      </c>
      <c r="GF122" s="138" t="str">
        <f t="array" ref="GF122">IFERROR(INDEX($A$4:$A$56,SMALL(IF($A$111=GF$4:GF$56,ROW(GF$4:GF$56)-MIN(ROW(GF$4))+1,""),ROWS(GF$111:GF122))),"")</f>
        <v/>
      </c>
      <c r="GG122" s="138" t="str">
        <f t="array" ref="GG122">IFERROR(INDEX($A$4:$A$56,SMALL(IF($A$111=GG$4:GG$56,ROW(GG$4:GG$56)-MIN(ROW(GG$4))+1,""),ROWS(GG$111:GG122))),"")</f>
        <v/>
      </c>
      <c r="GH122" s="138" t="str">
        <f t="array" ref="GH122">IFERROR(INDEX($A$4:$A$56,SMALL(IF($A$111=GH$4:GH$56,ROW(GH$4:GH$56)-MIN(ROW(GH$4))+1,""),ROWS(GH$111:GH122))),"")</f>
        <v/>
      </c>
      <c r="GI122" s="138" t="str">
        <f t="array" ref="GI122">IFERROR(INDEX($A$4:$A$56,SMALL(IF($A$111=GI$4:GI$56,ROW(GI$4:GI$56)-MIN(ROW(GI$4))+1,""),ROWS(GI$111:GI122))),"")</f>
        <v/>
      </c>
      <c r="GJ122" s="138" t="str">
        <f t="array" ref="GJ122">IFERROR(INDEX($A$4:$A$56,SMALL(IF($A$111=GJ$4:GJ$56,ROW(GJ$4:GJ$56)-MIN(ROW(GJ$4))+1,""),ROWS(GJ$111:GJ122))),"")</f>
        <v/>
      </c>
      <c r="GK122" s="138" t="str">
        <f t="array" ref="GK122">IFERROR(INDEX($A$4:$A$56,SMALL(IF($A$111=GK$4:GK$56,ROW(GK$4:GK$56)-MIN(ROW(GK$4))+1,""),ROWS(GK$111:GK122))),"")</f>
        <v/>
      </c>
      <c r="GL122" s="138" t="str">
        <f t="array" ref="GL122">IFERROR(INDEX($A$4:$A$56,SMALL(IF($A$111=GL$4:GL$56,ROW(GL$4:GL$56)-MIN(ROW(GL$4))+1,""),ROWS(GL$111:GL122))),"")</f>
        <v/>
      </c>
      <c r="GM122" s="138" t="str">
        <f t="array" ref="GM122">IFERROR(INDEX($A$4:$A$56,SMALL(IF($A$111=GM$4:GM$56,ROW(GM$4:GM$56)-MIN(ROW(GM$4))+1,""),ROWS(GM$111:GM122))),"")</f>
        <v/>
      </c>
      <c r="GN122" s="138" t="str">
        <f t="array" ref="GN122">IFERROR(INDEX($A$4:$A$56,SMALL(IF($A$111=GN$4:GN$56,ROW(GN$4:GN$56)-MIN(ROW(GN$4))+1,""),ROWS(GN$111:GN122))),"")</f>
        <v/>
      </c>
      <c r="GO122" s="138" t="str">
        <f t="array" ref="GO122">IFERROR(INDEX($A$4:$A$56,SMALL(IF($A$111=GO$4:GO$56,ROW(GO$4:GO$56)-MIN(ROW(GO$4))+1,""),ROWS(GO$111:GO122))),"")</f>
        <v/>
      </c>
      <c r="GP122" s="138" t="str">
        <f t="array" ref="GP122">IFERROR(INDEX($A$4:$A$56,SMALL(IF($A$111=GP$4:GP$56,ROW(GP$4:GP$56)-MIN(ROW(GP$4))+1,""),ROWS(GP$111:GP122))),"")</f>
        <v/>
      </c>
      <c r="GQ122" s="138" t="str">
        <f t="array" ref="GQ122">IFERROR(INDEX($A$4:$A$56,SMALL(IF($A$111=GQ$4:GQ$56,ROW(GQ$4:GQ$56)-MIN(ROW(GQ$4))+1,""),ROWS(GQ$111:GQ122))),"")</f>
        <v/>
      </c>
      <c r="GR122" s="138" t="str">
        <f t="array" ref="GR122">IFERROR(INDEX($A$4:$A$56,SMALL(IF($A$111=GR$4:GR$56,ROW(GR$4:GR$56)-MIN(ROW(GR$4))+1,""),ROWS(GR$111:GR122))),"")</f>
        <v/>
      </c>
      <c r="GS122" s="138" t="str">
        <f t="array" ref="GS122">IFERROR(INDEX($A$4:$A$56,SMALL(IF($A$111=GS$4:GS$56,ROW(GS$4:GS$56)-MIN(ROW(GS$4))+1,""),ROWS(GS$111:GS122))),"")</f>
        <v/>
      </c>
      <c r="GT122" s="138" t="str">
        <f t="array" ref="GT122">IFERROR(INDEX($A$4:$A$56,SMALL(IF($A$111=GT$4:GT$56,ROW(GT$4:GT$56)-MIN(ROW(GT$4))+1,""),ROWS(GT$111:GT122))),"")</f>
        <v/>
      </c>
      <c r="GU122" s="138" t="str">
        <f t="array" ref="GU122">IFERROR(INDEX($A$4:$A$56,SMALL(IF($A$111=GU$4:GU$56,ROW(GU$4:GU$56)-MIN(ROW(GU$4))+1,""),ROWS(GU$111:GU122))),"")</f>
        <v/>
      </c>
      <c r="GV122" s="138" t="str">
        <f t="array" ref="GV122">IFERROR(INDEX($A$4:$A$56,SMALL(IF($A$111=GV$4:GV$56,ROW(GV$4:GV$56)-MIN(ROW(GV$4))+1,""),ROWS(GV$111:GV122))),"")</f>
        <v/>
      </c>
      <c r="GW122" s="138" t="str">
        <f t="array" ref="GW122">IFERROR(INDEX($A$4:$A$56,SMALL(IF($A$111=GW$4:GW$56,ROW(GW$4:GW$56)-MIN(ROW(GW$4))+1,""),ROWS(GW$111:GW122))),"")</f>
        <v/>
      </c>
      <c r="GX122" s="138" t="str">
        <f t="array" ref="GX122">IFERROR(INDEX($A$4:$A$56,SMALL(IF($A$111=GX$4:GX$56,ROW(GX$4:GX$56)-MIN(ROW(GX$4))+1,""),ROWS(GX$111:GX122))),"")</f>
        <v/>
      </c>
      <c r="GY122" s="138" t="str">
        <f t="array" ref="GY122">IFERROR(INDEX($A$4:$A$56,SMALL(IF($A$111=GY$4:GY$56,ROW(GY$4:GY$56)-MIN(ROW(GY$4))+1,""),ROWS(GY$111:GY122))),"")</f>
        <v/>
      </c>
      <c r="GZ122" s="138" t="str">
        <f t="array" ref="GZ122">IFERROR(INDEX($A$4:$A$56,SMALL(IF($A$111=GZ$4:GZ$56,ROW(GZ$4:GZ$56)-MIN(ROW(GZ$4))+1,""),ROWS(GZ$111:GZ122))),"")</f>
        <v/>
      </c>
      <c r="HA122" s="138" t="str">
        <f t="array" ref="HA122">IFERROR(INDEX($A$4:$A$56,SMALL(IF($A$111=HA$4:HA$56,ROW(HA$4:HA$56)-MIN(ROW(HA$4))+1,""),ROWS(HA$111:HA122))),"")</f>
        <v/>
      </c>
      <c r="HB122" s="138" t="str">
        <f t="array" ref="HB122">IFERROR(INDEX($A$4:$A$56,SMALL(IF($A$111=HB$4:HB$56,ROW(HB$4:HB$56)-MIN(ROW(HB$4))+1,""),ROWS(HB$111:HB122))),"")</f>
        <v/>
      </c>
      <c r="HC122" s="138" t="str">
        <f t="array" ref="HC122">IFERROR(INDEX($A$4:$A$56,SMALL(IF($A$111=HC$4:HC$56,ROW(HC$4:HC$56)-MIN(ROW(HC$4))+1,""),ROWS(HC$111:HC122))),"")</f>
        <v/>
      </c>
      <c r="HD122" s="138" t="str">
        <f t="array" ref="HD122">IFERROR(INDEX($A$4:$A$56,SMALL(IF($A$111=HD$4:HD$56,ROW(HD$4:HD$56)-MIN(ROW(HD$4))+1,""),ROWS(HD$111:HD122))),"")</f>
        <v/>
      </c>
      <c r="HE122" s="138" t="str">
        <f t="array" ref="HE122">IFERROR(INDEX($A$4:$A$56,SMALL(IF($A$111=HE$4:HE$56,ROW(HE$4:HE$56)-MIN(ROW(HE$4))+1,""),ROWS(HE$111:HE122))),"")</f>
        <v/>
      </c>
      <c r="HF122" s="138" t="str">
        <f t="array" ref="HF122">IFERROR(INDEX($A$4:$A$56,SMALL(IF($A$111=HF$4:HF$56,ROW(HF$4:HF$56)-MIN(ROW(HF$4))+1,""),ROWS(HF$111:HF122))),"")</f>
        <v/>
      </c>
      <c r="HG122" s="138" t="str">
        <f t="array" ref="HG122">IFERROR(INDEX($A$4:$A$56,SMALL(IF($A$111=HG$4:HG$56,ROW(HG$4:HG$56)-MIN(ROW(HG$4))+1,""),ROWS(HG$111:HG122))),"")</f>
        <v/>
      </c>
      <c r="HH122" s="138" t="str">
        <f t="array" ref="HH122">IFERROR(INDEX($A$4:$A$56,SMALL(IF($A$111=HH$4:HH$56,ROW(HH$4:HH$56)-MIN(ROW(HH$4))+1,""),ROWS(HH$111:HH122))),"")</f>
        <v/>
      </c>
      <c r="HI122" s="138" t="str">
        <f t="array" ref="HI122">IFERROR(INDEX($A$4:$A$56,SMALL(IF($A$111=HI$4:HI$56,ROW(HI$4:HI$56)-MIN(ROW(HI$4))+1,""),ROWS(HI$111:HI122))),"")</f>
        <v/>
      </c>
      <c r="HJ122" s="138" t="str">
        <f t="array" ref="HJ122">IFERROR(INDEX($A$4:$A$56,SMALL(IF($A$111=HJ$4:HJ$56,ROW(HJ$4:HJ$56)-MIN(ROW(HJ$4))+1,""),ROWS(HJ$111:HJ122))),"")</f>
        <v/>
      </c>
      <c r="HK122" s="138" t="str">
        <f t="array" ref="HK122">IFERROR(INDEX($A$4:$A$56,SMALL(IF($A$111=HK$4:HK$56,ROW(HK$4:HK$56)-MIN(ROW(HK$4))+1,""),ROWS(HK$111:HK122))),"")</f>
        <v/>
      </c>
      <c r="HL122" s="138" t="str">
        <f t="array" ref="HL122">IFERROR(INDEX($A$4:$A$56,SMALL(IF($A$111=HL$4:HL$56,ROW(HL$4:HL$56)-MIN(ROW(HL$4))+1,""),ROWS(HL$111:HL122))),"")</f>
        <v/>
      </c>
      <c r="HM122" s="138" t="str">
        <f t="array" ref="HM122">IFERROR(INDEX($A$4:$A$56,SMALL(IF($A$111=HM$4:HM$56,ROW(HM$4:HM$56)-MIN(ROW(HM$4))+1,""),ROWS(HM$111:HM122))),"")</f>
        <v/>
      </c>
      <c r="HN122" s="138" t="str">
        <f t="array" ref="HN122">IFERROR(INDEX($A$4:$A$56,SMALL(IF($A$111=HN$4:HN$56,ROW(HN$4:HN$56)-MIN(ROW(HN$4))+1,""),ROWS(HN$111:HN122))),"")</f>
        <v/>
      </c>
      <c r="HO122" s="138" t="str">
        <f t="array" ref="HO122">IFERROR(INDEX($A$4:$A$56,SMALL(IF($A$111=HO$4:HO$56,ROW(HO$4:HO$56)-MIN(ROW(HO$4))+1,""),ROWS(HO$111:HO122))),"")</f>
        <v/>
      </c>
      <c r="HP122" s="138" t="str">
        <f t="array" ref="HP122">IFERROR(INDEX($A$4:$A$56,SMALL(IF($A$111=HP$4:HP$56,ROW(HP$4:HP$56)-MIN(ROW(HP$4))+1,""),ROWS(HP$111:HP122))),"")</f>
        <v/>
      </c>
      <c r="HQ122" s="138" t="str">
        <f t="array" ref="HQ122">IFERROR(INDEX($A$4:$A$56,SMALL(IF($A$111=HQ$4:HQ$56,ROW(HQ$4:HQ$56)-MIN(ROW(HQ$4))+1,""),ROWS(HQ$111:HQ122))),"")</f>
        <v/>
      </c>
      <c r="HR122" s="138" t="str">
        <f t="array" ref="HR122">IFERROR(INDEX($A$4:$A$56,SMALL(IF($A$111=HR$4:HR$56,ROW(HR$4:HR$56)-MIN(ROW(HR$4))+1,""),ROWS(HR$111:HR122))),"")</f>
        <v/>
      </c>
      <c r="HS122" s="138" t="str">
        <f t="array" ref="HS122">IFERROR(INDEX($A$4:$A$56,SMALL(IF($A$111=HS$4:HS$56,ROW(HS$4:HS$56)-MIN(ROW(HS$4))+1,""),ROWS(HS$111:HS122))),"")</f>
        <v/>
      </c>
      <c r="HT122" s="138" t="str">
        <f t="array" ref="HT122">IFERROR(INDEX($A$4:$A$56,SMALL(IF($A$111=HT$4:HT$56,ROW(HT$4:HT$56)-MIN(ROW(HT$4))+1,""),ROWS(HT$111:HT122))),"")</f>
        <v/>
      </c>
      <c r="HU122" s="138" t="str">
        <f t="array" ref="HU122">IFERROR(INDEX($A$4:$A$56,SMALL(IF($A$111=HU$4:HU$56,ROW(HU$4:HU$56)-MIN(ROW(HU$4))+1,""),ROWS(HU$111:HU122))),"")</f>
        <v/>
      </c>
      <c r="HV122" s="138" t="str">
        <f t="array" ref="HV122">IFERROR(INDEX($A$4:$A$56,SMALL(IF($A$111=HV$4:HV$56,ROW(HV$4:HV$56)-MIN(ROW(HV$4))+1,""),ROWS(HV$111:HV122))),"")</f>
        <v/>
      </c>
      <c r="HW122" s="138" t="str">
        <f t="array" ref="HW122">IFERROR(INDEX($A$4:$A$56,SMALL(IF($A$111=HW$4:HW$56,ROW(HW$4:HW$56)-MIN(ROW(HW$4))+1,""),ROWS(HW$111:HW122))),"")</f>
        <v/>
      </c>
      <c r="HX122" s="138" t="str">
        <f t="array" ref="HX122">IFERROR(INDEX($A$4:$A$56,SMALL(IF($A$111=HX$4:HX$56,ROW(HX$4:HX$56)-MIN(ROW(HX$4))+1,""),ROWS(HX$111:HX122))),"")</f>
        <v/>
      </c>
      <c r="HY122" s="138" t="str">
        <f t="array" ref="HY122">IFERROR(INDEX($A$4:$A$56,SMALL(IF($A$111=HY$4:HY$56,ROW(HY$4:HY$56)-MIN(ROW(HY$4))+1,""),ROWS(HY$111:HY122))),"")</f>
        <v/>
      </c>
      <c r="HZ122" s="138" t="str">
        <f t="array" ref="HZ122">IFERROR(INDEX($A$4:$A$56,SMALL(IF($A$111=HZ$4:HZ$56,ROW(HZ$4:HZ$56)-MIN(ROW(HZ$4))+1,""),ROWS(HZ$111:HZ122))),"")</f>
        <v/>
      </c>
      <c r="IA122" s="138" t="str">
        <f t="array" ref="IA122">IFERROR(INDEX($A$4:$A$56,SMALL(IF($A$111=IA$4:IA$56,ROW(IA$4:IA$56)-MIN(ROW(IA$4))+1,""),ROWS(IA$111:IA122))),"")</f>
        <v/>
      </c>
      <c r="IB122" s="138" t="str">
        <f t="array" ref="IB122">IFERROR(INDEX($A$4:$A$56,SMALL(IF($A$111=IB$4:IB$56,ROW(IB$4:IB$56)-MIN(ROW(IB$4))+1,""),ROWS(IB$111:IB122))),"")</f>
        <v/>
      </c>
      <c r="IC122" s="138" t="str">
        <f t="array" ref="IC122">IFERROR(INDEX($A$4:$A$56,SMALL(IF($A$111=IC$4:IC$56,ROW(IC$4:IC$56)-MIN(ROW(IC$4))+1,""),ROWS(IC$111:IC122))),"")</f>
        <v/>
      </c>
      <c r="ID122" s="138" t="str">
        <f t="array" ref="ID122">IFERROR(INDEX($A$4:$A$56,SMALL(IF($A$111=ID$4:ID$56,ROW(ID$4:ID$56)-MIN(ROW(ID$4))+1,""),ROWS(ID$111:ID122))),"")</f>
        <v/>
      </c>
      <c r="IE122" s="138" t="str">
        <f t="array" ref="IE122">IFERROR(INDEX($A$4:$A$56,SMALL(IF($A$111=IE$4:IE$56,ROW(IE$4:IE$56)-MIN(ROW(IE$4))+1,""),ROWS(IE$111:IE122))),"")</f>
        <v/>
      </c>
      <c r="IF122" s="138" t="str">
        <f t="array" ref="IF122">IFERROR(INDEX($A$4:$A$56,SMALL(IF($A$111=IF$4:IF$56,ROW(IF$4:IF$56)-MIN(ROW(IF$4))+1,""),ROWS(IF$111:IF122))),"")</f>
        <v/>
      </c>
      <c r="IG122" s="138" t="str">
        <f t="array" ref="IG122">IFERROR(INDEX($A$4:$A$56,SMALL(IF($A$111=IG$4:IG$56,ROW(IG$4:IG$56)-MIN(ROW(IG$4))+1,""),ROWS(IG$111:IG122))),"")</f>
        <v/>
      </c>
      <c r="IH122" s="138" t="str">
        <f t="array" ref="IH122">IFERROR(INDEX($A$4:$A$56,SMALL(IF($A$111=IH$4:IH$56,ROW(IH$4:IH$56)-MIN(ROW(IH$4))+1,""),ROWS(IH$111:IH122))),"")</f>
        <v/>
      </c>
      <c r="II122" s="138" t="str">
        <f t="array" ref="II122">IFERROR(INDEX($A$4:$A$56,SMALL(IF($A$111=II$4:II$56,ROW(II$4:II$56)-MIN(ROW(II$4))+1,""),ROWS(II$111:II122))),"")</f>
        <v/>
      </c>
      <c r="IJ122" s="138" t="str">
        <f t="array" ref="IJ122">IFERROR(INDEX($A$4:$A$56,SMALL(IF($A$111=IJ$4:IJ$56,ROW(IJ$4:IJ$56)-MIN(ROW(IJ$4))+1,""),ROWS(IJ$111:IJ122))),"")</f>
        <v/>
      </c>
      <c r="IK122" s="138" t="str">
        <f t="array" ref="IK122">IFERROR(INDEX($A$4:$A$56,SMALL(IF($A$111=IK$4:IK$56,ROW(IK$4:IK$56)-MIN(ROW(IK$4))+1,""),ROWS(IK$111:IK122))),"")</f>
        <v/>
      </c>
      <c r="IL122" s="138" t="str">
        <f t="array" ref="IL122">IFERROR(INDEX($A$4:$A$56,SMALL(IF($A$111=IL$4:IL$56,ROW(IL$4:IL$56)-MIN(ROW(IL$4))+1,""),ROWS(IL$111:IL122))),"")</f>
        <v/>
      </c>
      <c r="IM122" s="138" t="str">
        <f t="array" ref="IM122">IFERROR(INDEX($A$4:$A$56,SMALL(IF($A$111=IM$4:IM$56,ROW(IM$4:IM$56)-MIN(ROW(IM$4))+1,""),ROWS(IM$111:IM122))),"")</f>
        <v/>
      </c>
      <c r="IN122" s="138" t="str">
        <f t="array" ref="IN122">IFERROR(INDEX($A$4:$A$56,SMALL(IF($A$111=IN$4:IN$56,ROW(IN$4:IN$56)-MIN(ROW(IN$4))+1,""),ROWS(IN$111:IN122))),"")</f>
        <v/>
      </c>
      <c r="IO122" s="138" t="str">
        <f t="array" ref="IO122">IFERROR(INDEX($A$4:$A$56,SMALL(IF($A$111=IO$4:IO$56,ROW(IO$4:IO$56)-MIN(ROW(IO$4))+1,""),ROWS(IO$111:IO122))),"")</f>
        <v/>
      </c>
      <c r="IP122" s="138" t="str">
        <f t="array" ref="IP122">IFERROR(INDEX($A$4:$A$56,SMALL(IF($A$111=IP$4:IP$56,ROW(IP$4:IP$56)-MIN(ROW(IP$4))+1,""),ROWS(IP$111:IP122))),"")</f>
        <v/>
      </c>
      <c r="IQ122" s="138" t="str">
        <f t="array" ref="IQ122">IFERROR(INDEX($A$4:$A$56,SMALL(IF($A$111=IQ$4:IQ$56,ROW(IQ$4:IQ$56)-MIN(ROW(IQ$4))+1,""),ROWS(IQ$111:IQ122))),"")</f>
        <v/>
      </c>
      <c r="IR122" s="138" t="str">
        <f t="array" ref="IR122">IFERROR(INDEX($A$4:$A$56,SMALL(IF($A$111=IR$4:IR$56,ROW(IR$4:IR$56)-MIN(ROW(IR$4))+1,""),ROWS(IR$111:IR122))),"")</f>
        <v/>
      </c>
      <c r="IS122" s="138" t="str">
        <f t="array" ref="IS122">IFERROR(INDEX($A$4:$A$56,SMALL(IF($A$111=IS$4:IS$56,ROW(IS$4:IS$56)-MIN(ROW(IS$4))+1,""),ROWS(IS$111:IS122))),"")</f>
        <v/>
      </c>
      <c r="IT122" s="138" t="str">
        <f t="array" ref="IT122">IFERROR(INDEX($A$4:$A$56,SMALL(IF($A$111=IT$4:IT$56,ROW(IT$4:IT$56)-MIN(ROW(IT$4))+1,""),ROWS(IT$111:IT122))),"")</f>
        <v/>
      </c>
      <c r="IU122" s="138" t="str">
        <f t="array" ref="IU122">IFERROR(INDEX($A$4:$A$56,SMALL(IF($A$111=IU$4:IU$56,ROW(IU$4:IU$56)-MIN(ROW(IU$4))+1,""),ROWS(IU$111:IU122))),"")</f>
        <v/>
      </c>
      <c r="IV122" s="138" t="str">
        <f t="array" ref="IV122">IFERROR(INDEX($A$4:$A$56,SMALL(IF($A$111=IV$4:IV$56,ROW(IV$4:IV$56)-MIN(ROW(IV$4))+1,""),ROWS(IV$111:IV122))),"")</f>
        <v/>
      </c>
      <c r="IW122" s="138" t="str">
        <f t="array" ref="IW122">IFERROR(INDEX($A$4:$A$56,SMALL(IF($A$111=IW$4:IW$56,ROW(IW$4:IW$56)-MIN(ROW(IW$4))+1,""),ROWS(IW$111:IW122))),"")</f>
        <v/>
      </c>
      <c r="IX122" s="138" t="str">
        <f t="array" ref="IX122">IFERROR(INDEX($A$4:$A$56,SMALL(IF($A$111=IX$4:IX$56,ROW(IX$4:IX$56)-MIN(ROW(IX$4))+1,""),ROWS(IX$111:IX122))),"")</f>
        <v/>
      </c>
      <c r="IY122" s="138" t="str">
        <f t="array" ref="IY122">IFERROR(INDEX($A$4:$A$56,SMALL(IF($A$111=IY$4:IY$56,ROW(IY$4:IY$56)-MIN(ROW(IY$4))+1,""),ROWS(IY$111:IY122))),"")</f>
        <v/>
      </c>
      <c r="IZ122" s="138" t="str">
        <f t="array" ref="IZ122">IFERROR(INDEX($A$4:$A$56,SMALL(IF($A$111=IZ$4:IZ$56,ROW(IZ$4:IZ$56)-MIN(ROW(IZ$4))+1,""),ROWS(IZ$111:IZ122))),"")</f>
        <v/>
      </c>
      <c r="JA122" s="138" t="str">
        <f t="array" ref="JA122">IFERROR(INDEX($A$4:$A$56,SMALL(IF($A$111=JA$4:JA$56,ROW(JA$4:JA$56)-MIN(ROW(JA$4))+1,""),ROWS(JA$111:JA122))),"")</f>
        <v/>
      </c>
      <c r="JB122" s="138" t="str">
        <f t="array" ref="JB122">IFERROR(INDEX($A$4:$A$56,SMALL(IF($A$111=JB$4:JB$56,ROW(JB$4:JB$56)-MIN(ROW(JB$4))+1,""),ROWS(JB$111:JB122))),"")</f>
        <v/>
      </c>
      <c r="JC122" s="138" t="str">
        <f t="array" ref="JC122">IFERROR(INDEX($A$4:$A$56,SMALL(IF($A$111=JC$4:JC$56,ROW(JC$4:JC$56)-MIN(ROW(JC$4))+1,""),ROWS(JC$111:JC122))),"")</f>
        <v/>
      </c>
      <c r="JD122" s="138" t="str">
        <f t="array" ref="JD122">IFERROR(INDEX($A$4:$A$56,SMALL(IF($A$111=JD$4:JD$56,ROW(JD$4:JD$56)-MIN(ROW(JD$4))+1,""),ROWS(JD$111:JD122))),"")</f>
        <v/>
      </c>
      <c r="JE122" s="138" t="str">
        <f t="array" ref="JE122">IFERROR(INDEX($A$4:$A$56,SMALL(IF($A$111=JE$4:JE$56,ROW(JE$4:JE$56)-MIN(ROW(JE$4))+1,""),ROWS(JE$111:JE122))),"")</f>
        <v/>
      </c>
      <c r="JF122" s="138" t="str">
        <f t="array" ref="JF122">IFERROR(INDEX($A$4:$A$56,SMALL(IF($A$111=JF$4:JF$56,ROW(JF$4:JF$56)-MIN(ROW(JF$4))+1,""),ROWS(JF$111:JF122))),"")</f>
        <v/>
      </c>
      <c r="JG122" s="138" t="str">
        <f t="array" ref="JG122">IFERROR(INDEX($A$4:$A$56,SMALL(IF($A$111=JG$4:JG$56,ROW(JG$4:JG$56)-MIN(ROW(JG$4))+1,""),ROWS(JG$111:JG122))),"")</f>
        <v/>
      </c>
      <c r="JH122" s="138" t="str">
        <f t="array" ref="JH122">IFERROR(INDEX($A$4:$A$56,SMALL(IF($A$111=JH$4:JH$56,ROW(JH$4:JH$56)-MIN(ROW(JH$4))+1,""),ROWS(JH$111:JH122))),"")</f>
        <v/>
      </c>
      <c r="JI122" s="138" t="str">
        <f t="array" ref="JI122">IFERROR(INDEX($A$4:$A$56,SMALL(IF($A$111=JI$4:JI$56,ROW(JI$4:JI$56)-MIN(ROW(JI$4))+1,""),ROWS(JI$111:JI122))),"")</f>
        <v/>
      </c>
      <c r="JJ122" s="138" t="str">
        <f t="array" ref="JJ122">IFERROR(INDEX($A$4:$A$56,SMALL(IF($A$111=JJ$4:JJ$56,ROW(JJ$4:JJ$56)-MIN(ROW(JJ$4))+1,""),ROWS(JJ$111:JJ122))),"")</f>
        <v/>
      </c>
      <c r="JK122" s="138" t="str">
        <f t="array" ref="JK122">IFERROR(INDEX($A$4:$A$56,SMALL(IF($A$111=JK$4:JK$56,ROW(JK$4:JK$56)-MIN(ROW(JK$4))+1,""),ROWS(JK$111:JK122))),"")</f>
        <v/>
      </c>
    </row>
    <row r="123" spans="2:271">
      <c r="B123" s="186" t="str">
        <f t="array" ref="B123">IFERROR(INDEX($A$4:$A$56,SMALL(IF($A$111=B$4:B$56,ROW(B$4:B$56)-MIN(ROW(B$4))+1,""),ROWS(B$111:B123))),"")</f>
        <v/>
      </c>
      <c r="C123" s="138" t="str">
        <f t="array" ref="C123">IFERROR(INDEX($A$4:$A$56,SMALL(IF($A$111=C$4:C$56,ROW(C$4:C$56)-MIN(ROW(C$4))+1,""),ROWS(C$111:C123))),"")</f>
        <v/>
      </c>
      <c r="D123" s="138" t="str">
        <f t="array" ref="D123">IFERROR(INDEX($A$4:$A$56,SMALL(IF($A$111=D$4:D$56,ROW(D$4:D$56)-MIN(ROW(D$4))+1,""),ROWS(D$111:D123))),"")</f>
        <v/>
      </c>
      <c r="E123" s="138" t="str">
        <f t="array" ref="E123">IFERROR(INDEX($A$4:$A$56,SMALL(IF($A$111=E$4:E$56,ROW(E$4:E$56)-MIN(ROW(E$4))+1,""),ROWS(E$111:E123))),"")</f>
        <v/>
      </c>
      <c r="F123" s="138" t="str">
        <f t="array" ref="F123">IFERROR(INDEX($A$4:$A$56,SMALL(IF($A$111=F$4:F$56,ROW(F$4:F$56)-MIN(ROW(F$4))+1,""),ROWS(F$111:F123))),"")</f>
        <v/>
      </c>
      <c r="G123" s="186" t="str">
        <f t="array" ref="G123">IFERROR(INDEX($A$4:$A$56,SMALL(IF($A$111=G$4:G$56,ROW(G$4:G$56)-MIN(ROW(G$4))+1,""),ROWS(G$111:G123))),"")</f>
        <v/>
      </c>
      <c r="H123" s="138" t="str">
        <f t="array" ref="H123">IFERROR(INDEX($A$4:$A$56,SMALL(IF($A$111=H$4:H$56,ROW(H$4:H$56)-MIN(ROW(H$4))+1,""),ROWS(H$111:H123))),"")</f>
        <v/>
      </c>
      <c r="I123" s="138" t="str">
        <f t="array" ref="I123">IFERROR(INDEX($A$4:$A$56,SMALL(IF($A$111=I$4:I$56,ROW(I$4:I$56)-MIN(ROW(I$4))+1,""),ROWS(I$111:I123))),"")</f>
        <v/>
      </c>
      <c r="J123" s="138" t="str">
        <f t="array" ref="J123">IFERROR(INDEX($A$4:$A$56,SMALL(IF($A$111=J$4:J$56,ROW(J$4:J$56)-MIN(ROW(J$4))+1,""),ROWS(J$111:J123))),"")</f>
        <v/>
      </c>
      <c r="K123" s="138" t="str">
        <f t="array" ref="K123">IFERROR(INDEX($A$4:$A$56,SMALL(IF($A$111=K$4:K$56,ROW(K$4:K$56)-MIN(ROW(K$4))+1,""),ROWS(K$111:K123))),"")</f>
        <v/>
      </c>
      <c r="L123" s="186" t="str">
        <f t="array" ref="L123">IFERROR(INDEX($A$4:$A$56,SMALL(IF($A$111=L$4:L$56,ROW(L$4:L$56)-MIN(ROW(L$4))+1,""),ROWS(L$111:L123))),"")</f>
        <v/>
      </c>
      <c r="M123" s="138" t="str">
        <f t="array" ref="M123">IFERROR(INDEX($A$4:$A$56,SMALL(IF($A$111=M$4:M$56,ROW(M$4:M$56)-MIN(ROW(M$4))+1,""),ROWS(M$111:M123))),"")</f>
        <v/>
      </c>
      <c r="N123" s="138" t="str">
        <f t="array" ref="N123">IFERROR(INDEX($A$4:$A$56,SMALL(IF($A$111=N$4:N$56,ROW(N$4:N$56)-MIN(ROW(N$4))+1,""),ROWS(N$111:N123))),"")</f>
        <v/>
      </c>
      <c r="O123" s="138" t="str">
        <f t="array" ref="O123">IFERROR(INDEX($A$4:$A$56,SMALL(IF($A$111=O$4:O$56,ROW(O$4:O$56)-MIN(ROW(O$4))+1,""),ROWS(O$111:O123))),"")</f>
        <v/>
      </c>
      <c r="P123" s="138" t="str">
        <f t="array" ref="P123">IFERROR(INDEX($A$4:$A$56,SMALL(IF($A$111=P$4:P$56,ROW(P$4:P$56)-MIN(ROW(P$4))+1,""),ROWS(P$111:P123))),"")</f>
        <v/>
      </c>
      <c r="Q123" s="186" t="str">
        <f t="array" ref="Q123">IFERROR(INDEX($A$4:$A$56,SMALL(IF($A$111=Q$4:Q$56,ROW(Q$4:Q$56)-MIN(ROW(Q$4))+1,""),ROWS(Q$111:Q123))),"")</f>
        <v/>
      </c>
      <c r="R123" s="138" t="str">
        <f t="array" ref="R123">IFERROR(INDEX($A$4:$A$56,SMALL(IF($A$111=R$4:R$56,ROW(R$4:R$56)-MIN(ROW(R$4))+1,""),ROWS(R$111:R123))),"")</f>
        <v/>
      </c>
      <c r="S123" s="138" t="str">
        <f t="array" ref="S123">IFERROR(INDEX($A$4:$A$56,SMALL(IF($A$111=S$4:S$56,ROW(S$4:S$56)-MIN(ROW(S$4))+1,""),ROWS(S$111:S123))),"")</f>
        <v/>
      </c>
      <c r="T123" s="138" t="str">
        <f t="array" ref="T123">IFERROR(INDEX($A$4:$A$56,SMALL(IF($A$111=T$4:T$56,ROW(T$4:T$56)-MIN(ROW(T$4))+1,""),ROWS(T$111:T123))),"")</f>
        <v/>
      </c>
      <c r="U123" s="138" t="str">
        <f t="array" ref="U123">IFERROR(INDEX($A$4:$A$56,SMALL(IF($A$111=U$4:U$56,ROW(U$4:U$56)-MIN(ROW(U$4))+1,""),ROWS(U$111:U123))),"")</f>
        <v/>
      </c>
      <c r="V123" s="186" t="str">
        <f t="array" ref="V123">IFERROR(INDEX($A$4:$A$56,SMALL(IF($A$111=V$4:V$56,ROW(V$4:V$56)-MIN(ROW(V$4))+1,""),ROWS(V$111:V123))),"")</f>
        <v/>
      </c>
      <c r="W123" s="138" t="str">
        <f t="array" ref="W123">IFERROR(INDEX($A$4:$A$56,SMALL(IF($A$111=W$4:W$56,ROW(W$4:W$56)-MIN(ROW(W$4))+1,""),ROWS(W$111:W123))),"")</f>
        <v/>
      </c>
      <c r="X123" s="138" t="str">
        <f t="array" ref="X123">IFERROR(INDEX($A$4:$A$56,SMALL(IF($A$111=X$4:X$56,ROW(X$4:X$56)-MIN(ROW(X$4))+1,""),ROWS(X$111:X123))),"")</f>
        <v/>
      </c>
      <c r="Y123" s="138" t="str">
        <f t="array" ref="Y123">IFERROR(INDEX($A$4:$A$56,SMALL(IF($A$111=Y$4:Y$56,ROW(Y$4:Y$56)-MIN(ROW(Y$4))+1,""),ROWS(Y$111:Y123))),"")</f>
        <v/>
      </c>
      <c r="Z123" s="138" t="str">
        <f t="array" ref="Z123">IFERROR(INDEX($A$4:$A$56,SMALL(IF($A$111=Z$4:Z$56,ROW(Z$4:Z$56)-MIN(ROW(Z$4))+1,""),ROWS(Z$111:Z123))),"")</f>
        <v/>
      </c>
      <c r="AA123" s="186" t="str">
        <f t="array" ref="AA123">IFERROR(INDEX($A$4:$A$56,SMALL(IF($A$111=AA$4:AA$56,ROW(AA$4:AA$56)-MIN(ROW(AA$4))+1,""),ROWS(AA$111:AA123))),"")</f>
        <v/>
      </c>
      <c r="AB123" s="138" t="str">
        <f t="array" ref="AB123">IFERROR(INDEX($A$4:$A$56,SMALL(IF($A$111=AB$4:AB$56,ROW(AB$4:AB$56)-MIN(ROW(AB$4))+1,""),ROWS(AB$111:AB123))),"")</f>
        <v/>
      </c>
      <c r="AC123" s="138" t="str">
        <f t="array" ref="AC123">IFERROR(INDEX($A$4:$A$56,SMALL(IF($A$111=AC$4:AC$56,ROW(AC$4:AC$56)-MIN(ROW(AC$4))+1,""),ROWS(AC$111:AC123))),"")</f>
        <v/>
      </c>
      <c r="AD123" s="138" t="str">
        <f t="array" ref="AD123">IFERROR(INDEX($A$4:$A$56,SMALL(IF($A$111=AD$4:AD$56,ROW(AD$4:AD$56)-MIN(ROW(AD$4))+1,""),ROWS(AD$111:AD123))),"")</f>
        <v/>
      </c>
      <c r="AE123" s="138" t="str">
        <f t="array" ref="AE123">IFERROR(INDEX($A$4:$A$56,SMALL(IF($A$111=AE$4:AE$56,ROW(AE$4:AE$56)-MIN(ROW(AE$4))+1,""),ROWS(AE$111:AE123))),"")</f>
        <v/>
      </c>
      <c r="AF123" s="186" t="str">
        <f t="array" ref="AF123">IFERROR(INDEX($A$4:$A$56,SMALL(IF($A$111=AF$4:AF$56,ROW(AF$4:AF$56)-MIN(ROW(AF$4))+1,""),ROWS(AF$111:AF123))),"")</f>
        <v/>
      </c>
      <c r="AG123" s="138" t="str">
        <f t="array" ref="AG123">IFERROR(INDEX($A$4:$A$56,SMALL(IF($A$111=AG$4:AG$56,ROW(AG$4:AG$56)-MIN(ROW(AG$4))+1,""),ROWS(AG$111:AG123))),"")</f>
        <v/>
      </c>
      <c r="AH123" s="138" t="str">
        <f t="array" ref="AH123">IFERROR(INDEX($A$4:$A$56,SMALL(IF($A$111=AH$4:AH$56,ROW(AH$4:AH$56)-MIN(ROW(AH$4))+1,""),ROWS(AH$111:AH123))),"")</f>
        <v/>
      </c>
      <c r="AI123" s="138" t="str">
        <f t="array" ref="AI123">IFERROR(INDEX($A$4:$A$56,SMALL(IF($A$111=AI$4:AI$56,ROW(AI$4:AI$56)-MIN(ROW(AI$4))+1,""),ROWS(AI$111:AI123))),"")</f>
        <v/>
      </c>
      <c r="AJ123" s="138" t="str">
        <f t="array" ref="AJ123">IFERROR(INDEX($A$4:$A$56,SMALL(IF($A$111=AJ$4:AJ$56,ROW(AJ$4:AJ$56)-MIN(ROW(AJ$4))+1,""),ROWS(AJ$111:AJ123))),"")</f>
        <v/>
      </c>
      <c r="AK123" s="186" t="str">
        <f t="array" ref="AK123">IFERROR(INDEX($A$4:$A$56,SMALL(IF($A$111=AK$4:AK$56,ROW(AK$4:AK$56)-MIN(ROW(AK$4))+1,""),ROWS(AK$111:AK123))),"")</f>
        <v/>
      </c>
      <c r="AL123" s="138" t="str">
        <f t="array" ref="AL123">IFERROR(INDEX($A$4:$A$56,SMALL(IF($A$111=AL$4:AL$56,ROW(AL$4:AL$56)-MIN(ROW(AL$4))+1,""),ROWS(AL$111:AL123))),"")</f>
        <v/>
      </c>
      <c r="AM123" s="138" t="str">
        <f t="array" ref="AM123">IFERROR(INDEX($A$4:$A$56,SMALL(IF($A$111=AM$4:AM$56,ROW(AM$4:AM$56)-MIN(ROW(AM$4))+1,""),ROWS(AM$111:AM123))),"")</f>
        <v/>
      </c>
      <c r="AN123" s="138" t="str">
        <f t="array" ref="AN123">IFERROR(INDEX($A$4:$A$56,SMALL(IF($A$111=AN$4:AN$56,ROW(AN$4:AN$56)-MIN(ROW(AN$4))+1,""),ROWS(AN$111:AN123))),"")</f>
        <v/>
      </c>
      <c r="AO123" s="138" t="str">
        <f t="array" ref="AO123">IFERROR(INDEX($A$4:$A$56,SMALL(IF($A$111=AO$4:AO$56,ROW(AO$4:AO$56)-MIN(ROW(AO$4))+1,""),ROWS(AO$111:AO123))),"")</f>
        <v/>
      </c>
      <c r="AP123" s="186" t="str">
        <f t="array" ref="AP123">IFERROR(INDEX($A$4:$A$56,SMALL(IF($A$111=AP$4:AP$56,ROW(AP$4:AP$56)-MIN(ROW(AP$4))+1,""),ROWS(AP$111:AP123))),"")</f>
        <v/>
      </c>
      <c r="AQ123" s="138" t="str">
        <f t="array" ref="AQ123">IFERROR(INDEX($A$4:$A$56,SMALL(IF($A$111=AQ$4:AQ$56,ROW(AQ$4:AQ$56)-MIN(ROW(AQ$4))+1,""),ROWS(AQ$111:AQ123))),"")</f>
        <v/>
      </c>
      <c r="AR123" s="138" t="str">
        <f t="array" ref="AR123">IFERROR(INDEX($A$4:$A$56,SMALL(IF($A$111=AR$4:AR$56,ROW(AR$4:AR$56)-MIN(ROW(AR$4))+1,""),ROWS(AR$111:AR123))),"")</f>
        <v/>
      </c>
      <c r="AS123" s="138" t="str">
        <f t="array" ref="AS123">IFERROR(INDEX($A$4:$A$56,SMALL(IF($A$111=AS$4:AS$56,ROW(AS$4:AS$56)-MIN(ROW(AS$4))+1,""),ROWS(AS$111:AS123))),"")</f>
        <v/>
      </c>
      <c r="AT123" s="138" t="str">
        <f t="array" ref="AT123">IFERROR(INDEX($A$4:$A$56,SMALL(IF($A$111=AT$4:AT$56,ROW(AT$4:AT$56)-MIN(ROW(AT$4))+1,""),ROWS(AT$111:AT123))),"")</f>
        <v/>
      </c>
      <c r="AU123" s="186" t="str">
        <f t="array" ref="AU123">IFERROR(INDEX($A$4:$A$56,SMALL(IF($A$111=AU$4:AU$56,ROW(AU$4:AU$56)-MIN(ROW(AU$4))+1,""),ROWS(AU$111:AU123))),"")</f>
        <v/>
      </c>
      <c r="AV123" s="138" t="str">
        <f t="array" ref="AV123">IFERROR(INDEX($A$4:$A$56,SMALL(IF($A$111=AV$4:AV$56,ROW(AV$4:AV$56)-MIN(ROW(AV$4))+1,""),ROWS(AV$111:AV123))),"")</f>
        <v/>
      </c>
      <c r="AW123" s="138" t="str">
        <f t="array" ref="AW123">IFERROR(INDEX($A$4:$A$56,SMALL(IF($A$111=AW$4:AW$56,ROW(AW$4:AW$56)-MIN(ROW(AW$4))+1,""),ROWS(AW$111:AW123))),"")</f>
        <v/>
      </c>
      <c r="AX123" s="138" t="str">
        <f t="array" ref="AX123">IFERROR(INDEX($A$4:$A$56,SMALL(IF($A$111=AX$4:AX$56,ROW(AX$4:AX$56)-MIN(ROW(AX$4))+1,""),ROWS(AX$111:AX123))),"")</f>
        <v/>
      </c>
      <c r="AY123" s="138" t="str">
        <f t="array" ref="AY123">IFERROR(INDEX($A$4:$A$56,SMALL(IF($A$111=AY$4:AY$56,ROW(AY$4:AY$56)-MIN(ROW(AY$4))+1,""),ROWS(AY$111:AY123))),"")</f>
        <v/>
      </c>
      <c r="AZ123" s="186" t="str">
        <f t="array" ref="AZ123">IFERROR(INDEX($A$4:$A$56,SMALL(IF($A$111=AZ$4:AZ$56,ROW(AZ$4:AZ$56)-MIN(ROW(AZ$4))+1,""),ROWS(AZ$111:AZ123))),"")</f>
        <v/>
      </c>
      <c r="BA123" s="138" t="str">
        <f t="array" ref="BA123">IFERROR(INDEX($A$4:$A$56,SMALL(IF($A$111=BA$4:BA$56,ROW(BA$4:BA$56)-MIN(ROW(BA$4))+1,""),ROWS(BA$111:BA123))),"")</f>
        <v/>
      </c>
      <c r="BB123" s="138" t="str">
        <f t="array" ref="BB123">IFERROR(INDEX($A$4:$A$56,SMALL(IF($A$111=BB$4:BB$56,ROW(BB$4:BB$56)-MIN(ROW(BB$4))+1,""),ROWS(BB$111:BB123))),"")</f>
        <v/>
      </c>
      <c r="BC123" s="138" t="str">
        <f t="array" ref="BC123">IFERROR(INDEX($A$4:$A$56,SMALL(IF($A$111=BC$4:BC$56,ROW(BC$4:BC$56)-MIN(ROW(BC$4))+1,""),ROWS(BC$111:BC123))),"")</f>
        <v/>
      </c>
      <c r="BD123" s="138" t="str">
        <f t="array" ref="BD123">IFERROR(INDEX($A$4:$A$56,SMALL(IF($A$111=BD$4:BD$56,ROW(BD$4:BD$56)-MIN(ROW(BD$4))+1,""),ROWS(BD$111:BD123))),"")</f>
        <v/>
      </c>
      <c r="BE123" s="186" t="str">
        <f t="array" ref="BE123">IFERROR(INDEX($A$4:$A$56,SMALL(IF($A$111=BE$4:BE$56,ROW(BE$4:BE$56)-MIN(ROW(BE$4))+1,""),ROWS(BE$111:BE123))),"")</f>
        <v/>
      </c>
      <c r="BF123" s="138" t="str">
        <f t="array" ref="BF123">IFERROR(INDEX($A$4:$A$56,SMALL(IF($A$111=BF$4:BF$56,ROW(BF$4:BF$56)-MIN(ROW(BF$4))+1,""),ROWS(BF$111:BF123))),"")</f>
        <v/>
      </c>
      <c r="BG123" s="138" t="str">
        <f t="array" ref="BG123">IFERROR(INDEX($A$4:$A$56,SMALL(IF($A$111=BG$4:BG$56,ROW(BG$4:BG$56)-MIN(ROW(BG$4))+1,""),ROWS(BG$111:BG123))),"")</f>
        <v/>
      </c>
      <c r="BH123" s="138" t="str">
        <f t="array" ref="BH123">IFERROR(INDEX($A$4:$A$56,SMALL(IF($A$111=BH$4:BH$56,ROW(BH$4:BH$56)-MIN(ROW(BH$4))+1,""),ROWS(BH$111:BH123))),"")</f>
        <v/>
      </c>
      <c r="BI123" s="138" t="str">
        <f t="array" ref="BI123">IFERROR(INDEX($A$4:$A$56,SMALL(IF($A$111=BI$4:BI$56,ROW(BI$4:BI$56)-MIN(ROW(BI$4))+1,""),ROWS(BI$111:BI123))),"")</f>
        <v/>
      </c>
      <c r="BJ123" s="186" t="str">
        <f t="array" ref="BJ123">IFERROR(INDEX($A$4:$A$56,SMALL(IF($A$111=BJ$4:BJ$56,ROW(BJ$4:BJ$56)-MIN(ROW(BJ$4))+1,""),ROWS(BJ$111:BJ123))),"")</f>
        <v/>
      </c>
      <c r="BK123" s="138" t="str">
        <f t="array" ref="BK123">IFERROR(INDEX($A$4:$A$56,SMALL(IF($A$111=BK$4:BK$56,ROW(BK$4:BK$56)-MIN(ROW(BK$4))+1,""),ROWS(BK$111:BK123))),"")</f>
        <v/>
      </c>
      <c r="BL123" s="138" t="str">
        <f t="array" ref="BL123">IFERROR(INDEX($A$4:$A$56,SMALL(IF($A$111=BL$4:BL$56,ROW(BL$4:BL$56)-MIN(ROW(BL$4))+1,""),ROWS(BL$111:BL123))),"")</f>
        <v/>
      </c>
      <c r="BM123" s="138" t="str">
        <f t="array" ref="BM123">IFERROR(INDEX($A$4:$A$56,SMALL(IF($A$111=BM$4:BM$56,ROW(BM$4:BM$56)-MIN(ROW(BM$4))+1,""),ROWS(BM$111:BM123))),"")</f>
        <v/>
      </c>
      <c r="BN123" s="138" t="str">
        <f t="array" ref="BN123">IFERROR(INDEX($A$4:$A$56,SMALL(IF($A$111=BN$4:BN$56,ROW(BN$4:BN$56)-MIN(ROW(BN$4))+1,""),ROWS(BN$111:BN123))),"")</f>
        <v/>
      </c>
      <c r="BO123" s="186" t="str">
        <f t="array" ref="BO123">IFERROR(INDEX($A$4:$A$56,SMALL(IF($A$111=BO$4:BO$56,ROW(BO$4:BO$56)-MIN(ROW(BO$4))+1,""),ROWS(BO$111:BO123))),"")</f>
        <v/>
      </c>
      <c r="BP123" s="138" t="str">
        <f t="array" ref="BP123">IFERROR(INDEX($A$4:$A$56,SMALL(IF($A$111=BP$4:BP$56,ROW(BP$4:BP$56)-MIN(ROW(BP$4))+1,""),ROWS(BP$111:BP123))),"")</f>
        <v/>
      </c>
      <c r="BQ123" s="138" t="str">
        <f t="array" ref="BQ123">IFERROR(INDEX($A$4:$A$56,SMALL(IF($A$111=BQ$4:BQ$56,ROW(BQ$4:BQ$56)-MIN(ROW(BQ$4))+1,""),ROWS(BQ$111:BQ123))),"")</f>
        <v/>
      </c>
      <c r="BR123" s="138" t="str">
        <f t="array" ref="BR123">IFERROR(INDEX($A$4:$A$56,SMALL(IF($A$111=BR$4:BR$56,ROW(BR$4:BR$56)-MIN(ROW(BR$4))+1,""),ROWS(BR$111:BR123))),"")</f>
        <v/>
      </c>
      <c r="BS123" s="138" t="str">
        <f t="array" ref="BS123">IFERROR(INDEX($A$4:$A$56,SMALL(IF($A$111=BS$4:BS$56,ROW(BS$4:BS$56)-MIN(ROW(BS$4))+1,""),ROWS(BS$111:BS123))),"")</f>
        <v/>
      </c>
      <c r="BT123" s="186" t="str">
        <f t="array" ref="BT123">IFERROR(INDEX($A$4:$A$56,SMALL(IF($A$111=BT$4:BT$56,ROW(BT$4:BT$56)-MIN(ROW(BT$4))+1,""),ROWS(BT$111:BT123))),"")</f>
        <v/>
      </c>
      <c r="BU123" s="138" t="str">
        <f t="array" ref="BU123">IFERROR(INDEX($A$4:$A$56,SMALL(IF($A$111=BU$4:BU$56,ROW(BU$4:BU$56)-MIN(ROW(BU$4))+1,""),ROWS(BU$111:BU123))),"")</f>
        <v/>
      </c>
      <c r="BV123" s="138" t="str">
        <f t="array" ref="BV123">IFERROR(INDEX($A$4:$A$56,SMALL(IF($A$111=BV$4:BV$56,ROW(BV$4:BV$56)-MIN(ROW(BV$4))+1,""),ROWS(BV$111:BV123))),"")</f>
        <v/>
      </c>
      <c r="BW123" s="138" t="str">
        <f t="array" ref="BW123">IFERROR(INDEX($A$4:$A$56,SMALL(IF($A$111=BW$4:BW$56,ROW(BW$4:BW$56)-MIN(ROW(BW$4))+1,""),ROWS(BW$111:BW123))),"")</f>
        <v/>
      </c>
      <c r="BX123" s="138" t="str">
        <f t="array" ref="BX123">IFERROR(INDEX($A$4:$A$56,SMALL(IF($A$111=BX$4:BX$56,ROW(BX$4:BX$56)-MIN(ROW(BX$4))+1,""),ROWS(BX$111:BX123))),"")</f>
        <v/>
      </c>
      <c r="BY123" s="186" t="str">
        <f t="array" ref="BY123">IFERROR(INDEX($A$4:$A$56,SMALL(IF($A$111=BY$4:BY$56,ROW(BY$4:BY$56)-MIN(ROW(BY$4))+1,""),ROWS(BY$111:BY123))),"")</f>
        <v/>
      </c>
      <c r="BZ123" s="138" t="str">
        <f t="array" ref="BZ123">IFERROR(INDEX($A$4:$A$56,SMALL(IF($A$111=BZ$4:BZ$56,ROW(BZ$4:BZ$56)-MIN(ROW(BZ$4))+1,""),ROWS(BZ$111:BZ123))),"")</f>
        <v/>
      </c>
      <c r="CA123" s="138" t="str">
        <f t="array" ref="CA123">IFERROR(INDEX($A$4:$A$56,SMALL(IF($A$111=CA$4:CA$56,ROW(CA$4:CA$56)-MIN(ROW(CA$4))+1,""),ROWS(CA$111:CA123))),"")</f>
        <v/>
      </c>
      <c r="CB123" s="138" t="str">
        <f t="array" ref="CB123">IFERROR(INDEX($A$4:$A$56,SMALL(IF($A$111=CB$4:CB$56,ROW(CB$4:CB$56)-MIN(ROW(CB$4))+1,""),ROWS(CB$111:CB123))),"")</f>
        <v/>
      </c>
      <c r="CC123" s="138" t="str">
        <f t="array" ref="CC123">IFERROR(INDEX($A$4:$A$56,SMALL(IF($A$111=CC$4:CC$56,ROW(CC$4:CC$56)-MIN(ROW(CC$4))+1,""),ROWS(CC$111:CC123))),"")</f>
        <v/>
      </c>
      <c r="CD123" s="186" t="str">
        <f t="array" ref="CD123">IFERROR(INDEX($A$4:$A$56,SMALL(IF($A$111=CD$4:CD$56,ROW(CD$4:CD$56)-MIN(ROW(CD$4))+1,""),ROWS(CD$111:CD123))),"")</f>
        <v/>
      </c>
      <c r="CE123" s="138" t="str">
        <f t="array" ref="CE123">IFERROR(INDEX($A$4:$A$56,SMALL(IF($A$111=CE$4:CE$56,ROW(CE$4:CE$56)-MIN(ROW(CE$4))+1,""),ROWS(CE$111:CE123))),"")</f>
        <v/>
      </c>
      <c r="CF123" s="138" t="str">
        <f t="array" ref="CF123">IFERROR(INDEX($A$4:$A$56,SMALL(IF($A$111=CF$4:CF$56,ROW(CF$4:CF$56)-MIN(ROW(CF$4))+1,""),ROWS(CF$111:CF123))),"")</f>
        <v/>
      </c>
      <c r="CG123" s="138" t="str">
        <f t="array" ref="CG123">IFERROR(INDEX($A$4:$A$56,SMALL(IF($A$111=CG$4:CG$56,ROW(CG$4:CG$56)-MIN(ROW(CG$4))+1,""),ROWS(CG$111:CG123))),"")</f>
        <v/>
      </c>
      <c r="CH123" s="138" t="str">
        <f t="array" ref="CH123">IFERROR(INDEX($A$4:$A$56,SMALL(IF($A$111=CH$4:CH$56,ROW(CH$4:CH$56)-MIN(ROW(CH$4))+1,""),ROWS(CH$111:CH123))),"")</f>
        <v/>
      </c>
      <c r="CI123" s="186" t="str">
        <f t="array" ref="CI123">IFERROR(INDEX($A$4:$A$56,SMALL(IF($A$111=CI$4:CI$56,ROW(CI$4:CI$56)-MIN(ROW(CI$4))+1,""),ROWS(CI$111:CI123))),"")</f>
        <v/>
      </c>
      <c r="CJ123" s="138" t="str">
        <f t="array" ref="CJ123">IFERROR(INDEX($A$4:$A$56,SMALL(IF($A$111=CJ$4:CJ$56,ROW(CJ$4:CJ$56)-MIN(ROW(CJ$4))+1,""),ROWS(CJ$111:CJ123))),"")</f>
        <v/>
      </c>
      <c r="CK123" s="138" t="str">
        <f t="array" ref="CK123">IFERROR(INDEX($A$4:$A$56,SMALL(IF($A$111=CK$4:CK$56,ROW(CK$4:CK$56)-MIN(ROW(CK$4))+1,""),ROWS(CK$111:CK123))),"")</f>
        <v/>
      </c>
      <c r="CL123" s="138" t="str">
        <f t="array" ref="CL123">IFERROR(INDEX($A$4:$A$56,SMALL(IF($A$111=CL$4:CL$56,ROW(CL$4:CL$56)-MIN(ROW(CL$4))+1,""),ROWS(CL$111:CL123))),"")</f>
        <v/>
      </c>
      <c r="CM123" s="138" t="str">
        <f t="array" ref="CM123">IFERROR(INDEX($A$4:$A$56,SMALL(IF($A$111=CM$4:CM$56,ROW(CM$4:CM$56)-MIN(ROW(CM$4))+1,""),ROWS(CM$111:CM123))),"")</f>
        <v/>
      </c>
      <c r="CN123" s="186" t="str">
        <f t="array" ref="CN123">IFERROR(INDEX($A$4:$A$56,SMALL(IF($A$111=CN$4:CN$56,ROW(CN$4:CN$56)-MIN(ROW(CN$4))+1,""),ROWS(CN$111:CN123))),"")</f>
        <v/>
      </c>
      <c r="CO123" s="138" t="str">
        <f t="array" ref="CO123">IFERROR(INDEX($A$4:$A$56,SMALL(IF($A$111=CO$4:CO$56,ROW(CO$4:CO$56)-MIN(ROW(CO$4))+1,""),ROWS(CO$111:CO123))),"")</f>
        <v/>
      </c>
      <c r="CP123" s="138" t="str">
        <f t="array" ref="CP123">IFERROR(INDEX($A$4:$A$56,SMALL(IF($A$111=CP$4:CP$56,ROW(CP$4:CP$56)-MIN(ROW(CP$4))+1,""),ROWS(CP$111:CP123))),"")</f>
        <v/>
      </c>
      <c r="CQ123" s="138" t="str">
        <f t="array" ref="CQ123">IFERROR(INDEX($A$4:$A$56,SMALL(IF($A$111=CQ$4:CQ$56,ROW(CQ$4:CQ$56)-MIN(ROW(CQ$4))+1,""),ROWS(CQ$111:CQ123))),"")</f>
        <v/>
      </c>
      <c r="CR123" s="138" t="str">
        <f t="array" ref="CR123">IFERROR(INDEX($A$4:$A$56,SMALL(IF($A$111=CR$4:CR$56,ROW(CR$4:CR$56)-MIN(ROW(CR$4))+1,""),ROWS(CR$111:CR123))),"")</f>
        <v/>
      </c>
      <c r="CS123" s="186" t="str">
        <f t="array" ref="CS123">IFERROR(INDEX($A$4:$A$56,SMALL(IF($A$111=CS$4:CS$56,ROW(CS$4:CS$56)-MIN(ROW(CS$4))+1,""),ROWS(CS$111:CS123))),"")</f>
        <v/>
      </c>
      <c r="CT123" s="138" t="str">
        <f t="array" ref="CT123">IFERROR(INDEX($A$4:$A$56,SMALL(IF($A$111=CT$4:CT$56,ROW(CT$4:CT$56)-MIN(ROW(CT$4))+1,""),ROWS(CT$111:CT123))),"")</f>
        <v/>
      </c>
      <c r="CU123" s="138" t="str">
        <f t="array" ref="CU123">IFERROR(INDEX($A$4:$A$56,SMALL(IF($A$111=CU$4:CU$56,ROW(CU$4:CU$56)-MIN(ROW(CU$4))+1,""),ROWS(CU$111:CU123))),"")</f>
        <v/>
      </c>
      <c r="CV123" s="138" t="str">
        <f t="array" ref="CV123">IFERROR(INDEX($A$4:$A$56,SMALL(IF($A$111=CV$4:CV$56,ROW(CV$4:CV$56)-MIN(ROW(CV$4))+1,""),ROWS(CV$111:CV123))),"")</f>
        <v/>
      </c>
      <c r="CW123" s="138" t="str">
        <f t="array" ref="CW123">IFERROR(INDEX($A$4:$A$56,SMALL(IF($A$111=CW$4:CW$56,ROW(CW$4:CW$56)-MIN(ROW(CW$4))+1,""),ROWS(CW$111:CW123))),"")</f>
        <v/>
      </c>
      <c r="CX123" s="186" t="str">
        <f t="array" ref="CX123">IFERROR(INDEX($A$4:$A$56,SMALL(IF($A$111=CX$4:CX$56,ROW(CX$4:CX$56)-MIN(ROW(CX$4))+1,""),ROWS(CX$111:CX123))),"")</f>
        <v/>
      </c>
      <c r="CY123" s="138" t="str">
        <f t="array" ref="CY123">IFERROR(INDEX($A$4:$A$56,SMALL(IF($A$111=CY$4:CY$56,ROW(CY$4:CY$56)-MIN(ROW(CY$4))+1,""),ROWS(CY$111:CY123))),"")</f>
        <v/>
      </c>
      <c r="CZ123" s="138" t="str">
        <f t="array" ref="CZ123">IFERROR(INDEX($A$4:$A$56,SMALL(IF($A$111=CZ$4:CZ$56,ROW(CZ$4:CZ$56)-MIN(ROW(CZ$4))+1,""),ROWS(CZ$111:CZ123))),"")</f>
        <v/>
      </c>
      <c r="DA123" s="138" t="str">
        <f t="array" ref="DA123">IFERROR(INDEX($A$4:$A$56,SMALL(IF($A$111=DA$4:DA$56,ROW(DA$4:DA$56)-MIN(ROW(DA$4))+1,""),ROWS(DA$111:DA123))),"")</f>
        <v/>
      </c>
      <c r="DB123" s="138" t="str">
        <f t="array" ref="DB123">IFERROR(INDEX($A$4:$A$56,SMALL(IF($A$111=DB$4:DB$56,ROW(DB$4:DB$56)-MIN(ROW(DB$4))+1,""),ROWS(DB$111:DB123))),"")</f>
        <v/>
      </c>
      <c r="DC123" s="186" t="str">
        <f t="array" ref="DC123">IFERROR(INDEX($A$4:$A$56,SMALL(IF($A$111=DC$4:DC$56,ROW(DC$4:DC$56)-MIN(ROW(DC$4))+1,""),ROWS(DC$111:DC123))),"")</f>
        <v/>
      </c>
      <c r="DD123" s="138" t="str">
        <f t="array" ref="DD123">IFERROR(INDEX($A$4:$A$56,SMALL(IF($A$111=DD$4:DD$56,ROW(DD$4:DD$56)-MIN(ROW(DD$4))+1,""),ROWS(DD$111:DD123))),"")</f>
        <v/>
      </c>
      <c r="DE123" s="138" t="str">
        <f t="array" ref="DE123">IFERROR(INDEX($A$4:$A$56,SMALL(IF($A$111=DE$4:DE$56,ROW(DE$4:DE$56)-MIN(ROW(DE$4))+1,""),ROWS(DE$111:DE123))),"")</f>
        <v/>
      </c>
      <c r="DF123" s="138" t="str">
        <f t="array" ref="DF123">IFERROR(INDEX($A$4:$A$56,SMALL(IF($A$111=DF$4:DF$56,ROW(DF$4:DF$56)-MIN(ROW(DF$4))+1,""),ROWS(DF$111:DF123))),"")</f>
        <v/>
      </c>
      <c r="DG123" s="138" t="str">
        <f t="array" ref="DG123">IFERROR(INDEX($A$4:$A$56,SMALL(IF($A$111=DG$4:DG$56,ROW(DG$4:DG$56)-MIN(ROW(DG$4))+1,""),ROWS(DG$111:DG123))),"")</f>
        <v/>
      </c>
      <c r="DH123" s="186" t="str">
        <f t="array" ref="DH123">IFERROR(INDEX($A$4:$A$56,SMALL(IF($A$111=DH$4:DH$56,ROW(DH$4:DH$56)-MIN(ROW(DH$4))+1,""),ROWS(DH$111:DH123))),"")</f>
        <v/>
      </c>
      <c r="DI123" s="138" t="str">
        <f t="array" ref="DI123">IFERROR(INDEX($A$4:$A$56,SMALL(IF($A$111=DI$4:DI$56,ROW(DI$4:DI$56)-MIN(ROW(DI$4))+1,""),ROWS(DI$111:DI123))),"")</f>
        <v/>
      </c>
      <c r="DJ123" s="138" t="str">
        <f t="array" ref="DJ123">IFERROR(INDEX($A$4:$A$56,SMALL(IF($A$111=DJ$4:DJ$56,ROW(DJ$4:DJ$56)-MIN(ROW(DJ$4))+1,""),ROWS(DJ$111:DJ123))),"")</f>
        <v/>
      </c>
      <c r="DK123" s="138" t="str">
        <f t="array" ref="DK123">IFERROR(INDEX($A$4:$A$56,SMALL(IF($A$111=DK$4:DK$56,ROW(DK$4:DK$56)-MIN(ROW(DK$4))+1,""),ROWS(DK$111:DK123))),"")</f>
        <v/>
      </c>
      <c r="DL123" s="138" t="str">
        <f t="array" ref="DL123">IFERROR(INDEX($A$4:$A$56,SMALL(IF($A$111=DL$4:DL$56,ROW(DL$4:DL$56)-MIN(ROW(DL$4))+1,""),ROWS(DL$111:DL123))),"")</f>
        <v/>
      </c>
      <c r="DM123" s="186" t="str">
        <f t="array" ref="DM123">IFERROR(INDEX($A$4:$A$56,SMALL(IF($A$111=DM$4:DM$56,ROW(DM$4:DM$56)-MIN(ROW(DM$4))+1,""),ROWS(DM$111:DM123))),"")</f>
        <v/>
      </c>
      <c r="DN123" s="138" t="str">
        <f t="array" ref="DN123">IFERROR(INDEX($A$4:$A$56,SMALL(IF($A$111=DN$4:DN$56,ROW(DN$4:DN$56)-MIN(ROW(DN$4))+1,""),ROWS(DN$111:DN123))),"")</f>
        <v/>
      </c>
      <c r="DO123" s="138" t="str">
        <f t="array" ref="DO123">IFERROR(INDEX($A$4:$A$56,SMALL(IF($A$111=DO$4:DO$56,ROW(DO$4:DO$56)-MIN(ROW(DO$4))+1,""),ROWS(DO$111:DO123))),"")</f>
        <v/>
      </c>
      <c r="DP123" s="138" t="str">
        <f t="array" ref="DP123">IFERROR(INDEX($A$4:$A$56,SMALL(IF($A$111=DP$4:DP$56,ROW(DP$4:DP$56)-MIN(ROW(DP$4))+1,""),ROWS(DP$111:DP123))),"")</f>
        <v/>
      </c>
      <c r="DQ123" s="138" t="str">
        <f t="array" ref="DQ123">IFERROR(INDEX($A$4:$A$56,SMALL(IF($A$111=DQ$4:DQ$56,ROW(DQ$4:DQ$56)-MIN(ROW(DQ$4))+1,""),ROWS(DQ$111:DQ123))),"")</f>
        <v/>
      </c>
      <c r="DR123" s="186" t="str">
        <f t="array" ref="DR123">IFERROR(INDEX($A$4:$A$56,SMALL(IF($A$111=DR$4:DR$56,ROW(DR$4:DR$56)-MIN(ROW(DR$4))+1,""),ROWS(DR$111:DR123))),"")</f>
        <v/>
      </c>
      <c r="DS123" s="138" t="str">
        <f t="array" ref="DS123">IFERROR(INDEX($A$4:$A$56,SMALL(IF($A$111=DS$4:DS$56,ROW(DS$4:DS$56)-MIN(ROW(DS$4))+1,""),ROWS(DS$111:DS123))),"")</f>
        <v/>
      </c>
      <c r="DT123" s="138" t="str">
        <f t="array" ref="DT123">IFERROR(INDEX($A$4:$A$56,SMALL(IF($A$111=DT$4:DT$56,ROW(DT$4:DT$56)-MIN(ROW(DT$4))+1,""),ROWS(DT$111:DT123))),"")</f>
        <v/>
      </c>
      <c r="DU123" s="138" t="str">
        <f t="array" ref="DU123">IFERROR(INDEX($A$4:$A$56,SMALL(IF($A$111=DU$4:DU$56,ROW(DU$4:DU$56)-MIN(ROW(DU$4))+1,""),ROWS(DU$111:DU123))),"")</f>
        <v/>
      </c>
      <c r="DV123" s="138" t="str">
        <f t="array" ref="DV123">IFERROR(INDEX($A$4:$A$56,SMALL(IF($A$111=DV$4:DV$56,ROW(DV$4:DV$56)-MIN(ROW(DV$4))+1,""),ROWS(DV$111:DV123))),"")</f>
        <v/>
      </c>
      <c r="DW123" s="186" t="str">
        <f t="array" ref="DW123">IFERROR(INDEX($A$4:$A$56,SMALL(IF($A$111=DW$4:DW$56,ROW(DW$4:DW$56)-MIN(ROW(DW$4))+1,""),ROWS(DW$111:DW123))),"")</f>
        <v/>
      </c>
      <c r="DX123" s="138" t="str">
        <f t="array" ref="DX123">IFERROR(INDEX($A$4:$A$56,SMALL(IF($A$111=DX$4:DX$56,ROW(DX$4:DX$56)-MIN(ROW(DX$4))+1,""),ROWS(DX$111:DX123))),"")</f>
        <v/>
      </c>
      <c r="DY123" s="138" t="str">
        <f t="array" ref="DY123">IFERROR(INDEX($A$4:$A$56,SMALL(IF($A$111=DY$4:DY$56,ROW(DY$4:DY$56)-MIN(ROW(DY$4))+1,""),ROWS(DY$111:DY123))),"")</f>
        <v/>
      </c>
      <c r="DZ123" s="138" t="str">
        <f t="array" ref="DZ123">IFERROR(INDEX($A$4:$A$56,SMALL(IF($A$111=DZ$4:DZ$56,ROW(DZ$4:DZ$56)-MIN(ROW(DZ$4))+1,""),ROWS(DZ$111:DZ123))),"")</f>
        <v/>
      </c>
      <c r="EA123" s="138" t="str">
        <f t="array" ref="EA123">IFERROR(INDEX($A$4:$A$56,SMALL(IF($A$111=EA$4:EA$56,ROW(EA$4:EA$56)-MIN(ROW(EA$4))+1,""),ROWS(EA$111:EA123))),"")</f>
        <v/>
      </c>
      <c r="EB123" s="186" t="str">
        <f t="array" ref="EB123">IFERROR(INDEX($A$4:$A$56,SMALL(IF($A$111=EB$4:EB$56,ROW(EB$4:EB$56)-MIN(ROW(EB$4))+1,""),ROWS(EB$111:EB123))),"")</f>
        <v/>
      </c>
      <c r="EC123" s="138" t="str">
        <f t="array" ref="EC123">IFERROR(INDEX($A$4:$A$56,SMALL(IF($A$111=EC$4:EC$56,ROW(EC$4:EC$56)-MIN(ROW(EC$4))+1,""),ROWS(EC$111:EC123))),"")</f>
        <v/>
      </c>
      <c r="ED123" s="138" t="str">
        <f t="array" ref="ED123">IFERROR(INDEX($A$4:$A$56,SMALL(IF($A$111=ED$4:ED$56,ROW(ED$4:ED$56)-MIN(ROW(ED$4))+1,""),ROWS(ED$111:ED123))),"")</f>
        <v/>
      </c>
      <c r="EE123" s="138" t="str">
        <f t="array" ref="EE123">IFERROR(INDEX($A$4:$A$56,SMALL(IF($A$111=EE$4:EE$56,ROW(EE$4:EE$56)-MIN(ROW(EE$4))+1,""),ROWS(EE$111:EE123))),"")</f>
        <v/>
      </c>
      <c r="EF123" s="138" t="str">
        <f t="array" ref="EF123">IFERROR(INDEX($A$4:$A$56,SMALL(IF($A$111=EF$4:EF$56,ROW(EF$4:EF$56)-MIN(ROW(EF$4))+1,""),ROWS(EF$111:EF123))),"")</f>
        <v/>
      </c>
      <c r="EG123" s="186" t="str">
        <f t="array" ref="EG123">IFERROR(INDEX($A$4:$A$56,SMALL(IF($A$111=EG$4:EG$56,ROW(EG$4:EG$56)-MIN(ROW(EG$4))+1,""),ROWS(EG$111:EG123))),"")</f>
        <v/>
      </c>
      <c r="EH123" s="138" t="str">
        <f t="array" ref="EH123">IFERROR(INDEX($A$4:$A$56,SMALL(IF($A$111=EH$4:EH$56,ROW(EH$4:EH$56)-MIN(ROW(EH$4))+1,""),ROWS(EH$111:EH123))),"")</f>
        <v/>
      </c>
      <c r="EI123" s="138" t="str">
        <f t="array" ref="EI123">IFERROR(INDEX($A$4:$A$56,SMALL(IF($A$111=EI$4:EI$56,ROW(EI$4:EI$56)-MIN(ROW(EI$4))+1,""),ROWS(EI$111:EI123))),"")</f>
        <v/>
      </c>
      <c r="EJ123" s="138" t="str">
        <f t="array" ref="EJ123">IFERROR(INDEX($A$4:$A$56,SMALL(IF($A$111=EJ$4:EJ$56,ROW(EJ$4:EJ$56)-MIN(ROW(EJ$4))+1,""),ROWS(EJ$111:EJ123))),"")</f>
        <v/>
      </c>
      <c r="EK123" s="138" t="str">
        <f t="array" ref="EK123">IFERROR(INDEX($A$4:$A$56,SMALL(IF($A$111=EK$4:EK$56,ROW(EK$4:EK$56)-MIN(ROW(EK$4))+1,""),ROWS(EK$111:EK123))),"")</f>
        <v/>
      </c>
      <c r="EL123" s="138" t="str">
        <f t="array" ref="EL123">IFERROR(INDEX($A$4:$A$56,SMALL(IF($A$111=EL$4:EL$56,ROW(EL$4:EL$56)-MIN(ROW(EL$4))+1,""),ROWS(EL$111:EL123))),"")</f>
        <v/>
      </c>
      <c r="EM123" s="138" t="str">
        <f t="array" ref="EM123">IFERROR(INDEX($A$4:$A$56,SMALL(IF($A$111=EM$4:EM$56,ROW(EM$4:EM$56)-MIN(ROW(EM$4))+1,""),ROWS(EM$111:EM123))),"")</f>
        <v/>
      </c>
      <c r="EN123" s="138" t="str">
        <f t="array" ref="EN123">IFERROR(INDEX($A$4:$A$56,SMALL(IF($A$111=EN$4:EN$56,ROW(EN$4:EN$56)-MIN(ROW(EN$4))+1,""),ROWS(EN$111:EN123))),"")</f>
        <v/>
      </c>
      <c r="EO123" s="138" t="str">
        <f t="array" ref="EO123">IFERROR(INDEX($A$4:$A$56,SMALL(IF($A$111=EO$4:EO$56,ROW(EO$4:EO$56)-MIN(ROW(EO$4))+1,""),ROWS(EO$111:EO123))),"")</f>
        <v/>
      </c>
      <c r="EP123" s="138" t="str">
        <f t="array" ref="EP123">IFERROR(INDEX($A$4:$A$56,SMALL(IF($A$111=EP$4:EP$56,ROW(EP$4:EP$56)-MIN(ROW(EP$4))+1,""),ROWS(EP$111:EP123))),"")</f>
        <v/>
      </c>
      <c r="EQ123" s="138" t="str">
        <f t="array" ref="EQ123">IFERROR(INDEX($A$4:$A$56,SMALL(IF($A$111=EQ$4:EQ$56,ROW(EQ$4:EQ$56)-MIN(ROW(EQ$4))+1,""),ROWS(EQ$111:EQ123))),"")</f>
        <v/>
      </c>
      <c r="ER123" s="138" t="str">
        <f t="array" ref="ER123">IFERROR(INDEX($A$4:$A$56,SMALL(IF($A$111=ER$4:ER$56,ROW(ER$4:ER$56)-MIN(ROW(ER$4))+1,""),ROWS(ER$111:ER123))),"")</f>
        <v/>
      </c>
      <c r="ES123" s="138" t="str">
        <f t="array" ref="ES123">IFERROR(INDEX($A$4:$A$56,SMALL(IF($A$111=ES$4:ES$56,ROW(ES$4:ES$56)-MIN(ROW(ES$4))+1,""),ROWS(ES$111:ES123))),"")</f>
        <v/>
      </c>
      <c r="ET123" s="138" t="str">
        <f t="array" ref="ET123">IFERROR(INDEX($A$4:$A$56,SMALL(IF($A$111=ET$4:ET$56,ROW(ET$4:ET$56)-MIN(ROW(ET$4))+1,""),ROWS(ET$111:ET123))),"")</f>
        <v/>
      </c>
      <c r="EU123" s="138" t="str">
        <f t="array" ref="EU123">IFERROR(INDEX($A$4:$A$56,SMALL(IF($A$111=EU$4:EU$56,ROW(EU$4:EU$56)-MIN(ROW(EU$4))+1,""),ROWS(EU$111:EU123))),"")</f>
        <v/>
      </c>
      <c r="EV123" s="138" t="str">
        <f t="array" ref="EV123">IFERROR(INDEX($A$4:$A$56,SMALL(IF($A$111=EV$4:EV$56,ROW(EV$4:EV$56)-MIN(ROW(EV$4))+1,""),ROWS(EV$111:EV123))),"")</f>
        <v/>
      </c>
      <c r="EW123" s="138" t="str">
        <f t="array" ref="EW123">IFERROR(INDEX($A$4:$A$56,SMALL(IF($A$111=EW$4:EW$56,ROW(EW$4:EW$56)-MIN(ROW(EW$4))+1,""),ROWS(EW$111:EW123))),"")</f>
        <v/>
      </c>
      <c r="EX123" s="138" t="str">
        <f t="array" ref="EX123">IFERROR(INDEX($A$4:$A$56,SMALL(IF($A$111=EX$4:EX$56,ROW(EX$4:EX$56)-MIN(ROW(EX$4))+1,""),ROWS(EX$111:EX123))),"")</f>
        <v/>
      </c>
      <c r="EY123" s="138" t="str">
        <f t="array" ref="EY123">IFERROR(INDEX($A$4:$A$56,SMALL(IF($A$111=EY$4:EY$56,ROW(EY$4:EY$56)-MIN(ROW(EY$4))+1,""),ROWS(EY$111:EY123))),"")</f>
        <v/>
      </c>
      <c r="EZ123" s="138" t="str">
        <f t="array" ref="EZ123">IFERROR(INDEX($A$4:$A$56,SMALL(IF($A$111=EZ$4:EZ$56,ROW(EZ$4:EZ$56)-MIN(ROW(EZ$4))+1,""),ROWS(EZ$111:EZ123))),"")</f>
        <v/>
      </c>
      <c r="FA123" s="138" t="str">
        <f t="array" ref="FA123">IFERROR(INDEX($A$4:$A$56,SMALL(IF($A$111=FA$4:FA$56,ROW(FA$4:FA$56)-MIN(ROW(FA$4))+1,""),ROWS(FA$111:FA123))),"")</f>
        <v/>
      </c>
      <c r="FB123" s="138" t="str">
        <f t="array" ref="FB123">IFERROR(INDEX($A$4:$A$56,SMALL(IF($A$111=FB$4:FB$56,ROW(FB$4:FB$56)-MIN(ROW(FB$4))+1,""),ROWS(FB$111:FB123))),"")</f>
        <v/>
      </c>
      <c r="FC123" s="138" t="str">
        <f t="array" ref="FC123">IFERROR(INDEX($A$4:$A$56,SMALL(IF($A$111=FC$4:FC$56,ROW(FC$4:FC$56)-MIN(ROW(FC$4))+1,""),ROWS(FC$111:FC123))),"")</f>
        <v/>
      </c>
      <c r="FD123" s="138" t="str">
        <f t="array" ref="FD123">IFERROR(INDEX($A$4:$A$56,SMALL(IF($A$111=FD$4:FD$56,ROW(FD$4:FD$56)-MIN(ROW(FD$4))+1,""),ROWS(FD$111:FD123))),"")</f>
        <v/>
      </c>
      <c r="FE123" s="138" t="str">
        <f t="array" ref="FE123">IFERROR(INDEX($A$4:$A$56,SMALL(IF($A$111=FE$4:FE$56,ROW(FE$4:FE$56)-MIN(ROW(FE$4))+1,""),ROWS(FE$111:FE123))),"")</f>
        <v/>
      </c>
      <c r="FF123" s="138" t="str">
        <f t="array" ref="FF123">IFERROR(INDEX($A$4:$A$56,SMALL(IF($A$111=FF$4:FF$56,ROW(FF$4:FF$56)-MIN(ROW(FF$4))+1,""),ROWS(FF$111:FF123))),"")</f>
        <v/>
      </c>
      <c r="FG123" s="138" t="str">
        <f t="array" ref="FG123">IFERROR(INDEX($A$4:$A$56,SMALL(IF($A$111=FG$4:FG$56,ROW(FG$4:FG$56)-MIN(ROW(FG$4))+1,""),ROWS(FG$111:FG123))),"")</f>
        <v/>
      </c>
      <c r="FH123" s="138" t="str">
        <f t="array" ref="FH123">IFERROR(INDEX($A$4:$A$56,SMALL(IF($A$111=FH$4:FH$56,ROW(FH$4:FH$56)-MIN(ROW(FH$4))+1,""),ROWS(FH$111:FH123))),"")</f>
        <v/>
      </c>
      <c r="FI123" s="138" t="str">
        <f t="array" ref="FI123">IFERROR(INDEX($A$4:$A$56,SMALL(IF($A$111=FI$4:FI$56,ROW(FI$4:FI$56)-MIN(ROW(FI$4))+1,""),ROWS(FI$111:FI123))),"")</f>
        <v/>
      </c>
      <c r="FJ123" s="138" t="str">
        <f t="array" ref="FJ123">IFERROR(INDEX($A$4:$A$56,SMALL(IF($A$111=FJ$4:FJ$56,ROW(FJ$4:FJ$56)-MIN(ROW(FJ$4))+1,""),ROWS(FJ$111:FJ123))),"")</f>
        <v/>
      </c>
      <c r="FK123" s="138" t="str">
        <f t="array" ref="FK123">IFERROR(INDEX($A$4:$A$56,SMALL(IF($A$111=FK$4:FK$56,ROW(FK$4:FK$56)-MIN(ROW(FK$4))+1,""),ROWS(FK$111:FK123))),"")</f>
        <v/>
      </c>
      <c r="FL123" s="138" t="str">
        <f t="array" ref="FL123">IFERROR(INDEX($A$4:$A$56,SMALL(IF($A$111=FL$4:FL$56,ROW(FL$4:FL$56)-MIN(ROW(FL$4))+1,""),ROWS(FL$111:FL123))),"")</f>
        <v/>
      </c>
      <c r="FM123" s="138" t="str">
        <f t="array" ref="FM123">IFERROR(INDEX($A$4:$A$56,SMALL(IF($A$111=FM$4:FM$56,ROW(FM$4:FM$56)-MIN(ROW(FM$4))+1,""),ROWS(FM$111:FM123))),"")</f>
        <v/>
      </c>
      <c r="FN123" s="138" t="str">
        <f t="array" ref="FN123">IFERROR(INDEX($A$4:$A$56,SMALL(IF($A$111=FN$4:FN$56,ROW(FN$4:FN$56)-MIN(ROW(FN$4))+1,""),ROWS(FN$111:FN123))),"")</f>
        <v/>
      </c>
      <c r="FO123" s="138" t="str">
        <f t="array" ref="FO123">IFERROR(INDEX($A$4:$A$56,SMALL(IF($A$111=FO$4:FO$56,ROW(FO$4:FO$56)-MIN(ROW(FO$4))+1,""),ROWS(FO$111:FO123))),"")</f>
        <v/>
      </c>
      <c r="FP123" s="138" t="str">
        <f t="array" ref="FP123">IFERROR(INDEX($A$4:$A$56,SMALL(IF($A$111=FP$4:FP$56,ROW(FP$4:FP$56)-MIN(ROW(FP$4))+1,""),ROWS(FP$111:FP123))),"")</f>
        <v/>
      </c>
      <c r="FQ123" s="138" t="str">
        <f t="array" ref="FQ123">IFERROR(INDEX($A$4:$A$56,SMALL(IF($A$111=FQ$4:FQ$56,ROW(FQ$4:FQ$56)-MIN(ROW(FQ$4))+1,""),ROWS(FQ$111:FQ123))),"")</f>
        <v/>
      </c>
      <c r="FR123" s="138" t="str">
        <f t="array" ref="FR123">IFERROR(INDEX($A$4:$A$56,SMALL(IF($A$111=FR$4:FR$56,ROW(FR$4:FR$56)-MIN(ROW(FR$4))+1,""),ROWS(FR$111:FR123))),"")</f>
        <v/>
      </c>
      <c r="FS123" s="138" t="str">
        <f t="array" ref="FS123">IFERROR(INDEX($A$4:$A$56,SMALL(IF($A$111=FS$4:FS$56,ROW(FS$4:FS$56)-MIN(ROW(FS$4))+1,""),ROWS(FS$111:FS123))),"")</f>
        <v/>
      </c>
      <c r="FT123" s="138" t="str">
        <f t="array" ref="FT123">IFERROR(INDEX($A$4:$A$56,SMALL(IF($A$111=FT$4:FT$56,ROW(FT$4:FT$56)-MIN(ROW(FT$4))+1,""),ROWS(FT$111:FT123))),"")</f>
        <v/>
      </c>
      <c r="FU123" s="138" t="str">
        <f t="array" ref="FU123">IFERROR(INDEX($A$4:$A$56,SMALL(IF($A$111=FU$4:FU$56,ROW(FU$4:FU$56)-MIN(ROW(FU$4))+1,""),ROWS(FU$111:FU123))),"")</f>
        <v/>
      </c>
      <c r="FV123" s="138" t="str">
        <f t="array" ref="FV123">IFERROR(INDEX($A$4:$A$56,SMALL(IF($A$111=FV$4:FV$56,ROW(FV$4:FV$56)-MIN(ROW(FV$4))+1,""),ROWS(FV$111:FV123))),"")</f>
        <v/>
      </c>
      <c r="FW123" s="138" t="str">
        <f t="array" ref="FW123">IFERROR(INDEX($A$4:$A$56,SMALL(IF($A$111=FW$4:FW$56,ROW(FW$4:FW$56)-MIN(ROW(FW$4))+1,""),ROWS(FW$111:FW123))),"")</f>
        <v/>
      </c>
      <c r="FX123" s="138" t="str">
        <f t="array" ref="FX123">IFERROR(INDEX($A$4:$A$56,SMALL(IF($A$111=FX$4:FX$56,ROW(FX$4:FX$56)-MIN(ROW(FX$4))+1,""),ROWS(FX$111:FX123))),"")</f>
        <v/>
      </c>
      <c r="FY123" s="138" t="str">
        <f t="array" ref="FY123">IFERROR(INDEX($A$4:$A$56,SMALL(IF($A$111=FY$4:FY$56,ROW(FY$4:FY$56)-MIN(ROW(FY$4))+1,""),ROWS(FY$111:FY123))),"")</f>
        <v/>
      </c>
      <c r="FZ123" s="138" t="str">
        <f t="array" ref="FZ123">IFERROR(INDEX($A$4:$A$56,SMALL(IF($A$111=FZ$4:FZ$56,ROW(FZ$4:FZ$56)-MIN(ROW(FZ$4))+1,""),ROWS(FZ$111:FZ123))),"")</f>
        <v/>
      </c>
      <c r="GA123" s="138" t="str">
        <f t="array" ref="GA123">IFERROR(INDEX($A$4:$A$56,SMALL(IF($A$111=GA$4:GA$56,ROW(GA$4:GA$56)-MIN(ROW(GA$4))+1,""),ROWS(GA$111:GA123))),"")</f>
        <v/>
      </c>
      <c r="GB123" s="138" t="str">
        <f t="array" ref="GB123">IFERROR(INDEX($A$4:$A$56,SMALL(IF($A$111=GB$4:GB$56,ROW(GB$4:GB$56)-MIN(ROW(GB$4))+1,""),ROWS(GB$111:GB123))),"")</f>
        <v/>
      </c>
      <c r="GC123" s="138" t="str">
        <f t="array" ref="GC123">IFERROR(INDEX($A$4:$A$56,SMALL(IF($A$111=GC$4:GC$56,ROW(GC$4:GC$56)-MIN(ROW(GC$4))+1,""),ROWS(GC$111:GC123))),"")</f>
        <v/>
      </c>
      <c r="GD123" s="138" t="str">
        <f t="array" ref="GD123">IFERROR(INDEX($A$4:$A$56,SMALL(IF($A$111=GD$4:GD$56,ROW(GD$4:GD$56)-MIN(ROW(GD$4))+1,""),ROWS(GD$111:GD123))),"")</f>
        <v/>
      </c>
      <c r="GE123" s="138" t="str">
        <f t="array" ref="GE123">IFERROR(INDEX($A$4:$A$56,SMALL(IF($A$111=GE$4:GE$56,ROW(GE$4:GE$56)-MIN(ROW(GE$4))+1,""),ROWS(GE$111:GE123))),"")</f>
        <v/>
      </c>
      <c r="GF123" s="138" t="str">
        <f t="array" ref="GF123">IFERROR(INDEX($A$4:$A$56,SMALL(IF($A$111=GF$4:GF$56,ROW(GF$4:GF$56)-MIN(ROW(GF$4))+1,""),ROWS(GF$111:GF123))),"")</f>
        <v/>
      </c>
      <c r="GG123" s="138" t="str">
        <f t="array" ref="GG123">IFERROR(INDEX($A$4:$A$56,SMALL(IF($A$111=GG$4:GG$56,ROW(GG$4:GG$56)-MIN(ROW(GG$4))+1,""),ROWS(GG$111:GG123))),"")</f>
        <v/>
      </c>
      <c r="GH123" s="138" t="str">
        <f t="array" ref="GH123">IFERROR(INDEX($A$4:$A$56,SMALL(IF($A$111=GH$4:GH$56,ROW(GH$4:GH$56)-MIN(ROW(GH$4))+1,""),ROWS(GH$111:GH123))),"")</f>
        <v/>
      </c>
      <c r="GI123" s="138" t="str">
        <f t="array" ref="GI123">IFERROR(INDEX($A$4:$A$56,SMALL(IF($A$111=GI$4:GI$56,ROW(GI$4:GI$56)-MIN(ROW(GI$4))+1,""),ROWS(GI$111:GI123))),"")</f>
        <v/>
      </c>
      <c r="GJ123" s="138" t="str">
        <f t="array" ref="GJ123">IFERROR(INDEX($A$4:$A$56,SMALL(IF($A$111=GJ$4:GJ$56,ROW(GJ$4:GJ$56)-MIN(ROW(GJ$4))+1,""),ROWS(GJ$111:GJ123))),"")</f>
        <v/>
      </c>
      <c r="GK123" s="138" t="str">
        <f t="array" ref="GK123">IFERROR(INDEX($A$4:$A$56,SMALL(IF($A$111=GK$4:GK$56,ROW(GK$4:GK$56)-MIN(ROW(GK$4))+1,""),ROWS(GK$111:GK123))),"")</f>
        <v/>
      </c>
      <c r="GL123" s="138" t="str">
        <f t="array" ref="GL123">IFERROR(INDEX($A$4:$A$56,SMALL(IF($A$111=GL$4:GL$56,ROW(GL$4:GL$56)-MIN(ROW(GL$4))+1,""),ROWS(GL$111:GL123))),"")</f>
        <v/>
      </c>
      <c r="GM123" s="138" t="str">
        <f t="array" ref="GM123">IFERROR(INDEX($A$4:$A$56,SMALL(IF($A$111=GM$4:GM$56,ROW(GM$4:GM$56)-MIN(ROW(GM$4))+1,""),ROWS(GM$111:GM123))),"")</f>
        <v/>
      </c>
      <c r="GN123" s="138" t="str">
        <f t="array" ref="GN123">IFERROR(INDEX($A$4:$A$56,SMALL(IF($A$111=GN$4:GN$56,ROW(GN$4:GN$56)-MIN(ROW(GN$4))+1,""),ROWS(GN$111:GN123))),"")</f>
        <v/>
      </c>
      <c r="GO123" s="138" t="str">
        <f t="array" ref="GO123">IFERROR(INDEX($A$4:$A$56,SMALL(IF($A$111=GO$4:GO$56,ROW(GO$4:GO$56)-MIN(ROW(GO$4))+1,""),ROWS(GO$111:GO123))),"")</f>
        <v/>
      </c>
      <c r="GP123" s="138" t="str">
        <f t="array" ref="GP123">IFERROR(INDEX($A$4:$A$56,SMALL(IF($A$111=GP$4:GP$56,ROW(GP$4:GP$56)-MIN(ROW(GP$4))+1,""),ROWS(GP$111:GP123))),"")</f>
        <v/>
      </c>
      <c r="GQ123" s="138" t="str">
        <f t="array" ref="GQ123">IFERROR(INDEX($A$4:$A$56,SMALL(IF($A$111=GQ$4:GQ$56,ROW(GQ$4:GQ$56)-MIN(ROW(GQ$4))+1,""),ROWS(GQ$111:GQ123))),"")</f>
        <v/>
      </c>
      <c r="GR123" s="138" t="str">
        <f t="array" ref="GR123">IFERROR(INDEX($A$4:$A$56,SMALL(IF($A$111=GR$4:GR$56,ROW(GR$4:GR$56)-MIN(ROW(GR$4))+1,""),ROWS(GR$111:GR123))),"")</f>
        <v/>
      </c>
      <c r="GS123" s="138" t="str">
        <f t="array" ref="GS123">IFERROR(INDEX($A$4:$A$56,SMALL(IF($A$111=GS$4:GS$56,ROW(GS$4:GS$56)-MIN(ROW(GS$4))+1,""),ROWS(GS$111:GS123))),"")</f>
        <v/>
      </c>
      <c r="GT123" s="138" t="str">
        <f t="array" ref="GT123">IFERROR(INDEX($A$4:$A$56,SMALL(IF($A$111=GT$4:GT$56,ROW(GT$4:GT$56)-MIN(ROW(GT$4))+1,""),ROWS(GT$111:GT123))),"")</f>
        <v/>
      </c>
      <c r="GU123" s="138" t="str">
        <f t="array" ref="GU123">IFERROR(INDEX($A$4:$A$56,SMALL(IF($A$111=GU$4:GU$56,ROW(GU$4:GU$56)-MIN(ROW(GU$4))+1,""),ROWS(GU$111:GU123))),"")</f>
        <v/>
      </c>
      <c r="GV123" s="138" t="str">
        <f t="array" ref="GV123">IFERROR(INDEX($A$4:$A$56,SMALL(IF($A$111=GV$4:GV$56,ROW(GV$4:GV$56)-MIN(ROW(GV$4))+1,""),ROWS(GV$111:GV123))),"")</f>
        <v/>
      </c>
      <c r="GW123" s="138" t="str">
        <f t="array" ref="GW123">IFERROR(INDEX($A$4:$A$56,SMALL(IF($A$111=GW$4:GW$56,ROW(GW$4:GW$56)-MIN(ROW(GW$4))+1,""),ROWS(GW$111:GW123))),"")</f>
        <v/>
      </c>
      <c r="GX123" s="138" t="str">
        <f t="array" ref="GX123">IFERROR(INDEX($A$4:$A$56,SMALL(IF($A$111=GX$4:GX$56,ROW(GX$4:GX$56)-MIN(ROW(GX$4))+1,""),ROWS(GX$111:GX123))),"")</f>
        <v/>
      </c>
      <c r="GY123" s="138" t="str">
        <f t="array" ref="GY123">IFERROR(INDEX($A$4:$A$56,SMALL(IF($A$111=GY$4:GY$56,ROW(GY$4:GY$56)-MIN(ROW(GY$4))+1,""),ROWS(GY$111:GY123))),"")</f>
        <v/>
      </c>
      <c r="GZ123" s="138" t="str">
        <f t="array" ref="GZ123">IFERROR(INDEX($A$4:$A$56,SMALL(IF($A$111=GZ$4:GZ$56,ROW(GZ$4:GZ$56)-MIN(ROW(GZ$4))+1,""),ROWS(GZ$111:GZ123))),"")</f>
        <v/>
      </c>
      <c r="HA123" s="138" t="str">
        <f t="array" ref="HA123">IFERROR(INDEX($A$4:$A$56,SMALL(IF($A$111=HA$4:HA$56,ROW(HA$4:HA$56)-MIN(ROW(HA$4))+1,""),ROWS(HA$111:HA123))),"")</f>
        <v/>
      </c>
      <c r="HB123" s="138" t="str">
        <f t="array" ref="HB123">IFERROR(INDEX($A$4:$A$56,SMALL(IF($A$111=HB$4:HB$56,ROW(HB$4:HB$56)-MIN(ROW(HB$4))+1,""),ROWS(HB$111:HB123))),"")</f>
        <v/>
      </c>
      <c r="HC123" s="138" t="str">
        <f t="array" ref="HC123">IFERROR(INDEX($A$4:$A$56,SMALL(IF($A$111=HC$4:HC$56,ROW(HC$4:HC$56)-MIN(ROW(HC$4))+1,""),ROWS(HC$111:HC123))),"")</f>
        <v/>
      </c>
      <c r="HD123" s="138" t="str">
        <f t="array" ref="HD123">IFERROR(INDEX($A$4:$A$56,SMALL(IF($A$111=HD$4:HD$56,ROW(HD$4:HD$56)-MIN(ROW(HD$4))+1,""),ROWS(HD$111:HD123))),"")</f>
        <v/>
      </c>
      <c r="HE123" s="138" t="str">
        <f t="array" ref="HE123">IFERROR(INDEX($A$4:$A$56,SMALL(IF($A$111=HE$4:HE$56,ROW(HE$4:HE$56)-MIN(ROW(HE$4))+1,""),ROWS(HE$111:HE123))),"")</f>
        <v/>
      </c>
      <c r="HF123" s="138" t="str">
        <f t="array" ref="HF123">IFERROR(INDEX($A$4:$A$56,SMALL(IF($A$111=HF$4:HF$56,ROW(HF$4:HF$56)-MIN(ROW(HF$4))+1,""),ROWS(HF$111:HF123))),"")</f>
        <v/>
      </c>
      <c r="HG123" s="138" t="str">
        <f t="array" ref="HG123">IFERROR(INDEX($A$4:$A$56,SMALL(IF($A$111=HG$4:HG$56,ROW(HG$4:HG$56)-MIN(ROW(HG$4))+1,""),ROWS(HG$111:HG123))),"")</f>
        <v/>
      </c>
      <c r="HH123" s="138" t="str">
        <f t="array" ref="HH123">IFERROR(INDEX($A$4:$A$56,SMALL(IF($A$111=HH$4:HH$56,ROW(HH$4:HH$56)-MIN(ROW(HH$4))+1,""),ROWS(HH$111:HH123))),"")</f>
        <v/>
      </c>
      <c r="HI123" s="138" t="str">
        <f t="array" ref="HI123">IFERROR(INDEX($A$4:$A$56,SMALL(IF($A$111=HI$4:HI$56,ROW(HI$4:HI$56)-MIN(ROW(HI$4))+1,""),ROWS(HI$111:HI123))),"")</f>
        <v/>
      </c>
      <c r="HJ123" s="138" t="str">
        <f t="array" ref="HJ123">IFERROR(INDEX($A$4:$A$56,SMALL(IF($A$111=HJ$4:HJ$56,ROW(HJ$4:HJ$56)-MIN(ROW(HJ$4))+1,""),ROWS(HJ$111:HJ123))),"")</f>
        <v/>
      </c>
      <c r="HK123" s="138" t="str">
        <f t="array" ref="HK123">IFERROR(INDEX($A$4:$A$56,SMALL(IF($A$111=HK$4:HK$56,ROW(HK$4:HK$56)-MIN(ROW(HK$4))+1,""),ROWS(HK$111:HK123))),"")</f>
        <v/>
      </c>
      <c r="HL123" s="138" t="str">
        <f t="array" ref="HL123">IFERROR(INDEX($A$4:$A$56,SMALL(IF($A$111=HL$4:HL$56,ROW(HL$4:HL$56)-MIN(ROW(HL$4))+1,""),ROWS(HL$111:HL123))),"")</f>
        <v/>
      </c>
      <c r="HM123" s="138" t="str">
        <f t="array" ref="HM123">IFERROR(INDEX($A$4:$A$56,SMALL(IF($A$111=HM$4:HM$56,ROW(HM$4:HM$56)-MIN(ROW(HM$4))+1,""),ROWS(HM$111:HM123))),"")</f>
        <v/>
      </c>
      <c r="HN123" s="138" t="str">
        <f t="array" ref="HN123">IFERROR(INDEX($A$4:$A$56,SMALL(IF($A$111=HN$4:HN$56,ROW(HN$4:HN$56)-MIN(ROW(HN$4))+1,""),ROWS(HN$111:HN123))),"")</f>
        <v/>
      </c>
      <c r="HO123" s="138" t="str">
        <f t="array" ref="HO123">IFERROR(INDEX($A$4:$A$56,SMALL(IF($A$111=HO$4:HO$56,ROW(HO$4:HO$56)-MIN(ROW(HO$4))+1,""),ROWS(HO$111:HO123))),"")</f>
        <v/>
      </c>
      <c r="HP123" s="138" t="str">
        <f t="array" ref="HP123">IFERROR(INDEX($A$4:$A$56,SMALL(IF($A$111=HP$4:HP$56,ROW(HP$4:HP$56)-MIN(ROW(HP$4))+1,""),ROWS(HP$111:HP123))),"")</f>
        <v/>
      </c>
      <c r="HQ123" s="138" t="str">
        <f t="array" ref="HQ123">IFERROR(INDEX($A$4:$A$56,SMALL(IF($A$111=HQ$4:HQ$56,ROW(HQ$4:HQ$56)-MIN(ROW(HQ$4))+1,""),ROWS(HQ$111:HQ123))),"")</f>
        <v/>
      </c>
      <c r="HR123" s="138" t="str">
        <f t="array" ref="HR123">IFERROR(INDEX($A$4:$A$56,SMALL(IF($A$111=HR$4:HR$56,ROW(HR$4:HR$56)-MIN(ROW(HR$4))+1,""),ROWS(HR$111:HR123))),"")</f>
        <v/>
      </c>
      <c r="HS123" s="138" t="str">
        <f t="array" ref="HS123">IFERROR(INDEX($A$4:$A$56,SMALL(IF($A$111=HS$4:HS$56,ROW(HS$4:HS$56)-MIN(ROW(HS$4))+1,""),ROWS(HS$111:HS123))),"")</f>
        <v/>
      </c>
      <c r="HT123" s="138" t="str">
        <f t="array" ref="HT123">IFERROR(INDEX($A$4:$A$56,SMALL(IF($A$111=HT$4:HT$56,ROW(HT$4:HT$56)-MIN(ROW(HT$4))+1,""),ROWS(HT$111:HT123))),"")</f>
        <v/>
      </c>
      <c r="HU123" s="138" t="str">
        <f t="array" ref="HU123">IFERROR(INDEX($A$4:$A$56,SMALL(IF($A$111=HU$4:HU$56,ROW(HU$4:HU$56)-MIN(ROW(HU$4))+1,""),ROWS(HU$111:HU123))),"")</f>
        <v/>
      </c>
      <c r="HV123" s="138" t="str">
        <f t="array" ref="HV123">IFERROR(INDEX($A$4:$A$56,SMALL(IF($A$111=HV$4:HV$56,ROW(HV$4:HV$56)-MIN(ROW(HV$4))+1,""),ROWS(HV$111:HV123))),"")</f>
        <v/>
      </c>
      <c r="HW123" s="138" t="str">
        <f t="array" ref="HW123">IFERROR(INDEX($A$4:$A$56,SMALL(IF($A$111=HW$4:HW$56,ROW(HW$4:HW$56)-MIN(ROW(HW$4))+1,""),ROWS(HW$111:HW123))),"")</f>
        <v/>
      </c>
      <c r="HX123" s="138" t="str">
        <f t="array" ref="HX123">IFERROR(INDEX($A$4:$A$56,SMALL(IF($A$111=HX$4:HX$56,ROW(HX$4:HX$56)-MIN(ROW(HX$4))+1,""),ROWS(HX$111:HX123))),"")</f>
        <v/>
      </c>
      <c r="HY123" s="138" t="str">
        <f t="array" ref="HY123">IFERROR(INDEX($A$4:$A$56,SMALL(IF($A$111=HY$4:HY$56,ROW(HY$4:HY$56)-MIN(ROW(HY$4))+1,""),ROWS(HY$111:HY123))),"")</f>
        <v/>
      </c>
      <c r="HZ123" s="138" t="str">
        <f t="array" ref="HZ123">IFERROR(INDEX($A$4:$A$56,SMALL(IF($A$111=HZ$4:HZ$56,ROW(HZ$4:HZ$56)-MIN(ROW(HZ$4))+1,""),ROWS(HZ$111:HZ123))),"")</f>
        <v/>
      </c>
      <c r="IA123" s="138" t="str">
        <f t="array" ref="IA123">IFERROR(INDEX($A$4:$A$56,SMALL(IF($A$111=IA$4:IA$56,ROW(IA$4:IA$56)-MIN(ROW(IA$4))+1,""),ROWS(IA$111:IA123))),"")</f>
        <v/>
      </c>
      <c r="IB123" s="138" t="str">
        <f t="array" ref="IB123">IFERROR(INDEX($A$4:$A$56,SMALL(IF($A$111=IB$4:IB$56,ROW(IB$4:IB$56)-MIN(ROW(IB$4))+1,""),ROWS(IB$111:IB123))),"")</f>
        <v/>
      </c>
      <c r="IC123" s="138" t="str">
        <f t="array" ref="IC123">IFERROR(INDEX($A$4:$A$56,SMALL(IF($A$111=IC$4:IC$56,ROW(IC$4:IC$56)-MIN(ROW(IC$4))+1,""),ROWS(IC$111:IC123))),"")</f>
        <v/>
      </c>
      <c r="ID123" s="138" t="str">
        <f t="array" ref="ID123">IFERROR(INDEX($A$4:$A$56,SMALL(IF($A$111=ID$4:ID$56,ROW(ID$4:ID$56)-MIN(ROW(ID$4))+1,""),ROWS(ID$111:ID123))),"")</f>
        <v/>
      </c>
      <c r="IE123" s="138" t="str">
        <f t="array" ref="IE123">IFERROR(INDEX($A$4:$A$56,SMALL(IF($A$111=IE$4:IE$56,ROW(IE$4:IE$56)-MIN(ROW(IE$4))+1,""),ROWS(IE$111:IE123))),"")</f>
        <v/>
      </c>
      <c r="IF123" s="138" t="str">
        <f t="array" ref="IF123">IFERROR(INDEX($A$4:$A$56,SMALL(IF($A$111=IF$4:IF$56,ROW(IF$4:IF$56)-MIN(ROW(IF$4))+1,""),ROWS(IF$111:IF123))),"")</f>
        <v/>
      </c>
      <c r="IG123" s="138" t="str">
        <f t="array" ref="IG123">IFERROR(INDEX($A$4:$A$56,SMALL(IF($A$111=IG$4:IG$56,ROW(IG$4:IG$56)-MIN(ROW(IG$4))+1,""),ROWS(IG$111:IG123))),"")</f>
        <v/>
      </c>
      <c r="IH123" s="138" t="str">
        <f t="array" ref="IH123">IFERROR(INDEX($A$4:$A$56,SMALL(IF($A$111=IH$4:IH$56,ROW(IH$4:IH$56)-MIN(ROW(IH$4))+1,""),ROWS(IH$111:IH123))),"")</f>
        <v/>
      </c>
      <c r="II123" s="138" t="str">
        <f t="array" ref="II123">IFERROR(INDEX($A$4:$A$56,SMALL(IF($A$111=II$4:II$56,ROW(II$4:II$56)-MIN(ROW(II$4))+1,""),ROWS(II$111:II123))),"")</f>
        <v/>
      </c>
      <c r="IJ123" s="138" t="str">
        <f t="array" ref="IJ123">IFERROR(INDEX($A$4:$A$56,SMALL(IF($A$111=IJ$4:IJ$56,ROW(IJ$4:IJ$56)-MIN(ROW(IJ$4))+1,""),ROWS(IJ$111:IJ123))),"")</f>
        <v/>
      </c>
      <c r="IK123" s="138" t="str">
        <f t="array" ref="IK123">IFERROR(INDEX($A$4:$A$56,SMALL(IF($A$111=IK$4:IK$56,ROW(IK$4:IK$56)-MIN(ROW(IK$4))+1,""),ROWS(IK$111:IK123))),"")</f>
        <v/>
      </c>
      <c r="IL123" s="138" t="str">
        <f t="array" ref="IL123">IFERROR(INDEX($A$4:$A$56,SMALL(IF($A$111=IL$4:IL$56,ROW(IL$4:IL$56)-MIN(ROW(IL$4))+1,""),ROWS(IL$111:IL123))),"")</f>
        <v/>
      </c>
      <c r="IM123" s="138" t="str">
        <f t="array" ref="IM123">IFERROR(INDEX($A$4:$A$56,SMALL(IF($A$111=IM$4:IM$56,ROW(IM$4:IM$56)-MIN(ROW(IM$4))+1,""),ROWS(IM$111:IM123))),"")</f>
        <v/>
      </c>
      <c r="IN123" s="138" t="str">
        <f t="array" ref="IN123">IFERROR(INDEX($A$4:$A$56,SMALL(IF($A$111=IN$4:IN$56,ROW(IN$4:IN$56)-MIN(ROW(IN$4))+1,""),ROWS(IN$111:IN123))),"")</f>
        <v/>
      </c>
      <c r="IO123" s="138" t="str">
        <f t="array" ref="IO123">IFERROR(INDEX($A$4:$A$56,SMALL(IF($A$111=IO$4:IO$56,ROW(IO$4:IO$56)-MIN(ROW(IO$4))+1,""),ROWS(IO$111:IO123))),"")</f>
        <v/>
      </c>
      <c r="IP123" s="138" t="str">
        <f t="array" ref="IP123">IFERROR(INDEX($A$4:$A$56,SMALL(IF($A$111=IP$4:IP$56,ROW(IP$4:IP$56)-MIN(ROW(IP$4))+1,""),ROWS(IP$111:IP123))),"")</f>
        <v/>
      </c>
      <c r="IQ123" s="138" t="str">
        <f t="array" ref="IQ123">IFERROR(INDEX($A$4:$A$56,SMALL(IF($A$111=IQ$4:IQ$56,ROW(IQ$4:IQ$56)-MIN(ROW(IQ$4))+1,""),ROWS(IQ$111:IQ123))),"")</f>
        <v/>
      </c>
      <c r="IR123" s="138" t="str">
        <f t="array" ref="IR123">IFERROR(INDEX($A$4:$A$56,SMALL(IF($A$111=IR$4:IR$56,ROW(IR$4:IR$56)-MIN(ROW(IR$4))+1,""),ROWS(IR$111:IR123))),"")</f>
        <v/>
      </c>
      <c r="IS123" s="138" t="str">
        <f t="array" ref="IS123">IFERROR(INDEX($A$4:$A$56,SMALL(IF($A$111=IS$4:IS$56,ROW(IS$4:IS$56)-MIN(ROW(IS$4))+1,""),ROWS(IS$111:IS123))),"")</f>
        <v/>
      </c>
      <c r="IT123" s="138" t="str">
        <f t="array" ref="IT123">IFERROR(INDEX($A$4:$A$56,SMALL(IF($A$111=IT$4:IT$56,ROW(IT$4:IT$56)-MIN(ROW(IT$4))+1,""),ROWS(IT$111:IT123))),"")</f>
        <v/>
      </c>
      <c r="IU123" s="138" t="str">
        <f t="array" ref="IU123">IFERROR(INDEX($A$4:$A$56,SMALL(IF($A$111=IU$4:IU$56,ROW(IU$4:IU$56)-MIN(ROW(IU$4))+1,""),ROWS(IU$111:IU123))),"")</f>
        <v/>
      </c>
      <c r="IV123" s="138" t="str">
        <f t="array" ref="IV123">IFERROR(INDEX($A$4:$A$56,SMALL(IF($A$111=IV$4:IV$56,ROW(IV$4:IV$56)-MIN(ROW(IV$4))+1,""),ROWS(IV$111:IV123))),"")</f>
        <v/>
      </c>
      <c r="IW123" s="138" t="str">
        <f t="array" ref="IW123">IFERROR(INDEX($A$4:$A$56,SMALL(IF($A$111=IW$4:IW$56,ROW(IW$4:IW$56)-MIN(ROW(IW$4))+1,""),ROWS(IW$111:IW123))),"")</f>
        <v/>
      </c>
      <c r="IX123" s="138" t="str">
        <f t="array" ref="IX123">IFERROR(INDEX($A$4:$A$56,SMALL(IF($A$111=IX$4:IX$56,ROW(IX$4:IX$56)-MIN(ROW(IX$4))+1,""),ROWS(IX$111:IX123))),"")</f>
        <v/>
      </c>
      <c r="IY123" s="138" t="str">
        <f t="array" ref="IY123">IFERROR(INDEX($A$4:$A$56,SMALL(IF($A$111=IY$4:IY$56,ROW(IY$4:IY$56)-MIN(ROW(IY$4))+1,""),ROWS(IY$111:IY123))),"")</f>
        <v/>
      </c>
      <c r="IZ123" s="138" t="str">
        <f t="array" ref="IZ123">IFERROR(INDEX($A$4:$A$56,SMALL(IF($A$111=IZ$4:IZ$56,ROW(IZ$4:IZ$56)-MIN(ROW(IZ$4))+1,""),ROWS(IZ$111:IZ123))),"")</f>
        <v/>
      </c>
      <c r="JA123" s="138" t="str">
        <f t="array" ref="JA123">IFERROR(INDEX($A$4:$A$56,SMALL(IF($A$111=JA$4:JA$56,ROW(JA$4:JA$56)-MIN(ROW(JA$4))+1,""),ROWS(JA$111:JA123))),"")</f>
        <v/>
      </c>
      <c r="JB123" s="138" t="str">
        <f t="array" ref="JB123">IFERROR(INDEX($A$4:$A$56,SMALL(IF($A$111=JB$4:JB$56,ROW(JB$4:JB$56)-MIN(ROW(JB$4))+1,""),ROWS(JB$111:JB123))),"")</f>
        <v/>
      </c>
      <c r="JC123" s="138" t="str">
        <f t="array" ref="JC123">IFERROR(INDEX($A$4:$A$56,SMALL(IF($A$111=JC$4:JC$56,ROW(JC$4:JC$56)-MIN(ROW(JC$4))+1,""),ROWS(JC$111:JC123))),"")</f>
        <v/>
      </c>
      <c r="JD123" s="138" t="str">
        <f t="array" ref="JD123">IFERROR(INDEX($A$4:$A$56,SMALL(IF($A$111=JD$4:JD$56,ROW(JD$4:JD$56)-MIN(ROW(JD$4))+1,""),ROWS(JD$111:JD123))),"")</f>
        <v/>
      </c>
      <c r="JE123" s="138" t="str">
        <f t="array" ref="JE123">IFERROR(INDEX($A$4:$A$56,SMALL(IF($A$111=JE$4:JE$56,ROW(JE$4:JE$56)-MIN(ROW(JE$4))+1,""),ROWS(JE$111:JE123))),"")</f>
        <v/>
      </c>
      <c r="JF123" s="138" t="str">
        <f t="array" ref="JF123">IFERROR(INDEX($A$4:$A$56,SMALL(IF($A$111=JF$4:JF$56,ROW(JF$4:JF$56)-MIN(ROW(JF$4))+1,""),ROWS(JF$111:JF123))),"")</f>
        <v/>
      </c>
      <c r="JG123" s="138" t="str">
        <f t="array" ref="JG123">IFERROR(INDEX($A$4:$A$56,SMALL(IF($A$111=JG$4:JG$56,ROW(JG$4:JG$56)-MIN(ROW(JG$4))+1,""),ROWS(JG$111:JG123))),"")</f>
        <v/>
      </c>
      <c r="JH123" s="138" t="str">
        <f t="array" ref="JH123">IFERROR(INDEX($A$4:$A$56,SMALL(IF($A$111=JH$4:JH$56,ROW(JH$4:JH$56)-MIN(ROW(JH$4))+1,""),ROWS(JH$111:JH123))),"")</f>
        <v/>
      </c>
      <c r="JI123" s="138" t="str">
        <f t="array" ref="JI123">IFERROR(INDEX($A$4:$A$56,SMALL(IF($A$111=JI$4:JI$56,ROW(JI$4:JI$56)-MIN(ROW(JI$4))+1,""),ROWS(JI$111:JI123))),"")</f>
        <v/>
      </c>
      <c r="JJ123" s="138" t="str">
        <f t="array" ref="JJ123">IFERROR(INDEX($A$4:$A$56,SMALL(IF($A$111=JJ$4:JJ$56,ROW(JJ$4:JJ$56)-MIN(ROW(JJ$4))+1,""),ROWS(JJ$111:JJ123))),"")</f>
        <v/>
      </c>
      <c r="JK123" s="138" t="str">
        <f t="array" ref="JK123">IFERROR(INDEX($A$4:$A$56,SMALL(IF($A$111=JK$4:JK$56,ROW(JK$4:JK$56)-MIN(ROW(JK$4))+1,""),ROWS(JK$111:JK123))),"")</f>
        <v/>
      </c>
    </row>
    <row r="124" spans="2:271">
      <c r="B124" s="186" t="str">
        <f t="array" ref="B124">IFERROR(INDEX($A$4:$A$56,SMALL(IF($A$111=B$4:B$56,ROW(B$4:B$56)-MIN(ROW(B$4))+1,""),ROWS(B$111:B124))),"")</f>
        <v/>
      </c>
      <c r="C124" s="138" t="str">
        <f t="array" ref="C124">IFERROR(INDEX($A$4:$A$56,SMALL(IF($A$111=C$4:C$56,ROW(C$4:C$56)-MIN(ROW(C$4))+1,""),ROWS(C$111:C124))),"")</f>
        <v/>
      </c>
      <c r="D124" s="138" t="str">
        <f t="array" ref="D124">IFERROR(INDEX($A$4:$A$56,SMALL(IF($A$111=D$4:D$56,ROW(D$4:D$56)-MIN(ROW(D$4))+1,""),ROWS(D$111:D124))),"")</f>
        <v/>
      </c>
      <c r="E124" s="138" t="str">
        <f t="array" ref="E124">IFERROR(INDEX($A$4:$A$56,SMALL(IF($A$111=E$4:E$56,ROW(E$4:E$56)-MIN(ROW(E$4))+1,""),ROWS(E$111:E124))),"")</f>
        <v/>
      </c>
      <c r="F124" s="138" t="str">
        <f t="array" ref="F124">IFERROR(INDEX($A$4:$A$56,SMALL(IF($A$111=F$4:F$56,ROW(F$4:F$56)-MIN(ROW(F$4))+1,""),ROWS(F$111:F124))),"")</f>
        <v/>
      </c>
      <c r="G124" s="186" t="str">
        <f t="array" ref="G124">IFERROR(INDEX($A$4:$A$56,SMALL(IF($A$111=G$4:G$56,ROW(G$4:G$56)-MIN(ROW(G$4))+1,""),ROWS(G$111:G124))),"")</f>
        <v/>
      </c>
      <c r="H124" s="138" t="str">
        <f t="array" ref="H124">IFERROR(INDEX($A$4:$A$56,SMALL(IF($A$111=H$4:H$56,ROW(H$4:H$56)-MIN(ROW(H$4))+1,""),ROWS(H$111:H124))),"")</f>
        <v/>
      </c>
      <c r="I124" s="138" t="str">
        <f t="array" ref="I124">IFERROR(INDEX($A$4:$A$56,SMALL(IF($A$111=I$4:I$56,ROW(I$4:I$56)-MIN(ROW(I$4))+1,""),ROWS(I$111:I124))),"")</f>
        <v/>
      </c>
      <c r="J124" s="138" t="str">
        <f t="array" ref="J124">IFERROR(INDEX($A$4:$A$56,SMALL(IF($A$111=J$4:J$56,ROW(J$4:J$56)-MIN(ROW(J$4))+1,""),ROWS(J$111:J124))),"")</f>
        <v/>
      </c>
      <c r="K124" s="138" t="str">
        <f t="array" ref="K124">IFERROR(INDEX($A$4:$A$56,SMALL(IF($A$111=K$4:K$56,ROW(K$4:K$56)-MIN(ROW(K$4))+1,""),ROWS(K$111:K124))),"")</f>
        <v/>
      </c>
      <c r="L124" s="186" t="str">
        <f t="array" ref="L124">IFERROR(INDEX($A$4:$A$56,SMALL(IF($A$111=L$4:L$56,ROW(L$4:L$56)-MIN(ROW(L$4))+1,""),ROWS(L$111:L124))),"")</f>
        <v/>
      </c>
      <c r="M124" s="138" t="str">
        <f t="array" ref="M124">IFERROR(INDEX($A$4:$A$56,SMALL(IF($A$111=M$4:M$56,ROW(M$4:M$56)-MIN(ROW(M$4))+1,""),ROWS(M$111:M124))),"")</f>
        <v/>
      </c>
      <c r="N124" s="138" t="str">
        <f t="array" ref="N124">IFERROR(INDEX($A$4:$A$56,SMALL(IF($A$111=N$4:N$56,ROW(N$4:N$56)-MIN(ROW(N$4))+1,""),ROWS(N$111:N124))),"")</f>
        <v/>
      </c>
      <c r="O124" s="138" t="str">
        <f t="array" ref="O124">IFERROR(INDEX($A$4:$A$56,SMALL(IF($A$111=O$4:O$56,ROW(O$4:O$56)-MIN(ROW(O$4))+1,""),ROWS(O$111:O124))),"")</f>
        <v/>
      </c>
      <c r="P124" s="138" t="str">
        <f t="array" ref="P124">IFERROR(INDEX($A$4:$A$56,SMALL(IF($A$111=P$4:P$56,ROW(P$4:P$56)-MIN(ROW(P$4))+1,""),ROWS(P$111:P124))),"")</f>
        <v/>
      </c>
      <c r="Q124" s="186" t="str">
        <f t="array" ref="Q124">IFERROR(INDEX($A$4:$A$56,SMALL(IF($A$111=Q$4:Q$56,ROW(Q$4:Q$56)-MIN(ROW(Q$4))+1,""),ROWS(Q$111:Q124))),"")</f>
        <v/>
      </c>
      <c r="R124" s="138" t="str">
        <f t="array" ref="R124">IFERROR(INDEX($A$4:$A$56,SMALL(IF($A$111=R$4:R$56,ROW(R$4:R$56)-MIN(ROW(R$4))+1,""),ROWS(R$111:R124))),"")</f>
        <v/>
      </c>
      <c r="S124" s="138" t="str">
        <f t="array" ref="S124">IFERROR(INDEX($A$4:$A$56,SMALL(IF($A$111=S$4:S$56,ROW(S$4:S$56)-MIN(ROW(S$4))+1,""),ROWS(S$111:S124))),"")</f>
        <v/>
      </c>
      <c r="T124" s="138" t="str">
        <f t="array" ref="T124">IFERROR(INDEX($A$4:$A$56,SMALL(IF($A$111=T$4:T$56,ROW(T$4:T$56)-MIN(ROW(T$4))+1,""),ROWS(T$111:T124))),"")</f>
        <v/>
      </c>
      <c r="U124" s="138" t="str">
        <f t="array" ref="U124">IFERROR(INDEX($A$4:$A$56,SMALL(IF($A$111=U$4:U$56,ROW(U$4:U$56)-MIN(ROW(U$4))+1,""),ROWS(U$111:U124))),"")</f>
        <v/>
      </c>
      <c r="V124" s="186" t="str">
        <f t="array" ref="V124">IFERROR(INDEX($A$4:$A$56,SMALL(IF($A$111=V$4:V$56,ROW(V$4:V$56)-MIN(ROW(V$4))+1,""),ROWS(V$111:V124))),"")</f>
        <v/>
      </c>
      <c r="W124" s="138" t="str">
        <f t="array" ref="W124">IFERROR(INDEX($A$4:$A$56,SMALL(IF($A$111=W$4:W$56,ROW(W$4:W$56)-MIN(ROW(W$4))+1,""),ROWS(W$111:W124))),"")</f>
        <v/>
      </c>
      <c r="X124" s="138" t="str">
        <f t="array" ref="X124">IFERROR(INDEX($A$4:$A$56,SMALL(IF($A$111=X$4:X$56,ROW(X$4:X$56)-MIN(ROW(X$4))+1,""),ROWS(X$111:X124))),"")</f>
        <v/>
      </c>
      <c r="Y124" s="138" t="str">
        <f t="array" ref="Y124">IFERROR(INDEX($A$4:$A$56,SMALL(IF($A$111=Y$4:Y$56,ROW(Y$4:Y$56)-MIN(ROW(Y$4))+1,""),ROWS(Y$111:Y124))),"")</f>
        <v/>
      </c>
      <c r="Z124" s="138" t="str">
        <f t="array" ref="Z124">IFERROR(INDEX($A$4:$A$56,SMALL(IF($A$111=Z$4:Z$56,ROW(Z$4:Z$56)-MIN(ROW(Z$4))+1,""),ROWS(Z$111:Z124))),"")</f>
        <v/>
      </c>
      <c r="AA124" s="186" t="str">
        <f t="array" ref="AA124">IFERROR(INDEX($A$4:$A$56,SMALL(IF($A$111=AA$4:AA$56,ROW(AA$4:AA$56)-MIN(ROW(AA$4))+1,""),ROWS(AA$111:AA124))),"")</f>
        <v/>
      </c>
      <c r="AB124" s="138" t="str">
        <f t="array" ref="AB124">IFERROR(INDEX($A$4:$A$56,SMALL(IF($A$111=AB$4:AB$56,ROW(AB$4:AB$56)-MIN(ROW(AB$4))+1,""),ROWS(AB$111:AB124))),"")</f>
        <v/>
      </c>
      <c r="AC124" s="138" t="str">
        <f t="array" ref="AC124">IFERROR(INDEX($A$4:$A$56,SMALL(IF($A$111=AC$4:AC$56,ROW(AC$4:AC$56)-MIN(ROW(AC$4))+1,""),ROWS(AC$111:AC124))),"")</f>
        <v/>
      </c>
      <c r="AD124" s="138" t="str">
        <f t="array" ref="AD124">IFERROR(INDEX($A$4:$A$56,SMALL(IF($A$111=AD$4:AD$56,ROW(AD$4:AD$56)-MIN(ROW(AD$4))+1,""),ROWS(AD$111:AD124))),"")</f>
        <v/>
      </c>
      <c r="AE124" s="138" t="str">
        <f t="array" ref="AE124">IFERROR(INDEX($A$4:$A$56,SMALL(IF($A$111=AE$4:AE$56,ROW(AE$4:AE$56)-MIN(ROW(AE$4))+1,""),ROWS(AE$111:AE124))),"")</f>
        <v/>
      </c>
      <c r="AF124" s="186" t="str">
        <f t="array" ref="AF124">IFERROR(INDEX($A$4:$A$56,SMALL(IF($A$111=AF$4:AF$56,ROW(AF$4:AF$56)-MIN(ROW(AF$4))+1,""),ROWS(AF$111:AF124))),"")</f>
        <v/>
      </c>
      <c r="AG124" s="138" t="str">
        <f t="array" ref="AG124">IFERROR(INDEX($A$4:$A$56,SMALL(IF($A$111=AG$4:AG$56,ROW(AG$4:AG$56)-MIN(ROW(AG$4))+1,""),ROWS(AG$111:AG124))),"")</f>
        <v/>
      </c>
      <c r="AH124" s="138" t="str">
        <f t="array" ref="AH124">IFERROR(INDEX($A$4:$A$56,SMALL(IF($A$111=AH$4:AH$56,ROW(AH$4:AH$56)-MIN(ROW(AH$4))+1,""),ROWS(AH$111:AH124))),"")</f>
        <v/>
      </c>
      <c r="AI124" s="138" t="str">
        <f t="array" ref="AI124">IFERROR(INDEX($A$4:$A$56,SMALL(IF($A$111=AI$4:AI$56,ROW(AI$4:AI$56)-MIN(ROW(AI$4))+1,""),ROWS(AI$111:AI124))),"")</f>
        <v/>
      </c>
      <c r="AJ124" s="138" t="str">
        <f t="array" ref="AJ124">IFERROR(INDEX($A$4:$A$56,SMALL(IF($A$111=AJ$4:AJ$56,ROW(AJ$4:AJ$56)-MIN(ROW(AJ$4))+1,""),ROWS(AJ$111:AJ124))),"")</f>
        <v/>
      </c>
      <c r="AK124" s="186" t="str">
        <f t="array" ref="AK124">IFERROR(INDEX($A$4:$A$56,SMALL(IF($A$111=AK$4:AK$56,ROW(AK$4:AK$56)-MIN(ROW(AK$4))+1,""),ROWS(AK$111:AK124))),"")</f>
        <v/>
      </c>
      <c r="AL124" s="138" t="str">
        <f t="array" ref="AL124">IFERROR(INDEX($A$4:$A$56,SMALL(IF($A$111=AL$4:AL$56,ROW(AL$4:AL$56)-MIN(ROW(AL$4))+1,""),ROWS(AL$111:AL124))),"")</f>
        <v/>
      </c>
      <c r="AM124" s="138" t="str">
        <f t="array" ref="AM124">IFERROR(INDEX($A$4:$A$56,SMALL(IF($A$111=AM$4:AM$56,ROW(AM$4:AM$56)-MIN(ROW(AM$4))+1,""),ROWS(AM$111:AM124))),"")</f>
        <v/>
      </c>
      <c r="AN124" s="138" t="str">
        <f t="array" ref="AN124">IFERROR(INDEX($A$4:$A$56,SMALL(IF($A$111=AN$4:AN$56,ROW(AN$4:AN$56)-MIN(ROW(AN$4))+1,""),ROWS(AN$111:AN124))),"")</f>
        <v/>
      </c>
      <c r="AO124" s="138" t="str">
        <f t="array" ref="AO124">IFERROR(INDEX($A$4:$A$56,SMALL(IF($A$111=AO$4:AO$56,ROW(AO$4:AO$56)-MIN(ROW(AO$4))+1,""),ROWS(AO$111:AO124))),"")</f>
        <v/>
      </c>
      <c r="AP124" s="186" t="str">
        <f t="array" ref="AP124">IFERROR(INDEX($A$4:$A$56,SMALL(IF($A$111=AP$4:AP$56,ROW(AP$4:AP$56)-MIN(ROW(AP$4))+1,""),ROWS(AP$111:AP124))),"")</f>
        <v/>
      </c>
      <c r="AQ124" s="138" t="str">
        <f t="array" ref="AQ124">IFERROR(INDEX($A$4:$A$56,SMALL(IF($A$111=AQ$4:AQ$56,ROW(AQ$4:AQ$56)-MIN(ROW(AQ$4))+1,""),ROWS(AQ$111:AQ124))),"")</f>
        <v/>
      </c>
      <c r="AR124" s="138" t="str">
        <f t="array" ref="AR124">IFERROR(INDEX($A$4:$A$56,SMALL(IF($A$111=AR$4:AR$56,ROW(AR$4:AR$56)-MIN(ROW(AR$4))+1,""),ROWS(AR$111:AR124))),"")</f>
        <v/>
      </c>
      <c r="AS124" s="138" t="str">
        <f t="array" ref="AS124">IFERROR(INDEX($A$4:$A$56,SMALL(IF($A$111=AS$4:AS$56,ROW(AS$4:AS$56)-MIN(ROW(AS$4))+1,""),ROWS(AS$111:AS124))),"")</f>
        <v/>
      </c>
      <c r="AT124" s="138" t="str">
        <f t="array" ref="AT124">IFERROR(INDEX($A$4:$A$56,SMALL(IF($A$111=AT$4:AT$56,ROW(AT$4:AT$56)-MIN(ROW(AT$4))+1,""),ROWS(AT$111:AT124))),"")</f>
        <v/>
      </c>
      <c r="AU124" s="186" t="str">
        <f t="array" ref="AU124">IFERROR(INDEX($A$4:$A$56,SMALL(IF($A$111=AU$4:AU$56,ROW(AU$4:AU$56)-MIN(ROW(AU$4))+1,""),ROWS(AU$111:AU124))),"")</f>
        <v/>
      </c>
      <c r="AV124" s="138" t="str">
        <f t="array" ref="AV124">IFERROR(INDEX($A$4:$A$56,SMALL(IF($A$111=AV$4:AV$56,ROW(AV$4:AV$56)-MIN(ROW(AV$4))+1,""),ROWS(AV$111:AV124))),"")</f>
        <v/>
      </c>
      <c r="AW124" s="138" t="str">
        <f t="array" ref="AW124">IFERROR(INDEX($A$4:$A$56,SMALL(IF($A$111=AW$4:AW$56,ROW(AW$4:AW$56)-MIN(ROW(AW$4))+1,""),ROWS(AW$111:AW124))),"")</f>
        <v/>
      </c>
      <c r="AX124" s="138" t="str">
        <f t="array" ref="AX124">IFERROR(INDEX($A$4:$A$56,SMALL(IF($A$111=AX$4:AX$56,ROW(AX$4:AX$56)-MIN(ROW(AX$4))+1,""),ROWS(AX$111:AX124))),"")</f>
        <v/>
      </c>
      <c r="AY124" s="138" t="str">
        <f t="array" ref="AY124">IFERROR(INDEX($A$4:$A$56,SMALL(IF($A$111=AY$4:AY$56,ROW(AY$4:AY$56)-MIN(ROW(AY$4))+1,""),ROWS(AY$111:AY124))),"")</f>
        <v/>
      </c>
      <c r="AZ124" s="186" t="str">
        <f t="array" ref="AZ124">IFERROR(INDEX($A$4:$A$56,SMALL(IF($A$111=AZ$4:AZ$56,ROW(AZ$4:AZ$56)-MIN(ROW(AZ$4))+1,""),ROWS(AZ$111:AZ124))),"")</f>
        <v/>
      </c>
      <c r="BA124" s="138" t="str">
        <f t="array" ref="BA124">IFERROR(INDEX($A$4:$A$56,SMALL(IF($A$111=BA$4:BA$56,ROW(BA$4:BA$56)-MIN(ROW(BA$4))+1,""),ROWS(BA$111:BA124))),"")</f>
        <v/>
      </c>
      <c r="BB124" s="138" t="str">
        <f t="array" ref="BB124">IFERROR(INDEX($A$4:$A$56,SMALL(IF($A$111=BB$4:BB$56,ROW(BB$4:BB$56)-MIN(ROW(BB$4))+1,""),ROWS(BB$111:BB124))),"")</f>
        <v/>
      </c>
      <c r="BC124" s="138" t="str">
        <f t="array" ref="BC124">IFERROR(INDEX($A$4:$A$56,SMALL(IF($A$111=BC$4:BC$56,ROW(BC$4:BC$56)-MIN(ROW(BC$4))+1,""),ROWS(BC$111:BC124))),"")</f>
        <v/>
      </c>
      <c r="BD124" s="138" t="str">
        <f t="array" ref="BD124">IFERROR(INDEX($A$4:$A$56,SMALL(IF($A$111=BD$4:BD$56,ROW(BD$4:BD$56)-MIN(ROW(BD$4))+1,""),ROWS(BD$111:BD124))),"")</f>
        <v/>
      </c>
      <c r="BE124" s="186" t="str">
        <f t="array" ref="BE124">IFERROR(INDEX($A$4:$A$56,SMALL(IF($A$111=BE$4:BE$56,ROW(BE$4:BE$56)-MIN(ROW(BE$4))+1,""),ROWS(BE$111:BE124))),"")</f>
        <v/>
      </c>
      <c r="BF124" s="138" t="str">
        <f t="array" ref="BF124">IFERROR(INDEX($A$4:$A$56,SMALL(IF($A$111=BF$4:BF$56,ROW(BF$4:BF$56)-MIN(ROW(BF$4))+1,""),ROWS(BF$111:BF124))),"")</f>
        <v/>
      </c>
      <c r="BG124" s="138" t="str">
        <f t="array" ref="BG124">IFERROR(INDEX($A$4:$A$56,SMALL(IF($A$111=BG$4:BG$56,ROW(BG$4:BG$56)-MIN(ROW(BG$4))+1,""),ROWS(BG$111:BG124))),"")</f>
        <v/>
      </c>
      <c r="BH124" s="138" t="str">
        <f t="array" ref="BH124">IFERROR(INDEX($A$4:$A$56,SMALL(IF($A$111=BH$4:BH$56,ROW(BH$4:BH$56)-MIN(ROW(BH$4))+1,""),ROWS(BH$111:BH124))),"")</f>
        <v/>
      </c>
      <c r="BI124" s="138" t="str">
        <f t="array" ref="BI124">IFERROR(INDEX($A$4:$A$56,SMALL(IF($A$111=BI$4:BI$56,ROW(BI$4:BI$56)-MIN(ROW(BI$4))+1,""),ROWS(BI$111:BI124))),"")</f>
        <v/>
      </c>
      <c r="BJ124" s="186" t="str">
        <f t="array" ref="BJ124">IFERROR(INDEX($A$4:$A$56,SMALL(IF($A$111=BJ$4:BJ$56,ROW(BJ$4:BJ$56)-MIN(ROW(BJ$4))+1,""),ROWS(BJ$111:BJ124))),"")</f>
        <v/>
      </c>
      <c r="BK124" s="138" t="str">
        <f t="array" ref="BK124">IFERROR(INDEX($A$4:$A$56,SMALL(IF($A$111=BK$4:BK$56,ROW(BK$4:BK$56)-MIN(ROW(BK$4))+1,""),ROWS(BK$111:BK124))),"")</f>
        <v/>
      </c>
      <c r="BL124" s="138" t="str">
        <f t="array" ref="BL124">IFERROR(INDEX($A$4:$A$56,SMALL(IF($A$111=BL$4:BL$56,ROW(BL$4:BL$56)-MIN(ROW(BL$4))+1,""),ROWS(BL$111:BL124))),"")</f>
        <v/>
      </c>
      <c r="BM124" s="138" t="str">
        <f t="array" ref="BM124">IFERROR(INDEX($A$4:$A$56,SMALL(IF($A$111=BM$4:BM$56,ROW(BM$4:BM$56)-MIN(ROW(BM$4))+1,""),ROWS(BM$111:BM124))),"")</f>
        <v/>
      </c>
      <c r="BN124" s="138" t="str">
        <f t="array" ref="BN124">IFERROR(INDEX($A$4:$A$56,SMALL(IF($A$111=BN$4:BN$56,ROW(BN$4:BN$56)-MIN(ROW(BN$4))+1,""),ROWS(BN$111:BN124))),"")</f>
        <v/>
      </c>
      <c r="BO124" s="186" t="str">
        <f t="array" ref="BO124">IFERROR(INDEX($A$4:$A$56,SMALL(IF($A$111=BO$4:BO$56,ROW(BO$4:BO$56)-MIN(ROW(BO$4))+1,""),ROWS(BO$111:BO124))),"")</f>
        <v/>
      </c>
      <c r="BP124" s="138" t="str">
        <f t="array" ref="BP124">IFERROR(INDEX($A$4:$A$56,SMALL(IF($A$111=BP$4:BP$56,ROW(BP$4:BP$56)-MIN(ROW(BP$4))+1,""),ROWS(BP$111:BP124))),"")</f>
        <v/>
      </c>
      <c r="BQ124" s="138" t="str">
        <f t="array" ref="BQ124">IFERROR(INDEX($A$4:$A$56,SMALL(IF($A$111=BQ$4:BQ$56,ROW(BQ$4:BQ$56)-MIN(ROW(BQ$4))+1,""),ROWS(BQ$111:BQ124))),"")</f>
        <v/>
      </c>
      <c r="BR124" s="138" t="str">
        <f t="array" ref="BR124">IFERROR(INDEX($A$4:$A$56,SMALL(IF($A$111=BR$4:BR$56,ROW(BR$4:BR$56)-MIN(ROW(BR$4))+1,""),ROWS(BR$111:BR124))),"")</f>
        <v/>
      </c>
      <c r="BS124" s="138" t="str">
        <f t="array" ref="BS124">IFERROR(INDEX($A$4:$A$56,SMALL(IF($A$111=BS$4:BS$56,ROW(BS$4:BS$56)-MIN(ROW(BS$4))+1,""),ROWS(BS$111:BS124))),"")</f>
        <v/>
      </c>
      <c r="BT124" s="186" t="str">
        <f t="array" ref="BT124">IFERROR(INDEX($A$4:$A$56,SMALL(IF($A$111=BT$4:BT$56,ROW(BT$4:BT$56)-MIN(ROW(BT$4))+1,""),ROWS(BT$111:BT124))),"")</f>
        <v/>
      </c>
      <c r="BU124" s="138" t="str">
        <f t="array" ref="BU124">IFERROR(INDEX($A$4:$A$56,SMALL(IF($A$111=BU$4:BU$56,ROW(BU$4:BU$56)-MIN(ROW(BU$4))+1,""),ROWS(BU$111:BU124))),"")</f>
        <v/>
      </c>
      <c r="BV124" s="138" t="str">
        <f t="array" ref="BV124">IFERROR(INDEX($A$4:$A$56,SMALL(IF($A$111=BV$4:BV$56,ROW(BV$4:BV$56)-MIN(ROW(BV$4))+1,""),ROWS(BV$111:BV124))),"")</f>
        <v/>
      </c>
      <c r="BW124" s="138" t="str">
        <f t="array" ref="BW124">IFERROR(INDEX($A$4:$A$56,SMALL(IF($A$111=BW$4:BW$56,ROW(BW$4:BW$56)-MIN(ROW(BW$4))+1,""),ROWS(BW$111:BW124))),"")</f>
        <v/>
      </c>
      <c r="BX124" s="138" t="str">
        <f t="array" ref="BX124">IFERROR(INDEX($A$4:$A$56,SMALL(IF($A$111=BX$4:BX$56,ROW(BX$4:BX$56)-MIN(ROW(BX$4))+1,""),ROWS(BX$111:BX124))),"")</f>
        <v/>
      </c>
      <c r="BY124" s="186" t="str">
        <f t="array" ref="BY124">IFERROR(INDEX($A$4:$A$56,SMALL(IF($A$111=BY$4:BY$56,ROW(BY$4:BY$56)-MIN(ROW(BY$4))+1,""),ROWS(BY$111:BY124))),"")</f>
        <v/>
      </c>
      <c r="BZ124" s="138" t="str">
        <f t="array" ref="BZ124">IFERROR(INDEX($A$4:$A$56,SMALL(IF($A$111=BZ$4:BZ$56,ROW(BZ$4:BZ$56)-MIN(ROW(BZ$4))+1,""),ROWS(BZ$111:BZ124))),"")</f>
        <v/>
      </c>
      <c r="CA124" s="138" t="str">
        <f t="array" ref="CA124">IFERROR(INDEX($A$4:$A$56,SMALL(IF($A$111=CA$4:CA$56,ROW(CA$4:CA$56)-MIN(ROW(CA$4))+1,""),ROWS(CA$111:CA124))),"")</f>
        <v/>
      </c>
      <c r="CB124" s="138" t="str">
        <f t="array" ref="CB124">IFERROR(INDEX($A$4:$A$56,SMALL(IF($A$111=CB$4:CB$56,ROW(CB$4:CB$56)-MIN(ROW(CB$4))+1,""),ROWS(CB$111:CB124))),"")</f>
        <v/>
      </c>
      <c r="CC124" s="138" t="str">
        <f t="array" ref="CC124">IFERROR(INDEX($A$4:$A$56,SMALL(IF($A$111=CC$4:CC$56,ROW(CC$4:CC$56)-MIN(ROW(CC$4))+1,""),ROWS(CC$111:CC124))),"")</f>
        <v/>
      </c>
      <c r="CD124" s="186" t="str">
        <f t="array" ref="CD124">IFERROR(INDEX($A$4:$A$56,SMALL(IF($A$111=CD$4:CD$56,ROW(CD$4:CD$56)-MIN(ROW(CD$4))+1,""),ROWS(CD$111:CD124))),"")</f>
        <v/>
      </c>
      <c r="CE124" s="138" t="str">
        <f t="array" ref="CE124">IFERROR(INDEX($A$4:$A$56,SMALL(IF($A$111=CE$4:CE$56,ROW(CE$4:CE$56)-MIN(ROW(CE$4))+1,""),ROWS(CE$111:CE124))),"")</f>
        <v/>
      </c>
      <c r="CF124" s="138" t="str">
        <f t="array" ref="CF124">IFERROR(INDEX($A$4:$A$56,SMALL(IF($A$111=CF$4:CF$56,ROW(CF$4:CF$56)-MIN(ROW(CF$4))+1,""),ROWS(CF$111:CF124))),"")</f>
        <v/>
      </c>
      <c r="CG124" s="138" t="str">
        <f t="array" ref="CG124">IFERROR(INDEX($A$4:$A$56,SMALL(IF($A$111=CG$4:CG$56,ROW(CG$4:CG$56)-MIN(ROW(CG$4))+1,""),ROWS(CG$111:CG124))),"")</f>
        <v/>
      </c>
      <c r="CH124" s="138" t="str">
        <f t="array" ref="CH124">IFERROR(INDEX($A$4:$A$56,SMALL(IF($A$111=CH$4:CH$56,ROW(CH$4:CH$56)-MIN(ROW(CH$4))+1,""),ROWS(CH$111:CH124))),"")</f>
        <v/>
      </c>
      <c r="CI124" s="186" t="str">
        <f t="array" ref="CI124">IFERROR(INDEX($A$4:$A$56,SMALL(IF($A$111=CI$4:CI$56,ROW(CI$4:CI$56)-MIN(ROW(CI$4))+1,""),ROWS(CI$111:CI124))),"")</f>
        <v/>
      </c>
      <c r="CJ124" s="138" t="str">
        <f t="array" ref="CJ124">IFERROR(INDEX($A$4:$A$56,SMALL(IF($A$111=CJ$4:CJ$56,ROW(CJ$4:CJ$56)-MIN(ROW(CJ$4))+1,""),ROWS(CJ$111:CJ124))),"")</f>
        <v/>
      </c>
      <c r="CK124" s="138" t="str">
        <f t="array" ref="CK124">IFERROR(INDEX($A$4:$A$56,SMALL(IF($A$111=CK$4:CK$56,ROW(CK$4:CK$56)-MIN(ROW(CK$4))+1,""),ROWS(CK$111:CK124))),"")</f>
        <v/>
      </c>
      <c r="CL124" s="138" t="str">
        <f t="array" ref="CL124">IFERROR(INDEX($A$4:$A$56,SMALL(IF($A$111=CL$4:CL$56,ROW(CL$4:CL$56)-MIN(ROW(CL$4))+1,""),ROWS(CL$111:CL124))),"")</f>
        <v/>
      </c>
      <c r="CM124" s="138" t="str">
        <f t="array" ref="CM124">IFERROR(INDEX($A$4:$A$56,SMALL(IF($A$111=CM$4:CM$56,ROW(CM$4:CM$56)-MIN(ROW(CM$4))+1,""),ROWS(CM$111:CM124))),"")</f>
        <v/>
      </c>
      <c r="CN124" s="186" t="str">
        <f t="array" ref="CN124">IFERROR(INDEX($A$4:$A$56,SMALL(IF($A$111=CN$4:CN$56,ROW(CN$4:CN$56)-MIN(ROW(CN$4))+1,""),ROWS(CN$111:CN124))),"")</f>
        <v/>
      </c>
      <c r="CO124" s="138" t="str">
        <f t="array" ref="CO124">IFERROR(INDEX($A$4:$A$56,SMALL(IF($A$111=CO$4:CO$56,ROW(CO$4:CO$56)-MIN(ROW(CO$4))+1,""),ROWS(CO$111:CO124))),"")</f>
        <v/>
      </c>
      <c r="CP124" s="138" t="str">
        <f t="array" ref="CP124">IFERROR(INDEX($A$4:$A$56,SMALL(IF($A$111=CP$4:CP$56,ROW(CP$4:CP$56)-MIN(ROW(CP$4))+1,""),ROWS(CP$111:CP124))),"")</f>
        <v/>
      </c>
      <c r="CQ124" s="138" t="str">
        <f t="array" ref="CQ124">IFERROR(INDEX($A$4:$A$56,SMALL(IF($A$111=CQ$4:CQ$56,ROW(CQ$4:CQ$56)-MIN(ROW(CQ$4))+1,""),ROWS(CQ$111:CQ124))),"")</f>
        <v/>
      </c>
      <c r="CR124" s="138" t="str">
        <f t="array" ref="CR124">IFERROR(INDEX($A$4:$A$56,SMALL(IF($A$111=CR$4:CR$56,ROW(CR$4:CR$56)-MIN(ROW(CR$4))+1,""),ROWS(CR$111:CR124))),"")</f>
        <v/>
      </c>
      <c r="CS124" s="186" t="str">
        <f t="array" ref="CS124">IFERROR(INDEX($A$4:$A$56,SMALL(IF($A$111=CS$4:CS$56,ROW(CS$4:CS$56)-MIN(ROW(CS$4))+1,""),ROWS(CS$111:CS124))),"")</f>
        <v/>
      </c>
      <c r="CT124" s="138" t="str">
        <f t="array" ref="CT124">IFERROR(INDEX($A$4:$A$56,SMALL(IF($A$111=CT$4:CT$56,ROW(CT$4:CT$56)-MIN(ROW(CT$4))+1,""),ROWS(CT$111:CT124))),"")</f>
        <v/>
      </c>
      <c r="CU124" s="138" t="str">
        <f t="array" ref="CU124">IFERROR(INDEX($A$4:$A$56,SMALL(IF($A$111=CU$4:CU$56,ROW(CU$4:CU$56)-MIN(ROW(CU$4))+1,""),ROWS(CU$111:CU124))),"")</f>
        <v/>
      </c>
      <c r="CV124" s="138" t="str">
        <f t="array" ref="CV124">IFERROR(INDEX($A$4:$A$56,SMALL(IF($A$111=CV$4:CV$56,ROW(CV$4:CV$56)-MIN(ROW(CV$4))+1,""),ROWS(CV$111:CV124))),"")</f>
        <v/>
      </c>
      <c r="CW124" s="138" t="str">
        <f t="array" ref="CW124">IFERROR(INDEX($A$4:$A$56,SMALL(IF($A$111=CW$4:CW$56,ROW(CW$4:CW$56)-MIN(ROW(CW$4))+1,""),ROWS(CW$111:CW124))),"")</f>
        <v/>
      </c>
      <c r="CX124" s="186" t="str">
        <f t="array" ref="CX124">IFERROR(INDEX($A$4:$A$56,SMALL(IF($A$111=CX$4:CX$56,ROW(CX$4:CX$56)-MIN(ROW(CX$4))+1,""),ROWS(CX$111:CX124))),"")</f>
        <v/>
      </c>
      <c r="CY124" s="138" t="str">
        <f t="array" ref="CY124">IFERROR(INDEX($A$4:$A$56,SMALL(IF($A$111=CY$4:CY$56,ROW(CY$4:CY$56)-MIN(ROW(CY$4))+1,""),ROWS(CY$111:CY124))),"")</f>
        <v/>
      </c>
      <c r="CZ124" s="138" t="str">
        <f t="array" ref="CZ124">IFERROR(INDEX($A$4:$A$56,SMALL(IF($A$111=CZ$4:CZ$56,ROW(CZ$4:CZ$56)-MIN(ROW(CZ$4))+1,""),ROWS(CZ$111:CZ124))),"")</f>
        <v/>
      </c>
      <c r="DA124" s="138" t="str">
        <f t="array" ref="DA124">IFERROR(INDEX($A$4:$A$56,SMALL(IF($A$111=DA$4:DA$56,ROW(DA$4:DA$56)-MIN(ROW(DA$4))+1,""),ROWS(DA$111:DA124))),"")</f>
        <v/>
      </c>
      <c r="DB124" s="138" t="str">
        <f t="array" ref="DB124">IFERROR(INDEX($A$4:$A$56,SMALL(IF($A$111=DB$4:DB$56,ROW(DB$4:DB$56)-MIN(ROW(DB$4))+1,""),ROWS(DB$111:DB124))),"")</f>
        <v/>
      </c>
      <c r="DC124" s="186" t="str">
        <f t="array" ref="DC124">IFERROR(INDEX($A$4:$A$56,SMALL(IF($A$111=DC$4:DC$56,ROW(DC$4:DC$56)-MIN(ROW(DC$4))+1,""),ROWS(DC$111:DC124))),"")</f>
        <v/>
      </c>
      <c r="DD124" s="138" t="str">
        <f t="array" ref="DD124">IFERROR(INDEX($A$4:$A$56,SMALL(IF($A$111=DD$4:DD$56,ROW(DD$4:DD$56)-MIN(ROW(DD$4))+1,""),ROWS(DD$111:DD124))),"")</f>
        <v/>
      </c>
      <c r="DE124" s="138" t="str">
        <f t="array" ref="DE124">IFERROR(INDEX($A$4:$A$56,SMALL(IF($A$111=DE$4:DE$56,ROW(DE$4:DE$56)-MIN(ROW(DE$4))+1,""),ROWS(DE$111:DE124))),"")</f>
        <v/>
      </c>
      <c r="DF124" s="138" t="str">
        <f t="array" ref="DF124">IFERROR(INDEX($A$4:$A$56,SMALL(IF($A$111=DF$4:DF$56,ROW(DF$4:DF$56)-MIN(ROW(DF$4))+1,""),ROWS(DF$111:DF124))),"")</f>
        <v/>
      </c>
      <c r="DG124" s="138" t="str">
        <f t="array" ref="DG124">IFERROR(INDEX($A$4:$A$56,SMALL(IF($A$111=DG$4:DG$56,ROW(DG$4:DG$56)-MIN(ROW(DG$4))+1,""),ROWS(DG$111:DG124))),"")</f>
        <v/>
      </c>
      <c r="DH124" s="186" t="str">
        <f t="array" ref="DH124">IFERROR(INDEX($A$4:$A$56,SMALL(IF($A$111=DH$4:DH$56,ROW(DH$4:DH$56)-MIN(ROW(DH$4))+1,""),ROWS(DH$111:DH124))),"")</f>
        <v/>
      </c>
      <c r="DI124" s="138" t="str">
        <f t="array" ref="DI124">IFERROR(INDEX($A$4:$A$56,SMALL(IF($A$111=DI$4:DI$56,ROW(DI$4:DI$56)-MIN(ROW(DI$4))+1,""),ROWS(DI$111:DI124))),"")</f>
        <v/>
      </c>
      <c r="DJ124" s="138" t="str">
        <f t="array" ref="DJ124">IFERROR(INDEX($A$4:$A$56,SMALL(IF($A$111=DJ$4:DJ$56,ROW(DJ$4:DJ$56)-MIN(ROW(DJ$4))+1,""),ROWS(DJ$111:DJ124))),"")</f>
        <v/>
      </c>
      <c r="DK124" s="138" t="str">
        <f t="array" ref="DK124">IFERROR(INDEX($A$4:$A$56,SMALL(IF($A$111=DK$4:DK$56,ROW(DK$4:DK$56)-MIN(ROW(DK$4))+1,""),ROWS(DK$111:DK124))),"")</f>
        <v/>
      </c>
      <c r="DL124" s="138" t="str">
        <f t="array" ref="DL124">IFERROR(INDEX($A$4:$A$56,SMALL(IF($A$111=DL$4:DL$56,ROW(DL$4:DL$56)-MIN(ROW(DL$4))+1,""),ROWS(DL$111:DL124))),"")</f>
        <v/>
      </c>
      <c r="DM124" s="186" t="str">
        <f t="array" ref="DM124">IFERROR(INDEX($A$4:$A$56,SMALL(IF($A$111=DM$4:DM$56,ROW(DM$4:DM$56)-MIN(ROW(DM$4))+1,""),ROWS(DM$111:DM124))),"")</f>
        <v/>
      </c>
      <c r="DN124" s="138" t="str">
        <f t="array" ref="DN124">IFERROR(INDEX($A$4:$A$56,SMALL(IF($A$111=DN$4:DN$56,ROW(DN$4:DN$56)-MIN(ROW(DN$4))+1,""),ROWS(DN$111:DN124))),"")</f>
        <v/>
      </c>
      <c r="DO124" s="138" t="str">
        <f t="array" ref="DO124">IFERROR(INDEX($A$4:$A$56,SMALL(IF($A$111=DO$4:DO$56,ROW(DO$4:DO$56)-MIN(ROW(DO$4))+1,""),ROWS(DO$111:DO124))),"")</f>
        <v/>
      </c>
      <c r="DP124" s="138" t="str">
        <f t="array" ref="DP124">IFERROR(INDEX($A$4:$A$56,SMALL(IF($A$111=DP$4:DP$56,ROW(DP$4:DP$56)-MIN(ROW(DP$4))+1,""),ROWS(DP$111:DP124))),"")</f>
        <v/>
      </c>
      <c r="DQ124" s="138" t="str">
        <f t="array" ref="DQ124">IFERROR(INDEX($A$4:$A$56,SMALL(IF($A$111=DQ$4:DQ$56,ROW(DQ$4:DQ$56)-MIN(ROW(DQ$4))+1,""),ROWS(DQ$111:DQ124))),"")</f>
        <v/>
      </c>
      <c r="DR124" s="186" t="str">
        <f t="array" ref="DR124">IFERROR(INDEX($A$4:$A$56,SMALL(IF($A$111=DR$4:DR$56,ROW(DR$4:DR$56)-MIN(ROW(DR$4))+1,""),ROWS(DR$111:DR124))),"")</f>
        <v/>
      </c>
      <c r="DS124" s="138" t="str">
        <f t="array" ref="DS124">IFERROR(INDEX($A$4:$A$56,SMALL(IF($A$111=DS$4:DS$56,ROW(DS$4:DS$56)-MIN(ROW(DS$4))+1,""),ROWS(DS$111:DS124))),"")</f>
        <v/>
      </c>
      <c r="DT124" s="138" t="str">
        <f t="array" ref="DT124">IFERROR(INDEX($A$4:$A$56,SMALL(IF($A$111=DT$4:DT$56,ROW(DT$4:DT$56)-MIN(ROW(DT$4))+1,""),ROWS(DT$111:DT124))),"")</f>
        <v/>
      </c>
      <c r="DU124" s="138" t="str">
        <f t="array" ref="DU124">IFERROR(INDEX($A$4:$A$56,SMALL(IF($A$111=DU$4:DU$56,ROW(DU$4:DU$56)-MIN(ROW(DU$4))+1,""),ROWS(DU$111:DU124))),"")</f>
        <v/>
      </c>
      <c r="DV124" s="138" t="str">
        <f t="array" ref="DV124">IFERROR(INDEX($A$4:$A$56,SMALL(IF($A$111=DV$4:DV$56,ROW(DV$4:DV$56)-MIN(ROW(DV$4))+1,""),ROWS(DV$111:DV124))),"")</f>
        <v/>
      </c>
      <c r="DW124" s="186" t="str">
        <f t="array" ref="DW124">IFERROR(INDEX($A$4:$A$56,SMALL(IF($A$111=DW$4:DW$56,ROW(DW$4:DW$56)-MIN(ROW(DW$4))+1,""),ROWS(DW$111:DW124))),"")</f>
        <v/>
      </c>
      <c r="DX124" s="138" t="str">
        <f t="array" ref="DX124">IFERROR(INDEX($A$4:$A$56,SMALL(IF($A$111=DX$4:DX$56,ROW(DX$4:DX$56)-MIN(ROW(DX$4))+1,""),ROWS(DX$111:DX124))),"")</f>
        <v/>
      </c>
      <c r="DY124" s="138" t="str">
        <f t="array" ref="DY124">IFERROR(INDEX($A$4:$A$56,SMALL(IF($A$111=DY$4:DY$56,ROW(DY$4:DY$56)-MIN(ROW(DY$4))+1,""),ROWS(DY$111:DY124))),"")</f>
        <v/>
      </c>
      <c r="DZ124" s="138" t="str">
        <f t="array" ref="DZ124">IFERROR(INDEX($A$4:$A$56,SMALL(IF($A$111=DZ$4:DZ$56,ROW(DZ$4:DZ$56)-MIN(ROW(DZ$4))+1,""),ROWS(DZ$111:DZ124))),"")</f>
        <v/>
      </c>
      <c r="EA124" s="138" t="str">
        <f t="array" ref="EA124">IFERROR(INDEX($A$4:$A$56,SMALL(IF($A$111=EA$4:EA$56,ROW(EA$4:EA$56)-MIN(ROW(EA$4))+1,""),ROWS(EA$111:EA124))),"")</f>
        <v/>
      </c>
      <c r="EB124" s="186" t="str">
        <f t="array" ref="EB124">IFERROR(INDEX($A$4:$A$56,SMALL(IF($A$111=EB$4:EB$56,ROW(EB$4:EB$56)-MIN(ROW(EB$4))+1,""),ROWS(EB$111:EB124))),"")</f>
        <v/>
      </c>
      <c r="EC124" s="138" t="str">
        <f t="array" ref="EC124">IFERROR(INDEX($A$4:$A$56,SMALL(IF($A$111=EC$4:EC$56,ROW(EC$4:EC$56)-MIN(ROW(EC$4))+1,""),ROWS(EC$111:EC124))),"")</f>
        <v/>
      </c>
      <c r="ED124" s="138" t="str">
        <f t="array" ref="ED124">IFERROR(INDEX($A$4:$A$56,SMALL(IF($A$111=ED$4:ED$56,ROW(ED$4:ED$56)-MIN(ROW(ED$4))+1,""),ROWS(ED$111:ED124))),"")</f>
        <v/>
      </c>
      <c r="EE124" s="138" t="str">
        <f t="array" ref="EE124">IFERROR(INDEX($A$4:$A$56,SMALL(IF($A$111=EE$4:EE$56,ROW(EE$4:EE$56)-MIN(ROW(EE$4))+1,""),ROWS(EE$111:EE124))),"")</f>
        <v/>
      </c>
      <c r="EF124" s="138" t="str">
        <f t="array" ref="EF124">IFERROR(INDEX($A$4:$A$56,SMALL(IF($A$111=EF$4:EF$56,ROW(EF$4:EF$56)-MIN(ROW(EF$4))+1,""),ROWS(EF$111:EF124))),"")</f>
        <v/>
      </c>
      <c r="EG124" s="186" t="str">
        <f t="array" ref="EG124">IFERROR(INDEX($A$4:$A$56,SMALL(IF($A$111=EG$4:EG$56,ROW(EG$4:EG$56)-MIN(ROW(EG$4))+1,""),ROWS(EG$111:EG124))),"")</f>
        <v/>
      </c>
      <c r="EH124" s="138" t="str">
        <f t="array" ref="EH124">IFERROR(INDEX($A$4:$A$56,SMALL(IF($A$111=EH$4:EH$56,ROW(EH$4:EH$56)-MIN(ROW(EH$4))+1,""),ROWS(EH$111:EH124))),"")</f>
        <v/>
      </c>
      <c r="EI124" s="138" t="str">
        <f t="array" ref="EI124">IFERROR(INDEX($A$4:$A$56,SMALL(IF($A$111=EI$4:EI$56,ROW(EI$4:EI$56)-MIN(ROW(EI$4))+1,""),ROWS(EI$111:EI124))),"")</f>
        <v/>
      </c>
      <c r="EJ124" s="138" t="str">
        <f t="array" ref="EJ124">IFERROR(INDEX($A$4:$A$56,SMALL(IF($A$111=EJ$4:EJ$56,ROW(EJ$4:EJ$56)-MIN(ROW(EJ$4))+1,""),ROWS(EJ$111:EJ124))),"")</f>
        <v/>
      </c>
      <c r="EK124" s="138" t="str">
        <f t="array" ref="EK124">IFERROR(INDEX($A$4:$A$56,SMALL(IF($A$111=EK$4:EK$56,ROW(EK$4:EK$56)-MIN(ROW(EK$4))+1,""),ROWS(EK$111:EK124))),"")</f>
        <v/>
      </c>
      <c r="EL124" s="138" t="str">
        <f t="array" ref="EL124">IFERROR(INDEX($A$4:$A$56,SMALL(IF($A$111=EL$4:EL$56,ROW(EL$4:EL$56)-MIN(ROW(EL$4))+1,""),ROWS(EL$111:EL124))),"")</f>
        <v/>
      </c>
      <c r="EM124" s="138" t="str">
        <f t="array" ref="EM124">IFERROR(INDEX($A$4:$A$56,SMALL(IF($A$111=EM$4:EM$56,ROW(EM$4:EM$56)-MIN(ROW(EM$4))+1,""),ROWS(EM$111:EM124))),"")</f>
        <v/>
      </c>
      <c r="EN124" s="138" t="str">
        <f t="array" ref="EN124">IFERROR(INDEX($A$4:$A$56,SMALL(IF($A$111=EN$4:EN$56,ROW(EN$4:EN$56)-MIN(ROW(EN$4))+1,""),ROWS(EN$111:EN124))),"")</f>
        <v/>
      </c>
      <c r="EO124" s="138" t="str">
        <f t="array" ref="EO124">IFERROR(INDEX($A$4:$A$56,SMALL(IF($A$111=EO$4:EO$56,ROW(EO$4:EO$56)-MIN(ROW(EO$4))+1,""),ROWS(EO$111:EO124))),"")</f>
        <v/>
      </c>
      <c r="EP124" s="138" t="str">
        <f t="array" ref="EP124">IFERROR(INDEX($A$4:$A$56,SMALL(IF($A$111=EP$4:EP$56,ROW(EP$4:EP$56)-MIN(ROW(EP$4))+1,""),ROWS(EP$111:EP124))),"")</f>
        <v/>
      </c>
      <c r="EQ124" s="138" t="str">
        <f t="array" ref="EQ124">IFERROR(INDEX($A$4:$A$56,SMALL(IF($A$111=EQ$4:EQ$56,ROW(EQ$4:EQ$56)-MIN(ROW(EQ$4))+1,""),ROWS(EQ$111:EQ124))),"")</f>
        <v/>
      </c>
      <c r="ER124" s="138" t="str">
        <f t="array" ref="ER124">IFERROR(INDEX($A$4:$A$56,SMALL(IF($A$111=ER$4:ER$56,ROW(ER$4:ER$56)-MIN(ROW(ER$4))+1,""),ROWS(ER$111:ER124))),"")</f>
        <v/>
      </c>
      <c r="ES124" s="138" t="str">
        <f t="array" ref="ES124">IFERROR(INDEX($A$4:$A$56,SMALL(IF($A$111=ES$4:ES$56,ROW(ES$4:ES$56)-MIN(ROW(ES$4))+1,""),ROWS(ES$111:ES124))),"")</f>
        <v/>
      </c>
      <c r="ET124" s="138" t="str">
        <f t="array" ref="ET124">IFERROR(INDEX($A$4:$A$56,SMALL(IF($A$111=ET$4:ET$56,ROW(ET$4:ET$56)-MIN(ROW(ET$4))+1,""),ROWS(ET$111:ET124))),"")</f>
        <v/>
      </c>
      <c r="EU124" s="138" t="str">
        <f t="array" ref="EU124">IFERROR(INDEX($A$4:$A$56,SMALL(IF($A$111=EU$4:EU$56,ROW(EU$4:EU$56)-MIN(ROW(EU$4))+1,""),ROWS(EU$111:EU124))),"")</f>
        <v/>
      </c>
      <c r="EV124" s="138" t="str">
        <f t="array" ref="EV124">IFERROR(INDEX($A$4:$A$56,SMALL(IF($A$111=EV$4:EV$56,ROW(EV$4:EV$56)-MIN(ROW(EV$4))+1,""),ROWS(EV$111:EV124))),"")</f>
        <v/>
      </c>
      <c r="EW124" s="138" t="str">
        <f t="array" ref="EW124">IFERROR(INDEX($A$4:$A$56,SMALL(IF($A$111=EW$4:EW$56,ROW(EW$4:EW$56)-MIN(ROW(EW$4))+1,""),ROWS(EW$111:EW124))),"")</f>
        <v/>
      </c>
      <c r="EX124" s="138" t="str">
        <f t="array" ref="EX124">IFERROR(INDEX($A$4:$A$56,SMALL(IF($A$111=EX$4:EX$56,ROW(EX$4:EX$56)-MIN(ROW(EX$4))+1,""),ROWS(EX$111:EX124))),"")</f>
        <v/>
      </c>
      <c r="EY124" s="138" t="str">
        <f t="array" ref="EY124">IFERROR(INDEX($A$4:$A$56,SMALL(IF($A$111=EY$4:EY$56,ROW(EY$4:EY$56)-MIN(ROW(EY$4))+1,""),ROWS(EY$111:EY124))),"")</f>
        <v/>
      </c>
      <c r="EZ124" s="138" t="str">
        <f t="array" ref="EZ124">IFERROR(INDEX($A$4:$A$56,SMALL(IF($A$111=EZ$4:EZ$56,ROW(EZ$4:EZ$56)-MIN(ROW(EZ$4))+1,""),ROWS(EZ$111:EZ124))),"")</f>
        <v/>
      </c>
      <c r="FA124" s="138" t="str">
        <f t="array" ref="FA124">IFERROR(INDEX($A$4:$A$56,SMALL(IF($A$111=FA$4:FA$56,ROW(FA$4:FA$56)-MIN(ROW(FA$4))+1,""),ROWS(FA$111:FA124))),"")</f>
        <v/>
      </c>
      <c r="FB124" s="138" t="str">
        <f t="array" ref="FB124">IFERROR(INDEX($A$4:$A$56,SMALL(IF($A$111=FB$4:FB$56,ROW(FB$4:FB$56)-MIN(ROW(FB$4))+1,""),ROWS(FB$111:FB124))),"")</f>
        <v/>
      </c>
      <c r="FC124" s="138" t="str">
        <f t="array" ref="FC124">IFERROR(INDEX($A$4:$A$56,SMALL(IF($A$111=FC$4:FC$56,ROW(FC$4:FC$56)-MIN(ROW(FC$4))+1,""),ROWS(FC$111:FC124))),"")</f>
        <v/>
      </c>
      <c r="FD124" s="138" t="str">
        <f t="array" ref="FD124">IFERROR(INDEX($A$4:$A$56,SMALL(IF($A$111=FD$4:FD$56,ROW(FD$4:FD$56)-MIN(ROW(FD$4))+1,""),ROWS(FD$111:FD124))),"")</f>
        <v/>
      </c>
      <c r="FE124" s="138" t="str">
        <f t="array" ref="FE124">IFERROR(INDEX($A$4:$A$56,SMALL(IF($A$111=FE$4:FE$56,ROW(FE$4:FE$56)-MIN(ROW(FE$4))+1,""),ROWS(FE$111:FE124))),"")</f>
        <v/>
      </c>
      <c r="FF124" s="138" t="str">
        <f t="array" ref="FF124">IFERROR(INDEX($A$4:$A$56,SMALL(IF($A$111=FF$4:FF$56,ROW(FF$4:FF$56)-MIN(ROW(FF$4))+1,""),ROWS(FF$111:FF124))),"")</f>
        <v/>
      </c>
      <c r="FG124" s="138" t="str">
        <f t="array" ref="FG124">IFERROR(INDEX($A$4:$A$56,SMALL(IF($A$111=FG$4:FG$56,ROW(FG$4:FG$56)-MIN(ROW(FG$4))+1,""),ROWS(FG$111:FG124))),"")</f>
        <v/>
      </c>
      <c r="FH124" s="138" t="str">
        <f t="array" ref="FH124">IFERROR(INDEX($A$4:$A$56,SMALL(IF($A$111=FH$4:FH$56,ROW(FH$4:FH$56)-MIN(ROW(FH$4))+1,""),ROWS(FH$111:FH124))),"")</f>
        <v/>
      </c>
      <c r="FI124" s="138" t="str">
        <f t="array" ref="FI124">IFERROR(INDEX($A$4:$A$56,SMALL(IF($A$111=FI$4:FI$56,ROW(FI$4:FI$56)-MIN(ROW(FI$4))+1,""),ROWS(FI$111:FI124))),"")</f>
        <v/>
      </c>
      <c r="FJ124" s="138" t="str">
        <f t="array" ref="FJ124">IFERROR(INDEX($A$4:$A$56,SMALL(IF($A$111=FJ$4:FJ$56,ROW(FJ$4:FJ$56)-MIN(ROW(FJ$4))+1,""),ROWS(FJ$111:FJ124))),"")</f>
        <v/>
      </c>
      <c r="FK124" s="138" t="str">
        <f t="array" ref="FK124">IFERROR(INDEX($A$4:$A$56,SMALL(IF($A$111=FK$4:FK$56,ROW(FK$4:FK$56)-MIN(ROW(FK$4))+1,""),ROWS(FK$111:FK124))),"")</f>
        <v/>
      </c>
      <c r="FL124" s="138" t="str">
        <f t="array" ref="FL124">IFERROR(INDEX($A$4:$A$56,SMALL(IF($A$111=FL$4:FL$56,ROW(FL$4:FL$56)-MIN(ROW(FL$4))+1,""),ROWS(FL$111:FL124))),"")</f>
        <v/>
      </c>
      <c r="FM124" s="138" t="str">
        <f t="array" ref="FM124">IFERROR(INDEX($A$4:$A$56,SMALL(IF($A$111=FM$4:FM$56,ROW(FM$4:FM$56)-MIN(ROW(FM$4))+1,""),ROWS(FM$111:FM124))),"")</f>
        <v/>
      </c>
      <c r="FN124" s="138" t="str">
        <f t="array" ref="FN124">IFERROR(INDEX($A$4:$A$56,SMALL(IF($A$111=FN$4:FN$56,ROW(FN$4:FN$56)-MIN(ROW(FN$4))+1,""),ROWS(FN$111:FN124))),"")</f>
        <v/>
      </c>
      <c r="FO124" s="138" t="str">
        <f t="array" ref="FO124">IFERROR(INDEX($A$4:$A$56,SMALL(IF($A$111=FO$4:FO$56,ROW(FO$4:FO$56)-MIN(ROW(FO$4))+1,""),ROWS(FO$111:FO124))),"")</f>
        <v/>
      </c>
      <c r="FP124" s="138" t="str">
        <f t="array" ref="FP124">IFERROR(INDEX($A$4:$A$56,SMALL(IF($A$111=FP$4:FP$56,ROW(FP$4:FP$56)-MIN(ROW(FP$4))+1,""),ROWS(FP$111:FP124))),"")</f>
        <v/>
      </c>
      <c r="FQ124" s="138" t="str">
        <f t="array" ref="FQ124">IFERROR(INDEX($A$4:$A$56,SMALL(IF($A$111=FQ$4:FQ$56,ROW(FQ$4:FQ$56)-MIN(ROW(FQ$4))+1,""),ROWS(FQ$111:FQ124))),"")</f>
        <v/>
      </c>
      <c r="FR124" s="138" t="str">
        <f t="array" ref="FR124">IFERROR(INDEX($A$4:$A$56,SMALL(IF($A$111=FR$4:FR$56,ROW(FR$4:FR$56)-MIN(ROW(FR$4))+1,""),ROWS(FR$111:FR124))),"")</f>
        <v/>
      </c>
      <c r="FS124" s="138" t="str">
        <f t="array" ref="FS124">IFERROR(INDEX($A$4:$A$56,SMALL(IF($A$111=FS$4:FS$56,ROW(FS$4:FS$56)-MIN(ROW(FS$4))+1,""),ROWS(FS$111:FS124))),"")</f>
        <v/>
      </c>
      <c r="FT124" s="138" t="str">
        <f t="array" ref="FT124">IFERROR(INDEX($A$4:$A$56,SMALL(IF($A$111=FT$4:FT$56,ROW(FT$4:FT$56)-MIN(ROW(FT$4))+1,""),ROWS(FT$111:FT124))),"")</f>
        <v/>
      </c>
      <c r="FU124" s="138" t="str">
        <f t="array" ref="FU124">IFERROR(INDEX($A$4:$A$56,SMALL(IF($A$111=FU$4:FU$56,ROW(FU$4:FU$56)-MIN(ROW(FU$4))+1,""),ROWS(FU$111:FU124))),"")</f>
        <v/>
      </c>
      <c r="FV124" s="138" t="str">
        <f t="array" ref="FV124">IFERROR(INDEX($A$4:$A$56,SMALL(IF($A$111=FV$4:FV$56,ROW(FV$4:FV$56)-MIN(ROW(FV$4))+1,""),ROWS(FV$111:FV124))),"")</f>
        <v/>
      </c>
      <c r="FW124" s="138" t="str">
        <f t="array" ref="FW124">IFERROR(INDEX($A$4:$A$56,SMALL(IF($A$111=FW$4:FW$56,ROW(FW$4:FW$56)-MIN(ROW(FW$4))+1,""),ROWS(FW$111:FW124))),"")</f>
        <v/>
      </c>
      <c r="FX124" s="138" t="str">
        <f t="array" ref="FX124">IFERROR(INDEX($A$4:$A$56,SMALL(IF($A$111=FX$4:FX$56,ROW(FX$4:FX$56)-MIN(ROW(FX$4))+1,""),ROWS(FX$111:FX124))),"")</f>
        <v/>
      </c>
      <c r="FY124" s="138" t="str">
        <f t="array" ref="FY124">IFERROR(INDEX($A$4:$A$56,SMALL(IF($A$111=FY$4:FY$56,ROW(FY$4:FY$56)-MIN(ROW(FY$4))+1,""),ROWS(FY$111:FY124))),"")</f>
        <v/>
      </c>
      <c r="FZ124" s="138" t="str">
        <f t="array" ref="FZ124">IFERROR(INDEX($A$4:$A$56,SMALL(IF($A$111=FZ$4:FZ$56,ROW(FZ$4:FZ$56)-MIN(ROW(FZ$4))+1,""),ROWS(FZ$111:FZ124))),"")</f>
        <v/>
      </c>
      <c r="GA124" s="138" t="str">
        <f t="array" ref="GA124">IFERROR(INDEX($A$4:$A$56,SMALL(IF($A$111=GA$4:GA$56,ROW(GA$4:GA$56)-MIN(ROW(GA$4))+1,""),ROWS(GA$111:GA124))),"")</f>
        <v/>
      </c>
      <c r="GB124" s="138" t="str">
        <f t="array" ref="GB124">IFERROR(INDEX($A$4:$A$56,SMALL(IF($A$111=GB$4:GB$56,ROW(GB$4:GB$56)-MIN(ROW(GB$4))+1,""),ROWS(GB$111:GB124))),"")</f>
        <v/>
      </c>
      <c r="GC124" s="138" t="str">
        <f t="array" ref="GC124">IFERROR(INDEX($A$4:$A$56,SMALL(IF($A$111=GC$4:GC$56,ROW(GC$4:GC$56)-MIN(ROW(GC$4))+1,""),ROWS(GC$111:GC124))),"")</f>
        <v/>
      </c>
      <c r="GD124" s="138" t="str">
        <f t="array" ref="GD124">IFERROR(INDEX($A$4:$A$56,SMALL(IF($A$111=GD$4:GD$56,ROW(GD$4:GD$56)-MIN(ROW(GD$4))+1,""),ROWS(GD$111:GD124))),"")</f>
        <v/>
      </c>
      <c r="GE124" s="138" t="str">
        <f t="array" ref="GE124">IFERROR(INDEX($A$4:$A$56,SMALL(IF($A$111=GE$4:GE$56,ROW(GE$4:GE$56)-MIN(ROW(GE$4))+1,""),ROWS(GE$111:GE124))),"")</f>
        <v/>
      </c>
      <c r="GF124" s="138" t="str">
        <f t="array" ref="GF124">IFERROR(INDEX($A$4:$A$56,SMALL(IF($A$111=GF$4:GF$56,ROW(GF$4:GF$56)-MIN(ROW(GF$4))+1,""),ROWS(GF$111:GF124))),"")</f>
        <v/>
      </c>
      <c r="GG124" s="138" t="str">
        <f t="array" ref="GG124">IFERROR(INDEX($A$4:$A$56,SMALL(IF($A$111=GG$4:GG$56,ROW(GG$4:GG$56)-MIN(ROW(GG$4))+1,""),ROWS(GG$111:GG124))),"")</f>
        <v/>
      </c>
      <c r="GH124" s="138" t="str">
        <f t="array" ref="GH124">IFERROR(INDEX($A$4:$A$56,SMALL(IF($A$111=GH$4:GH$56,ROW(GH$4:GH$56)-MIN(ROW(GH$4))+1,""),ROWS(GH$111:GH124))),"")</f>
        <v/>
      </c>
      <c r="GI124" s="138" t="str">
        <f t="array" ref="GI124">IFERROR(INDEX($A$4:$A$56,SMALL(IF($A$111=GI$4:GI$56,ROW(GI$4:GI$56)-MIN(ROW(GI$4))+1,""),ROWS(GI$111:GI124))),"")</f>
        <v/>
      </c>
      <c r="GJ124" s="138" t="str">
        <f t="array" ref="GJ124">IFERROR(INDEX($A$4:$A$56,SMALL(IF($A$111=GJ$4:GJ$56,ROW(GJ$4:GJ$56)-MIN(ROW(GJ$4))+1,""),ROWS(GJ$111:GJ124))),"")</f>
        <v/>
      </c>
      <c r="GK124" s="138" t="str">
        <f t="array" ref="GK124">IFERROR(INDEX($A$4:$A$56,SMALL(IF($A$111=GK$4:GK$56,ROW(GK$4:GK$56)-MIN(ROW(GK$4))+1,""),ROWS(GK$111:GK124))),"")</f>
        <v/>
      </c>
      <c r="GL124" s="138" t="str">
        <f t="array" ref="GL124">IFERROR(INDEX($A$4:$A$56,SMALL(IF($A$111=GL$4:GL$56,ROW(GL$4:GL$56)-MIN(ROW(GL$4))+1,""),ROWS(GL$111:GL124))),"")</f>
        <v/>
      </c>
      <c r="GM124" s="138" t="str">
        <f t="array" ref="GM124">IFERROR(INDEX($A$4:$A$56,SMALL(IF($A$111=GM$4:GM$56,ROW(GM$4:GM$56)-MIN(ROW(GM$4))+1,""),ROWS(GM$111:GM124))),"")</f>
        <v/>
      </c>
      <c r="GN124" s="138" t="str">
        <f t="array" ref="GN124">IFERROR(INDEX($A$4:$A$56,SMALL(IF($A$111=GN$4:GN$56,ROW(GN$4:GN$56)-MIN(ROW(GN$4))+1,""),ROWS(GN$111:GN124))),"")</f>
        <v/>
      </c>
      <c r="GO124" s="138" t="str">
        <f t="array" ref="GO124">IFERROR(INDEX($A$4:$A$56,SMALL(IF($A$111=GO$4:GO$56,ROW(GO$4:GO$56)-MIN(ROW(GO$4))+1,""),ROWS(GO$111:GO124))),"")</f>
        <v/>
      </c>
      <c r="GP124" s="138" t="str">
        <f t="array" ref="GP124">IFERROR(INDEX($A$4:$A$56,SMALL(IF($A$111=GP$4:GP$56,ROW(GP$4:GP$56)-MIN(ROW(GP$4))+1,""),ROWS(GP$111:GP124))),"")</f>
        <v/>
      </c>
      <c r="GQ124" s="138" t="str">
        <f t="array" ref="GQ124">IFERROR(INDEX($A$4:$A$56,SMALL(IF($A$111=GQ$4:GQ$56,ROW(GQ$4:GQ$56)-MIN(ROW(GQ$4))+1,""),ROWS(GQ$111:GQ124))),"")</f>
        <v/>
      </c>
      <c r="GR124" s="138" t="str">
        <f t="array" ref="GR124">IFERROR(INDEX($A$4:$A$56,SMALL(IF($A$111=GR$4:GR$56,ROW(GR$4:GR$56)-MIN(ROW(GR$4))+1,""),ROWS(GR$111:GR124))),"")</f>
        <v/>
      </c>
      <c r="GS124" s="138" t="str">
        <f t="array" ref="GS124">IFERROR(INDEX($A$4:$A$56,SMALL(IF($A$111=GS$4:GS$56,ROW(GS$4:GS$56)-MIN(ROW(GS$4))+1,""),ROWS(GS$111:GS124))),"")</f>
        <v/>
      </c>
      <c r="GT124" s="138" t="str">
        <f t="array" ref="GT124">IFERROR(INDEX($A$4:$A$56,SMALL(IF($A$111=GT$4:GT$56,ROW(GT$4:GT$56)-MIN(ROW(GT$4))+1,""),ROWS(GT$111:GT124))),"")</f>
        <v/>
      </c>
      <c r="GU124" s="138" t="str">
        <f t="array" ref="GU124">IFERROR(INDEX($A$4:$A$56,SMALL(IF($A$111=GU$4:GU$56,ROW(GU$4:GU$56)-MIN(ROW(GU$4))+1,""),ROWS(GU$111:GU124))),"")</f>
        <v/>
      </c>
      <c r="GV124" s="138" t="str">
        <f t="array" ref="GV124">IFERROR(INDEX($A$4:$A$56,SMALL(IF($A$111=GV$4:GV$56,ROW(GV$4:GV$56)-MIN(ROW(GV$4))+1,""),ROWS(GV$111:GV124))),"")</f>
        <v/>
      </c>
      <c r="GW124" s="138" t="str">
        <f t="array" ref="GW124">IFERROR(INDEX($A$4:$A$56,SMALL(IF($A$111=GW$4:GW$56,ROW(GW$4:GW$56)-MIN(ROW(GW$4))+1,""),ROWS(GW$111:GW124))),"")</f>
        <v/>
      </c>
      <c r="GX124" s="138" t="str">
        <f t="array" ref="GX124">IFERROR(INDEX($A$4:$A$56,SMALL(IF($A$111=GX$4:GX$56,ROW(GX$4:GX$56)-MIN(ROW(GX$4))+1,""),ROWS(GX$111:GX124))),"")</f>
        <v/>
      </c>
      <c r="GY124" s="138" t="str">
        <f t="array" ref="GY124">IFERROR(INDEX($A$4:$A$56,SMALL(IF($A$111=GY$4:GY$56,ROW(GY$4:GY$56)-MIN(ROW(GY$4))+1,""),ROWS(GY$111:GY124))),"")</f>
        <v/>
      </c>
      <c r="GZ124" s="138" t="str">
        <f t="array" ref="GZ124">IFERROR(INDEX($A$4:$A$56,SMALL(IF($A$111=GZ$4:GZ$56,ROW(GZ$4:GZ$56)-MIN(ROW(GZ$4))+1,""),ROWS(GZ$111:GZ124))),"")</f>
        <v/>
      </c>
      <c r="HA124" s="138" t="str">
        <f t="array" ref="HA124">IFERROR(INDEX($A$4:$A$56,SMALL(IF($A$111=HA$4:HA$56,ROW(HA$4:HA$56)-MIN(ROW(HA$4))+1,""),ROWS(HA$111:HA124))),"")</f>
        <v/>
      </c>
      <c r="HB124" s="138" t="str">
        <f t="array" ref="HB124">IFERROR(INDEX($A$4:$A$56,SMALL(IF($A$111=HB$4:HB$56,ROW(HB$4:HB$56)-MIN(ROW(HB$4))+1,""),ROWS(HB$111:HB124))),"")</f>
        <v/>
      </c>
      <c r="HC124" s="138" t="str">
        <f t="array" ref="HC124">IFERROR(INDEX($A$4:$A$56,SMALL(IF($A$111=HC$4:HC$56,ROW(HC$4:HC$56)-MIN(ROW(HC$4))+1,""),ROWS(HC$111:HC124))),"")</f>
        <v/>
      </c>
      <c r="HD124" s="138" t="str">
        <f t="array" ref="HD124">IFERROR(INDEX($A$4:$A$56,SMALL(IF($A$111=HD$4:HD$56,ROW(HD$4:HD$56)-MIN(ROW(HD$4))+1,""),ROWS(HD$111:HD124))),"")</f>
        <v/>
      </c>
      <c r="HE124" s="138" t="str">
        <f t="array" ref="HE124">IFERROR(INDEX($A$4:$A$56,SMALL(IF($A$111=HE$4:HE$56,ROW(HE$4:HE$56)-MIN(ROW(HE$4))+1,""),ROWS(HE$111:HE124))),"")</f>
        <v/>
      </c>
      <c r="HF124" s="138" t="str">
        <f t="array" ref="HF124">IFERROR(INDEX($A$4:$A$56,SMALL(IF($A$111=HF$4:HF$56,ROW(HF$4:HF$56)-MIN(ROW(HF$4))+1,""),ROWS(HF$111:HF124))),"")</f>
        <v/>
      </c>
      <c r="HG124" s="138" t="str">
        <f t="array" ref="HG124">IFERROR(INDEX($A$4:$A$56,SMALL(IF($A$111=HG$4:HG$56,ROW(HG$4:HG$56)-MIN(ROW(HG$4))+1,""),ROWS(HG$111:HG124))),"")</f>
        <v/>
      </c>
      <c r="HH124" s="138" t="str">
        <f t="array" ref="HH124">IFERROR(INDEX($A$4:$A$56,SMALL(IF($A$111=HH$4:HH$56,ROW(HH$4:HH$56)-MIN(ROW(HH$4))+1,""),ROWS(HH$111:HH124))),"")</f>
        <v/>
      </c>
      <c r="HI124" s="138" t="str">
        <f t="array" ref="HI124">IFERROR(INDEX($A$4:$A$56,SMALL(IF($A$111=HI$4:HI$56,ROW(HI$4:HI$56)-MIN(ROW(HI$4))+1,""),ROWS(HI$111:HI124))),"")</f>
        <v/>
      </c>
      <c r="HJ124" s="138" t="str">
        <f t="array" ref="HJ124">IFERROR(INDEX($A$4:$A$56,SMALL(IF($A$111=HJ$4:HJ$56,ROW(HJ$4:HJ$56)-MIN(ROW(HJ$4))+1,""),ROWS(HJ$111:HJ124))),"")</f>
        <v/>
      </c>
      <c r="HK124" s="138" t="str">
        <f t="array" ref="HK124">IFERROR(INDEX($A$4:$A$56,SMALL(IF($A$111=HK$4:HK$56,ROW(HK$4:HK$56)-MIN(ROW(HK$4))+1,""),ROWS(HK$111:HK124))),"")</f>
        <v/>
      </c>
      <c r="HL124" s="138" t="str">
        <f t="array" ref="HL124">IFERROR(INDEX($A$4:$A$56,SMALL(IF($A$111=HL$4:HL$56,ROW(HL$4:HL$56)-MIN(ROW(HL$4))+1,""),ROWS(HL$111:HL124))),"")</f>
        <v/>
      </c>
      <c r="HM124" s="138" t="str">
        <f t="array" ref="HM124">IFERROR(INDEX($A$4:$A$56,SMALL(IF($A$111=HM$4:HM$56,ROW(HM$4:HM$56)-MIN(ROW(HM$4))+1,""),ROWS(HM$111:HM124))),"")</f>
        <v/>
      </c>
      <c r="HN124" s="138" t="str">
        <f t="array" ref="HN124">IFERROR(INDEX($A$4:$A$56,SMALL(IF($A$111=HN$4:HN$56,ROW(HN$4:HN$56)-MIN(ROW(HN$4))+1,""),ROWS(HN$111:HN124))),"")</f>
        <v/>
      </c>
      <c r="HO124" s="138" t="str">
        <f t="array" ref="HO124">IFERROR(INDEX($A$4:$A$56,SMALL(IF($A$111=HO$4:HO$56,ROW(HO$4:HO$56)-MIN(ROW(HO$4))+1,""),ROWS(HO$111:HO124))),"")</f>
        <v/>
      </c>
      <c r="HP124" s="138" t="str">
        <f t="array" ref="HP124">IFERROR(INDEX($A$4:$A$56,SMALL(IF($A$111=HP$4:HP$56,ROW(HP$4:HP$56)-MIN(ROW(HP$4))+1,""),ROWS(HP$111:HP124))),"")</f>
        <v/>
      </c>
      <c r="HQ124" s="138" t="str">
        <f t="array" ref="HQ124">IFERROR(INDEX($A$4:$A$56,SMALL(IF($A$111=HQ$4:HQ$56,ROW(HQ$4:HQ$56)-MIN(ROW(HQ$4))+1,""),ROWS(HQ$111:HQ124))),"")</f>
        <v/>
      </c>
      <c r="HR124" s="138" t="str">
        <f t="array" ref="HR124">IFERROR(INDEX($A$4:$A$56,SMALL(IF($A$111=HR$4:HR$56,ROW(HR$4:HR$56)-MIN(ROW(HR$4))+1,""),ROWS(HR$111:HR124))),"")</f>
        <v/>
      </c>
      <c r="HS124" s="138" t="str">
        <f t="array" ref="HS124">IFERROR(INDEX($A$4:$A$56,SMALL(IF($A$111=HS$4:HS$56,ROW(HS$4:HS$56)-MIN(ROW(HS$4))+1,""),ROWS(HS$111:HS124))),"")</f>
        <v/>
      </c>
      <c r="HT124" s="138" t="str">
        <f t="array" ref="HT124">IFERROR(INDEX($A$4:$A$56,SMALL(IF($A$111=HT$4:HT$56,ROW(HT$4:HT$56)-MIN(ROW(HT$4))+1,""),ROWS(HT$111:HT124))),"")</f>
        <v/>
      </c>
      <c r="HU124" s="138" t="str">
        <f t="array" ref="HU124">IFERROR(INDEX($A$4:$A$56,SMALL(IF($A$111=HU$4:HU$56,ROW(HU$4:HU$56)-MIN(ROW(HU$4))+1,""),ROWS(HU$111:HU124))),"")</f>
        <v/>
      </c>
      <c r="HV124" s="138" t="str">
        <f t="array" ref="HV124">IFERROR(INDEX($A$4:$A$56,SMALL(IF($A$111=HV$4:HV$56,ROW(HV$4:HV$56)-MIN(ROW(HV$4))+1,""),ROWS(HV$111:HV124))),"")</f>
        <v/>
      </c>
      <c r="HW124" s="138" t="str">
        <f t="array" ref="HW124">IFERROR(INDEX($A$4:$A$56,SMALL(IF($A$111=HW$4:HW$56,ROW(HW$4:HW$56)-MIN(ROW(HW$4))+1,""),ROWS(HW$111:HW124))),"")</f>
        <v/>
      </c>
      <c r="HX124" s="138" t="str">
        <f t="array" ref="HX124">IFERROR(INDEX($A$4:$A$56,SMALL(IF($A$111=HX$4:HX$56,ROW(HX$4:HX$56)-MIN(ROW(HX$4))+1,""),ROWS(HX$111:HX124))),"")</f>
        <v/>
      </c>
      <c r="HY124" s="138" t="str">
        <f t="array" ref="HY124">IFERROR(INDEX($A$4:$A$56,SMALL(IF($A$111=HY$4:HY$56,ROW(HY$4:HY$56)-MIN(ROW(HY$4))+1,""),ROWS(HY$111:HY124))),"")</f>
        <v/>
      </c>
      <c r="HZ124" s="138" t="str">
        <f t="array" ref="HZ124">IFERROR(INDEX($A$4:$A$56,SMALL(IF($A$111=HZ$4:HZ$56,ROW(HZ$4:HZ$56)-MIN(ROW(HZ$4))+1,""),ROWS(HZ$111:HZ124))),"")</f>
        <v/>
      </c>
      <c r="IA124" s="138" t="str">
        <f t="array" ref="IA124">IFERROR(INDEX($A$4:$A$56,SMALL(IF($A$111=IA$4:IA$56,ROW(IA$4:IA$56)-MIN(ROW(IA$4))+1,""),ROWS(IA$111:IA124))),"")</f>
        <v/>
      </c>
      <c r="IB124" s="138" t="str">
        <f t="array" ref="IB124">IFERROR(INDEX($A$4:$A$56,SMALL(IF($A$111=IB$4:IB$56,ROW(IB$4:IB$56)-MIN(ROW(IB$4))+1,""),ROWS(IB$111:IB124))),"")</f>
        <v/>
      </c>
      <c r="IC124" s="138" t="str">
        <f t="array" ref="IC124">IFERROR(INDEX($A$4:$A$56,SMALL(IF($A$111=IC$4:IC$56,ROW(IC$4:IC$56)-MIN(ROW(IC$4))+1,""),ROWS(IC$111:IC124))),"")</f>
        <v/>
      </c>
      <c r="ID124" s="138" t="str">
        <f t="array" ref="ID124">IFERROR(INDEX($A$4:$A$56,SMALL(IF($A$111=ID$4:ID$56,ROW(ID$4:ID$56)-MIN(ROW(ID$4))+1,""),ROWS(ID$111:ID124))),"")</f>
        <v/>
      </c>
      <c r="IE124" s="138" t="str">
        <f t="array" ref="IE124">IFERROR(INDEX($A$4:$A$56,SMALL(IF($A$111=IE$4:IE$56,ROW(IE$4:IE$56)-MIN(ROW(IE$4))+1,""),ROWS(IE$111:IE124))),"")</f>
        <v/>
      </c>
      <c r="IF124" s="138" t="str">
        <f t="array" ref="IF124">IFERROR(INDEX($A$4:$A$56,SMALL(IF($A$111=IF$4:IF$56,ROW(IF$4:IF$56)-MIN(ROW(IF$4))+1,""),ROWS(IF$111:IF124))),"")</f>
        <v/>
      </c>
      <c r="IG124" s="138" t="str">
        <f t="array" ref="IG124">IFERROR(INDEX($A$4:$A$56,SMALL(IF($A$111=IG$4:IG$56,ROW(IG$4:IG$56)-MIN(ROW(IG$4))+1,""),ROWS(IG$111:IG124))),"")</f>
        <v/>
      </c>
      <c r="IH124" s="138" t="str">
        <f t="array" ref="IH124">IFERROR(INDEX($A$4:$A$56,SMALL(IF($A$111=IH$4:IH$56,ROW(IH$4:IH$56)-MIN(ROW(IH$4))+1,""),ROWS(IH$111:IH124))),"")</f>
        <v/>
      </c>
      <c r="II124" s="138" t="str">
        <f t="array" ref="II124">IFERROR(INDEX($A$4:$A$56,SMALL(IF($A$111=II$4:II$56,ROW(II$4:II$56)-MIN(ROW(II$4))+1,""),ROWS(II$111:II124))),"")</f>
        <v/>
      </c>
      <c r="IJ124" s="138" t="str">
        <f t="array" ref="IJ124">IFERROR(INDEX($A$4:$A$56,SMALL(IF($A$111=IJ$4:IJ$56,ROW(IJ$4:IJ$56)-MIN(ROW(IJ$4))+1,""),ROWS(IJ$111:IJ124))),"")</f>
        <v/>
      </c>
      <c r="IK124" s="138" t="str">
        <f t="array" ref="IK124">IFERROR(INDEX($A$4:$A$56,SMALL(IF($A$111=IK$4:IK$56,ROW(IK$4:IK$56)-MIN(ROW(IK$4))+1,""),ROWS(IK$111:IK124))),"")</f>
        <v/>
      </c>
      <c r="IL124" s="138" t="str">
        <f t="array" ref="IL124">IFERROR(INDEX($A$4:$A$56,SMALL(IF($A$111=IL$4:IL$56,ROW(IL$4:IL$56)-MIN(ROW(IL$4))+1,""),ROWS(IL$111:IL124))),"")</f>
        <v/>
      </c>
      <c r="IM124" s="138" t="str">
        <f t="array" ref="IM124">IFERROR(INDEX($A$4:$A$56,SMALL(IF($A$111=IM$4:IM$56,ROW(IM$4:IM$56)-MIN(ROW(IM$4))+1,""),ROWS(IM$111:IM124))),"")</f>
        <v/>
      </c>
      <c r="IN124" s="138" t="str">
        <f t="array" ref="IN124">IFERROR(INDEX($A$4:$A$56,SMALL(IF($A$111=IN$4:IN$56,ROW(IN$4:IN$56)-MIN(ROW(IN$4))+1,""),ROWS(IN$111:IN124))),"")</f>
        <v/>
      </c>
      <c r="IO124" s="138" t="str">
        <f t="array" ref="IO124">IFERROR(INDEX($A$4:$A$56,SMALL(IF($A$111=IO$4:IO$56,ROW(IO$4:IO$56)-MIN(ROW(IO$4))+1,""),ROWS(IO$111:IO124))),"")</f>
        <v/>
      </c>
      <c r="IP124" s="138" t="str">
        <f t="array" ref="IP124">IFERROR(INDEX($A$4:$A$56,SMALL(IF($A$111=IP$4:IP$56,ROW(IP$4:IP$56)-MIN(ROW(IP$4))+1,""),ROWS(IP$111:IP124))),"")</f>
        <v/>
      </c>
      <c r="IQ124" s="138" t="str">
        <f t="array" ref="IQ124">IFERROR(INDEX($A$4:$A$56,SMALL(IF($A$111=IQ$4:IQ$56,ROW(IQ$4:IQ$56)-MIN(ROW(IQ$4))+1,""),ROWS(IQ$111:IQ124))),"")</f>
        <v/>
      </c>
      <c r="IR124" s="138" t="str">
        <f t="array" ref="IR124">IFERROR(INDEX($A$4:$A$56,SMALL(IF($A$111=IR$4:IR$56,ROW(IR$4:IR$56)-MIN(ROW(IR$4))+1,""),ROWS(IR$111:IR124))),"")</f>
        <v/>
      </c>
      <c r="IS124" s="138" t="str">
        <f t="array" ref="IS124">IFERROR(INDEX($A$4:$A$56,SMALL(IF($A$111=IS$4:IS$56,ROW(IS$4:IS$56)-MIN(ROW(IS$4))+1,""),ROWS(IS$111:IS124))),"")</f>
        <v/>
      </c>
      <c r="IT124" s="138" t="str">
        <f t="array" ref="IT124">IFERROR(INDEX($A$4:$A$56,SMALL(IF($A$111=IT$4:IT$56,ROW(IT$4:IT$56)-MIN(ROW(IT$4))+1,""),ROWS(IT$111:IT124))),"")</f>
        <v/>
      </c>
      <c r="IU124" s="138" t="str">
        <f t="array" ref="IU124">IFERROR(INDEX($A$4:$A$56,SMALL(IF($A$111=IU$4:IU$56,ROW(IU$4:IU$56)-MIN(ROW(IU$4))+1,""),ROWS(IU$111:IU124))),"")</f>
        <v/>
      </c>
      <c r="IV124" s="138" t="str">
        <f t="array" ref="IV124">IFERROR(INDEX($A$4:$A$56,SMALL(IF($A$111=IV$4:IV$56,ROW(IV$4:IV$56)-MIN(ROW(IV$4))+1,""),ROWS(IV$111:IV124))),"")</f>
        <v/>
      </c>
      <c r="IW124" s="138" t="str">
        <f t="array" ref="IW124">IFERROR(INDEX($A$4:$A$56,SMALL(IF($A$111=IW$4:IW$56,ROW(IW$4:IW$56)-MIN(ROW(IW$4))+1,""),ROWS(IW$111:IW124))),"")</f>
        <v/>
      </c>
      <c r="IX124" s="138" t="str">
        <f t="array" ref="IX124">IFERROR(INDEX($A$4:$A$56,SMALL(IF($A$111=IX$4:IX$56,ROW(IX$4:IX$56)-MIN(ROW(IX$4))+1,""),ROWS(IX$111:IX124))),"")</f>
        <v/>
      </c>
      <c r="IY124" s="138" t="str">
        <f t="array" ref="IY124">IFERROR(INDEX($A$4:$A$56,SMALL(IF($A$111=IY$4:IY$56,ROW(IY$4:IY$56)-MIN(ROW(IY$4))+1,""),ROWS(IY$111:IY124))),"")</f>
        <v/>
      </c>
      <c r="IZ124" s="138" t="str">
        <f t="array" ref="IZ124">IFERROR(INDEX($A$4:$A$56,SMALL(IF($A$111=IZ$4:IZ$56,ROW(IZ$4:IZ$56)-MIN(ROW(IZ$4))+1,""),ROWS(IZ$111:IZ124))),"")</f>
        <v/>
      </c>
      <c r="JA124" s="138" t="str">
        <f t="array" ref="JA124">IFERROR(INDEX($A$4:$A$56,SMALL(IF($A$111=JA$4:JA$56,ROW(JA$4:JA$56)-MIN(ROW(JA$4))+1,""),ROWS(JA$111:JA124))),"")</f>
        <v/>
      </c>
      <c r="JB124" s="138" t="str">
        <f t="array" ref="JB124">IFERROR(INDEX($A$4:$A$56,SMALL(IF($A$111=JB$4:JB$56,ROW(JB$4:JB$56)-MIN(ROW(JB$4))+1,""),ROWS(JB$111:JB124))),"")</f>
        <v/>
      </c>
      <c r="JC124" s="138" t="str">
        <f t="array" ref="JC124">IFERROR(INDEX($A$4:$A$56,SMALL(IF($A$111=JC$4:JC$56,ROW(JC$4:JC$56)-MIN(ROW(JC$4))+1,""),ROWS(JC$111:JC124))),"")</f>
        <v/>
      </c>
      <c r="JD124" s="138" t="str">
        <f t="array" ref="JD124">IFERROR(INDEX($A$4:$A$56,SMALL(IF($A$111=JD$4:JD$56,ROW(JD$4:JD$56)-MIN(ROW(JD$4))+1,""),ROWS(JD$111:JD124))),"")</f>
        <v/>
      </c>
      <c r="JE124" s="138" t="str">
        <f t="array" ref="JE124">IFERROR(INDEX($A$4:$A$56,SMALL(IF($A$111=JE$4:JE$56,ROW(JE$4:JE$56)-MIN(ROW(JE$4))+1,""),ROWS(JE$111:JE124))),"")</f>
        <v/>
      </c>
      <c r="JF124" s="138" t="str">
        <f t="array" ref="JF124">IFERROR(INDEX($A$4:$A$56,SMALL(IF($A$111=JF$4:JF$56,ROW(JF$4:JF$56)-MIN(ROW(JF$4))+1,""),ROWS(JF$111:JF124))),"")</f>
        <v/>
      </c>
      <c r="JG124" s="138" t="str">
        <f t="array" ref="JG124">IFERROR(INDEX($A$4:$A$56,SMALL(IF($A$111=JG$4:JG$56,ROW(JG$4:JG$56)-MIN(ROW(JG$4))+1,""),ROWS(JG$111:JG124))),"")</f>
        <v/>
      </c>
      <c r="JH124" s="138" t="str">
        <f t="array" ref="JH124">IFERROR(INDEX($A$4:$A$56,SMALL(IF($A$111=JH$4:JH$56,ROW(JH$4:JH$56)-MIN(ROW(JH$4))+1,""),ROWS(JH$111:JH124))),"")</f>
        <v/>
      </c>
      <c r="JI124" s="138" t="str">
        <f t="array" ref="JI124">IFERROR(INDEX($A$4:$A$56,SMALL(IF($A$111=JI$4:JI$56,ROW(JI$4:JI$56)-MIN(ROW(JI$4))+1,""),ROWS(JI$111:JI124))),"")</f>
        <v/>
      </c>
      <c r="JJ124" s="138" t="str">
        <f t="array" ref="JJ124">IFERROR(INDEX($A$4:$A$56,SMALL(IF($A$111=JJ$4:JJ$56,ROW(JJ$4:JJ$56)-MIN(ROW(JJ$4))+1,""),ROWS(JJ$111:JJ124))),"")</f>
        <v/>
      </c>
      <c r="JK124" s="138" t="str">
        <f t="array" ref="JK124">IFERROR(INDEX($A$4:$A$56,SMALL(IF($A$111=JK$4:JK$56,ROW(JK$4:JK$56)-MIN(ROW(JK$4))+1,""),ROWS(JK$111:JK124))),"")</f>
        <v/>
      </c>
    </row>
    <row r="125" spans="2:271">
      <c r="B125" s="186" t="str">
        <f t="array" ref="B125">IFERROR(INDEX($A$4:$A$56,SMALL(IF($A$111=B$4:B$56,ROW(B$4:B$56)-MIN(ROW(B$4))+1,""),ROWS(B$111:B125))),"")</f>
        <v/>
      </c>
      <c r="C125" s="138" t="str">
        <f t="array" ref="C125">IFERROR(INDEX($A$4:$A$56,SMALL(IF($A$111=C$4:C$56,ROW(C$4:C$56)-MIN(ROW(C$4))+1,""),ROWS(C$111:C125))),"")</f>
        <v/>
      </c>
      <c r="D125" s="138" t="str">
        <f t="array" ref="D125">IFERROR(INDEX($A$4:$A$56,SMALL(IF($A$111=D$4:D$56,ROW(D$4:D$56)-MIN(ROW(D$4))+1,""),ROWS(D$111:D125))),"")</f>
        <v/>
      </c>
      <c r="E125" s="138" t="str">
        <f t="array" ref="E125">IFERROR(INDEX($A$4:$A$56,SMALL(IF($A$111=E$4:E$56,ROW(E$4:E$56)-MIN(ROW(E$4))+1,""),ROWS(E$111:E125))),"")</f>
        <v/>
      </c>
      <c r="F125" s="138" t="str">
        <f t="array" ref="F125">IFERROR(INDEX($A$4:$A$56,SMALL(IF($A$111=F$4:F$56,ROW(F$4:F$56)-MIN(ROW(F$4))+1,""),ROWS(F$111:F125))),"")</f>
        <v/>
      </c>
      <c r="G125" s="186" t="str">
        <f t="array" ref="G125">IFERROR(INDEX($A$4:$A$56,SMALL(IF($A$111=G$4:G$56,ROW(G$4:G$56)-MIN(ROW(G$4))+1,""),ROWS(G$111:G125))),"")</f>
        <v/>
      </c>
      <c r="H125" s="138" t="str">
        <f t="array" ref="H125">IFERROR(INDEX($A$4:$A$56,SMALL(IF($A$111=H$4:H$56,ROW(H$4:H$56)-MIN(ROW(H$4))+1,""),ROWS(H$111:H125))),"")</f>
        <v/>
      </c>
      <c r="I125" s="138" t="str">
        <f t="array" ref="I125">IFERROR(INDEX($A$4:$A$56,SMALL(IF($A$111=I$4:I$56,ROW(I$4:I$56)-MIN(ROW(I$4))+1,""),ROWS(I$111:I125))),"")</f>
        <v/>
      </c>
      <c r="J125" s="138" t="str">
        <f t="array" ref="J125">IFERROR(INDEX($A$4:$A$56,SMALL(IF($A$111=J$4:J$56,ROW(J$4:J$56)-MIN(ROW(J$4))+1,""),ROWS(J$111:J125))),"")</f>
        <v/>
      </c>
      <c r="K125" s="138" t="str">
        <f t="array" ref="K125">IFERROR(INDEX($A$4:$A$56,SMALL(IF($A$111=K$4:K$56,ROW(K$4:K$56)-MIN(ROW(K$4))+1,""),ROWS(K$111:K125))),"")</f>
        <v/>
      </c>
      <c r="L125" s="186" t="str">
        <f t="array" ref="L125">IFERROR(INDEX($A$4:$A$56,SMALL(IF($A$111=L$4:L$56,ROW(L$4:L$56)-MIN(ROW(L$4))+1,""),ROWS(L$111:L125))),"")</f>
        <v/>
      </c>
      <c r="M125" s="138" t="str">
        <f t="array" ref="M125">IFERROR(INDEX($A$4:$A$56,SMALL(IF($A$111=M$4:M$56,ROW(M$4:M$56)-MIN(ROW(M$4))+1,""),ROWS(M$111:M125))),"")</f>
        <v/>
      </c>
      <c r="N125" s="138" t="str">
        <f t="array" ref="N125">IFERROR(INDEX($A$4:$A$56,SMALL(IF($A$111=N$4:N$56,ROW(N$4:N$56)-MIN(ROW(N$4))+1,""),ROWS(N$111:N125))),"")</f>
        <v/>
      </c>
      <c r="O125" s="138" t="str">
        <f t="array" ref="O125">IFERROR(INDEX($A$4:$A$56,SMALL(IF($A$111=O$4:O$56,ROW(O$4:O$56)-MIN(ROW(O$4))+1,""),ROWS(O$111:O125))),"")</f>
        <v/>
      </c>
      <c r="P125" s="138" t="str">
        <f t="array" ref="P125">IFERROR(INDEX($A$4:$A$56,SMALL(IF($A$111=P$4:P$56,ROW(P$4:P$56)-MIN(ROW(P$4))+1,""),ROWS(P$111:P125))),"")</f>
        <v/>
      </c>
      <c r="Q125" s="186" t="str">
        <f t="array" ref="Q125">IFERROR(INDEX($A$4:$A$56,SMALL(IF($A$111=Q$4:Q$56,ROW(Q$4:Q$56)-MIN(ROW(Q$4))+1,""),ROWS(Q$111:Q125))),"")</f>
        <v/>
      </c>
      <c r="R125" s="138" t="str">
        <f t="array" ref="R125">IFERROR(INDEX($A$4:$A$56,SMALL(IF($A$111=R$4:R$56,ROW(R$4:R$56)-MIN(ROW(R$4))+1,""),ROWS(R$111:R125))),"")</f>
        <v/>
      </c>
      <c r="S125" s="138" t="str">
        <f t="array" ref="S125">IFERROR(INDEX($A$4:$A$56,SMALL(IF($A$111=S$4:S$56,ROW(S$4:S$56)-MIN(ROW(S$4))+1,""),ROWS(S$111:S125))),"")</f>
        <v/>
      </c>
      <c r="T125" s="138" t="str">
        <f t="array" ref="T125">IFERROR(INDEX($A$4:$A$56,SMALL(IF($A$111=T$4:T$56,ROW(T$4:T$56)-MIN(ROW(T$4))+1,""),ROWS(T$111:T125))),"")</f>
        <v/>
      </c>
      <c r="U125" s="138" t="str">
        <f t="array" ref="U125">IFERROR(INDEX($A$4:$A$56,SMALL(IF($A$111=U$4:U$56,ROW(U$4:U$56)-MIN(ROW(U$4))+1,""),ROWS(U$111:U125))),"")</f>
        <v/>
      </c>
      <c r="V125" s="186" t="str">
        <f t="array" ref="V125">IFERROR(INDEX($A$4:$A$56,SMALL(IF($A$111=V$4:V$56,ROW(V$4:V$56)-MIN(ROW(V$4))+1,""),ROWS(V$111:V125))),"")</f>
        <v/>
      </c>
      <c r="W125" s="138" t="str">
        <f t="array" ref="W125">IFERROR(INDEX($A$4:$A$56,SMALL(IF($A$111=W$4:W$56,ROW(W$4:W$56)-MIN(ROW(W$4))+1,""),ROWS(W$111:W125))),"")</f>
        <v/>
      </c>
      <c r="X125" s="138" t="str">
        <f t="array" ref="X125">IFERROR(INDEX($A$4:$A$56,SMALL(IF($A$111=X$4:X$56,ROW(X$4:X$56)-MIN(ROW(X$4))+1,""),ROWS(X$111:X125))),"")</f>
        <v/>
      </c>
      <c r="Y125" s="138" t="str">
        <f t="array" ref="Y125">IFERROR(INDEX($A$4:$A$56,SMALL(IF($A$111=Y$4:Y$56,ROW(Y$4:Y$56)-MIN(ROW(Y$4))+1,""),ROWS(Y$111:Y125))),"")</f>
        <v/>
      </c>
      <c r="Z125" s="138" t="str">
        <f t="array" ref="Z125">IFERROR(INDEX($A$4:$A$56,SMALL(IF($A$111=Z$4:Z$56,ROW(Z$4:Z$56)-MIN(ROW(Z$4))+1,""),ROWS(Z$111:Z125))),"")</f>
        <v/>
      </c>
      <c r="AA125" s="186" t="str">
        <f t="array" ref="AA125">IFERROR(INDEX($A$4:$A$56,SMALL(IF($A$111=AA$4:AA$56,ROW(AA$4:AA$56)-MIN(ROW(AA$4))+1,""),ROWS(AA$111:AA125))),"")</f>
        <v/>
      </c>
      <c r="AB125" s="138" t="str">
        <f t="array" ref="AB125">IFERROR(INDEX($A$4:$A$56,SMALL(IF($A$111=AB$4:AB$56,ROW(AB$4:AB$56)-MIN(ROW(AB$4))+1,""),ROWS(AB$111:AB125))),"")</f>
        <v/>
      </c>
      <c r="AC125" s="138" t="str">
        <f t="array" ref="AC125">IFERROR(INDEX($A$4:$A$56,SMALL(IF($A$111=AC$4:AC$56,ROW(AC$4:AC$56)-MIN(ROW(AC$4))+1,""),ROWS(AC$111:AC125))),"")</f>
        <v/>
      </c>
      <c r="AD125" s="138" t="str">
        <f t="array" ref="AD125">IFERROR(INDEX($A$4:$A$56,SMALL(IF($A$111=AD$4:AD$56,ROW(AD$4:AD$56)-MIN(ROW(AD$4))+1,""),ROWS(AD$111:AD125))),"")</f>
        <v/>
      </c>
      <c r="AE125" s="138" t="str">
        <f t="array" ref="AE125">IFERROR(INDEX($A$4:$A$56,SMALL(IF($A$111=AE$4:AE$56,ROW(AE$4:AE$56)-MIN(ROW(AE$4))+1,""),ROWS(AE$111:AE125))),"")</f>
        <v/>
      </c>
      <c r="AF125" s="186" t="str">
        <f t="array" ref="AF125">IFERROR(INDEX($A$4:$A$56,SMALL(IF($A$111=AF$4:AF$56,ROW(AF$4:AF$56)-MIN(ROW(AF$4))+1,""),ROWS(AF$111:AF125))),"")</f>
        <v/>
      </c>
      <c r="AG125" s="138" t="str">
        <f t="array" ref="AG125">IFERROR(INDEX($A$4:$A$56,SMALL(IF($A$111=AG$4:AG$56,ROW(AG$4:AG$56)-MIN(ROW(AG$4))+1,""),ROWS(AG$111:AG125))),"")</f>
        <v/>
      </c>
      <c r="AH125" s="138" t="str">
        <f t="array" ref="AH125">IFERROR(INDEX($A$4:$A$56,SMALL(IF($A$111=AH$4:AH$56,ROW(AH$4:AH$56)-MIN(ROW(AH$4))+1,""),ROWS(AH$111:AH125))),"")</f>
        <v/>
      </c>
      <c r="AI125" s="138" t="str">
        <f t="array" ref="AI125">IFERROR(INDEX($A$4:$A$56,SMALL(IF($A$111=AI$4:AI$56,ROW(AI$4:AI$56)-MIN(ROW(AI$4))+1,""),ROWS(AI$111:AI125))),"")</f>
        <v/>
      </c>
      <c r="AJ125" s="138" t="str">
        <f t="array" ref="AJ125">IFERROR(INDEX($A$4:$A$56,SMALL(IF($A$111=AJ$4:AJ$56,ROW(AJ$4:AJ$56)-MIN(ROW(AJ$4))+1,""),ROWS(AJ$111:AJ125))),"")</f>
        <v/>
      </c>
      <c r="AK125" s="186" t="str">
        <f t="array" ref="AK125">IFERROR(INDEX($A$4:$A$56,SMALL(IF($A$111=AK$4:AK$56,ROW(AK$4:AK$56)-MIN(ROW(AK$4))+1,""),ROWS(AK$111:AK125))),"")</f>
        <v/>
      </c>
      <c r="AL125" s="138" t="str">
        <f t="array" ref="AL125">IFERROR(INDEX($A$4:$A$56,SMALL(IF($A$111=AL$4:AL$56,ROW(AL$4:AL$56)-MIN(ROW(AL$4))+1,""),ROWS(AL$111:AL125))),"")</f>
        <v/>
      </c>
      <c r="AM125" s="138" t="str">
        <f t="array" ref="AM125">IFERROR(INDEX($A$4:$A$56,SMALL(IF($A$111=AM$4:AM$56,ROW(AM$4:AM$56)-MIN(ROW(AM$4))+1,""),ROWS(AM$111:AM125))),"")</f>
        <v/>
      </c>
      <c r="AN125" s="138" t="str">
        <f t="array" ref="AN125">IFERROR(INDEX($A$4:$A$56,SMALL(IF($A$111=AN$4:AN$56,ROW(AN$4:AN$56)-MIN(ROW(AN$4))+1,""),ROWS(AN$111:AN125))),"")</f>
        <v/>
      </c>
      <c r="AO125" s="138" t="str">
        <f t="array" ref="AO125">IFERROR(INDEX($A$4:$A$56,SMALL(IF($A$111=AO$4:AO$56,ROW(AO$4:AO$56)-MIN(ROW(AO$4))+1,""),ROWS(AO$111:AO125))),"")</f>
        <v/>
      </c>
      <c r="AP125" s="186" t="str">
        <f t="array" ref="AP125">IFERROR(INDEX($A$4:$A$56,SMALL(IF($A$111=AP$4:AP$56,ROW(AP$4:AP$56)-MIN(ROW(AP$4))+1,""),ROWS(AP$111:AP125))),"")</f>
        <v/>
      </c>
      <c r="AQ125" s="138" t="str">
        <f t="array" ref="AQ125">IFERROR(INDEX($A$4:$A$56,SMALL(IF($A$111=AQ$4:AQ$56,ROW(AQ$4:AQ$56)-MIN(ROW(AQ$4))+1,""),ROWS(AQ$111:AQ125))),"")</f>
        <v/>
      </c>
      <c r="AR125" s="138" t="str">
        <f t="array" ref="AR125">IFERROR(INDEX($A$4:$A$56,SMALL(IF($A$111=AR$4:AR$56,ROW(AR$4:AR$56)-MIN(ROW(AR$4))+1,""),ROWS(AR$111:AR125))),"")</f>
        <v/>
      </c>
      <c r="AS125" s="138" t="str">
        <f t="array" ref="AS125">IFERROR(INDEX($A$4:$A$56,SMALL(IF($A$111=AS$4:AS$56,ROW(AS$4:AS$56)-MIN(ROW(AS$4))+1,""),ROWS(AS$111:AS125))),"")</f>
        <v/>
      </c>
      <c r="AT125" s="138" t="str">
        <f t="array" ref="AT125">IFERROR(INDEX($A$4:$A$56,SMALL(IF($A$111=AT$4:AT$56,ROW(AT$4:AT$56)-MIN(ROW(AT$4))+1,""),ROWS(AT$111:AT125))),"")</f>
        <v/>
      </c>
      <c r="AU125" s="186" t="str">
        <f t="array" ref="AU125">IFERROR(INDEX($A$4:$A$56,SMALL(IF($A$111=AU$4:AU$56,ROW(AU$4:AU$56)-MIN(ROW(AU$4))+1,""),ROWS(AU$111:AU125))),"")</f>
        <v/>
      </c>
      <c r="AV125" s="138" t="str">
        <f t="array" ref="AV125">IFERROR(INDEX($A$4:$A$56,SMALL(IF($A$111=AV$4:AV$56,ROW(AV$4:AV$56)-MIN(ROW(AV$4))+1,""),ROWS(AV$111:AV125))),"")</f>
        <v/>
      </c>
      <c r="AW125" s="138" t="str">
        <f t="array" ref="AW125">IFERROR(INDEX($A$4:$A$56,SMALL(IF($A$111=AW$4:AW$56,ROW(AW$4:AW$56)-MIN(ROW(AW$4))+1,""),ROWS(AW$111:AW125))),"")</f>
        <v/>
      </c>
      <c r="AX125" s="138" t="str">
        <f t="array" ref="AX125">IFERROR(INDEX($A$4:$A$56,SMALL(IF($A$111=AX$4:AX$56,ROW(AX$4:AX$56)-MIN(ROW(AX$4))+1,""),ROWS(AX$111:AX125))),"")</f>
        <v/>
      </c>
      <c r="AY125" s="138" t="str">
        <f t="array" ref="AY125">IFERROR(INDEX($A$4:$A$56,SMALL(IF($A$111=AY$4:AY$56,ROW(AY$4:AY$56)-MIN(ROW(AY$4))+1,""),ROWS(AY$111:AY125))),"")</f>
        <v/>
      </c>
      <c r="AZ125" s="186" t="str">
        <f t="array" ref="AZ125">IFERROR(INDEX($A$4:$A$56,SMALL(IF($A$111=AZ$4:AZ$56,ROW(AZ$4:AZ$56)-MIN(ROW(AZ$4))+1,""),ROWS(AZ$111:AZ125))),"")</f>
        <v/>
      </c>
      <c r="BA125" s="138" t="str">
        <f t="array" ref="BA125">IFERROR(INDEX($A$4:$A$56,SMALL(IF($A$111=BA$4:BA$56,ROW(BA$4:BA$56)-MIN(ROW(BA$4))+1,""),ROWS(BA$111:BA125))),"")</f>
        <v/>
      </c>
      <c r="BB125" s="138" t="str">
        <f t="array" ref="BB125">IFERROR(INDEX($A$4:$A$56,SMALL(IF($A$111=BB$4:BB$56,ROW(BB$4:BB$56)-MIN(ROW(BB$4))+1,""),ROWS(BB$111:BB125))),"")</f>
        <v/>
      </c>
      <c r="BC125" s="138" t="str">
        <f t="array" ref="BC125">IFERROR(INDEX($A$4:$A$56,SMALL(IF($A$111=BC$4:BC$56,ROW(BC$4:BC$56)-MIN(ROW(BC$4))+1,""),ROWS(BC$111:BC125))),"")</f>
        <v/>
      </c>
      <c r="BD125" s="138" t="str">
        <f t="array" ref="BD125">IFERROR(INDEX($A$4:$A$56,SMALL(IF($A$111=BD$4:BD$56,ROW(BD$4:BD$56)-MIN(ROW(BD$4))+1,""),ROWS(BD$111:BD125))),"")</f>
        <v/>
      </c>
      <c r="BE125" s="186" t="str">
        <f t="array" ref="BE125">IFERROR(INDEX($A$4:$A$56,SMALL(IF($A$111=BE$4:BE$56,ROW(BE$4:BE$56)-MIN(ROW(BE$4))+1,""),ROWS(BE$111:BE125))),"")</f>
        <v/>
      </c>
      <c r="BF125" s="138" t="str">
        <f t="array" ref="BF125">IFERROR(INDEX($A$4:$A$56,SMALL(IF($A$111=BF$4:BF$56,ROW(BF$4:BF$56)-MIN(ROW(BF$4))+1,""),ROWS(BF$111:BF125))),"")</f>
        <v/>
      </c>
      <c r="BG125" s="138" t="str">
        <f t="array" ref="BG125">IFERROR(INDEX($A$4:$A$56,SMALL(IF($A$111=BG$4:BG$56,ROW(BG$4:BG$56)-MIN(ROW(BG$4))+1,""),ROWS(BG$111:BG125))),"")</f>
        <v/>
      </c>
      <c r="BH125" s="138" t="str">
        <f t="array" ref="BH125">IFERROR(INDEX($A$4:$A$56,SMALL(IF($A$111=BH$4:BH$56,ROW(BH$4:BH$56)-MIN(ROW(BH$4))+1,""),ROWS(BH$111:BH125))),"")</f>
        <v/>
      </c>
      <c r="BI125" s="138" t="str">
        <f t="array" ref="BI125">IFERROR(INDEX($A$4:$A$56,SMALL(IF($A$111=BI$4:BI$56,ROW(BI$4:BI$56)-MIN(ROW(BI$4))+1,""),ROWS(BI$111:BI125))),"")</f>
        <v/>
      </c>
      <c r="BJ125" s="186" t="str">
        <f t="array" ref="BJ125">IFERROR(INDEX($A$4:$A$56,SMALL(IF($A$111=BJ$4:BJ$56,ROW(BJ$4:BJ$56)-MIN(ROW(BJ$4))+1,""),ROWS(BJ$111:BJ125))),"")</f>
        <v/>
      </c>
      <c r="BK125" s="138" t="str">
        <f t="array" ref="BK125">IFERROR(INDEX($A$4:$A$56,SMALL(IF($A$111=BK$4:BK$56,ROW(BK$4:BK$56)-MIN(ROW(BK$4))+1,""),ROWS(BK$111:BK125))),"")</f>
        <v/>
      </c>
      <c r="BL125" s="138" t="str">
        <f t="array" ref="BL125">IFERROR(INDEX($A$4:$A$56,SMALL(IF($A$111=BL$4:BL$56,ROW(BL$4:BL$56)-MIN(ROW(BL$4))+1,""),ROWS(BL$111:BL125))),"")</f>
        <v/>
      </c>
      <c r="BM125" s="138" t="str">
        <f t="array" ref="BM125">IFERROR(INDEX($A$4:$A$56,SMALL(IF($A$111=BM$4:BM$56,ROW(BM$4:BM$56)-MIN(ROW(BM$4))+1,""),ROWS(BM$111:BM125))),"")</f>
        <v/>
      </c>
      <c r="BN125" s="138" t="str">
        <f t="array" ref="BN125">IFERROR(INDEX($A$4:$A$56,SMALL(IF($A$111=BN$4:BN$56,ROW(BN$4:BN$56)-MIN(ROW(BN$4))+1,""),ROWS(BN$111:BN125))),"")</f>
        <v/>
      </c>
      <c r="BO125" s="186" t="str">
        <f t="array" ref="BO125">IFERROR(INDEX($A$4:$A$56,SMALL(IF($A$111=BO$4:BO$56,ROW(BO$4:BO$56)-MIN(ROW(BO$4))+1,""),ROWS(BO$111:BO125))),"")</f>
        <v/>
      </c>
      <c r="BP125" s="138" t="str">
        <f t="array" ref="BP125">IFERROR(INDEX($A$4:$A$56,SMALL(IF($A$111=BP$4:BP$56,ROW(BP$4:BP$56)-MIN(ROW(BP$4))+1,""),ROWS(BP$111:BP125))),"")</f>
        <v/>
      </c>
      <c r="BQ125" s="138" t="str">
        <f t="array" ref="BQ125">IFERROR(INDEX($A$4:$A$56,SMALL(IF($A$111=BQ$4:BQ$56,ROW(BQ$4:BQ$56)-MIN(ROW(BQ$4))+1,""),ROWS(BQ$111:BQ125))),"")</f>
        <v/>
      </c>
      <c r="BR125" s="138" t="str">
        <f t="array" ref="BR125">IFERROR(INDEX($A$4:$A$56,SMALL(IF($A$111=BR$4:BR$56,ROW(BR$4:BR$56)-MIN(ROW(BR$4))+1,""),ROWS(BR$111:BR125))),"")</f>
        <v/>
      </c>
      <c r="BS125" s="138" t="str">
        <f t="array" ref="BS125">IFERROR(INDEX($A$4:$A$56,SMALL(IF($A$111=BS$4:BS$56,ROW(BS$4:BS$56)-MIN(ROW(BS$4))+1,""),ROWS(BS$111:BS125))),"")</f>
        <v/>
      </c>
      <c r="BT125" s="186" t="str">
        <f t="array" ref="BT125">IFERROR(INDEX($A$4:$A$56,SMALL(IF($A$111=BT$4:BT$56,ROW(BT$4:BT$56)-MIN(ROW(BT$4))+1,""),ROWS(BT$111:BT125))),"")</f>
        <v/>
      </c>
      <c r="BU125" s="138" t="str">
        <f t="array" ref="BU125">IFERROR(INDEX($A$4:$A$56,SMALL(IF($A$111=BU$4:BU$56,ROW(BU$4:BU$56)-MIN(ROW(BU$4))+1,""),ROWS(BU$111:BU125))),"")</f>
        <v/>
      </c>
      <c r="BV125" s="138" t="str">
        <f t="array" ref="BV125">IFERROR(INDEX($A$4:$A$56,SMALL(IF($A$111=BV$4:BV$56,ROW(BV$4:BV$56)-MIN(ROW(BV$4))+1,""),ROWS(BV$111:BV125))),"")</f>
        <v/>
      </c>
      <c r="BW125" s="138" t="str">
        <f t="array" ref="BW125">IFERROR(INDEX($A$4:$A$56,SMALL(IF($A$111=BW$4:BW$56,ROW(BW$4:BW$56)-MIN(ROW(BW$4))+1,""),ROWS(BW$111:BW125))),"")</f>
        <v/>
      </c>
      <c r="BX125" s="138" t="str">
        <f t="array" ref="BX125">IFERROR(INDEX($A$4:$A$56,SMALL(IF($A$111=BX$4:BX$56,ROW(BX$4:BX$56)-MIN(ROW(BX$4))+1,""),ROWS(BX$111:BX125))),"")</f>
        <v/>
      </c>
      <c r="BY125" s="186" t="str">
        <f t="array" ref="BY125">IFERROR(INDEX($A$4:$A$56,SMALL(IF($A$111=BY$4:BY$56,ROW(BY$4:BY$56)-MIN(ROW(BY$4))+1,""),ROWS(BY$111:BY125))),"")</f>
        <v/>
      </c>
      <c r="BZ125" s="138" t="str">
        <f t="array" ref="BZ125">IFERROR(INDEX($A$4:$A$56,SMALL(IF($A$111=BZ$4:BZ$56,ROW(BZ$4:BZ$56)-MIN(ROW(BZ$4))+1,""),ROWS(BZ$111:BZ125))),"")</f>
        <v/>
      </c>
      <c r="CA125" s="138" t="str">
        <f t="array" ref="CA125">IFERROR(INDEX($A$4:$A$56,SMALL(IF($A$111=CA$4:CA$56,ROW(CA$4:CA$56)-MIN(ROW(CA$4))+1,""),ROWS(CA$111:CA125))),"")</f>
        <v/>
      </c>
      <c r="CB125" s="138" t="str">
        <f t="array" ref="CB125">IFERROR(INDEX($A$4:$A$56,SMALL(IF($A$111=CB$4:CB$56,ROW(CB$4:CB$56)-MIN(ROW(CB$4))+1,""),ROWS(CB$111:CB125))),"")</f>
        <v/>
      </c>
      <c r="CC125" s="138" t="str">
        <f t="array" ref="CC125">IFERROR(INDEX($A$4:$A$56,SMALL(IF($A$111=CC$4:CC$56,ROW(CC$4:CC$56)-MIN(ROW(CC$4))+1,""),ROWS(CC$111:CC125))),"")</f>
        <v/>
      </c>
      <c r="CD125" s="186" t="str">
        <f t="array" ref="CD125">IFERROR(INDEX($A$4:$A$56,SMALL(IF($A$111=CD$4:CD$56,ROW(CD$4:CD$56)-MIN(ROW(CD$4))+1,""),ROWS(CD$111:CD125))),"")</f>
        <v/>
      </c>
      <c r="CE125" s="138" t="str">
        <f t="array" ref="CE125">IFERROR(INDEX($A$4:$A$56,SMALL(IF($A$111=CE$4:CE$56,ROW(CE$4:CE$56)-MIN(ROW(CE$4))+1,""),ROWS(CE$111:CE125))),"")</f>
        <v/>
      </c>
      <c r="CF125" s="138" t="str">
        <f t="array" ref="CF125">IFERROR(INDEX($A$4:$A$56,SMALL(IF($A$111=CF$4:CF$56,ROW(CF$4:CF$56)-MIN(ROW(CF$4))+1,""),ROWS(CF$111:CF125))),"")</f>
        <v/>
      </c>
      <c r="CG125" s="138" t="str">
        <f t="array" ref="CG125">IFERROR(INDEX($A$4:$A$56,SMALL(IF($A$111=CG$4:CG$56,ROW(CG$4:CG$56)-MIN(ROW(CG$4))+1,""),ROWS(CG$111:CG125))),"")</f>
        <v/>
      </c>
      <c r="CH125" s="138" t="str">
        <f t="array" ref="CH125">IFERROR(INDEX($A$4:$A$56,SMALL(IF($A$111=CH$4:CH$56,ROW(CH$4:CH$56)-MIN(ROW(CH$4))+1,""),ROWS(CH$111:CH125))),"")</f>
        <v/>
      </c>
      <c r="CI125" s="186" t="str">
        <f t="array" ref="CI125">IFERROR(INDEX($A$4:$A$56,SMALL(IF($A$111=CI$4:CI$56,ROW(CI$4:CI$56)-MIN(ROW(CI$4))+1,""),ROWS(CI$111:CI125))),"")</f>
        <v/>
      </c>
      <c r="CJ125" s="138" t="str">
        <f t="array" ref="CJ125">IFERROR(INDEX($A$4:$A$56,SMALL(IF($A$111=CJ$4:CJ$56,ROW(CJ$4:CJ$56)-MIN(ROW(CJ$4))+1,""),ROWS(CJ$111:CJ125))),"")</f>
        <v/>
      </c>
      <c r="CK125" s="138" t="str">
        <f t="array" ref="CK125">IFERROR(INDEX($A$4:$A$56,SMALL(IF($A$111=CK$4:CK$56,ROW(CK$4:CK$56)-MIN(ROW(CK$4))+1,""),ROWS(CK$111:CK125))),"")</f>
        <v/>
      </c>
      <c r="CL125" s="138" t="str">
        <f t="array" ref="CL125">IFERROR(INDEX($A$4:$A$56,SMALL(IF($A$111=CL$4:CL$56,ROW(CL$4:CL$56)-MIN(ROW(CL$4))+1,""),ROWS(CL$111:CL125))),"")</f>
        <v/>
      </c>
      <c r="CM125" s="138" t="str">
        <f t="array" ref="CM125">IFERROR(INDEX($A$4:$A$56,SMALL(IF($A$111=CM$4:CM$56,ROW(CM$4:CM$56)-MIN(ROW(CM$4))+1,""),ROWS(CM$111:CM125))),"")</f>
        <v/>
      </c>
      <c r="CN125" s="186" t="str">
        <f t="array" ref="CN125">IFERROR(INDEX($A$4:$A$56,SMALL(IF($A$111=CN$4:CN$56,ROW(CN$4:CN$56)-MIN(ROW(CN$4))+1,""),ROWS(CN$111:CN125))),"")</f>
        <v/>
      </c>
      <c r="CO125" s="138" t="str">
        <f t="array" ref="CO125">IFERROR(INDEX($A$4:$A$56,SMALL(IF($A$111=CO$4:CO$56,ROW(CO$4:CO$56)-MIN(ROW(CO$4))+1,""),ROWS(CO$111:CO125))),"")</f>
        <v/>
      </c>
      <c r="CP125" s="138" t="str">
        <f t="array" ref="CP125">IFERROR(INDEX($A$4:$A$56,SMALL(IF($A$111=CP$4:CP$56,ROW(CP$4:CP$56)-MIN(ROW(CP$4))+1,""),ROWS(CP$111:CP125))),"")</f>
        <v/>
      </c>
      <c r="CQ125" s="138" t="str">
        <f t="array" ref="CQ125">IFERROR(INDEX($A$4:$A$56,SMALL(IF($A$111=CQ$4:CQ$56,ROW(CQ$4:CQ$56)-MIN(ROW(CQ$4))+1,""),ROWS(CQ$111:CQ125))),"")</f>
        <v/>
      </c>
      <c r="CR125" s="138" t="str">
        <f t="array" ref="CR125">IFERROR(INDEX($A$4:$A$56,SMALL(IF($A$111=CR$4:CR$56,ROW(CR$4:CR$56)-MIN(ROW(CR$4))+1,""),ROWS(CR$111:CR125))),"")</f>
        <v/>
      </c>
      <c r="CS125" s="186" t="str">
        <f t="array" ref="CS125">IFERROR(INDEX($A$4:$A$56,SMALL(IF($A$111=CS$4:CS$56,ROW(CS$4:CS$56)-MIN(ROW(CS$4))+1,""),ROWS(CS$111:CS125))),"")</f>
        <v/>
      </c>
      <c r="CT125" s="138" t="str">
        <f t="array" ref="CT125">IFERROR(INDEX($A$4:$A$56,SMALL(IF($A$111=CT$4:CT$56,ROW(CT$4:CT$56)-MIN(ROW(CT$4))+1,""),ROWS(CT$111:CT125))),"")</f>
        <v/>
      </c>
      <c r="CU125" s="138" t="str">
        <f t="array" ref="CU125">IFERROR(INDEX($A$4:$A$56,SMALL(IF($A$111=CU$4:CU$56,ROW(CU$4:CU$56)-MIN(ROW(CU$4))+1,""),ROWS(CU$111:CU125))),"")</f>
        <v/>
      </c>
      <c r="CV125" s="138" t="str">
        <f t="array" ref="CV125">IFERROR(INDEX($A$4:$A$56,SMALL(IF($A$111=CV$4:CV$56,ROW(CV$4:CV$56)-MIN(ROW(CV$4))+1,""),ROWS(CV$111:CV125))),"")</f>
        <v/>
      </c>
      <c r="CW125" s="138" t="str">
        <f t="array" ref="CW125">IFERROR(INDEX($A$4:$A$56,SMALL(IF($A$111=CW$4:CW$56,ROW(CW$4:CW$56)-MIN(ROW(CW$4))+1,""),ROWS(CW$111:CW125))),"")</f>
        <v/>
      </c>
      <c r="CX125" s="186" t="str">
        <f t="array" ref="CX125">IFERROR(INDEX($A$4:$A$56,SMALL(IF($A$111=CX$4:CX$56,ROW(CX$4:CX$56)-MIN(ROW(CX$4))+1,""),ROWS(CX$111:CX125))),"")</f>
        <v/>
      </c>
      <c r="CY125" s="138" t="str">
        <f t="array" ref="CY125">IFERROR(INDEX($A$4:$A$56,SMALL(IF($A$111=CY$4:CY$56,ROW(CY$4:CY$56)-MIN(ROW(CY$4))+1,""),ROWS(CY$111:CY125))),"")</f>
        <v/>
      </c>
      <c r="CZ125" s="138" t="str">
        <f t="array" ref="CZ125">IFERROR(INDEX($A$4:$A$56,SMALL(IF($A$111=CZ$4:CZ$56,ROW(CZ$4:CZ$56)-MIN(ROW(CZ$4))+1,""),ROWS(CZ$111:CZ125))),"")</f>
        <v/>
      </c>
      <c r="DA125" s="138" t="str">
        <f t="array" ref="DA125">IFERROR(INDEX($A$4:$A$56,SMALL(IF($A$111=DA$4:DA$56,ROW(DA$4:DA$56)-MIN(ROW(DA$4))+1,""),ROWS(DA$111:DA125))),"")</f>
        <v/>
      </c>
      <c r="DB125" s="138" t="str">
        <f t="array" ref="DB125">IFERROR(INDEX($A$4:$A$56,SMALL(IF($A$111=DB$4:DB$56,ROW(DB$4:DB$56)-MIN(ROW(DB$4))+1,""),ROWS(DB$111:DB125))),"")</f>
        <v/>
      </c>
      <c r="DC125" s="186" t="str">
        <f t="array" ref="DC125">IFERROR(INDEX($A$4:$A$56,SMALL(IF($A$111=DC$4:DC$56,ROW(DC$4:DC$56)-MIN(ROW(DC$4))+1,""),ROWS(DC$111:DC125))),"")</f>
        <v/>
      </c>
      <c r="DD125" s="138" t="str">
        <f t="array" ref="DD125">IFERROR(INDEX($A$4:$A$56,SMALL(IF($A$111=DD$4:DD$56,ROW(DD$4:DD$56)-MIN(ROW(DD$4))+1,""),ROWS(DD$111:DD125))),"")</f>
        <v/>
      </c>
      <c r="DE125" s="138" t="str">
        <f t="array" ref="DE125">IFERROR(INDEX($A$4:$A$56,SMALL(IF($A$111=DE$4:DE$56,ROW(DE$4:DE$56)-MIN(ROW(DE$4))+1,""),ROWS(DE$111:DE125))),"")</f>
        <v/>
      </c>
      <c r="DF125" s="138" t="str">
        <f t="array" ref="DF125">IFERROR(INDEX($A$4:$A$56,SMALL(IF($A$111=DF$4:DF$56,ROW(DF$4:DF$56)-MIN(ROW(DF$4))+1,""),ROWS(DF$111:DF125))),"")</f>
        <v/>
      </c>
      <c r="DG125" s="138" t="str">
        <f t="array" ref="DG125">IFERROR(INDEX($A$4:$A$56,SMALL(IF($A$111=DG$4:DG$56,ROW(DG$4:DG$56)-MIN(ROW(DG$4))+1,""),ROWS(DG$111:DG125))),"")</f>
        <v/>
      </c>
      <c r="DH125" s="186" t="str">
        <f t="array" ref="DH125">IFERROR(INDEX($A$4:$A$56,SMALL(IF($A$111=DH$4:DH$56,ROW(DH$4:DH$56)-MIN(ROW(DH$4))+1,""),ROWS(DH$111:DH125))),"")</f>
        <v/>
      </c>
      <c r="DI125" s="138" t="str">
        <f t="array" ref="DI125">IFERROR(INDEX($A$4:$A$56,SMALL(IF($A$111=DI$4:DI$56,ROW(DI$4:DI$56)-MIN(ROW(DI$4))+1,""),ROWS(DI$111:DI125))),"")</f>
        <v/>
      </c>
      <c r="DJ125" s="138" t="str">
        <f t="array" ref="DJ125">IFERROR(INDEX($A$4:$A$56,SMALL(IF($A$111=DJ$4:DJ$56,ROW(DJ$4:DJ$56)-MIN(ROW(DJ$4))+1,""),ROWS(DJ$111:DJ125))),"")</f>
        <v/>
      </c>
      <c r="DK125" s="138" t="str">
        <f t="array" ref="DK125">IFERROR(INDEX($A$4:$A$56,SMALL(IF($A$111=DK$4:DK$56,ROW(DK$4:DK$56)-MIN(ROW(DK$4))+1,""),ROWS(DK$111:DK125))),"")</f>
        <v/>
      </c>
      <c r="DL125" s="138" t="str">
        <f t="array" ref="DL125">IFERROR(INDEX($A$4:$A$56,SMALL(IF($A$111=DL$4:DL$56,ROW(DL$4:DL$56)-MIN(ROW(DL$4))+1,""),ROWS(DL$111:DL125))),"")</f>
        <v/>
      </c>
      <c r="DM125" s="186" t="str">
        <f t="array" ref="DM125">IFERROR(INDEX($A$4:$A$56,SMALL(IF($A$111=DM$4:DM$56,ROW(DM$4:DM$56)-MIN(ROW(DM$4))+1,""),ROWS(DM$111:DM125))),"")</f>
        <v/>
      </c>
      <c r="DN125" s="138" t="str">
        <f t="array" ref="DN125">IFERROR(INDEX($A$4:$A$56,SMALL(IF($A$111=DN$4:DN$56,ROW(DN$4:DN$56)-MIN(ROW(DN$4))+1,""),ROWS(DN$111:DN125))),"")</f>
        <v/>
      </c>
      <c r="DO125" s="138" t="str">
        <f t="array" ref="DO125">IFERROR(INDEX($A$4:$A$56,SMALL(IF($A$111=DO$4:DO$56,ROW(DO$4:DO$56)-MIN(ROW(DO$4))+1,""),ROWS(DO$111:DO125))),"")</f>
        <v/>
      </c>
      <c r="DP125" s="138" t="str">
        <f t="array" ref="DP125">IFERROR(INDEX($A$4:$A$56,SMALL(IF($A$111=DP$4:DP$56,ROW(DP$4:DP$56)-MIN(ROW(DP$4))+1,""),ROWS(DP$111:DP125))),"")</f>
        <v/>
      </c>
      <c r="DQ125" s="138" t="str">
        <f t="array" ref="DQ125">IFERROR(INDEX($A$4:$A$56,SMALL(IF($A$111=DQ$4:DQ$56,ROW(DQ$4:DQ$56)-MIN(ROW(DQ$4))+1,""),ROWS(DQ$111:DQ125))),"")</f>
        <v/>
      </c>
      <c r="DR125" s="186" t="str">
        <f t="array" ref="DR125">IFERROR(INDEX($A$4:$A$56,SMALL(IF($A$111=DR$4:DR$56,ROW(DR$4:DR$56)-MIN(ROW(DR$4))+1,""),ROWS(DR$111:DR125))),"")</f>
        <v/>
      </c>
      <c r="DS125" s="138" t="str">
        <f t="array" ref="DS125">IFERROR(INDEX($A$4:$A$56,SMALL(IF($A$111=DS$4:DS$56,ROW(DS$4:DS$56)-MIN(ROW(DS$4))+1,""),ROWS(DS$111:DS125))),"")</f>
        <v/>
      </c>
      <c r="DT125" s="138" t="str">
        <f t="array" ref="DT125">IFERROR(INDEX($A$4:$A$56,SMALL(IF($A$111=DT$4:DT$56,ROW(DT$4:DT$56)-MIN(ROW(DT$4))+1,""),ROWS(DT$111:DT125))),"")</f>
        <v/>
      </c>
      <c r="DU125" s="138" t="str">
        <f t="array" ref="DU125">IFERROR(INDEX($A$4:$A$56,SMALL(IF($A$111=DU$4:DU$56,ROW(DU$4:DU$56)-MIN(ROW(DU$4))+1,""),ROWS(DU$111:DU125))),"")</f>
        <v/>
      </c>
      <c r="DV125" s="138" t="str">
        <f t="array" ref="DV125">IFERROR(INDEX($A$4:$A$56,SMALL(IF($A$111=DV$4:DV$56,ROW(DV$4:DV$56)-MIN(ROW(DV$4))+1,""),ROWS(DV$111:DV125))),"")</f>
        <v/>
      </c>
      <c r="DW125" s="186" t="str">
        <f t="array" ref="DW125">IFERROR(INDEX($A$4:$A$56,SMALL(IF($A$111=DW$4:DW$56,ROW(DW$4:DW$56)-MIN(ROW(DW$4))+1,""),ROWS(DW$111:DW125))),"")</f>
        <v/>
      </c>
      <c r="DX125" s="138" t="str">
        <f t="array" ref="DX125">IFERROR(INDEX($A$4:$A$56,SMALL(IF($A$111=DX$4:DX$56,ROW(DX$4:DX$56)-MIN(ROW(DX$4))+1,""),ROWS(DX$111:DX125))),"")</f>
        <v/>
      </c>
      <c r="DY125" s="138" t="str">
        <f t="array" ref="DY125">IFERROR(INDEX($A$4:$A$56,SMALL(IF($A$111=DY$4:DY$56,ROW(DY$4:DY$56)-MIN(ROW(DY$4))+1,""),ROWS(DY$111:DY125))),"")</f>
        <v/>
      </c>
      <c r="DZ125" s="138" t="str">
        <f t="array" ref="DZ125">IFERROR(INDEX($A$4:$A$56,SMALL(IF($A$111=DZ$4:DZ$56,ROW(DZ$4:DZ$56)-MIN(ROW(DZ$4))+1,""),ROWS(DZ$111:DZ125))),"")</f>
        <v/>
      </c>
      <c r="EA125" s="138" t="str">
        <f t="array" ref="EA125">IFERROR(INDEX($A$4:$A$56,SMALL(IF($A$111=EA$4:EA$56,ROW(EA$4:EA$56)-MIN(ROW(EA$4))+1,""),ROWS(EA$111:EA125))),"")</f>
        <v/>
      </c>
      <c r="EB125" s="186" t="str">
        <f t="array" ref="EB125">IFERROR(INDEX($A$4:$A$56,SMALL(IF($A$111=EB$4:EB$56,ROW(EB$4:EB$56)-MIN(ROW(EB$4))+1,""),ROWS(EB$111:EB125))),"")</f>
        <v/>
      </c>
      <c r="EC125" s="138" t="str">
        <f t="array" ref="EC125">IFERROR(INDEX($A$4:$A$56,SMALL(IF($A$111=EC$4:EC$56,ROW(EC$4:EC$56)-MIN(ROW(EC$4))+1,""),ROWS(EC$111:EC125))),"")</f>
        <v/>
      </c>
      <c r="ED125" s="138" t="str">
        <f t="array" ref="ED125">IFERROR(INDEX($A$4:$A$56,SMALL(IF($A$111=ED$4:ED$56,ROW(ED$4:ED$56)-MIN(ROW(ED$4))+1,""),ROWS(ED$111:ED125))),"")</f>
        <v/>
      </c>
      <c r="EE125" s="138" t="str">
        <f t="array" ref="EE125">IFERROR(INDEX($A$4:$A$56,SMALL(IF($A$111=EE$4:EE$56,ROW(EE$4:EE$56)-MIN(ROW(EE$4))+1,""),ROWS(EE$111:EE125))),"")</f>
        <v/>
      </c>
      <c r="EF125" s="138" t="str">
        <f t="array" ref="EF125">IFERROR(INDEX($A$4:$A$56,SMALL(IF($A$111=EF$4:EF$56,ROW(EF$4:EF$56)-MIN(ROW(EF$4))+1,""),ROWS(EF$111:EF125))),"")</f>
        <v/>
      </c>
      <c r="EG125" s="186" t="str">
        <f t="array" ref="EG125">IFERROR(INDEX($A$4:$A$56,SMALL(IF($A$111=EG$4:EG$56,ROW(EG$4:EG$56)-MIN(ROW(EG$4))+1,""),ROWS(EG$111:EG125))),"")</f>
        <v/>
      </c>
      <c r="EH125" s="138" t="str">
        <f t="array" ref="EH125">IFERROR(INDEX($A$4:$A$56,SMALL(IF($A$111=EH$4:EH$56,ROW(EH$4:EH$56)-MIN(ROW(EH$4))+1,""),ROWS(EH$111:EH125))),"")</f>
        <v/>
      </c>
      <c r="EI125" s="138" t="str">
        <f t="array" ref="EI125">IFERROR(INDEX($A$4:$A$56,SMALL(IF($A$111=EI$4:EI$56,ROW(EI$4:EI$56)-MIN(ROW(EI$4))+1,""),ROWS(EI$111:EI125))),"")</f>
        <v/>
      </c>
      <c r="EJ125" s="138" t="str">
        <f t="array" ref="EJ125">IFERROR(INDEX($A$4:$A$56,SMALL(IF($A$111=EJ$4:EJ$56,ROW(EJ$4:EJ$56)-MIN(ROW(EJ$4))+1,""),ROWS(EJ$111:EJ125))),"")</f>
        <v/>
      </c>
      <c r="EK125" s="138" t="str">
        <f t="array" ref="EK125">IFERROR(INDEX($A$4:$A$56,SMALL(IF($A$111=EK$4:EK$56,ROW(EK$4:EK$56)-MIN(ROW(EK$4))+1,""),ROWS(EK$111:EK125))),"")</f>
        <v/>
      </c>
      <c r="EL125" s="138" t="str">
        <f t="array" ref="EL125">IFERROR(INDEX($A$4:$A$56,SMALL(IF($A$111=EL$4:EL$56,ROW(EL$4:EL$56)-MIN(ROW(EL$4))+1,""),ROWS(EL$111:EL125))),"")</f>
        <v/>
      </c>
      <c r="EM125" s="138" t="str">
        <f t="array" ref="EM125">IFERROR(INDEX($A$4:$A$56,SMALL(IF($A$111=EM$4:EM$56,ROW(EM$4:EM$56)-MIN(ROW(EM$4))+1,""),ROWS(EM$111:EM125))),"")</f>
        <v/>
      </c>
      <c r="EN125" s="138" t="str">
        <f t="array" ref="EN125">IFERROR(INDEX($A$4:$A$56,SMALL(IF($A$111=EN$4:EN$56,ROW(EN$4:EN$56)-MIN(ROW(EN$4))+1,""),ROWS(EN$111:EN125))),"")</f>
        <v/>
      </c>
      <c r="EO125" s="138" t="str">
        <f t="array" ref="EO125">IFERROR(INDEX($A$4:$A$56,SMALL(IF($A$111=EO$4:EO$56,ROW(EO$4:EO$56)-MIN(ROW(EO$4))+1,""),ROWS(EO$111:EO125))),"")</f>
        <v/>
      </c>
      <c r="EP125" s="138" t="str">
        <f t="array" ref="EP125">IFERROR(INDEX($A$4:$A$56,SMALL(IF($A$111=EP$4:EP$56,ROW(EP$4:EP$56)-MIN(ROW(EP$4))+1,""),ROWS(EP$111:EP125))),"")</f>
        <v/>
      </c>
      <c r="EQ125" s="138" t="str">
        <f t="array" ref="EQ125">IFERROR(INDEX($A$4:$A$56,SMALL(IF($A$111=EQ$4:EQ$56,ROW(EQ$4:EQ$56)-MIN(ROW(EQ$4))+1,""),ROWS(EQ$111:EQ125))),"")</f>
        <v/>
      </c>
      <c r="ER125" s="138" t="str">
        <f t="array" ref="ER125">IFERROR(INDEX($A$4:$A$56,SMALL(IF($A$111=ER$4:ER$56,ROW(ER$4:ER$56)-MIN(ROW(ER$4))+1,""),ROWS(ER$111:ER125))),"")</f>
        <v/>
      </c>
      <c r="ES125" s="138" t="str">
        <f t="array" ref="ES125">IFERROR(INDEX($A$4:$A$56,SMALL(IF($A$111=ES$4:ES$56,ROW(ES$4:ES$56)-MIN(ROW(ES$4))+1,""),ROWS(ES$111:ES125))),"")</f>
        <v/>
      </c>
      <c r="ET125" s="138" t="str">
        <f t="array" ref="ET125">IFERROR(INDEX($A$4:$A$56,SMALL(IF($A$111=ET$4:ET$56,ROW(ET$4:ET$56)-MIN(ROW(ET$4))+1,""),ROWS(ET$111:ET125))),"")</f>
        <v/>
      </c>
      <c r="EU125" s="138" t="str">
        <f t="array" ref="EU125">IFERROR(INDEX($A$4:$A$56,SMALL(IF($A$111=EU$4:EU$56,ROW(EU$4:EU$56)-MIN(ROW(EU$4))+1,""),ROWS(EU$111:EU125))),"")</f>
        <v/>
      </c>
      <c r="EV125" s="138" t="str">
        <f t="array" ref="EV125">IFERROR(INDEX($A$4:$A$56,SMALL(IF($A$111=EV$4:EV$56,ROW(EV$4:EV$56)-MIN(ROW(EV$4))+1,""),ROWS(EV$111:EV125))),"")</f>
        <v/>
      </c>
      <c r="EW125" s="138" t="str">
        <f t="array" ref="EW125">IFERROR(INDEX($A$4:$A$56,SMALL(IF($A$111=EW$4:EW$56,ROW(EW$4:EW$56)-MIN(ROW(EW$4))+1,""),ROWS(EW$111:EW125))),"")</f>
        <v/>
      </c>
      <c r="EX125" s="138" t="str">
        <f t="array" ref="EX125">IFERROR(INDEX($A$4:$A$56,SMALL(IF($A$111=EX$4:EX$56,ROW(EX$4:EX$56)-MIN(ROW(EX$4))+1,""),ROWS(EX$111:EX125))),"")</f>
        <v/>
      </c>
      <c r="EY125" s="138" t="str">
        <f t="array" ref="EY125">IFERROR(INDEX($A$4:$A$56,SMALL(IF($A$111=EY$4:EY$56,ROW(EY$4:EY$56)-MIN(ROW(EY$4))+1,""),ROWS(EY$111:EY125))),"")</f>
        <v/>
      </c>
      <c r="EZ125" s="138" t="str">
        <f t="array" ref="EZ125">IFERROR(INDEX($A$4:$A$56,SMALL(IF($A$111=EZ$4:EZ$56,ROW(EZ$4:EZ$56)-MIN(ROW(EZ$4))+1,""),ROWS(EZ$111:EZ125))),"")</f>
        <v/>
      </c>
      <c r="FA125" s="138" t="str">
        <f t="array" ref="FA125">IFERROR(INDEX($A$4:$A$56,SMALL(IF($A$111=FA$4:FA$56,ROW(FA$4:FA$56)-MIN(ROW(FA$4))+1,""),ROWS(FA$111:FA125))),"")</f>
        <v/>
      </c>
      <c r="FB125" s="138" t="str">
        <f t="array" ref="FB125">IFERROR(INDEX($A$4:$A$56,SMALL(IF($A$111=FB$4:FB$56,ROW(FB$4:FB$56)-MIN(ROW(FB$4))+1,""),ROWS(FB$111:FB125))),"")</f>
        <v/>
      </c>
      <c r="FC125" s="138" t="str">
        <f t="array" ref="FC125">IFERROR(INDEX($A$4:$A$56,SMALL(IF($A$111=FC$4:FC$56,ROW(FC$4:FC$56)-MIN(ROW(FC$4))+1,""),ROWS(FC$111:FC125))),"")</f>
        <v/>
      </c>
      <c r="FD125" s="138" t="str">
        <f t="array" ref="FD125">IFERROR(INDEX($A$4:$A$56,SMALL(IF($A$111=FD$4:FD$56,ROW(FD$4:FD$56)-MIN(ROW(FD$4))+1,""),ROWS(FD$111:FD125))),"")</f>
        <v/>
      </c>
      <c r="FE125" s="138" t="str">
        <f t="array" ref="FE125">IFERROR(INDEX($A$4:$A$56,SMALL(IF($A$111=FE$4:FE$56,ROW(FE$4:FE$56)-MIN(ROW(FE$4))+1,""),ROWS(FE$111:FE125))),"")</f>
        <v/>
      </c>
      <c r="FF125" s="138" t="str">
        <f t="array" ref="FF125">IFERROR(INDEX($A$4:$A$56,SMALL(IF($A$111=FF$4:FF$56,ROW(FF$4:FF$56)-MIN(ROW(FF$4))+1,""),ROWS(FF$111:FF125))),"")</f>
        <v/>
      </c>
      <c r="FG125" s="138" t="str">
        <f t="array" ref="FG125">IFERROR(INDEX($A$4:$A$56,SMALL(IF($A$111=FG$4:FG$56,ROW(FG$4:FG$56)-MIN(ROW(FG$4))+1,""),ROWS(FG$111:FG125))),"")</f>
        <v/>
      </c>
      <c r="FH125" s="138" t="str">
        <f t="array" ref="FH125">IFERROR(INDEX($A$4:$A$56,SMALL(IF($A$111=FH$4:FH$56,ROW(FH$4:FH$56)-MIN(ROW(FH$4))+1,""),ROWS(FH$111:FH125))),"")</f>
        <v/>
      </c>
      <c r="FI125" s="138" t="str">
        <f t="array" ref="FI125">IFERROR(INDEX($A$4:$A$56,SMALL(IF($A$111=FI$4:FI$56,ROW(FI$4:FI$56)-MIN(ROW(FI$4))+1,""),ROWS(FI$111:FI125))),"")</f>
        <v/>
      </c>
      <c r="FJ125" s="138" t="str">
        <f t="array" ref="FJ125">IFERROR(INDEX($A$4:$A$56,SMALL(IF($A$111=FJ$4:FJ$56,ROW(FJ$4:FJ$56)-MIN(ROW(FJ$4))+1,""),ROWS(FJ$111:FJ125))),"")</f>
        <v/>
      </c>
      <c r="FK125" s="138" t="str">
        <f t="array" ref="FK125">IFERROR(INDEX($A$4:$A$56,SMALL(IF($A$111=FK$4:FK$56,ROW(FK$4:FK$56)-MIN(ROW(FK$4))+1,""),ROWS(FK$111:FK125))),"")</f>
        <v/>
      </c>
      <c r="FL125" s="138" t="str">
        <f t="array" ref="FL125">IFERROR(INDEX($A$4:$A$56,SMALL(IF($A$111=FL$4:FL$56,ROW(FL$4:FL$56)-MIN(ROW(FL$4))+1,""),ROWS(FL$111:FL125))),"")</f>
        <v/>
      </c>
      <c r="FM125" s="138" t="str">
        <f t="array" ref="FM125">IFERROR(INDEX($A$4:$A$56,SMALL(IF($A$111=FM$4:FM$56,ROW(FM$4:FM$56)-MIN(ROW(FM$4))+1,""),ROWS(FM$111:FM125))),"")</f>
        <v/>
      </c>
      <c r="FN125" s="138" t="str">
        <f t="array" ref="FN125">IFERROR(INDEX($A$4:$A$56,SMALL(IF($A$111=FN$4:FN$56,ROW(FN$4:FN$56)-MIN(ROW(FN$4))+1,""),ROWS(FN$111:FN125))),"")</f>
        <v/>
      </c>
      <c r="FO125" s="138" t="str">
        <f t="array" ref="FO125">IFERROR(INDEX($A$4:$A$56,SMALL(IF($A$111=FO$4:FO$56,ROW(FO$4:FO$56)-MIN(ROW(FO$4))+1,""),ROWS(FO$111:FO125))),"")</f>
        <v/>
      </c>
      <c r="FP125" s="138" t="str">
        <f t="array" ref="FP125">IFERROR(INDEX($A$4:$A$56,SMALL(IF($A$111=FP$4:FP$56,ROW(FP$4:FP$56)-MIN(ROW(FP$4))+1,""),ROWS(FP$111:FP125))),"")</f>
        <v/>
      </c>
      <c r="FQ125" s="138" t="str">
        <f t="array" ref="FQ125">IFERROR(INDEX($A$4:$A$56,SMALL(IF($A$111=FQ$4:FQ$56,ROW(FQ$4:FQ$56)-MIN(ROW(FQ$4))+1,""),ROWS(FQ$111:FQ125))),"")</f>
        <v/>
      </c>
      <c r="FR125" s="138" t="str">
        <f t="array" ref="FR125">IFERROR(INDEX($A$4:$A$56,SMALL(IF($A$111=FR$4:FR$56,ROW(FR$4:FR$56)-MIN(ROW(FR$4))+1,""),ROWS(FR$111:FR125))),"")</f>
        <v/>
      </c>
      <c r="FS125" s="138" t="str">
        <f t="array" ref="FS125">IFERROR(INDEX($A$4:$A$56,SMALL(IF($A$111=FS$4:FS$56,ROW(FS$4:FS$56)-MIN(ROW(FS$4))+1,""),ROWS(FS$111:FS125))),"")</f>
        <v/>
      </c>
      <c r="FT125" s="138" t="str">
        <f t="array" ref="FT125">IFERROR(INDEX($A$4:$A$56,SMALL(IF($A$111=FT$4:FT$56,ROW(FT$4:FT$56)-MIN(ROW(FT$4))+1,""),ROWS(FT$111:FT125))),"")</f>
        <v/>
      </c>
      <c r="FU125" s="138" t="str">
        <f t="array" ref="FU125">IFERROR(INDEX($A$4:$A$56,SMALL(IF($A$111=FU$4:FU$56,ROW(FU$4:FU$56)-MIN(ROW(FU$4))+1,""),ROWS(FU$111:FU125))),"")</f>
        <v/>
      </c>
      <c r="FV125" s="138" t="str">
        <f t="array" ref="FV125">IFERROR(INDEX($A$4:$A$56,SMALL(IF($A$111=FV$4:FV$56,ROW(FV$4:FV$56)-MIN(ROW(FV$4))+1,""),ROWS(FV$111:FV125))),"")</f>
        <v/>
      </c>
      <c r="FW125" s="138" t="str">
        <f t="array" ref="FW125">IFERROR(INDEX($A$4:$A$56,SMALL(IF($A$111=FW$4:FW$56,ROW(FW$4:FW$56)-MIN(ROW(FW$4))+1,""),ROWS(FW$111:FW125))),"")</f>
        <v/>
      </c>
      <c r="FX125" s="138" t="str">
        <f t="array" ref="FX125">IFERROR(INDEX($A$4:$A$56,SMALL(IF($A$111=FX$4:FX$56,ROW(FX$4:FX$56)-MIN(ROW(FX$4))+1,""),ROWS(FX$111:FX125))),"")</f>
        <v/>
      </c>
      <c r="FY125" s="138" t="str">
        <f t="array" ref="FY125">IFERROR(INDEX($A$4:$A$56,SMALL(IF($A$111=FY$4:FY$56,ROW(FY$4:FY$56)-MIN(ROW(FY$4))+1,""),ROWS(FY$111:FY125))),"")</f>
        <v/>
      </c>
      <c r="FZ125" s="138" t="str">
        <f t="array" ref="FZ125">IFERROR(INDEX($A$4:$A$56,SMALL(IF($A$111=FZ$4:FZ$56,ROW(FZ$4:FZ$56)-MIN(ROW(FZ$4))+1,""),ROWS(FZ$111:FZ125))),"")</f>
        <v/>
      </c>
      <c r="GA125" s="138" t="str">
        <f t="array" ref="GA125">IFERROR(INDEX($A$4:$A$56,SMALL(IF($A$111=GA$4:GA$56,ROW(GA$4:GA$56)-MIN(ROW(GA$4))+1,""),ROWS(GA$111:GA125))),"")</f>
        <v/>
      </c>
      <c r="GB125" s="138" t="str">
        <f t="array" ref="GB125">IFERROR(INDEX($A$4:$A$56,SMALL(IF($A$111=GB$4:GB$56,ROW(GB$4:GB$56)-MIN(ROW(GB$4))+1,""),ROWS(GB$111:GB125))),"")</f>
        <v/>
      </c>
      <c r="GC125" s="138" t="str">
        <f t="array" ref="GC125">IFERROR(INDEX($A$4:$A$56,SMALL(IF($A$111=GC$4:GC$56,ROW(GC$4:GC$56)-MIN(ROW(GC$4))+1,""),ROWS(GC$111:GC125))),"")</f>
        <v/>
      </c>
      <c r="GD125" s="138" t="str">
        <f t="array" ref="GD125">IFERROR(INDEX($A$4:$A$56,SMALL(IF($A$111=GD$4:GD$56,ROW(GD$4:GD$56)-MIN(ROW(GD$4))+1,""),ROWS(GD$111:GD125))),"")</f>
        <v/>
      </c>
      <c r="GE125" s="138" t="str">
        <f t="array" ref="GE125">IFERROR(INDEX($A$4:$A$56,SMALL(IF($A$111=GE$4:GE$56,ROW(GE$4:GE$56)-MIN(ROW(GE$4))+1,""),ROWS(GE$111:GE125))),"")</f>
        <v/>
      </c>
      <c r="GF125" s="138" t="str">
        <f t="array" ref="GF125">IFERROR(INDEX($A$4:$A$56,SMALL(IF($A$111=GF$4:GF$56,ROW(GF$4:GF$56)-MIN(ROW(GF$4))+1,""),ROWS(GF$111:GF125))),"")</f>
        <v/>
      </c>
      <c r="GG125" s="138" t="str">
        <f t="array" ref="GG125">IFERROR(INDEX($A$4:$A$56,SMALL(IF($A$111=GG$4:GG$56,ROW(GG$4:GG$56)-MIN(ROW(GG$4))+1,""),ROWS(GG$111:GG125))),"")</f>
        <v/>
      </c>
      <c r="GH125" s="138" t="str">
        <f t="array" ref="GH125">IFERROR(INDEX($A$4:$A$56,SMALL(IF($A$111=GH$4:GH$56,ROW(GH$4:GH$56)-MIN(ROW(GH$4))+1,""),ROWS(GH$111:GH125))),"")</f>
        <v/>
      </c>
      <c r="GI125" s="138" t="str">
        <f t="array" ref="GI125">IFERROR(INDEX($A$4:$A$56,SMALL(IF($A$111=GI$4:GI$56,ROW(GI$4:GI$56)-MIN(ROW(GI$4))+1,""),ROWS(GI$111:GI125))),"")</f>
        <v/>
      </c>
      <c r="GJ125" s="138" t="str">
        <f t="array" ref="GJ125">IFERROR(INDEX($A$4:$A$56,SMALL(IF($A$111=GJ$4:GJ$56,ROW(GJ$4:GJ$56)-MIN(ROW(GJ$4))+1,""),ROWS(GJ$111:GJ125))),"")</f>
        <v/>
      </c>
      <c r="GK125" s="138" t="str">
        <f t="array" ref="GK125">IFERROR(INDEX($A$4:$A$56,SMALL(IF($A$111=GK$4:GK$56,ROW(GK$4:GK$56)-MIN(ROW(GK$4))+1,""),ROWS(GK$111:GK125))),"")</f>
        <v/>
      </c>
      <c r="GL125" s="138" t="str">
        <f t="array" ref="GL125">IFERROR(INDEX($A$4:$A$56,SMALL(IF($A$111=GL$4:GL$56,ROW(GL$4:GL$56)-MIN(ROW(GL$4))+1,""),ROWS(GL$111:GL125))),"")</f>
        <v/>
      </c>
      <c r="GM125" s="138" t="str">
        <f t="array" ref="GM125">IFERROR(INDEX($A$4:$A$56,SMALL(IF($A$111=GM$4:GM$56,ROW(GM$4:GM$56)-MIN(ROW(GM$4))+1,""),ROWS(GM$111:GM125))),"")</f>
        <v/>
      </c>
      <c r="GN125" s="138" t="str">
        <f t="array" ref="GN125">IFERROR(INDEX($A$4:$A$56,SMALL(IF($A$111=GN$4:GN$56,ROW(GN$4:GN$56)-MIN(ROW(GN$4))+1,""),ROWS(GN$111:GN125))),"")</f>
        <v/>
      </c>
      <c r="GO125" s="138" t="str">
        <f t="array" ref="GO125">IFERROR(INDEX($A$4:$A$56,SMALL(IF($A$111=GO$4:GO$56,ROW(GO$4:GO$56)-MIN(ROW(GO$4))+1,""),ROWS(GO$111:GO125))),"")</f>
        <v/>
      </c>
      <c r="GP125" s="138" t="str">
        <f t="array" ref="GP125">IFERROR(INDEX($A$4:$A$56,SMALL(IF($A$111=GP$4:GP$56,ROW(GP$4:GP$56)-MIN(ROW(GP$4))+1,""),ROWS(GP$111:GP125))),"")</f>
        <v/>
      </c>
      <c r="GQ125" s="138" t="str">
        <f t="array" ref="GQ125">IFERROR(INDEX($A$4:$A$56,SMALL(IF($A$111=GQ$4:GQ$56,ROW(GQ$4:GQ$56)-MIN(ROW(GQ$4))+1,""),ROWS(GQ$111:GQ125))),"")</f>
        <v/>
      </c>
      <c r="GR125" s="138" t="str">
        <f t="array" ref="GR125">IFERROR(INDEX($A$4:$A$56,SMALL(IF($A$111=GR$4:GR$56,ROW(GR$4:GR$56)-MIN(ROW(GR$4))+1,""),ROWS(GR$111:GR125))),"")</f>
        <v/>
      </c>
      <c r="GS125" s="138" t="str">
        <f t="array" ref="GS125">IFERROR(INDEX($A$4:$A$56,SMALL(IF($A$111=GS$4:GS$56,ROW(GS$4:GS$56)-MIN(ROW(GS$4))+1,""),ROWS(GS$111:GS125))),"")</f>
        <v/>
      </c>
      <c r="GT125" s="138" t="str">
        <f t="array" ref="GT125">IFERROR(INDEX($A$4:$A$56,SMALL(IF($A$111=GT$4:GT$56,ROW(GT$4:GT$56)-MIN(ROW(GT$4))+1,""),ROWS(GT$111:GT125))),"")</f>
        <v/>
      </c>
      <c r="GU125" s="138" t="str">
        <f t="array" ref="GU125">IFERROR(INDEX($A$4:$A$56,SMALL(IF($A$111=GU$4:GU$56,ROW(GU$4:GU$56)-MIN(ROW(GU$4))+1,""),ROWS(GU$111:GU125))),"")</f>
        <v/>
      </c>
      <c r="GV125" s="138" t="str">
        <f t="array" ref="GV125">IFERROR(INDEX($A$4:$A$56,SMALL(IF($A$111=GV$4:GV$56,ROW(GV$4:GV$56)-MIN(ROW(GV$4))+1,""),ROWS(GV$111:GV125))),"")</f>
        <v/>
      </c>
      <c r="GW125" s="138" t="str">
        <f t="array" ref="GW125">IFERROR(INDEX($A$4:$A$56,SMALL(IF($A$111=GW$4:GW$56,ROW(GW$4:GW$56)-MIN(ROW(GW$4))+1,""),ROWS(GW$111:GW125))),"")</f>
        <v/>
      </c>
      <c r="GX125" s="138" t="str">
        <f t="array" ref="GX125">IFERROR(INDEX($A$4:$A$56,SMALL(IF($A$111=GX$4:GX$56,ROW(GX$4:GX$56)-MIN(ROW(GX$4))+1,""),ROWS(GX$111:GX125))),"")</f>
        <v/>
      </c>
      <c r="GY125" s="138" t="str">
        <f t="array" ref="GY125">IFERROR(INDEX($A$4:$A$56,SMALL(IF($A$111=GY$4:GY$56,ROW(GY$4:GY$56)-MIN(ROW(GY$4))+1,""),ROWS(GY$111:GY125))),"")</f>
        <v/>
      </c>
      <c r="GZ125" s="138" t="str">
        <f t="array" ref="GZ125">IFERROR(INDEX($A$4:$A$56,SMALL(IF($A$111=GZ$4:GZ$56,ROW(GZ$4:GZ$56)-MIN(ROW(GZ$4))+1,""),ROWS(GZ$111:GZ125))),"")</f>
        <v/>
      </c>
      <c r="HA125" s="138" t="str">
        <f t="array" ref="HA125">IFERROR(INDEX($A$4:$A$56,SMALL(IF($A$111=HA$4:HA$56,ROW(HA$4:HA$56)-MIN(ROW(HA$4))+1,""),ROWS(HA$111:HA125))),"")</f>
        <v/>
      </c>
      <c r="HB125" s="138" t="str">
        <f t="array" ref="HB125">IFERROR(INDEX($A$4:$A$56,SMALL(IF($A$111=HB$4:HB$56,ROW(HB$4:HB$56)-MIN(ROW(HB$4))+1,""),ROWS(HB$111:HB125))),"")</f>
        <v/>
      </c>
      <c r="HC125" s="138" t="str">
        <f t="array" ref="HC125">IFERROR(INDEX($A$4:$A$56,SMALL(IF($A$111=HC$4:HC$56,ROW(HC$4:HC$56)-MIN(ROW(HC$4))+1,""),ROWS(HC$111:HC125))),"")</f>
        <v/>
      </c>
      <c r="HD125" s="138" t="str">
        <f t="array" ref="HD125">IFERROR(INDEX($A$4:$A$56,SMALL(IF($A$111=HD$4:HD$56,ROW(HD$4:HD$56)-MIN(ROW(HD$4))+1,""),ROWS(HD$111:HD125))),"")</f>
        <v/>
      </c>
      <c r="HE125" s="138" t="str">
        <f t="array" ref="HE125">IFERROR(INDEX($A$4:$A$56,SMALL(IF($A$111=HE$4:HE$56,ROW(HE$4:HE$56)-MIN(ROW(HE$4))+1,""),ROWS(HE$111:HE125))),"")</f>
        <v/>
      </c>
      <c r="HF125" s="138" t="str">
        <f t="array" ref="HF125">IFERROR(INDEX($A$4:$A$56,SMALL(IF($A$111=HF$4:HF$56,ROW(HF$4:HF$56)-MIN(ROW(HF$4))+1,""),ROWS(HF$111:HF125))),"")</f>
        <v/>
      </c>
      <c r="HG125" s="138" t="str">
        <f t="array" ref="HG125">IFERROR(INDEX($A$4:$A$56,SMALL(IF($A$111=HG$4:HG$56,ROW(HG$4:HG$56)-MIN(ROW(HG$4))+1,""),ROWS(HG$111:HG125))),"")</f>
        <v/>
      </c>
      <c r="HH125" s="138" t="str">
        <f t="array" ref="HH125">IFERROR(INDEX($A$4:$A$56,SMALL(IF($A$111=HH$4:HH$56,ROW(HH$4:HH$56)-MIN(ROW(HH$4))+1,""),ROWS(HH$111:HH125))),"")</f>
        <v/>
      </c>
      <c r="HI125" s="138" t="str">
        <f t="array" ref="HI125">IFERROR(INDEX($A$4:$A$56,SMALL(IF($A$111=HI$4:HI$56,ROW(HI$4:HI$56)-MIN(ROW(HI$4))+1,""),ROWS(HI$111:HI125))),"")</f>
        <v/>
      </c>
      <c r="HJ125" s="138" t="str">
        <f t="array" ref="HJ125">IFERROR(INDEX($A$4:$A$56,SMALL(IF($A$111=HJ$4:HJ$56,ROW(HJ$4:HJ$56)-MIN(ROW(HJ$4))+1,""),ROWS(HJ$111:HJ125))),"")</f>
        <v/>
      </c>
      <c r="HK125" s="138" t="str">
        <f t="array" ref="HK125">IFERROR(INDEX($A$4:$A$56,SMALL(IF($A$111=HK$4:HK$56,ROW(HK$4:HK$56)-MIN(ROW(HK$4))+1,""),ROWS(HK$111:HK125))),"")</f>
        <v/>
      </c>
      <c r="HL125" s="138" t="str">
        <f t="array" ref="HL125">IFERROR(INDEX($A$4:$A$56,SMALL(IF($A$111=HL$4:HL$56,ROW(HL$4:HL$56)-MIN(ROW(HL$4))+1,""),ROWS(HL$111:HL125))),"")</f>
        <v/>
      </c>
      <c r="HM125" s="138" t="str">
        <f t="array" ref="HM125">IFERROR(INDEX($A$4:$A$56,SMALL(IF($A$111=HM$4:HM$56,ROW(HM$4:HM$56)-MIN(ROW(HM$4))+1,""),ROWS(HM$111:HM125))),"")</f>
        <v/>
      </c>
      <c r="HN125" s="138" t="str">
        <f t="array" ref="HN125">IFERROR(INDEX($A$4:$A$56,SMALL(IF($A$111=HN$4:HN$56,ROW(HN$4:HN$56)-MIN(ROW(HN$4))+1,""),ROWS(HN$111:HN125))),"")</f>
        <v/>
      </c>
      <c r="HO125" s="138" t="str">
        <f t="array" ref="HO125">IFERROR(INDEX($A$4:$A$56,SMALL(IF($A$111=HO$4:HO$56,ROW(HO$4:HO$56)-MIN(ROW(HO$4))+1,""),ROWS(HO$111:HO125))),"")</f>
        <v/>
      </c>
      <c r="HP125" s="138" t="str">
        <f t="array" ref="HP125">IFERROR(INDEX($A$4:$A$56,SMALL(IF($A$111=HP$4:HP$56,ROW(HP$4:HP$56)-MIN(ROW(HP$4))+1,""),ROWS(HP$111:HP125))),"")</f>
        <v/>
      </c>
      <c r="HQ125" s="138" t="str">
        <f t="array" ref="HQ125">IFERROR(INDEX($A$4:$A$56,SMALL(IF($A$111=HQ$4:HQ$56,ROW(HQ$4:HQ$56)-MIN(ROW(HQ$4))+1,""),ROWS(HQ$111:HQ125))),"")</f>
        <v/>
      </c>
      <c r="HR125" s="138" t="str">
        <f t="array" ref="HR125">IFERROR(INDEX($A$4:$A$56,SMALL(IF($A$111=HR$4:HR$56,ROW(HR$4:HR$56)-MIN(ROW(HR$4))+1,""),ROWS(HR$111:HR125))),"")</f>
        <v/>
      </c>
      <c r="HS125" s="138" t="str">
        <f t="array" ref="HS125">IFERROR(INDEX($A$4:$A$56,SMALL(IF($A$111=HS$4:HS$56,ROW(HS$4:HS$56)-MIN(ROW(HS$4))+1,""),ROWS(HS$111:HS125))),"")</f>
        <v/>
      </c>
      <c r="HT125" s="138" t="str">
        <f t="array" ref="HT125">IFERROR(INDEX($A$4:$A$56,SMALL(IF($A$111=HT$4:HT$56,ROW(HT$4:HT$56)-MIN(ROW(HT$4))+1,""),ROWS(HT$111:HT125))),"")</f>
        <v/>
      </c>
      <c r="HU125" s="138" t="str">
        <f t="array" ref="HU125">IFERROR(INDEX($A$4:$A$56,SMALL(IF($A$111=HU$4:HU$56,ROW(HU$4:HU$56)-MIN(ROW(HU$4))+1,""),ROWS(HU$111:HU125))),"")</f>
        <v/>
      </c>
      <c r="HV125" s="138" t="str">
        <f t="array" ref="HV125">IFERROR(INDEX($A$4:$A$56,SMALL(IF($A$111=HV$4:HV$56,ROW(HV$4:HV$56)-MIN(ROW(HV$4))+1,""),ROWS(HV$111:HV125))),"")</f>
        <v/>
      </c>
      <c r="HW125" s="138" t="str">
        <f t="array" ref="HW125">IFERROR(INDEX($A$4:$A$56,SMALL(IF($A$111=HW$4:HW$56,ROW(HW$4:HW$56)-MIN(ROW(HW$4))+1,""),ROWS(HW$111:HW125))),"")</f>
        <v/>
      </c>
      <c r="HX125" s="138" t="str">
        <f t="array" ref="HX125">IFERROR(INDEX($A$4:$A$56,SMALL(IF($A$111=HX$4:HX$56,ROW(HX$4:HX$56)-MIN(ROW(HX$4))+1,""),ROWS(HX$111:HX125))),"")</f>
        <v/>
      </c>
      <c r="HY125" s="138" t="str">
        <f t="array" ref="HY125">IFERROR(INDEX($A$4:$A$56,SMALL(IF($A$111=HY$4:HY$56,ROW(HY$4:HY$56)-MIN(ROW(HY$4))+1,""),ROWS(HY$111:HY125))),"")</f>
        <v/>
      </c>
      <c r="HZ125" s="138" t="str">
        <f t="array" ref="HZ125">IFERROR(INDEX($A$4:$A$56,SMALL(IF($A$111=HZ$4:HZ$56,ROW(HZ$4:HZ$56)-MIN(ROW(HZ$4))+1,""),ROWS(HZ$111:HZ125))),"")</f>
        <v/>
      </c>
      <c r="IA125" s="138" t="str">
        <f t="array" ref="IA125">IFERROR(INDEX($A$4:$A$56,SMALL(IF($A$111=IA$4:IA$56,ROW(IA$4:IA$56)-MIN(ROW(IA$4))+1,""),ROWS(IA$111:IA125))),"")</f>
        <v/>
      </c>
      <c r="IB125" s="138" t="str">
        <f t="array" ref="IB125">IFERROR(INDEX($A$4:$A$56,SMALL(IF($A$111=IB$4:IB$56,ROW(IB$4:IB$56)-MIN(ROW(IB$4))+1,""),ROWS(IB$111:IB125))),"")</f>
        <v/>
      </c>
      <c r="IC125" s="138" t="str">
        <f t="array" ref="IC125">IFERROR(INDEX($A$4:$A$56,SMALL(IF($A$111=IC$4:IC$56,ROW(IC$4:IC$56)-MIN(ROW(IC$4))+1,""),ROWS(IC$111:IC125))),"")</f>
        <v/>
      </c>
      <c r="ID125" s="138" t="str">
        <f t="array" ref="ID125">IFERROR(INDEX($A$4:$A$56,SMALL(IF($A$111=ID$4:ID$56,ROW(ID$4:ID$56)-MIN(ROW(ID$4))+1,""),ROWS(ID$111:ID125))),"")</f>
        <v/>
      </c>
      <c r="IE125" s="138" t="str">
        <f t="array" ref="IE125">IFERROR(INDEX($A$4:$A$56,SMALL(IF($A$111=IE$4:IE$56,ROW(IE$4:IE$56)-MIN(ROW(IE$4))+1,""),ROWS(IE$111:IE125))),"")</f>
        <v/>
      </c>
      <c r="IF125" s="138" t="str">
        <f t="array" ref="IF125">IFERROR(INDEX($A$4:$A$56,SMALL(IF($A$111=IF$4:IF$56,ROW(IF$4:IF$56)-MIN(ROW(IF$4))+1,""),ROWS(IF$111:IF125))),"")</f>
        <v/>
      </c>
      <c r="IG125" s="138" t="str">
        <f t="array" ref="IG125">IFERROR(INDEX($A$4:$A$56,SMALL(IF($A$111=IG$4:IG$56,ROW(IG$4:IG$56)-MIN(ROW(IG$4))+1,""),ROWS(IG$111:IG125))),"")</f>
        <v/>
      </c>
      <c r="IH125" s="138" t="str">
        <f t="array" ref="IH125">IFERROR(INDEX($A$4:$A$56,SMALL(IF($A$111=IH$4:IH$56,ROW(IH$4:IH$56)-MIN(ROW(IH$4))+1,""),ROWS(IH$111:IH125))),"")</f>
        <v/>
      </c>
      <c r="II125" s="138" t="str">
        <f t="array" ref="II125">IFERROR(INDEX($A$4:$A$56,SMALL(IF($A$111=II$4:II$56,ROW(II$4:II$56)-MIN(ROW(II$4))+1,""),ROWS(II$111:II125))),"")</f>
        <v/>
      </c>
      <c r="IJ125" s="138" t="str">
        <f t="array" ref="IJ125">IFERROR(INDEX($A$4:$A$56,SMALL(IF($A$111=IJ$4:IJ$56,ROW(IJ$4:IJ$56)-MIN(ROW(IJ$4))+1,""),ROWS(IJ$111:IJ125))),"")</f>
        <v/>
      </c>
      <c r="IK125" s="138" t="str">
        <f t="array" ref="IK125">IFERROR(INDEX($A$4:$A$56,SMALL(IF($A$111=IK$4:IK$56,ROW(IK$4:IK$56)-MIN(ROW(IK$4))+1,""),ROWS(IK$111:IK125))),"")</f>
        <v/>
      </c>
      <c r="IL125" s="138" t="str">
        <f t="array" ref="IL125">IFERROR(INDEX($A$4:$A$56,SMALL(IF($A$111=IL$4:IL$56,ROW(IL$4:IL$56)-MIN(ROW(IL$4))+1,""),ROWS(IL$111:IL125))),"")</f>
        <v/>
      </c>
      <c r="IM125" s="138" t="str">
        <f t="array" ref="IM125">IFERROR(INDEX($A$4:$A$56,SMALL(IF($A$111=IM$4:IM$56,ROW(IM$4:IM$56)-MIN(ROW(IM$4))+1,""),ROWS(IM$111:IM125))),"")</f>
        <v/>
      </c>
      <c r="IN125" s="138" t="str">
        <f t="array" ref="IN125">IFERROR(INDEX($A$4:$A$56,SMALL(IF($A$111=IN$4:IN$56,ROW(IN$4:IN$56)-MIN(ROW(IN$4))+1,""),ROWS(IN$111:IN125))),"")</f>
        <v/>
      </c>
      <c r="IO125" s="138" t="str">
        <f t="array" ref="IO125">IFERROR(INDEX($A$4:$A$56,SMALL(IF($A$111=IO$4:IO$56,ROW(IO$4:IO$56)-MIN(ROW(IO$4))+1,""),ROWS(IO$111:IO125))),"")</f>
        <v/>
      </c>
      <c r="IP125" s="138" t="str">
        <f t="array" ref="IP125">IFERROR(INDEX($A$4:$A$56,SMALL(IF($A$111=IP$4:IP$56,ROW(IP$4:IP$56)-MIN(ROW(IP$4))+1,""),ROWS(IP$111:IP125))),"")</f>
        <v/>
      </c>
      <c r="IQ125" s="138" t="str">
        <f t="array" ref="IQ125">IFERROR(INDEX($A$4:$A$56,SMALL(IF($A$111=IQ$4:IQ$56,ROW(IQ$4:IQ$56)-MIN(ROW(IQ$4))+1,""),ROWS(IQ$111:IQ125))),"")</f>
        <v/>
      </c>
      <c r="IR125" s="138" t="str">
        <f t="array" ref="IR125">IFERROR(INDEX($A$4:$A$56,SMALL(IF($A$111=IR$4:IR$56,ROW(IR$4:IR$56)-MIN(ROW(IR$4))+1,""),ROWS(IR$111:IR125))),"")</f>
        <v/>
      </c>
      <c r="IS125" s="138" t="str">
        <f t="array" ref="IS125">IFERROR(INDEX($A$4:$A$56,SMALL(IF($A$111=IS$4:IS$56,ROW(IS$4:IS$56)-MIN(ROW(IS$4))+1,""),ROWS(IS$111:IS125))),"")</f>
        <v/>
      </c>
      <c r="IT125" s="138" t="str">
        <f t="array" ref="IT125">IFERROR(INDEX($A$4:$A$56,SMALL(IF($A$111=IT$4:IT$56,ROW(IT$4:IT$56)-MIN(ROW(IT$4))+1,""),ROWS(IT$111:IT125))),"")</f>
        <v/>
      </c>
      <c r="IU125" s="138" t="str">
        <f t="array" ref="IU125">IFERROR(INDEX($A$4:$A$56,SMALL(IF($A$111=IU$4:IU$56,ROW(IU$4:IU$56)-MIN(ROW(IU$4))+1,""),ROWS(IU$111:IU125))),"")</f>
        <v/>
      </c>
      <c r="IV125" s="138" t="str">
        <f t="array" ref="IV125">IFERROR(INDEX($A$4:$A$56,SMALL(IF($A$111=IV$4:IV$56,ROW(IV$4:IV$56)-MIN(ROW(IV$4))+1,""),ROWS(IV$111:IV125))),"")</f>
        <v/>
      </c>
      <c r="IW125" s="138" t="str">
        <f t="array" ref="IW125">IFERROR(INDEX($A$4:$A$56,SMALL(IF($A$111=IW$4:IW$56,ROW(IW$4:IW$56)-MIN(ROW(IW$4))+1,""),ROWS(IW$111:IW125))),"")</f>
        <v/>
      </c>
      <c r="IX125" s="138" t="str">
        <f t="array" ref="IX125">IFERROR(INDEX($A$4:$A$56,SMALL(IF($A$111=IX$4:IX$56,ROW(IX$4:IX$56)-MIN(ROW(IX$4))+1,""),ROWS(IX$111:IX125))),"")</f>
        <v/>
      </c>
      <c r="IY125" s="138" t="str">
        <f t="array" ref="IY125">IFERROR(INDEX($A$4:$A$56,SMALL(IF($A$111=IY$4:IY$56,ROW(IY$4:IY$56)-MIN(ROW(IY$4))+1,""),ROWS(IY$111:IY125))),"")</f>
        <v/>
      </c>
      <c r="IZ125" s="138" t="str">
        <f t="array" ref="IZ125">IFERROR(INDEX($A$4:$A$56,SMALL(IF($A$111=IZ$4:IZ$56,ROW(IZ$4:IZ$56)-MIN(ROW(IZ$4))+1,""),ROWS(IZ$111:IZ125))),"")</f>
        <v/>
      </c>
      <c r="JA125" s="138" t="str">
        <f t="array" ref="JA125">IFERROR(INDEX($A$4:$A$56,SMALL(IF($A$111=JA$4:JA$56,ROW(JA$4:JA$56)-MIN(ROW(JA$4))+1,""),ROWS(JA$111:JA125))),"")</f>
        <v/>
      </c>
      <c r="JB125" s="138" t="str">
        <f t="array" ref="JB125">IFERROR(INDEX($A$4:$A$56,SMALL(IF($A$111=JB$4:JB$56,ROW(JB$4:JB$56)-MIN(ROW(JB$4))+1,""),ROWS(JB$111:JB125))),"")</f>
        <v/>
      </c>
      <c r="JC125" s="138" t="str">
        <f t="array" ref="JC125">IFERROR(INDEX($A$4:$A$56,SMALL(IF($A$111=JC$4:JC$56,ROW(JC$4:JC$56)-MIN(ROW(JC$4))+1,""),ROWS(JC$111:JC125))),"")</f>
        <v/>
      </c>
      <c r="JD125" s="138" t="str">
        <f t="array" ref="JD125">IFERROR(INDEX($A$4:$A$56,SMALL(IF($A$111=JD$4:JD$56,ROW(JD$4:JD$56)-MIN(ROW(JD$4))+1,""),ROWS(JD$111:JD125))),"")</f>
        <v/>
      </c>
      <c r="JE125" s="138" t="str">
        <f t="array" ref="JE125">IFERROR(INDEX($A$4:$A$56,SMALL(IF($A$111=JE$4:JE$56,ROW(JE$4:JE$56)-MIN(ROW(JE$4))+1,""),ROWS(JE$111:JE125))),"")</f>
        <v/>
      </c>
      <c r="JF125" s="138" t="str">
        <f t="array" ref="JF125">IFERROR(INDEX($A$4:$A$56,SMALL(IF($A$111=JF$4:JF$56,ROW(JF$4:JF$56)-MIN(ROW(JF$4))+1,""),ROWS(JF$111:JF125))),"")</f>
        <v/>
      </c>
      <c r="JG125" s="138" t="str">
        <f t="array" ref="JG125">IFERROR(INDEX($A$4:$A$56,SMALL(IF($A$111=JG$4:JG$56,ROW(JG$4:JG$56)-MIN(ROW(JG$4))+1,""),ROWS(JG$111:JG125))),"")</f>
        <v/>
      </c>
      <c r="JH125" s="138" t="str">
        <f t="array" ref="JH125">IFERROR(INDEX($A$4:$A$56,SMALL(IF($A$111=JH$4:JH$56,ROW(JH$4:JH$56)-MIN(ROW(JH$4))+1,""),ROWS(JH$111:JH125))),"")</f>
        <v/>
      </c>
      <c r="JI125" s="138" t="str">
        <f t="array" ref="JI125">IFERROR(INDEX($A$4:$A$56,SMALL(IF($A$111=JI$4:JI$56,ROW(JI$4:JI$56)-MIN(ROW(JI$4))+1,""),ROWS(JI$111:JI125))),"")</f>
        <v/>
      </c>
      <c r="JJ125" s="138" t="str">
        <f t="array" ref="JJ125">IFERROR(INDEX($A$4:$A$56,SMALL(IF($A$111=JJ$4:JJ$56,ROW(JJ$4:JJ$56)-MIN(ROW(JJ$4))+1,""),ROWS(JJ$111:JJ125))),"")</f>
        <v/>
      </c>
      <c r="JK125" s="138" t="str">
        <f t="array" ref="JK125">IFERROR(INDEX($A$4:$A$56,SMALL(IF($A$111=JK$4:JK$56,ROW(JK$4:JK$56)-MIN(ROW(JK$4))+1,""),ROWS(JK$111:JK125))),"")</f>
        <v/>
      </c>
    </row>
    <row r="126" spans="2:271">
      <c r="B126" s="186" t="str">
        <f t="array" ref="B126">IFERROR(INDEX($A$4:$A$56,SMALL(IF($A$111=B$4:B$56,ROW(B$4:B$56)-MIN(ROW(B$4))+1,""),ROWS(B$111:B126))),"")</f>
        <v/>
      </c>
      <c r="C126" s="138" t="str">
        <f t="array" ref="C126">IFERROR(INDEX($A$4:$A$56,SMALL(IF($A$111=C$4:C$56,ROW(C$4:C$56)-MIN(ROW(C$4))+1,""),ROWS(C$111:C126))),"")</f>
        <v/>
      </c>
      <c r="D126" s="138" t="str">
        <f t="array" ref="D126">IFERROR(INDEX($A$4:$A$56,SMALL(IF($A$111=D$4:D$56,ROW(D$4:D$56)-MIN(ROW(D$4))+1,""),ROWS(D$111:D126))),"")</f>
        <v/>
      </c>
      <c r="E126" s="138" t="str">
        <f t="array" ref="E126">IFERROR(INDEX($A$4:$A$56,SMALL(IF($A$111=E$4:E$56,ROW(E$4:E$56)-MIN(ROW(E$4))+1,""),ROWS(E$111:E126))),"")</f>
        <v/>
      </c>
      <c r="F126" s="138" t="str">
        <f t="array" ref="F126">IFERROR(INDEX($A$4:$A$56,SMALL(IF($A$111=F$4:F$56,ROW(F$4:F$56)-MIN(ROW(F$4))+1,""),ROWS(F$111:F126))),"")</f>
        <v/>
      </c>
      <c r="G126" s="186" t="str">
        <f t="array" ref="G126">IFERROR(INDEX($A$4:$A$56,SMALL(IF($A$111=G$4:G$56,ROW(G$4:G$56)-MIN(ROW(G$4))+1,""),ROWS(G$111:G126))),"")</f>
        <v/>
      </c>
      <c r="H126" s="138" t="str">
        <f t="array" ref="H126">IFERROR(INDEX($A$4:$A$56,SMALL(IF($A$111=H$4:H$56,ROW(H$4:H$56)-MIN(ROW(H$4))+1,""),ROWS(H$111:H126))),"")</f>
        <v/>
      </c>
      <c r="I126" s="138" t="str">
        <f t="array" ref="I126">IFERROR(INDEX($A$4:$A$56,SMALL(IF($A$111=I$4:I$56,ROW(I$4:I$56)-MIN(ROW(I$4))+1,""),ROWS(I$111:I126))),"")</f>
        <v/>
      </c>
      <c r="J126" s="138" t="str">
        <f t="array" ref="J126">IFERROR(INDEX($A$4:$A$56,SMALL(IF($A$111=J$4:J$56,ROW(J$4:J$56)-MIN(ROW(J$4))+1,""),ROWS(J$111:J126))),"")</f>
        <v/>
      </c>
      <c r="K126" s="138" t="str">
        <f t="array" ref="K126">IFERROR(INDEX($A$4:$A$56,SMALL(IF($A$111=K$4:K$56,ROW(K$4:K$56)-MIN(ROW(K$4))+1,""),ROWS(K$111:K126))),"")</f>
        <v/>
      </c>
      <c r="L126" s="186" t="str">
        <f t="array" ref="L126">IFERROR(INDEX($A$4:$A$56,SMALL(IF($A$111=L$4:L$56,ROW(L$4:L$56)-MIN(ROW(L$4))+1,""),ROWS(L$111:L126))),"")</f>
        <v/>
      </c>
      <c r="M126" s="138" t="str">
        <f t="array" ref="M126">IFERROR(INDEX($A$4:$A$56,SMALL(IF($A$111=M$4:M$56,ROW(M$4:M$56)-MIN(ROW(M$4))+1,""),ROWS(M$111:M126))),"")</f>
        <v/>
      </c>
      <c r="N126" s="138" t="str">
        <f t="array" ref="N126">IFERROR(INDEX($A$4:$A$56,SMALL(IF($A$111=N$4:N$56,ROW(N$4:N$56)-MIN(ROW(N$4))+1,""),ROWS(N$111:N126))),"")</f>
        <v/>
      </c>
      <c r="O126" s="138" t="str">
        <f t="array" ref="O126">IFERROR(INDEX($A$4:$A$56,SMALL(IF($A$111=O$4:O$56,ROW(O$4:O$56)-MIN(ROW(O$4))+1,""),ROWS(O$111:O126))),"")</f>
        <v/>
      </c>
      <c r="P126" s="138" t="str">
        <f t="array" ref="P126">IFERROR(INDEX($A$4:$A$56,SMALL(IF($A$111=P$4:P$56,ROW(P$4:P$56)-MIN(ROW(P$4))+1,""),ROWS(P$111:P126))),"")</f>
        <v/>
      </c>
      <c r="Q126" s="186" t="str">
        <f t="array" ref="Q126">IFERROR(INDEX($A$4:$A$56,SMALL(IF($A$111=Q$4:Q$56,ROW(Q$4:Q$56)-MIN(ROW(Q$4))+1,""),ROWS(Q$111:Q126))),"")</f>
        <v/>
      </c>
      <c r="R126" s="138" t="str">
        <f t="array" ref="R126">IFERROR(INDEX($A$4:$A$56,SMALL(IF($A$111=R$4:R$56,ROW(R$4:R$56)-MIN(ROW(R$4))+1,""),ROWS(R$111:R126))),"")</f>
        <v/>
      </c>
      <c r="S126" s="138" t="str">
        <f t="array" ref="S126">IFERROR(INDEX($A$4:$A$56,SMALL(IF($A$111=S$4:S$56,ROW(S$4:S$56)-MIN(ROW(S$4))+1,""),ROWS(S$111:S126))),"")</f>
        <v/>
      </c>
      <c r="T126" s="138" t="str">
        <f t="array" ref="T126">IFERROR(INDEX($A$4:$A$56,SMALL(IF($A$111=T$4:T$56,ROW(T$4:T$56)-MIN(ROW(T$4))+1,""),ROWS(T$111:T126))),"")</f>
        <v/>
      </c>
      <c r="U126" s="138" t="str">
        <f t="array" ref="U126">IFERROR(INDEX($A$4:$A$56,SMALL(IF($A$111=U$4:U$56,ROW(U$4:U$56)-MIN(ROW(U$4))+1,""),ROWS(U$111:U126))),"")</f>
        <v/>
      </c>
      <c r="V126" s="186" t="str">
        <f t="array" ref="V126">IFERROR(INDEX($A$4:$A$56,SMALL(IF($A$111=V$4:V$56,ROW(V$4:V$56)-MIN(ROW(V$4))+1,""),ROWS(V$111:V126))),"")</f>
        <v/>
      </c>
      <c r="W126" s="138" t="str">
        <f t="array" ref="W126">IFERROR(INDEX($A$4:$A$56,SMALL(IF($A$111=W$4:W$56,ROW(W$4:W$56)-MIN(ROW(W$4))+1,""),ROWS(W$111:W126))),"")</f>
        <v/>
      </c>
      <c r="X126" s="138" t="str">
        <f t="array" ref="X126">IFERROR(INDEX($A$4:$A$56,SMALL(IF($A$111=X$4:X$56,ROW(X$4:X$56)-MIN(ROW(X$4))+1,""),ROWS(X$111:X126))),"")</f>
        <v/>
      </c>
      <c r="Y126" s="138" t="str">
        <f t="array" ref="Y126">IFERROR(INDEX($A$4:$A$56,SMALL(IF($A$111=Y$4:Y$56,ROW(Y$4:Y$56)-MIN(ROW(Y$4))+1,""),ROWS(Y$111:Y126))),"")</f>
        <v/>
      </c>
      <c r="Z126" s="138" t="str">
        <f t="array" ref="Z126">IFERROR(INDEX($A$4:$A$56,SMALL(IF($A$111=Z$4:Z$56,ROW(Z$4:Z$56)-MIN(ROW(Z$4))+1,""),ROWS(Z$111:Z126))),"")</f>
        <v/>
      </c>
      <c r="AA126" s="186" t="str">
        <f t="array" ref="AA126">IFERROR(INDEX($A$4:$A$56,SMALL(IF($A$111=AA$4:AA$56,ROW(AA$4:AA$56)-MIN(ROW(AA$4))+1,""),ROWS(AA$111:AA126))),"")</f>
        <v/>
      </c>
      <c r="AB126" s="138" t="str">
        <f t="array" ref="AB126">IFERROR(INDEX($A$4:$A$56,SMALL(IF($A$111=AB$4:AB$56,ROW(AB$4:AB$56)-MIN(ROW(AB$4))+1,""),ROWS(AB$111:AB126))),"")</f>
        <v/>
      </c>
      <c r="AC126" s="138" t="str">
        <f t="array" ref="AC126">IFERROR(INDEX($A$4:$A$56,SMALL(IF($A$111=AC$4:AC$56,ROW(AC$4:AC$56)-MIN(ROW(AC$4))+1,""),ROWS(AC$111:AC126))),"")</f>
        <v/>
      </c>
      <c r="AD126" s="138" t="str">
        <f t="array" ref="AD126">IFERROR(INDEX($A$4:$A$56,SMALL(IF($A$111=AD$4:AD$56,ROW(AD$4:AD$56)-MIN(ROW(AD$4))+1,""),ROWS(AD$111:AD126))),"")</f>
        <v/>
      </c>
      <c r="AE126" s="138" t="str">
        <f t="array" ref="AE126">IFERROR(INDEX($A$4:$A$56,SMALL(IF($A$111=AE$4:AE$56,ROW(AE$4:AE$56)-MIN(ROW(AE$4))+1,""),ROWS(AE$111:AE126))),"")</f>
        <v/>
      </c>
      <c r="AF126" s="186" t="str">
        <f t="array" ref="AF126">IFERROR(INDEX($A$4:$A$56,SMALL(IF($A$111=AF$4:AF$56,ROW(AF$4:AF$56)-MIN(ROW(AF$4))+1,""),ROWS(AF$111:AF126))),"")</f>
        <v/>
      </c>
      <c r="AG126" s="138" t="str">
        <f t="array" ref="AG126">IFERROR(INDEX($A$4:$A$56,SMALL(IF($A$111=AG$4:AG$56,ROW(AG$4:AG$56)-MIN(ROW(AG$4))+1,""),ROWS(AG$111:AG126))),"")</f>
        <v/>
      </c>
      <c r="AH126" s="138" t="str">
        <f t="array" ref="AH126">IFERROR(INDEX($A$4:$A$56,SMALL(IF($A$111=AH$4:AH$56,ROW(AH$4:AH$56)-MIN(ROW(AH$4))+1,""),ROWS(AH$111:AH126))),"")</f>
        <v/>
      </c>
      <c r="AI126" s="138" t="str">
        <f t="array" ref="AI126">IFERROR(INDEX($A$4:$A$56,SMALL(IF($A$111=AI$4:AI$56,ROW(AI$4:AI$56)-MIN(ROW(AI$4))+1,""),ROWS(AI$111:AI126))),"")</f>
        <v/>
      </c>
      <c r="AJ126" s="138" t="str">
        <f t="array" ref="AJ126">IFERROR(INDEX($A$4:$A$56,SMALL(IF($A$111=AJ$4:AJ$56,ROW(AJ$4:AJ$56)-MIN(ROW(AJ$4))+1,""),ROWS(AJ$111:AJ126))),"")</f>
        <v/>
      </c>
      <c r="AK126" s="186" t="str">
        <f t="array" ref="AK126">IFERROR(INDEX($A$4:$A$56,SMALL(IF($A$111=AK$4:AK$56,ROW(AK$4:AK$56)-MIN(ROW(AK$4))+1,""),ROWS(AK$111:AK126))),"")</f>
        <v/>
      </c>
      <c r="AL126" s="138" t="str">
        <f t="array" ref="AL126">IFERROR(INDEX($A$4:$A$56,SMALL(IF($A$111=AL$4:AL$56,ROW(AL$4:AL$56)-MIN(ROW(AL$4))+1,""),ROWS(AL$111:AL126))),"")</f>
        <v/>
      </c>
      <c r="AM126" s="138" t="str">
        <f t="array" ref="AM126">IFERROR(INDEX($A$4:$A$56,SMALL(IF($A$111=AM$4:AM$56,ROW(AM$4:AM$56)-MIN(ROW(AM$4))+1,""),ROWS(AM$111:AM126))),"")</f>
        <v/>
      </c>
      <c r="AN126" s="138" t="str">
        <f t="array" ref="AN126">IFERROR(INDEX($A$4:$A$56,SMALL(IF($A$111=AN$4:AN$56,ROW(AN$4:AN$56)-MIN(ROW(AN$4))+1,""),ROWS(AN$111:AN126))),"")</f>
        <v/>
      </c>
      <c r="AO126" s="138" t="str">
        <f t="array" ref="AO126">IFERROR(INDEX($A$4:$A$56,SMALL(IF($A$111=AO$4:AO$56,ROW(AO$4:AO$56)-MIN(ROW(AO$4))+1,""),ROWS(AO$111:AO126))),"")</f>
        <v/>
      </c>
      <c r="AP126" s="186" t="str">
        <f t="array" ref="AP126">IFERROR(INDEX($A$4:$A$56,SMALL(IF($A$111=AP$4:AP$56,ROW(AP$4:AP$56)-MIN(ROW(AP$4))+1,""),ROWS(AP$111:AP126))),"")</f>
        <v/>
      </c>
      <c r="AQ126" s="138" t="str">
        <f t="array" ref="AQ126">IFERROR(INDEX($A$4:$A$56,SMALL(IF($A$111=AQ$4:AQ$56,ROW(AQ$4:AQ$56)-MIN(ROW(AQ$4))+1,""),ROWS(AQ$111:AQ126))),"")</f>
        <v/>
      </c>
      <c r="AR126" s="138" t="str">
        <f t="array" ref="AR126">IFERROR(INDEX($A$4:$A$56,SMALL(IF($A$111=AR$4:AR$56,ROW(AR$4:AR$56)-MIN(ROW(AR$4))+1,""),ROWS(AR$111:AR126))),"")</f>
        <v/>
      </c>
      <c r="AS126" s="138" t="str">
        <f t="array" ref="AS126">IFERROR(INDEX($A$4:$A$56,SMALL(IF($A$111=AS$4:AS$56,ROW(AS$4:AS$56)-MIN(ROW(AS$4))+1,""),ROWS(AS$111:AS126))),"")</f>
        <v/>
      </c>
      <c r="AT126" s="138" t="str">
        <f t="array" ref="AT126">IFERROR(INDEX($A$4:$A$56,SMALL(IF($A$111=AT$4:AT$56,ROW(AT$4:AT$56)-MIN(ROW(AT$4))+1,""),ROWS(AT$111:AT126))),"")</f>
        <v/>
      </c>
      <c r="AU126" s="186" t="str">
        <f t="array" ref="AU126">IFERROR(INDEX($A$4:$A$56,SMALL(IF($A$111=AU$4:AU$56,ROW(AU$4:AU$56)-MIN(ROW(AU$4))+1,""),ROWS(AU$111:AU126))),"")</f>
        <v/>
      </c>
      <c r="AV126" s="138" t="str">
        <f t="array" ref="AV126">IFERROR(INDEX($A$4:$A$56,SMALL(IF($A$111=AV$4:AV$56,ROW(AV$4:AV$56)-MIN(ROW(AV$4))+1,""),ROWS(AV$111:AV126))),"")</f>
        <v/>
      </c>
      <c r="AW126" s="138" t="str">
        <f t="array" ref="AW126">IFERROR(INDEX($A$4:$A$56,SMALL(IF($A$111=AW$4:AW$56,ROW(AW$4:AW$56)-MIN(ROW(AW$4))+1,""),ROWS(AW$111:AW126))),"")</f>
        <v/>
      </c>
      <c r="AX126" s="138" t="str">
        <f t="array" ref="AX126">IFERROR(INDEX($A$4:$A$56,SMALL(IF($A$111=AX$4:AX$56,ROW(AX$4:AX$56)-MIN(ROW(AX$4))+1,""),ROWS(AX$111:AX126))),"")</f>
        <v/>
      </c>
      <c r="AY126" s="138" t="str">
        <f t="array" ref="AY126">IFERROR(INDEX($A$4:$A$56,SMALL(IF($A$111=AY$4:AY$56,ROW(AY$4:AY$56)-MIN(ROW(AY$4))+1,""),ROWS(AY$111:AY126))),"")</f>
        <v/>
      </c>
      <c r="AZ126" s="186" t="str">
        <f t="array" ref="AZ126">IFERROR(INDEX($A$4:$A$56,SMALL(IF($A$111=AZ$4:AZ$56,ROW(AZ$4:AZ$56)-MIN(ROW(AZ$4))+1,""),ROWS(AZ$111:AZ126))),"")</f>
        <v/>
      </c>
      <c r="BA126" s="138" t="str">
        <f t="array" ref="BA126">IFERROR(INDEX($A$4:$A$56,SMALL(IF($A$111=BA$4:BA$56,ROW(BA$4:BA$56)-MIN(ROW(BA$4))+1,""),ROWS(BA$111:BA126))),"")</f>
        <v/>
      </c>
      <c r="BB126" s="138" t="str">
        <f t="array" ref="BB126">IFERROR(INDEX($A$4:$A$56,SMALL(IF($A$111=BB$4:BB$56,ROW(BB$4:BB$56)-MIN(ROW(BB$4))+1,""),ROWS(BB$111:BB126))),"")</f>
        <v/>
      </c>
      <c r="BC126" s="138" t="str">
        <f t="array" ref="BC126">IFERROR(INDEX($A$4:$A$56,SMALL(IF($A$111=BC$4:BC$56,ROW(BC$4:BC$56)-MIN(ROW(BC$4))+1,""),ROWS(BC$111:BC126))),"")</f>
        <v/>
      </c>
      <c r="BD126" s="138" t="str">
        <f t="array" ref="BD126">IFERROR(INDEX($A$4:$A$56,SMALL(IF($A$111=BD$4:BD$56,ROW(BD$4:BD$56)-MIN(ROW(BD$4))+1,""),ROWS(BD$111:BD126))),"")</f>
        <v/>
      </c>
      <c r="BE126" s="186" t="str">
        <f t="array" ref="BE126">IFERROR(INDEX($A$4:$A$56,SMALL(IF($A$111=BE$4:BE$56,ROW(BE$4:BE$56)-MIN(ROW(BE$4))+1,""),ROWS(BE$111:BE126))),"")</f>
        <v/>
      </c>
      <c r="BF126" s="138" t="str">
        <f t="array" ref="BF126">IFERROR(INDEX($A$4:$A$56,SMALL(IF($A$111=BF$4:BF$56,ROW(BF$4:BF$56)-MIN(ROW(BF$4))+1,""),ROWS(BF$111:BF126))),"")</f>
        <v/>
      </c>
      <c r="BG126" s="138" t="str">
        <f t="array" ref="BG126">IFERROR(INDEX($A$4:$A$56,SMALL(IF($A$111=BG$4:BG$56,ROW(BG$4:BG$56)-MIN(ROW(BG$4))+1,""),ROWS(BG$111:BG126))),"")</f>
        <v/>
      </c>
      <c r="BH126" s="138" t="str">
        <f t="array" ref="BH126">IFERROR(INDEX($A$4:$A$56,SMALL(IF($A$111=BH$4:BH$56,ROW(BH$4:BH$56)-MIN(ROW(BH$4))+1,""),ROWS(BH$111:BH126))),"")</f>
        <v/>
      </c>
      <c r="BI126" s="138" t="str">
        <f t="array" ref="BI126">IFERROR(INDEX($A$4:$A$56,SMALL(IF($A$111=BI$4:BI$56,ROW(BI$4:BI$56)-MIN(ROW(BI$4))+1,""),ROWS(BI$111:BI126))),"")</f>
        <v/>
      </c>
      <c r="BJ126" s="186" t="str">
        <f t="array" ref="BJ126">IFERROR(INDEX($A$4:$A$56,SMALL(IF($A$111=BJ$4:BJ$56,ROW(BJ$4:BJ$56)-MIN(ROW(BJ$4))+1,""),ROWS(BJ$111:BJ126))),"")</f>
        <v/>
      </c>
      <c r="BK126" s="138" t="str">
        <f t="array" ref="BK126">IFERROR(INDEX($A$4:$A$56,SMALL(IF($A$111=BK$4:BK$56,ROW(BK$4:BK$56)-MIN(ROW(BK$4))+1,""),ROWS(BK$111:BK126))),"")</f>
        <v/>
      </c>
      <c r="BL126" s="138" t="str">
        <f t="array" ref="BL126">IFERROR(INDEX($A$4:$A$56,SMALL(IF($A$111=BL$4:BL$56,ROW(BL$4:BL$56)-MIN(ROW(BL$4))+1,""),ROWS(BL$111:BL126))),"")</f>
        <v/>
      </c>
      <c r="BM126" s="138" t="str">
        <f t="array" ref="BM126">IFERROR(INDEX($A$4:$A$56,SMALL(IF($A$111=BM$4:BM$56,ROW(BM$4:BM$56)-MIN(ROW(BM$4))+1,""),ROWS(BM$111:BM126))),"")</f>
        <v/>
      </c>
      <c r="BN126" s="138" t="str">
        <f t="array" ref="BN126">IFERROR(INDEX($A$4:$A$56,SMALL(IF($A$111=BN$4:BN$56,ROW(BN$4:BN$56)-MIN(ROW(BN$4))+1,""),ROWS(BN$111:BN126))),"")</f>
        <v/>
      </c>
      <c r="BO126" s="186" t="str">
        <f t="array" ref="BO126">IFERROR(INDEX($A$4:$A$56,SMALL(IF($A$111=BO$4:BO$56,ROW(BO$4:BO$56)-MIN(ROW(BO$4))+1,""),ROWS(BO$111:BO126))),"")</f>
        <v/>
      </c>
      <c r="BP126" s="138" t="str">
        <f t="array" ref="BP126">IFERROR(INDEX($A$4:$A$56,SMALL(IF($A$111=BP$4:BP$56,ROW(BP$4:BP$56)-MIN(ROW(BP$4))+1,""),ROWS(BP$111:BP126))),"")</f>
        <v/>
      </c>
      <c r="BQ126" s="138" t="str">
        <f t="array" ref="BQ126">IFERROR(INDEX($A$4:$A$56,SMALL(IF($A$111=BQ$4:BQ$56,ROW(BQ$4:BQ$56)-MIN(ROW(BQ$4))+1,""),ROWS(BQ$111:BQ126))),"")</f>
        <v/>
      </c>
      <c r="BR126" s="138" t="str">
        <f t="array" ref="BR126">IFERROR(INDEX($A$4:$A$56,SMALL(IF($A$111=BR$4:BR$56,ROW(BR$4:BR$56)-MIN(ROW(BR$4))+1,""),ROWS(BR$111:BR126))),"")</f>
        <v/>
      </c>
      <c r="BS126" s="138" t="str">
        <f t="array" ref="BS126">IFERROR(INDEX($A$4:$A$56,SMALL(IF($A$111=BS$4:BS$56,ROW(BS$4:BS$56)-MIN(ROW(BS$4))+1,""),ROWS(BS$111:BS126))),"")</f>
        <v/>
      </c>
      <c r="BT126" s="186" t="str">
        <f t="array" ref="BT126">IFERROR(INDEX($A$4:$A$56,SMALL(IF($A$111=BT$4:BT$56,ROW(BT$4:BT$56)-MIN(ROW(BT$4))+1,""),ROWS(BT$111:BT126))),"")</f>
        <v/>
      </c>
      <c r="BU126" s="138" t="str">
        <f t="array" ref="BU126">IFERROR(INDEX($A$4:$A$56,SMALL(IF($A$111=BU$4:BU$56,ROW(BU$4:BU$56)-MIN(ROW(BU$4))+1,""),ROWS(BU$111:BU126))),"")</f>
        <v/>
      </c>
      <c r="BV126" s="138" t="str">
        <f t="array" ref="BV126">IFERROR(INDEX($A$4:$A$56,SMALL(IF($A$111=BV$4:BV$56,ROW(BV$4:BV$56)-MIN(ROW(BV$4))+1,""),ROWS(BV$111:BV126))),"")</f>
        <v/>
      </c>
      <c r="BW126" s="138" t="str">
        <f t="array" ref="BW126">IFERROR(INDEX($A$4:$A$56,SMALL(IF($A$111=BW$4:BW$56,ROW(BW$4:BW$56)-MIN(ROW(BW$4))+1,""),ROWS(BW$111:BW126))),"")</f>
        <v/>
      </c>
      <c r="BX126" s="138" t="str">
        <f t="array" ref="BX126">IFERROR(INDEX($A$4:$A$56,SMALL(IF($A$111=BX$4:BX$56,ROW(BX$4:BX$56)-MIN(ROW(BX$4))+1,""),ROWS(BX$111:BX126))),"")</f>
        <v/>
      </c>
      <c r="BY126" s="186" t="str">
        <f t="array" ref="BY126">IFERROR(INDEX($A$4:$A$56,SMALL(IF($A$111=BY$4:BY$56,ROW(BY$4:BY$56)-MIN(ROW(BY$4))+1,""),ROWS(BY$111:BY126))),"")</f>
        <v/>
      </c>
      <c r="BZ126" s="138" t="str">
        <f t="array" ref="BZ126">IFERROR(INDEX($A$4:$A$56,SMALL(IF($A$111=BZ$4:BZ$56,ROW(BZ$4:BZ$56)-MIN(ROW(BZ$4))+1,""),ROWS(BZ$111:BZ126))),"")</f>
        <v/>
      </c>
      <c r="CA126" s="138" t="str">
        <f t="array" ref="CA126">IFERROR(INDEX($A$4:$A$56,SMALL(IF($A$111=CA$4:CA$56,ROW(CA$4:CA$56)-MIN(ROW(CA$4))+1,""),ROWS(CA$111:CA126))),"")</f>
        <v/>
      </c>
      <c r="CB126" s="138" t="str">
        <f t="array" ref="CB126">IFERROR(INDEX($A$4:$A$56,SMALL(IF($A$111=CB$4:CB$56,ROW(CB$4:CB$56)-MIN(ROW(CB$4))+1,""),ROWS(CB$111:CB126))),"")</f>
        <v/>
      </c>
      <c r="CC126" s="138" t="str">
        <f t="array" ref="CC126">IFERROR(INDEX($A$4:$A$56,SMALL(IF($A$111=CC$4:CC$56,ROW(CC$4:CC$56)-MIN(ROW(CC$4))+1,""),ROWS(CC$111:CC126))),"")</f>
        <v/>
      </c>
      <c r="CD126" s="186" t="str">
        <f t="array" ref="CD126">IFERROR(INDEX($A$4:$A$56,SMALL(IF($A$111=CD$4:CD$56,ROW(CD$4:CD$56)-MIN(ROW(CD$4))+1,""),ROWS(CD$111:CD126))),"")</f>
        <v/>
      </c>
      <c r="CE126" s="138" t="str">
        <f t="array" ref="CE126">IFERROR(INDEX($A$4:$A$56,SMALL(IF($A$111=CE$4:CE$56,ROW(CE$4:CE$56)-MIN(ROW(CE$4))+1,""),ROWS(CE$111:CE126))),"")</f>
        <v/>
      </c>
      <c r="CF126" s="138" t="str">
        <f t="array" ref="CF126">IFERROR(INDEX($A$4:$A$56,SMALL(IF($A$111=CF$4:CF$56,ROW(CF$4:CF$56)-MIN(ROW(CF$4))+1,""),ROWS(CF$111:CF126))),"")</f>
        <v/>
      </c>
      <c r="CG126" s="138" t="str">
        <f t="array" ref="CG126">IFERROR(INDEX($A$4:$A$56,SMALL(IF($A$111=CG$4:CG$56,ROW(CG$4:CG$56)-MIN(ROW(CG$4))+1,""),ROWS(CG$111:CG126))),"")</f>
        <v/>
      </c>
      <c r="CH126" s="138" t="str">
        <f t="array" ref="CH126">IFERROR(INDEX($A$4:$A$56,SMALL(IF($A$111=CH$4:CH$56,ROW(CH$4:CH$56)-MIN(ROW(CH$4))+1,""),ROWS(CH$111:CH126))),"")</f>
        <v/>
      </c>
      <c r="CI126" s="186" t="str">
        <f t="array" ref="CI126">IFERROR(INDEX($A$4:$A$56,SMALL(IF($A$111=CI$4:CI$56,ROW(CI$4:CI$56)-MIN(ROW(CI$4))+1,""),ROWS(CI$111:CI126))),"")</f>
        <v/>
      </c>
      <c r="CJ126" s="138" t="str">
        <f t="array" ref="CJ126">IFERROR(INDEX($A$4:$A$56,SMALL(IF($A$111=CJ$4:CJ$56,ROW(CJ$4:CJ$56)-MIN(ROW(CJ$4))+1,""),ROWS(CJ$111:CJ126))),"")</f>
        <v/>
      </c>
      <c r="CK126" s="138" t="str">
        <f t="array" ref="CK126">IFERROR(INDEX($A$4:$A$56,SMALL(IF($A$111=CK$4:CK$56,ROW(CK$4:CK$56)-MIN(ROW(CK$4))+1,""),ROWS(CK$111:CK126))),"")</f>
        <v/>
      </c>
      <c r="CL126" s="138" t="str">
        <f t="array" ref="CL126">IFERROR(INDEX($A$4:$A$56,SMALL(IF($A$111=CL$4:CL$56,ROW(CL$4:CL$56)-MIN(ROW(CL$4))+1,""),ROWS(CL$111:CL126))),"")</f>
        <v/>
      </c>
      <c r="CM126" s="138" t="str">
        <f t="array" ref="CM126">IFERROR(INDEX($A$4:$A$56,SMALL(IF($A$111=CM$4:CM$56,ROW(CM$4:CM$56)-MIN(ROW(CM$4))+1,""),ROWS(CM$111:CM126))),"")</f>
        <v/>
      </c>
      <c r="CN126" s="186" t="str">
        <f t="array" ref="CN126">IFERROR(INDEX($A$4:$A$56,SMALL(IF($A$111=CN$4:CN$56,ROW(CN$4:CN$56)-MIN(ROW(CN$4))+1,""),ROWS(CN$111:CN126))),"")</f>
        <v/>
      </c>
      <c r="CO126" s="138" t="str">
        <f t="array" ref="CO126">IFERROR(INDEX($A$4:$A$56,SMALL(IF($A$111=CO$4:CO$56,ROW(CO$4:CO$56)-MIN(ROW(CO$4))+1,""),ROWS(CO$111:CO126))),"")</f>
        <v/>
      </c>
      <c r="CP126" s="138" t="str">
        <f t="array" ref="CP126">IFERROR(INDEX($A$4:$A$56,SMALL(IF($A$111=CP$4:CP$56,ROW(CP$4:CP$56)-MIN(ROW(CP$4))+1,""),ROWS(CP$111:CP126))),"")</f>
        <v/>
      </c>
      <c r="CQ126" s="138" t="str">
        <f t="array" ref="CQ126">IFERROR(INDEX($A$4:$A$56,SMALL(IF($A$111=CQ$4:CQ$56,ROW(CQ$4:CQ$56)-MIN(ROW(CQ$4))+1,""),ROWS(CQ$111:CQ126))),"")</f>
        <v/>
      </c>
      <c r="CR126" s="138" t="str">
        <f t="array" ref="CR126">IFERROR(INDEX($A$4:$A$56,SMALL(IF($A$111=CR$4:CR$56,ROW(CR$4:CR$56)-MIN(ROW(CR$4))+1,""),ROWS(CR$111:CR126))),"")</f>
        <v/>
      </c>
      <c r="CS126" s="186" t="str">
        <f t="array" ref="CS126">IFERROR(INDEX($A$4:$A$56,SMALL(IF($A$111=CS$4:CS$56,ROW(CS$4:CS$56)-MIN(ROW(CS$4))+1,""),ROWS(CS$111:CS126))),"")</f>
        <v/>
      </c>
      <c r="CT126" s="138" t="str">
        <f t="array" ref="CT126">IFERROR(INDEX($A$4:$A$56,SMALL(IF($A$111=CT$4:CT$56,ROW(CT$4:CT$56)-MIN(ROW(CT$4))+1,""),ROWS(CT$111:CT126))),"")</f>
        <v/>
      </c>
      <c r="CU126" s="138" t="str">
        <f t="array" ref="CU126">IFERROR(INDEX($A$4:$A$56,SMALL(IF($A$111=CU$4:CU$56,ROW(CU$4:CU$56)-MIN(ROW(CU$4))+1,""),ROWS(CU$111:CU126))),"")</f>
        <v/>
      </c>
      <c r="CV126" s="138" t="str">
        <f t="array" ref="CV126">IFERROR(INDEX($A$4:$A$56,SMALL(IF($A$111=CV$4:CV$56,ROW(CV$4:CV$56)-MIN(ROW(CV$4))+1,""),ROWS(CV$111:CV126))),"")</f>
        <v/>
      </c>
      <c r="CW126" s="138" t="str">
        <f t="array" ref="CW126">IFERROR(INDEX($A$4:$A$56,SMALL(IF($A$111=CW$4:CW$56,ROW(CW$4:CW$56)-MIN(ROW(CW$4))+1,""),ROWS(CW$111:CW126))),"")</f>
        <v/>
      </c>
      <c r="CX126" s="186" t="str">
        <f t="array" ref="CX126">IFERROR(INDEX($A$4:$A$56,SMALL(IF($A$111=CX$4:CX$56,ROW(CX$4:CX$56)-MIN(ROW(CX$4))+1,""),ROWS(CX$111:CX126))),"")</f>
        <v/>
      </c>
      <c r="CY126" s="138" t="str">
        <f t="array" ref="CY126">IFERROR(INDEX($A$4:$A$56,SMALL(IF($A$111=CY$4:CY$56,ROW(CY$4:CY$56)-MIN(ROW(CY$4))+1,""),ROWS(CY$111:CY126))),"")</f>
        <v/>
      </c>
      <c r="CZ126" s="138" t="str">
        <f t="array" ref="CZ126">IFERROR(INDEX($A$4:$A$56,SMALL(IF($A$111=CZ$4:CZ$56,ROW(CZ$4:CZ$56)-MIN(ROW(CZ$4))+1,""),ROWS(CZ$111:CZ126))),"")</f>
        <v/>
      </c>
      <c r="DA126" s="138" t="str">
        <f t="array" ref="DA126">IFERROR(INDEX($A$4:$A$56,SMALL(IF($A$111=DA$4:DA$56,ROW(DA$4:DA$56)-MIN(ROW(DA$4))+1,""),ROWS(DA$111:DA126))),"")</f>
        <v/>
      </c>
      <c r="DB126" s="138" t="str">
        <f t="array" ref="DB126">IFERROR(INDEX($A$4:$A$56,SMALL(IF($A$111=DB$4:DB$56,ROW(DB$4:DB$56)-MIN(ROW(DB$4))+1,""),ROWS(DB$111:DB126))),"")</f>
        <v/>
      </c>
      <c r="DC126" s="186" t="str">
        <f t="array" ref="DC126">IFERROR(INDEX($A$4:$A$56,SMALL(IF($A$111=DC$4:DC$56,ROW(DC$4:DC$56)-MIN(ROW(DC$4))+1,""),ROWS(DC$111:DC126))),"")</f>
        <v/>
      </c>
      <c r="DD126" s="138" t="str">
        <f t="array" ref="DD126">IFERROR(INDEX($A$4:$A$56,SMALL(IF($A$111=DD$4:DD$56,ROW(DD$4:DD$56)-MIN(ROW(DD$4))+1,""),ROWS(DD$111:DD126))),"")</f>
        <v/>
      </c>
      <c r="DE126" s="138" t="str">
        <f t="array" ref="DE126">IFERROR(INDEX($A$4:$A$56,SMALL(IF($A$111=DE$4:DE$56,ROW(DE$4:DE$56)-MIN(ROW(DE$4))+1,""),ROWS(DE$111:DE126))),"")</f>
        <v/>
      </c>
      <c r="DF126" s="138" t="str">
        <f t="array" ref="DF126">IFERROR(INDEX($A$4:$A$56,SMALL(IF($A$111=DF$4:DF$56,ROW(DF$4:DF$56)-MIN(ROW(DF$4))+1,""),ROWS(DF$111:DF126))),"")</f>
        <v/>
      </c>
      <c r="DG126" s="138" t="str">
        <f t="array" ref="DG126">IFERROR(INDEX($A$4:$A$56,SMALL(IF($A$111=DG$4:DG$56,ROW(DG$4:DG$56)-MIN(ROW(DG$4))+1,""),ROWS(DG$111:DG126))),"")</f>
        <v/>
      </c>
      <c r="DH126" s="186" t="str">
        <f t="array" ref="DH126">IFERROR(INDEX($A$4:$A$56,SMALL(IF($A$111=DH$4:DH$56,ROW(DH$4:DH$56)-MIN(ROW(DH$4))+1,""),ROWS(DH$111:DH126))),"")</f>
        <v/>
      </c>
      <c r="DI126" s="138" t="str">
        <f t="array" ref="DI126">IFERROR(INDEX($A$4:$A$56,SMALL(IF($A$111=DI$4:DI$56,ROW(DI$4:DI$56)-MIN(ROW(DI$4))+1,""),ROWS(DI$111:DI126))),"")</f>
        <v/>
      </c>
      <c r="DJ126" s="138" t="str">
        <f t="array" ref="DJ126">IFERROR(INDEX($A$4:$A$56,SMALL(IF($A$111=DJ$4:DJ$56,ROW(DJ$4:DJ$56)-MIN(ROW(DJ$4))+1,""),ROWS(DJ$111:DJ126))),"")</f>
        <v/>
      </c>
      <c r="DK126" s="138" t="str">
        <f t="array" ref="DK126">IFERROR(INDEX($A$4:$A$56,SMALL(IF($A$111=DK$4:DK$56,ROW(DK$4:DK$56)-MIN(ROW(DK$4))+1,""),ROWS(DK$111:DK126))),"")</f>
        <v/>
      </c>
      <c r="DL126" s="138" t="str">
        <f t="array" ref="DL126">IFERROR(INDEX($A$4:$A$56,SMALL(IF($A$111=DL$4:DL$56,ROW(DL$4:DL$56)-MIN(ROW(DL$4))+1,""),ROWS(DL$111:DL126))),"")</f>
        <v/>
      </c>
      <c r="DM126" s="186" t="str">
        <f t="array" ref="DM126">IFERROR(INDEX($A$4:$A$56,SMALL(IF($A$111=DM$4:DM$56,ROW(DM$4:DM$56)-MIN(ROW(DM$4))+1,""),ROWS(DM$111:DM126))),"")</f>
        <v/>
      </c>
      <c r="DN126" s="138" t="str">
        <f t="array" ref="DN126">IFERROR(INDEX($A$4:$A$56,SMALL(IF($A$111=DN$4:DN$56,ROW(DN$4:DN$56)-MIN(ROW(DN$4))+1,""),ROWS(DN$111:DN126))),"")</f>
        <v/>
      </c>
      <c r="DO126" s="138" t="str">
        <f t="array" ref="DO126">IFERROR(INDEX($A$4:$A$56,SMALL(IF($A$111=DO$4:DO$56,ROW(DO$4:DO$56)-MIN(ROW(DO$4))+1,""),ROWS(DO$111:DO126))),"")</f>
        <v/>
      </c>
      <c r="DP126" s="138" t="str">
        <f t="array" ref="DP126">IFERROR(INDEX($A$4:$A$56,SMALL(IF($A$111=DP$4:DP$56,ROW(DP$4:DP$56)-MIN(ROW(DP$4))+1,""),ROWS(DP$111:DP126))),"")</f>
        <v/>
      </c>
      <c r="DQ126" s="138" t="str">
        <f t="array" ref="DQ126">IFERROR(INDEX($A$4:$A$56,SMALL(IF($A$111=DQ$4:DQ$56,ROW(DQ$4:DQ$56)-MIN(ROW(DQ$4))+1,""),ROWS(DQ$111:DQ126))),"")</f>
        <v/>
      </c>
      <c r="DR126" s="186" t="str">
        <f t="array" ref="DR126">IFERROR(INDEX($A$4:$A$56,SMALL(IF($A$111=DR$4:DR$56,ROW(DR$4:DR$56)-MIN(ROW(DR$4))+1,""),ROWS(DR$111:DR126))),"")</f>
        <v/>
      </c>
      <c r="DS126" s="138" t="str">
        <f t="array" ref="DS126">IFERROR(INDEX($A$4:$A$56,SMALL(IF($A$111=DS$4:DS$56,ROW(DS$4:DS$56)-MIN(ROW(DS$4))+1,""),ROWS(DS$111:DS126))),"")</f>
        <v/>
      </c>
      <c r="DT126" s="138" t="str">
        <f t="array" ref="DT126">IFERROR(INDEX($A$4:$A$56,SMALL(IF($A$111=DT$4:DT$56,ROW(DT$4:DT$56)-MIN(ROW(DT$4))+1,""),ROWS(DT$111:DT126))),"")</f>
        <v/>
      </c>
      <c r="DU126" s="138" t="str">
        <f t="array" ref="DU126">IFERROR(INDEX($A$4:$A$56,SMALL(IF($A$111=DU$4:DU$56,ROW(DU$4:DU$56)-MIN(ROW(DU$4))+1,""),ROWS(DU$111:DU126))),"")</f>
        <v/>
      </c>
      <c r="DV126" s="138" t="str">
        <f t="array" ref="DV126">IFERROR(INDEX($A$4:$A$56,SMALL(IF($A$111=DV$4:DV$56,ROW(DV$4:DV$56)-MIN(ROW(DV$4))+1,""),ROWS(DV$111:DV126))),"")</f>
        <v/>
      </c>
      <c r="DW126" s="186" t="str">
        <f t="array" ref="DW126">IFERROR(INDEX($A$4:$A$56,SMALL(IF($A$111=DW$4:DW$56,ROW(DW$4:DW$56)-MIN(ROW(DW$4))+1,""),ROWS(DW$111:DW126))),"")</f>
        <v/>
      </c>
      <c r="DX126" s="138" t="str">
        <f t="array" ref="DX126">IFERROR(INDEX($A$4:$A$56,SMALL(IF($A$111=DX$4:DX$56,ROW(DX$4:DX$56)-MIN(ROW(DX$4))+1,""),ROWS(DX$111:DX126))),"")</f>
        <v/>
      </c>
      <c r="DY126" s="138" t="str">
        <f t="array" ref="DY126">IFERROR(INDEX($A$4:$A$56,SMALL(IF($A$111=DY$4:DY$56,ROW(DY$4:DY$56)-MIN(ROW(DY$4))+1,""),ROWS(DY$111:DY126))),"")</f>
        <v/>
      </c>
      <c r="DZ126" s="138" t="str">
        <f t="array" ref="DZ126">IFERROR(INDEX($A$4:$A$56,SMALL(IF($A$111=DZ$4:DZ$56,ROW(DZ$4:DZ$56)-MIN(ROW(DZ$4))+1,""),ROWS(DZ$111:DZ126))),"")</f>
        <v/>
      </c>
      <c r="EA126" s="138" t="str">
        <f t="array" ref="EA126">IFERROR(INDEX($A$4:$A$56,SMALL(IF($A$111=EA$4:EA$56,ROW(EA$4:EA$56)-MIN(ROW(EA$4))+1,""),ROWS(EA$111:EA126))),"")</f>
        <v/>
      </c>
      <c r="EB126" s="186" t="str">
        <f t="array" ref="EB126">IFERROR(INDEX($A$4:$A$56,SMALL(IF($A$111=EB$4:EB$56,ROW(EB$4:EB$56)-MIN(ROW(EB$4))+1,""),ROWS(EB$111:EB126))),"")</f>
        <v/>
      </c>
      <c r="EC126" s="138" t="str">
        <f t="array" ref="EC126">IFERROR(INDEX($A$4:$A$56,SMALL(IF($A$111=EC$4:EC$56,ROW(EC$4:EC$56)-MIN(ROW(EC$4))+1,""),ROWS(EC$111:EC126))),"")</f>
        <v/>
      </c>
      <c r="ED126" s="138" t="str">
        <f t="array" ref="ED126">IFERROR(INDEX($A$4:$A$56,SMALL(IF($A$111=ED$4:ED$56,ROW(ED$4:ED$56)-MIN(ROW(ED$4))+1,""),ROWS(ED$111:ED126))),"")</f>
        <v/>
      </c>
      <c r="EE126" s="138" t="str">
        <f t="array" ref="EE126">IFERROR(INDEX($A$4:$A$56,SMALL(IF($A$111=EE$4:EE$56,ROW(EE$4:EE$56)-MIN(ROW(EE$4))+1,""),ROWS(EE$111:EE126))),"")</f>
        <v/>
      </c>
      <c r="EF126" s="138" t="str">
        <f t="array" ref="EF126">IFERROR(INDEX($A$4:$A$56,SMALL(IF($A$111=EF$4:EF$56,ROW(EF$4:EF$56)-MIN(ROW(EF$4))+1,""),ROWS(EF$111:EF126))),"")</f>
        <v/>
      </c>
      <c r="EG126" s="186" t="str">
        <f t="array" ref="EG126">IFERROR(INDEX($A$4:$A$56,SMALL(IF($A$111=EG$4:EG$56,ROW(EG$4:EG$56)-MIN(ROW(EG$4))+1,""),ROWS(EG$111:EG126))),"")</f>
        <v/>
      </c>
      <c r="EH126" s="138" t="str">
        <f t="array" ref="EH126">IFERROR(INDEX($A$4:$A$56,SMALL(IF($A$111=EH$4:EH$56,ROW(EH$4:EH$56)-MIN(ROW(EH$4))+1,""),ROWS(EH$111:EH126))),"")</f>
        <v/>
      </c>
      <c r="EI126" s="138" t="str">
        <f t="array" ref="EI126">IFERROR(INDEX($A$4:$A$56,SMALL(IF($A$111=EI$4:EI$56,ROW(EI$4:EI$56)-MIN(ROW(EI$4))+1,""),ROWS(EI$111:EI126))),"")</f>
        <v/>
      </c>
      <c r="EJ126" s="138" t="str">
        <f t="array" ref="EJ126">IFERROR(INDEX($A$4:$A$56,SMALL(IF($A$111=EJ$4:EJ$56,ROW(EJ$4:EJ$56)-MIN(ROW(EJ$4))+1,""),ROWS(EJ$111:EJ126))),"")</f>
        <v/>
      </c>
      <c r="EK126" s="138" t="str">
        <f t="array" ref="EK126">IFERROR(INDEX($A$4:$A$56,SMALL(IF($A$111=EK$4:EK$56,ROW(EK$4:EK$56)-MIN(ROW(EK$4))+1,""),ROWS(EK$111:EK126))),"")</f>
        <v/>
      </c>
      <c r="EL126" s="138" t="str">
        <f t="array" ref="EL126">IFERROR(INDEX($A$4:$A$56,SMALL(IF($A$111=EL$4:EL$56,ROW(EL$4:EL$56)-MIN(ROW(EL$4))+1,""),ROWS(EL$111:EL126))),"")</f>
        <v/>
      </c>
      <c r="EM126" s="138" t="str">
        <f t="array" ref="EM126">IFERROR(INDEX($A$4:$A$56,SMALL(IF($A$111=EM$4:EM$56,ROW(EM$4:EM$56)-MIN(ROW(EM$4))+1,""),ROWS(EM$111:EM126))),"")</f>
        <v/>
      </c>
      <c r="EN126" s="138" t="str">
        <f t="array" ref="EN126">IFERROR(INDEX($A$4:$A$56,SMALL(IF($A$111=EN$4:EN$56,ROW(EN$4:EN$56)-MIN(ROW(EN$4))+1,""),ROWS(EN$111:EN126))),"")</f>
        <v/>
      </c>
      <c r="EO126" s="138" t="str">
        <f t="array" ref="EO126">IFERROR(INDEX($A$4:$A$56,SMALL(IF($A$111=EO$4:EO$56,ROW(EO$4:EO$56)-MIN(ROW(EO$4))+1,""),ROWS(EO$111:EO126))),"")</f>
        <v/>
      </c>
      <c r="EP126" s="138" t="str">
        <f t="array" ref="EP126">IFERROR(INDEX($A$4:$A$56,SMALL(IF($A$111=EP$4:EP$56,ROW(EP$4:EP$56)-MIN(ROW(EP$4))+1,""),ROWS(EP$111:EP126))),"")</f>
        <v/>
      </c>
      <c r="EQ126" s="138" t="str">
        <f t="array" ref="EQ126">IFERROR(INDEX($A$4:$A$56,SMALL(IF($A$111=EQ$4:EQ$56,ROW(EQ$4:EQ$56)-MIN(ROW(EQ$4))+1,""),ROWS(EQ$111:EQ126))),"")</f>
        <v/>
      </c>
      <c r="ER126" s="138" t="str">
        <f t="array" ref="ER126">IFERROR(INDEX($A$4:$A$56,SMALL(IF($A$111=ER$4:ER$56,ROW(ER$4:ER$56)-MIN(ROW(ER$4))+1,""),ROWS(ER$111:ER126))),"")</f>
        <v/>
      </c>
      <c r="ES126" s="138" t="str">
        <f t="array" ref="ES126">IFERROR(INDEX($A$4:$A$56,SMALL(IF($A$111=ES$4:ES$56,ROW(ES$4:ES$56)-MIN(ROW(ES$4))+1,""),ROWS(ES$111:ES126))),"")</f>
        <v/>
      </c>
      <c r="ET126" s="138" t="str">
        <f t="array" ref="ET126">IFERROR(INDEX($A$4:$A$56,SMALL(IF($A$111=ET$4:ET$56,ROW(ET$4:ET$56)-MIN(ROW(ET$4))+1,""),ROWS(ET$111:ET126))),"")</f>
        <v/>
      </c>
      <c r="EU126" s="138" t="str">
        <f t="array" ref="EU126">IFERROR(INDEX($A$4:$A$56,SMALL(IF($A$111=EU$4:EU$56,ROW(EU$4:EU$56)-MIN(ROW(EU$4))+1,""),ROWS(EU$111:EU126))),"")</f>
        <v/>
      </c>
      <c r="EV126" s="138" t="str">
        <f t="array" ref="EV126">IFERROR(INDEX($A$4:$A$56,SMALL(IF($A$111=EV$4:EV$56,ROW(EV$4:EV$56)-MIN(ROW(EV$4))+1,""),ROWS(EV$111:EV126))),"")</f>
        <v/>
      </c>
      <c r="EW126" s="138" t="str">
        <f t="array" ref="EW126">IFERROR(INDEX($A$4:$A$56,SMALL(IF($A$111=EW$4:EW$56,ROW(EW$4:EW$56)-MIN(ROW(EW$4))+1,""),ROWS(EW$111:EW126))),"")</f>
        <v/>
      </c>
      <c r="EX126" s="138" t="str">
        <f t="array" ref="EX126">IFERROR(INDEX($A$4:$A$56,SMALL(IF($A$111=EX$4:EX$56,ROW(EX$4:EX$56)-MIN(ROW(EX$4))+1,""),ROWS(EX$111:EX126))),"")</f>
        <v/>
      </c>
      <c r="EY126" s="138" t="str">
        <f t="array" ref="EY126">IFERROR(INDEX($A$4:$A$56,SMALL(IF($A$111=EY$4:EY$56,ROW(EY$4:EY$56)-MIN(ROW(EY$4))+1,""),ROWS(EY$111:EY126))),"")</f>
        <v/>
      </c>
      <c r="EZ126" s="138" t="str">
        <f t="array" ref="EZ126">IFERROR(INDEX($A$4:$A$56,SMALL(IF($A$111=EZ$4:EZ$56,ROW(EZ$4:EZ$56)-MIN(ROW(EZ$4))+1,""),ROWS(EZ$111:EZ126))),"")</f>
        <v/>
      </c>
      <c r="FA126" s="138" t="str">
        <f t="array" ref="FA126">IFERROR(INDEX($A$4:$A$56,SMALL(IF($A$111=FA$4:FA$56,ROW(FA$4:FA$56)-MIN(ROW(FA$4))+1,""),ROWS(FA$111:FA126))),"")</f>
        <v/>
      </c>
      <c r="FB126" s="138" t="str">
        <f t="array" ref="FB126">IFERROR(INDEX($A$4:$A$56,SMALL(IF($A$111=FB$4:FB$56,ROW(FB$4:FB$56)-MIN(ROW(FB$4))+1,""),ROWS(FB$111:FB126))),"")</f>
        <v/>
      </c>
      <c r="FC126" s="138" t="str">
        <f t="array" ref="FC126">IFERROR(INDEX($A$4:$A$56,SMALL(IF($A$111=FC$4:FC$56,ROW(FC$4:FC$56)-MIN(ROW(FC$4))+1,""),ROWS(FC$111:FC126))),"")</f>
        <v/>
      </c>
      <c r="FD126" s="138" t="str">
        <f t="array" ref="FD126">IFERROR(INDEX($A$4:$A$56,SMALL(IF($A$111=FD$4:FD$56,ROW(FD$4:FD$56)-MIN(ROW(FD$4))+1,""),ROWS(FD$111:FD126))),"")</f>
        <v/>
      </c>
      <c r="FE126" s="138" t="str">
        <f t="array" ref="FE126">IFERROR(INDEX($A$4:$A$56,SMALL(IF($A$111=FE$4:FE$56,ROW(FE$4:FE$56)-MIN(ROW(FE$4))+1,""),ROWS(FE$111:FE126))),"")</f>
        <v/>
      </c>
      <c r="FF126" s="138" t="str">
        <f t="array" ref="FF126">IFERROR(INDEX($A$4:$A$56,SMALL(IF($A$111=FF$4:FF$56,ROW(FF$4:FF$56)-MIN(ROW(FF$4))+1,""),ROWS(FF$111:FF126))),"")</f>
        <v/>
      </c>
      <c r="FG126" s="138" t="str">
        <f t="array" ref="FG126">IFERROR(INDEX($A$4:$A$56,SMALL(IF($A$111=FG$4:FG$56,ROW(FG$4:FG$56)-MIN(ROW(FG$4))+1,""),ROWS(FG$111:FG126))),"")</f>
        <v/>
      </c>
      <c r="FH126" s="138" t="str">
        <f t="array" ref="FH126">IFERROR(INDEX($A$4:$A$56,SMALL(IF($A$111=FH$4:FH$56,ROW(FH$4:FH$56)-MIN(ROW(FH$4))+1,""),ROWS(FH$111:FH126))),"")</f>
        <v/>
      </c>
      <c r="FI126" s="138" t="str">
        <f t="array" ref="FI126">IFERROR(INDEX($A$4:$A$56,SMALL(IF($A$111=FI$4:FI$56,ROW(FI$4:FI$56)-MIN(ROW(FI$4))+1,""),ROWS(FI$111:FI126))),"")</f>
        <v/>
      </c>
      <c r="FJ126" s="138" t="str">
        <f t="array" ref="FJ126">IFERROR(INDEX($A$4:$A$56,SMALL(IF($A$111=FJ$4:FJ$56,ROW(FJ$4:FJ$56)-MIN(ROW(FJ$4))+1,""),ROWS(FJ$111:FJ126))),"")</f>
        <v/>
      </c>
      <c r="FK126" s="138" t="str">
        <f t="array" ref="FK126">IFERROR(INDEX($A$4:$A$56,SMALL(IF($A$111=FK$4:FK$56,ROW(FK$4:FK$56)-MIN(ROW(FK$4))+1,""),ROWS(FK$111:FK126))),"")</f>
        <v/>
      </c>
      <c r="FL126" s="138" t="str">
        <f t="array" ref="FL126">IFERROR(INDEX($A$4:$A$56,SMALL(IF($A$111=FL$4:FL$56,ROW(FL$4:FL$56)-MIN(ROW(FL$4))+1,""),ROWS(FL$111:FL126))),"")</f>
        <v/>
      </c>
      <c r="FM126" s="138" t="str">
        <f t="array" ref="FM126">IFERROR(INDEX($A$4:$A$56,SMALL(IF($A$111=FM$4:FM$56,ROW(FM$4:FM$56)-MIN(ROW(FM$4))+1,""),ROWS(FM$111:FM126))),"")</f>
        <v/>
      </c>
      <c r="FN126" s="138" t="str">
        <f t="array" ref="FN126">IFERROR(INDEX($A$4:$A$56,SMALL(IF($A$111=FN$4:FN$56,ROW(FN$4:FN$56)-MIN(ROW(FN$4))+1,""),ROWS(FN$111:FN126))),"")</f>
        <v/>
      </c>
      <c r="FO126" s="138" t="str">
        <f t="array" ref="FO126">IFERROR(INDEX($A$4:$A$56,SMALL(IF($A$111=FO$4:FO$56,ROW(FO$4:FO$56)-MIN(ROW(FO$4))+1,""),ROWS(FO$111:FO126))),"")</f>
        <v/>
      </c>
      <c r="FP126" s="138" t="str">
        <f t="array" ref="FP126">IFERROR(INDEX($A$4:$A$56,SMALL(IF($A$111=FP$4:FP$56,ROW(FP$4:FP$56)-MIN(ROW(FP$4))+1,""),ROWS(FP$111:FP126))),"")</f>
        <v/>
      </c>
      <c r="FQ126" s="138" t="str">
        <f t="array" ref="FQ126">IFERROR(INDEX($A$4:$A$56,SMALL(IF($A$111=FQ$4:FQ$56,ROW(FQ$4:FQ$56)-MIN(ROW(FQ$4))+1,""),ROWS(FQ$111:FQ126))),"")</f>
        <v/>
      </c>
      <c r="FR126" s="138" t="str">
        <f t="array" ref="FR126">IFERROR(INDEX($A$4:$A$56,SMALL(IF($A$111=FR$4:FR$56,ROW(FR$4:FR$56)-MIN(ROW(FR$4))+1,""),ROWS(FR$111:FR126))),"")</f>
        <v/>
      </c>
      <c r="FS126" s="138" t="str">
        <f t="array" ref="FS126">IFERROR(INDEX($A$4:$A$56,SMALL(IF($A$111=FS$4:FS$56,ROW(FS$4:FS$56)-MIN(ROW(FS$4))+1,""),ROWS(FS$111:FS126))),"")</f>
        <v/>
      </c>
      <c r="FT126" s="138" t="str">
        <f t="array" ref="FT126">IFERROR(INDEX($A$4:$A$56,SMALL(IF($A$111=FT$4:FT$56,ROW(FT$4:FT$56)-MIN(ROW(FT$4))+1,""),ROWS(FT$111:FT126))),"")</f>
        <v/>
      </c>
      <c r="FU126" s="138" t="str">
        <f t="array" ref="FU126">IFERROR(INDEX($A$4:$A$56,SMALL(IF($A$111=FU$4:FU$56,ROW(FU$4:FU$56)-MIN(ROW(FU$4))+1,""),ROWS(FU$111:FU126))),"")</f>
        <v/>
      </c>
      <c r="FV126" s="138" t="str">
        <f t="array" ref="FV126">IFERROR(INDEX($A$4:$A$56,SMALL(IF($A$111=FV$4:FV$56,ROW(FV$4:FV$56)-MIN(ROW(FV$4))+1,""),ROWS(FV$111:FV126))),"")</f>
        <v/>
      </c>
      <c r="FW126" s="138" t="str">
        <f t="array" ref="FW126">IFERROR(INDEX($A$4:$A$56,SMALL(IF($A$111=FW$4:FW$56,ROW(FW$4:FW$56)-MIN(ROW(FW$4))+1,""),ROWS(FW$111:FW126))),"")</f>
        <v/>
      </c>
      <c r="FX126" s="138" t="str">
        <f t="array" ref="FX126">IFERROR(INDEX($A$4:$A$56,SMALL(IF($A$111=FX$4:FX$56,ROW(FX$4:FX$56)-MIN(ROW(FX$4))+1,""),ROWS(FX$111:FX126))),"")</f>
        <v/>
      </c>
      <c r="FY126" s="138" t="str">
        <f t="array" ref="FY126">IFERROR(INDEX($A$4:$A$56,SMALL(IF($A$111=FY$4:FY$56,ROW(FY$4:FY$56)-MIN(ROW(FY$4))+1,""),ROWS(FY$111:FY126))),"")</f>
        <v/>
      </c>
      <c r="FZ126" s="138" t="str">
        <f t="array" ref="FZ126">IFERROR(INDEX($A$4:$A$56,SMALL(IF($A$111=FZ$4:FZ$56,ROW(FZ$4:FZ$56)-MIN(ROW(FZ$4))+1,""),ROWS(FZ$111:FZ126))),"")</f>
        <v/>
      </c>
      <c r="GA126" s="138" t="str">
        <f t="array" ref="GA126">IFERROR(INDEX($A$4:$A$56,SMALL(IF($A$111=GA$4:GA$56,ROW(GA$4:GA$56)-MIN(ROW(GA$4))+1,""),ROWS(GA$111:GA126))),"")</f>
        <v/>
      </c>
      <c r="GB126" s="138" t="str">
        <f t="array" ref="GB126">IFERROR(INDEX($A$4:$A$56,SMALL(IF($A$111=GB$4:GB$56,ROW(GB$4:GB$56)-MIN(ROW(GB$4))+1,""),ROWS(GB$111:GB126))),"")</f>
        <v/>
      </c>
      <c r="GC126" s="138" t="str">
        <f t="array" ref="GC126">IFERROR(INDEX($A$4:$A$56,SMALL(IF($A$111=GC$4:GC$56,ROW(GC$4:GC$56)-MIN(ROW(GC$4))+1,""),ROWS(GC$111:GC126))),"")</f>
        <v/>
      </c>
      <c r="GD126" s="138" t="str">
        <f t="array" ref="GD126">IFERROR(INDEX($A$4:$A$56,SMALL(IF($A$111=GD$4:GD$56,ROW(GD$4:GD$56)-MIN(ROW(GD$4))+1,""),ROWS(GD$111:GD126))),"")</f>
        <v/>
      </c>
      <c r="GE126" s="138" t="str">
        <f t="array" ref="GE126">IFERROR(INDEX($A$4:$A$56,SMALL(IF($A$111=GE$4:GE$56,ROW(GE$4:GE$56)-MIN(ROW(GE$4))+1,""),ROWS(GE$111:GE126))),"")</f>
        <v/>
      </c>
      <c r="GF126" s="138" t="str">
        <f t="array" ref="GF126">IFERROR(INDEX($A$4:$A$56,SMALL(IF($A$111=GF$4:GF$56,ROW(GF$4:GF$56)-MIN(ROW(GF$4))+1,""),ROWS(GF$111:GF126))),"")</f>
        <v/>
      </c>
      <c r="GG126" s="138" t="str">
        <f t="array" ref="GG126">IFERROR(INDEX($A$4:$A$56,SMALL(IF($A$111=GG$4:GG$56,ROW(GG$4:GG$56)-MIN(ROW(GG$4))+1,""),ROWS(GG$111:GG126))),"")</f>
        <v/>
      </c>
      <c r="GH126" s="138" t="str">
        <f t="array" ref="GH126">IFERROR(INDEX($A$4:$A$56,SMALL(IF($A$111=GH$4:GH$56,ROW(GH$4:GH$56)-MIN(ROW(GH$4))+1,""),ROWS(GH$111:GH126))),"")</f>
        <v/>
      </c>
      <c r="GI126" s="138" t="str">
        <f t="array" ref="GI126">IFERROR(INDEX($A$4:$A$56,SMALL(IF($A$111=GI$4:GI$56,ROW(GI$4:GI$56)-MIN(ROW(GI$4))+1,""),ROWS(GI$111:GI126))),"")</f>
        <v/>
      </c>
      <c r="GJ126" s="138" t="str">
        <f t="array" ref="GJ126">IFERROR(INDEX($A$4:$A$56,SMALL(IF($A$111=GJ$4:GJ$56,ROW(GJ$4:GJ$56)-MIN(ROW(GJ$4))+1,""),ROWS(GJ$111:GJ126))),"")</f>
        <v/>
      </c>
      <c r="GK126" s="138" t="str">
        <f t="array" ref="GK126">IFERROR(INDEX($A$4:$A$56,SMALL(IF($A$111=GK$4:GK$56,ROW(GK$4:GK$56)-MIN(ROW(GK$4))+1,""),ROWS(GK$111:GK126))),"")</f>
        <v/>
      </c>
      <c r="GL126" s="138" t="str">
        <f t="array" ref="GL126">IFERROR(INDEX($A$4:$A$56,SMALL(IF($A$111=GL$4:GL$56,ROW(GL$4:GL$56)-MIN(ROW(GL$4))+1,""),ROWS(GL$111:GL126))),"")</f>
        <v/>
      </c>
      <c r="GM126" s="138" t="str">
        <f t="array" ref="GM126">IFERROR(INDEX($A$4:$A$56,SMALL(IF($A$111=GM$4:GM$56,ROW(GM$4:GM$56)-MIN(ROW(GM$4))+1,""),ROWS(GM$111:GM126))),"")</f>
        <v/>
      </c>
      <c r="GN126" s="138" t="str">
        <f t="array" ref="GN126">IFERROR(INDEX($A$4:$A$56,SMALL(IF($A$111=GN$4:GN$56,ROW(GN$4:GN$56)-MIN(ROW(GN$4))+1,""),ROWS(GN$111:GN126))),"")</f>
        <v/>
      </c>
      <c r="GO126" s="138" t="str">
        <f t="array" ref="GO126">IFERROR(INDEX($A$4:$A$56,SMALL(IF($A$111=GO$4:GO$56,ROW(GO$4:GO$56)-MIN(ROW(GO$4))+1,""),ROWS(GO$111:GO126))),"")</f>
        <v/>
      </c>
      <c r="GP126" s="138" t="str">
        <f t="array" ref="GP126">IFERROR(INDEX($A$4:$A$56,SMALL(IF($A$111=GP$4:GP$56,ROW(GP$4:GP$56)-MIN(ROW(GP$4))+1,""),ROWS(GP$111:GP126))),"")</f>
        <v/>
      </c>
      <c r="GQ126" s="138" t="str">
        <f t="array" ref="GQ126">IFERROR(INDEX($A$4:$A$56,SMALL(IF($A$111=GQ$4:GQ$56,ROW(GQ$4:GQ$56)-MIN(ROW(GQ$4))+1,""),ROWS(GQ$111:GQ126))),"")</f>
        <v/>
      </c>
      <c r="GR126" s="138" t="str">
        <f t="array" ref="GR126">IFERROR(INDEX($A$4:$A$56,SMALL(IF($A$111=GR$4:GR$56,ROW(GR$4:GR$56)-MIN(ROW(GR$4))+1,""),ROWS(GR$111:GR126))),"")</f>
        <v/>
      </c>
      <c r="GS126" s="138" t="str">
        <f t="array" ref="GS126">IFERROR(INDEX($A$4:$A$56,SMALL(IF($A$111=GS$4:GS$56,ROW(GS$4:GS$56)-MIN(ROW(GS$4))+1,""),ROWS(GS$111:GS126))),"")</f>
        <v/>
      </c>
      <c r="GT126" s="138" t="str">
        <f t="array" ref="GT126">IFERROR(INDEX($A$4:$A$56,SMALL(IF($A$111=GT$4:GT$56,ROW(GT$4:GT$56)-MIN(ROW(GT$4))+1,""),ROWS(GT$111:GT126))),"")</f>
        <v/>
      </c>
      <c r="GU126" s="138" t="str">
        <f t="array" ref="GU126">IFERROR(INDEX($A$4:$A$56,SMALL(IF($A$111=GU$4:GU$56,ROW(GU$4:GU$56)-MIN(ROW(GU$4))+1,""),ROWS(GU$111:GU126))),"")</f>
        <v/>
      </c>
      <c r="GV126" s="138" t="str">
        <f t="array" ref="GV126">IFERROR(INDEX($A$4:$A$56,SMALL(IF($A$111=GV$4:GV$56,ROW(GV$4:GV$56)-MIN(ROW(GV$4))+1,""),ROWS(GV$111:GV126))),"")</f>
        <v/>
      </c>
      <c r="GW126" s="138" t="str">
        <f t="array" ref="GW126">IFERROR(INDEX($A$4:$A$56,SMALL(IF($A$111=GW$4:GW$56,ROW(GW$4:GW$56)-MIN(ROW(GW$4))+1,""),ROWS(GW$111:GW126))),"")</f>
        <v/>
      </c>
      <c r="GX126" s="138" t="str">
        <f t="array" ref="GX126">IFERROR(INDEX($A$4:$A$56,SMALL(IF($A$111=GX$4:GX$56,ROW(GX$4:GX$56)-MIN(ROW(GX$4))+1,""),ROWS(GX$111:GX126))),"")</f>
        <v/>
      </c>
      <c r="GY126" s="138" t="str">
        <f t="array" ref="GY126">IFERROR(INDEX($A$4:$A$56,SMALL(IF($A$111=GY$4:GY$56,ROW(GY$4:GY$56)-MIN(ROW(GY$4))+1,""),ROWS(GY$111:GY126))),"")</f>
        <v/>
      </c>
      <c r="GZ126" s="138" t="str">
        <f t="array" ref="GZ126">IFERROR(INDEX($A$4:$A$56,SMALL(IF($A$111=GZ$4:GZ$56,ROW(GZ$4:GZ$56)-MIN(ROW(GZ$4))+1,""),ROWS(GZ$111:GZ126))),"")</f>
        <v/>
      </c>
      <c r="HA126" s="138" t="str">
        <f t="array" ref="HA126">IFERROR(INDEX($A$4:$A$56,SMALL(IF($A$111=HA$4:HA$56,ROW(HA$4:HA$56)-MIN(ROW(HA$4))+1,""),ROWS(HA$111:HA126))),"")</f>
        <v/>
      </c>
      <c r="HB126" s="138" t="str">
        <f t="array" ref="HB126">IFERROR(INDEX($A$4:$A$56,SMALL(IF($A$111=HB$4:HB$56,ROW(HB$4:HB$56)-MIN(ROW(HB$4))+1,""),ROWS(HB$111:HB126))),"")</f>
        <v/>
      </c>
      <c r="HC126" s="138" t="str">
        <f t="array" ref="HC126">IFERROR(INDEX($A$4:$A$56,SMALL(IF($A$111=HC$4:HC$56,ROW(HC$4:HC$56)-MIN(ROW(HC$4))+1,""),ROWS(HC$111:HC126))),"")</f>
        <v/>
      </c>
      <c r="HD126" s="138" t="str">
        <f t="array" ref="HD126">IFERROR(INDEX($A$4:$A$56,SMALL(IF($A$111=HD$4:HD$56,ROW(HD$4:HD$56)-MIN(ROW(HD$4))+1,""),ROWS(HD$111:HD126))),"")</f>
        <v/>
      </c>
      <c r="HE126" s="138" t="str">
        <f t="array" ref="HE126">IFERROR(INDEX($A$4:$A$56,SMALL(IF($A$111=HE$4:HE$56,ROW(HE$4:HE$56)-MIN(ROW(HE$4))+1,""),ROWS(HE$111:HE126))),"")</f>
        <v/>
      </c>
      <c r="HF126" s="138" t="str">
        <f t="array" ref="HF126">IFERROR(INDEX($A$4:$A$56,SMALL(IF($A$111=HF$4:HF$56,ROW(HF$4:HF$56)-MIN(ROW(HF$4))+1,""),ROWS(HF$111:HF126))),"")</f>
        <v/>
      </c>
      <c r="HG126" s="138" t="str">
        <f t="array" ref="HG126">IFERROR(INDEX($A$4:$A$56,SMALL(IF($A$111=HG$4:HG$56,ROW(HG$4:HG$56)-MIN(ROW(HG$4))+1,""),ROWS(HG$111:HG126))),"")</f>
        <v/>
      </c>
      <c r="HH126" s="138" t="str">
        <f t="array" ref="HH126">IFERROR(INDEX($A$4:$A$56,SMALL(IF($A$111=HH$4:HH$56,ROW(HH$4:HH$56)-MIN(ROW(HH$4))+1,""),ROWS(HH$111:HH126))),"")</f>
        <v/>
      </c>
      <c r="HI126" s="138" t="str">
        <f t="array" ref="HI126">IFERROR(INDEX($A$4:$A$56,SMALL(IF($A$111=HI$4:HI$56,ROW(HI$4:HI$56)-MIN(ROW(HI$4))+1,""),ROWS(HI$111:HI126))),"")</f>
        <v/>
      </c>
      <c r="HJ126" s="138" t="str">
        <f t="array" ref="HJ126">IFERROR(INDEX($A$4:$A$56,SMALL(IF($A$111=HJ$4:HJ$56,ROW(HJ$4:HJ$56)-MIN(ROW(HJ$4))+1,""),ROWS(HJ$111:HJ126))),"")</f>
        <v/>
      </c>
      <c r="HK126" s="138" t="str">
        <f t="array" ref="HK126">IFERROR(INDEX($A$4:$A$56,SMALL(IF($A$111=HK$4:HK$56,ROW(HK$4:HK$56)-MIN(ROW(HK$4))+1,""),ROWS(HK$111:HK126))),"")</f>
        <v/>
      </c>
      <c r="HL126" s="138" t="str">
        <f t="array" ref="HL126">IFERROR(INDEX($A$4:$A$56,SMALL(IF($A$111=HL$4:HL$56,ROW(HL$4:HL$56)-MIN(ROW(HL$4))+1,""),ROWS(HL$111:HL126))),"")</f>
        <v/>
      </c>
      <c r="HM126" s="138" t="str">
        <f t="array" ref="HM126">IFERROR(INDEX($A$4:$A$56,SMALL(IF($A$111=HM$4:HM$56,ROW(HM$4:HM$56)-MIN(ROW(HM$4))+1,""),ROWS(HM$111:HM126))),"")</f>
        <v/>
      </c>
      <c r="HN126" s="138" t="str">
        <f t="array" ref="HN126">IFERROR(INDEX($A$4:$A$56,SMALL(IF($A$111=HN$4:HN$56,ROW(HN$4:HN$56)-MIN(ROW(HN$4))+1,""),ROWS(HN$111:HN126))),"")</f>
        <v/>
      </c>
      <c r="HO126" s="138" t="str">
        <f t="array" ref="HO126">IFERROR(INDEX($A$4:$A$56,SMALL(IF($A$111=HO$4:HO$56,ROW(HO$4:HO$56)-MIN(ROW(HO$4))+1,""),ROWS(HO$111:HO126))),"")</f>
        <v/>
      </c>
      <c r="HP126" s="138" t="str">
        <f t="array" ref="HP126">IFERROR(INDEX($A$4:$A$56,SMALL(IF($A$111=HP$4:HP$56,ROW(HP$4:HP$56)-MIN(ROW(HP$4))+1,""),ROWS(HP$111:HP126))),"")</f>
        <v/>
      </c>
      <c r="HQ126" s="138" t="str">
        <f t="array" ref="HQ126">IFERROR(INDEX($A$4:$A$56,SMALL(IF($A$111=HQ$4:HQ$56,ROW(HQ$4:HQ$56)-MIN(ROW(HQ$4))+1,""),ROWS(HQ$111:HQ126))),"")</f>
        <v/>
      </c>
      <c r="HR126" s="138" t="str">
        <f t="array" ref="HR126">IFERROR(INDEX($A$4:$A$56,SMALL(IF($A$111=HR$4:HR$56,ROW(HR$4:HR$56)-MIN(ROW(HR$4))+1,""),ROWS(HR$111:HR126))),"")</f>
        <v/>
      </c>
      <c r="HS126" s="138" t="str">
        <f t="array" ref="HS126">IFERROR(INDEX($A$4:$A$56,SMALL(IF($A$111=HS$4:HS$56,ROW(HS$4:HS$56)-MIN(ROW(HS$4))+1,""),ROWS(HS$111:HS126))),"")</f>
        <v/>
      </c>
      <c r="HT126" s="138" t="str">
        <f t="array" ref="HT126">IFERROR(INDEX($A$4:$A$56,SMALL(IF($A$111=HT$4:HT$56,ROW(HT$4:HT$56)-MIN(ROW(HT$4))+1,""),ROWS(HT$111:HT126))),"")</f>
        <v/>
      </c>
      <c r="HU126" s="138" t="str">
        <f t="array" ref="HU126">IFERROR(INDEX($A$4:$A$56,SMALL(IF($A$111=HU$4:HU$56,ROW(HU$4:HU$56)-MIN(ROW(HU$4))+1,""),ROWS(HU$111:HU126))),"")</f>
        <v/>
      </c>
      <c r="HV126" s="138" t="str">
        <f t="array" ref="HV126">IFERROR(INDEX($A$4:$A$56,SMALL(IF($A$111=HV$4:HV$56,ROW(HV$4:HV$56)-MIN(ROW(HV$4))+1,""),ROWS(HV$111:HV126))),"")</f>
        <v/>
      </c>
      <c r="HW126" s="138" t="str">
        <f t="array" ref="HW126">IFERROR(INDEX($A$4:$A$56,SMALL(IF($A$111=HW$4:HW$56,ROW(HW$4:HW$56)-MIN(ROW(HW$4))+1,""),ROWS(HW$111:HW126))),"")</f>
        <v/>
      </c>
      <c r="HX126" s="138" t="str">
        <f t="array" ref="HX126">IFERROR(INDEX($A$4:$A$56,SMALL(IF($A$111=HX$4:HX$56,ROW(HX$4:HX$56)-MIN(ROW(HX$4))+1,""),ROWS(HX$111:HX126))),"")</f>
        <v/>
      </c>
      <c r="HY126" s="138" t="str">
        <f t="array" ref="HY126">IFERROR(INDEX($A$4:$A$56,SMALL(IF($A$111=HY$4:HY$56,ROW(HY$4:HY$56)-MIN(ROW(HY$4))+1,""),ROWS(HY$111:HY126))),"")</f>
        <v/>
      </c>
      <c r="HZ126" s="138" t="str">
        <f t="array" ref="HZ126">IFERROR(INDEX($A$4:$A$56,SMALL(IF($A$111=HZ$4:HZ$56,ROW(HZ$4:HZ$56)-MIN(ROW(HZ$4))+1,""),ROWS(HZ$111:HZ126))),"")</f>
        <v/>
      </c>
      <c r="IA126" s="138" t="str">
        <f t="array" ref="IA126">IFERROR(INDEX($A$4:$A$56,SMALL(IF($A$111=IA$4:IA$56,ROW(IA$4:IA$56)-MIN(ROW(IA$4))+1,""),ROWS(IA$111:IA126))),"")</f>
        <v/>
      </c>
      <c r="IB126" s="138" t="str">
        <f t="array" ref="IB126">IFERROR(INDEX($A$4:$A$56,SMALL(IF($A$111=IB$4:IB$56,ROW(IB$4:IB$56)-MIN(ROW(IB$4))+1,""),ROWS(IB$111:IB126))),"")</f>
        <v/>
      </c>
      <c r="IC126" s="138" t="str">
        <f t="array" ref="IC126">IFERROR(INDEX($A$4:$A$56,SMALL(IF($A$111=IC$4:IC$56,ROW(IC$4:IC$56)-MIN(ROW(IC$4))+1,""),ROWS(IC$111:IC126))),"")</f>
        <v/>
      </c>
      <c r="ID126" s="138" t="str">
        <f t="array" ref="ID126">IFERROR(INDEX($A$4:$A$56,SMALL(IF($A$111=ID$4:ID$56,ROW(ID$4:ID$56)-MIN(ROW(ID$4))+1,""),ROWS(ID$111:ID126))),"")</f>
        <v/>
      </c>
      <c r="IE126" s="138" t="str">
        <f t="array" ref="IE126">IFERROR(INDEX($A$4:$A$56,SMALL(IF($A$111=IE$4:IE$56,ROW(IE$4:IE$56)-MIN(ROW(IE$4))+1,""),ROWS(IE$111:IE126))),"")</f>
        <v/>
      </c>
      <c r="IF126" s="138" t="str">
        <f t="array" ref="IF126">IFERROR(INDEX($A$4:$A$56,SMALL(IF($A$111=IF$4:IF$56,ROW(IF$4:IF$56)-MIN(ROW(IF$4))+1,""),ROWS(IF$111:IF126))),"")</f>
        <v/>
      </c>
      <c r="IG126" s="138" t="str">
        <f t="array" ref="IG126">IFERROR(INDEX($A$4:$A$56,SMALL(IF($A$111=IG$4:IG$56,ROW(IG$4:IG$56)-MIN(ROW(IG$4))+1,""),ROWS(IG$111:IG126))),"")</f>
        <v/>
      </c>
      <c r="IH126" s="138" t="str">
        <f t="array" ref="IH126">IFERROR(INDEX($A$4:$A$56,SMALL(IF($A$111=IH$4:IH$56,ROW(IH$4:IH$56)-MIN(ROW(IH$4))+1,""),ROWS(IH$111:IH126))),"")</f>
        <v/>
      </c>
      <c r="II126" s="138" t="str">
        <f t="array" ref="II126">IFERROR(INDEX($A$4:$A$56,SMALL(IF($A$111=II$4:II$56,ROW(II$4:II$56)-MIN(ROW(II$4))+1,""),ROWS(II$111:II126))),"")</f>
        <v/>
      </c>
      <c r="IJ126" s="138" t="str">
        <f t="array" ref="IJ126">IFERROR(INDEX($A$4:$A$56,SMALL(IF($A$111=IJ$4:IJ$56,ROW(IJ$4:IJ$56)-MIN(ROW(IJ$4))+1,""),ROWS(IJ$111:IJ126))),"")</f>
        <v/>
      </c>
      <c r="IK126" s="138" t="str">
        <f t="array" ref="IK126">IFERROR(INDEX($A$4:$A$56,SMALL(IF($A$111=IK$4:IK$56,ROW(IK$4:IK$56)-MIN(ROW(IK$4))+1,""),ROWS(IK$111:IK126))),"")</f>
        <v/>
      </c>
      <c r="IL126" s="138" t="str">
        <f t="array" ref="IL126">IFERROR(INDEX($A$4:$A$56,SMALL(IF($A$111=IL$4:IL$56,ROW(IL$4:IL$56)-MIN(ROW(IL$4))+1,""),ROWS(IL$111:IL126))),"")</f>
        <v/>
      </c>
      <c r="IM126" s="138" t="str">
        <f t="array" ref="IM126">IFERROR(INDEX($A$4:$A$56,SMALL(IF($A$111=IM$4:IM$56,ROW(IM$4:IM$56)-MIN(ROW(IM$4))+1,""),ROWS(IM$111:IM126))),"")</f>
        <v/>
      </c>
      <c r="IN126" s="138" t="str">
        <f t="array" ref="IN126">IFERROR(INDEX($A$4:$A$56,SMALL(IF($A$111=IN$4:IN$56,ROW(IN$4:IN$56)-MIN(ROW(IN$4))+1,""),ROWS(IN$111:IN126))),"")</f>
        <v/>
      </c>
      <c r="IO126" s="138" t="str">
        <f t="array" ref="IO126">IFERROR(INDEX($A$4:$A$56,SMALL(IF($A$111=IO$4:IO$56,ROW(IO$4:IO$56)-MIN(ROW(IO$4))+1,""),ROWS(IO$111:IO126))),"")</f>
        <v/>
      </c>
      <c r="IP126" s="138" t="str">
        <f t="array" ref="IP126">IFERROR(INDEX($A$4:$A$56,SMALL(IF($A$111=IP$4:IP$56,ROW(IP$4:IP$56)-MIN(ROW(IP$4))+1,""),ROWS(IP$111:IP126))),"")</f>
        <v/>
      </c>
      <c r="IQ126" s="138" t="str">
        <f t="array" ref="IQ126">IFERROR(INDEX($A$4:$A$56,SMALL(IF($A$111=IQ$4:IQ$56,ROW(IQ$4:IQ$56)-MIN(ROW(IQ$4))+1,""),ROWS(IQ$111:IQ126))),"")</f>
        <v/>
      </c>
      <c r="IR126" s="138" t="str">
        <f t="array" ref="IR126">IFERROR(INDEX($A$4:$A$56,SMALL(IF($A$111=IR$4:IR$56,ROW(IR$4:IR$56)-MIN(ROW(IR$4))+1,""),ROWS(IR$111:IR126))),"")</f>
        <v/>
      </c>
      <c r="IS126" s="138" t="str">
        <f t="array" ref="IS126">IFERROR(INDEX($A$4:$A$56,SMALL(IF($A$111=IS$4:IS$56,ROW(IS$4:IS$56)-MIN(ROW(IS$4))+1,""),ROWS(IS$111:IS126))),"")</f>
        <v/>
      </c>
      <c r="IT126" s="138" t="str">
        <f t="array" ref="IT126">IFERROR(INDEX($A$4:$A$56,SMALL(IF($A$111=IT$4:IT$56,ROW(IT$4:IT$56)-MIN(ROW(IT$4))+1,""),ROWS(IT$111:IT126))),"")</f>
        <v/>
      </c>
      <c r="IU126" s="138" t="str">
        <f t="array" ref="IU126">IFERROR(INDEX($A$4:$A$56,SMALL(IF($A$111=IU$4:IU$56,ROW(IU$4:IU$56)-MIN(ROW(IU$4))+1,""),ROWS(IU$111:IU126))),"")</f>
        <v/>
      </c>
      <c r="IV126" s="138" t="str">
        <f t="array" ref="IV126">IFERROR(INDEX($A$4:$A$56,SMALL(IF($A$111=IV$4:IV$56,ROW(IV$4:IV$56)-MIN(ROW(IV$4))+1,""),ROWS(IV$111:IV126))),"")</f>
        <v/>
      </c>
      <c r="IW126" s="138" t="str">
        <f t="array" ref="IW126">IFERROR(INDEX($A$4:$A$56,SMALL(IF($A$111=IW$4:IW$56,ROW(IW$4:IW$56)-MIN(ROW(IW$4))+1,""),ROWS(IW$111:IW126))),"")</f>
        <v/>
      </c>
      <c r="IX126" s="138" t="str">
        <f t="array" ref="IX126">IFERROR(INDEX($A$4:$A$56,SMALL(IF($A$111=IX$4:IX$56,ROW(IX$4:IX$56)-MIN(ROW(IX$4))+1,""),ROWS(IX$111:IX126))),"")</f>
        <v/>
      </c>
      <c r="IY126" s="138" t="str">
        <f t="array" ref="IY126">IFERROR(INDEX($A$4:$A$56,SMALL(IF($A$111=IY$4:IY$56,ROW(IY$4:IY$56)-MIN(ROW(IY$4))+1,""),ROWS(IY$111:IY126))),"")</f>
        <v/>
      </c>
      <c r="IZ126" s="138" t="str">
        <f t="array" ref="IZ126">IFERROR(INDEX($A$4:$A$56,SMALL(IF($A$111=IZ$4:IZ$56,ROW(IZ$4:IZ$56)-MIN(ROW(IZ$4))+1,""),ROWS(IZ$111:IZ126))),"")</f>
        <v/>
      </c>
      <c r="JA126" s="138" t="str">
        <f t="array" ref="JA126">IFERROR(INDEX($A$4:$A$56,SMALL(IF($A$111=JA$4:JA$56,ROW(JA$4:JA$56)-MIN(ROW(JA$4))+1,""),ROWS(JA$111:JA126))),"")</f>
        <v/>
      </c>
      <c r="JB126" s="138" t="str">
        <f t="array" ref="JB126">IFERROR(INDEX($A$4:$A$56,SMALL(IF($A$111=JB$4:JB$56,ROW(JB$4:JB$56)-MIN(ROW(JB$4))+1,""),ROWS(JB$111:JB126))),"")</f>
        <v/>
      </c>
      <c r="JC126" s="138" t="str">
        <f t="array" ref="JC126">IFERROR(INDEX($A$4:$A$56,SMALL(IF($A$111=JC$4:JC$56,ROW(JC$4:JC$56)-MIN(ROW(JC$4))+1,""),ROWS(JC$111:JC126))),"")</f>
        <v/>
      </c>
      <c r="JD126" s="138" t="str">
        <f t="array" ref="JD126">IFERROR(INDEX($A$4:$A$56,SMALL(IF($A$111=JD$4:JD$56,ROW(JD$4:JD$56)-MIN(ROW(JD$4))+1,""),ROWS(JD$111:JD126))),"")</f>
        <v/>
      </c>
      <c r="JE126" s="138" t="str">
        <f t="array" ref="JE126">IFERROR(INDEX($A$4:$A$56,SMALL(IF($A$111=JE$4:JE$56,ROW(JE$4:JE$56)-MIN(ROW(JE$4))+1,""),ROWS(JE$111:JE126))),"")</f>
        <v/>
      </c>
      <c r="JF126" s="138" t="str">
        <f t="array" ref="JF126">IFERROR(INDEX($A$4:$A$56,SMALL(IF($A$111=JF$4:JF$56,ROW(JF$4:JF$56)-MIN(ROW(JF$4))+1,""),ROWS(JF$111:JF126))),"")</f>
        <v/>
      </c>
      <c r="JG126" s="138" t="str">
        <f t="array" ref="JG126">IFERROR(INDEX($A$4:$A$56,SMALL(IF($A$111=JG$4:JG$56,ROW(JG$4:JG$56)-MIN(ROW(JG$4))+1,""),ROWS(JG$111:JG126))),"")</f>
        <v/>
      </c>
      <c r="JH126" s="138" t="str">
        <f t="array" ref="JH126">IFERROR(INDEX($A$4:$A$56,SMALL(IF($A$111=JH$4:JH$56,ROW(JH$4:JH$56)-MIN(ROW(JH$4))+1,""),ROWS(JH$111:JH126))),"")</f>
        <v/>
      </c>
      <c r="JI126" s="138" t="str">
        <f t="array" ref="JI126">IFERROR(INDEX($A$4:$A$56,SMALL(IF($A$111=JI$4:JI$56,ROW(JI$4:JI$56)-MIN(ROW(JI$4))+1,""),ROWS(JI$111:JI126))),"")</f>
        <v/>
      </c>
      <c r="JJ126" s="138" t="str">
        <f t="array" ref="JJ126">IFERROR(INDEX($A$4:$A$56,SMALL(IF($A$111=JJ$4:JJ$56,ROW(JJ$4:JJ$56)-MIN(ROW(JJ$4))+1,""),ROWS(JJ$111:JJ126))),"")</f>
        <v/>
      </c>
      <c r="JK126" s="138" t="str">
        <f t="array" ref="JK126">IFERROR(INDEX($A$4:$A$56,SMALL(IF($A$111=JK$4:JK$56,ROW(JK$4:JK$56)-MIN(ROW(JK$4))+1,""),ROWS(JK$111:JK126))),"")</f>
        <v/>
      </c>
    </row>
    <row r="127" spans="2:271">
      <c r="B127" s="186" t="str">
        <f t="array" ref="B127">IFERROR(INDEX($A$4:$A$56,SMALL(IF($A$111=B$4:B$56,ROW(B$4:B$56)-MIN(ROW(B$4))+1,""),ROWS(B$111:B127))),"")</f>
        <v/>
      </c>
      <c r="C127" s="138" t="str">
        <f t="array" ref="C127">IFERROR(INDEX($A$4:$A$56,SMALL(IF($A$111=C$4:C$56,ROW(C$4:C$56)-MIN(ROW(C$4))+1,""),ROWS(C$111:C127))),"")</f>
        <v/>
      </c>
      <c r="D127" s="138" t="str">
        <f t="array" ref="D127">IFERROR(INDEX($A$4:$A$56,SMALL(IF($A$111=D$4:D$56,ROW(D$4:D$56)-MIN(ROW(D$4))+1,""),ROWS(D$111:D127))),"")</f>
        <v/>
      </c>
      <c r="E127" s="138" t="str">
        <f t="array" ref="E127">IFERROR(INDEX($A$4:$A$56,SMALL(IF($A$111=E$4:E$56,ROW(E$4:E$56)-MIN(ROW(E$4))+1,""),ROWS(E$111:E127))),"")</f>
        <v/>
      </c>
      <c r="F127" s="138" t="str">
        <f t="array" ref="F127">IFERROR(INDEX($A$4:$A$56,SMALL(IF($A$111=F$4:F$56,ROW(F$4:F$56)-MIN(ROW(F$4))+1,""),ROWS(F$111:F127))),"")</f>
        <v/>
      </c>
      <c r="G127" s="186" t="str">
        <f t="array" ref="G127">IFERROR(INDEX($A$4:$A$56,SMALL(IF($A$111=G$4:G$56,ROW(G$4:G$56)-MIN(ROW(G$4))+1,""),ROWS(G$111:G127))),"")</f>
        <v/>
      </c>
      <c r="H127" s="138" t="str">
        <f t="array" ref="H127">IFERROR(INDEX($A$4:$A$56,SMALL(IF($A$111=H$4:H$56,ROW(H$4:H$56)-MIN(ROW(H$4))+1,""),ROWS(H$111:H127))),"")</f>
        <v/>
      </c>
      <c r="I127" s="138" t="str">
        <f t="array" ref="I127">IFERROR(INDEX($A$4:$A$56,SMALL(IF($A$111=I$4:I$56,ROW(I$4:I$56)-MIN(ROW(I$4))+1,""),ROWS(I$111:I127))),"")</f>
        <v/>
      </c>
      <c r="J127" s="138" t="str">
        <f t="array" ref="J127">IFERROR(INDEX($A$4:$A$56,SMALL(IF($A$111=J$4:J$56,ROW(J$4:J$56)-MIN(ROW(J$4))+1,""),ROWS(J$111:J127))),"")</f>
        <v/>
      </c>
      <c r="K127" s="138" t="str">
        <f t="array" ref="K127">IFERROR(INDEX($A$4:$A$56,SMALL(IF($A$111=K$4:K$56,ROW(K$4:K$56)-MIN(ROW(K$4))+1,""),ROWS(K$111:K127))),"")</f>
        <v/>
      </c>
      <c r="L127" s="186" t="str">
        <f t="array" ref="L127">IFERROR(INDEX($A$4:$A$56,SMALL(IF($A$111=L$4:L$56,ROW(L$4:L$56)-MIN(ROW(L$4))+1,""),ROWS(L$111:L127))),"")</f>
        <v/>
      </c>
      <c r="M127" s="138" t="str">
        <f t="array" ref="M127">IFERROR(INDEX($A$4:$A$56,SMALL(IF($A$111=M$4:M$56,ROW(M$4:M$56)-MIN(ROW(M$4))+1,""),ROWS(M$111:M127))),"")</f>
        <v/>
      </c>
      <c r="N127" s="138" t="str">
        <f t="array" ref="N127">IFERROR(INDEX($A$4:$A$56,SMALL(IF($A$111=N$4:N$56,ROW(N$4:N$56)-MIN(ROW(N$4))+1,""),ROWS(N$111:N127))),"")</f>
        <v/>
      </c>
      <c r="O127" s="138" t="str">
        <f t="array" ref="O127">IFERROR(INDEX($A$4:$A$56,SMALL(IF($A$111=O$4:O$56,ROW(O$4:O$56)-MIN(ROW(O$4))+1,""),ROWS(O$111:O127))),"")</f>
        <v/>
      </c>
      <c r="P127" s="138" t="str">
        <f t="array" ref="P127">IFERROR(INDEX($A$4:$A$56,SMALL(IF($A$111=P$4:P$56,ROW(P$4:P$56)-MIN(ROW(P$4))+1,""),ROWS(P$111:P127))),"")</f>
        <v/>
      </c>
      <c r="Q127" s="186" t="str">
        <f t="array" ref="Q127">IFERROR(INDEX($A$4:$A$56,SMALL(IF($A$111=Q$4:Q$56,ROW(Q$4:Q$56)-MIN(ROW(Q$4))+1,""),ROWS(Q$111:Q127))),"")</f>
        <v/>
      </c>
      <c r="R127" s="138" t="str">
        <f t="array" ref="R127">IFERROR(INDEX($A$4:$A$56,SMALL(IF($A$111=R$4:R$56,ROW(R$4:R$56)-MIN(ROW(R$4))+1,""),ROWS(R$111:R127))),"")</f>
        <v/>
      </c>
      <c r="S127" s="138" t="str">
        <f t="array" ref="S127">IFERROR(INDEX($A$4:$A$56,SMALL(IF($A$111=S$4:S$56,ROW(S$4:S$56)-MIN(ROW(S$4))+1,""),ROWS(S$111:S127))),"")</f>
        <v/>
      </c>
      <c r="T127" s="138" t="str">
        <f t="array" ref="T127">IFERROR(INDEX($A$4:$A$56,SMALL(IF($A$111=T$4:T$56,ROW(T$4:T$56)-MIN(ROW(T$4))+1,""),ROWS(T$111:T127))),"")</f>
        <v/>
      </c>
      <c r="U127" s="138" t="str">
        <f t="array" ref="U127">IFERROR(INDEX($A$4:$A$56,SMALL(IF($A$111=U$4:U$56,ROW(U$4:U$56)-MIN(ROW(U$4))+1,""),ROWS(U$111:U127))),"")</f>
        <v/>
      </c>
      <c r="V127" s="186" t="str">
        <f t="array" ref="V127">IFERROR(INDEX($A$4:$A$56,SMALL(IF($A$111=V$4:V$56,ROW(V$4:V$56)-MIN(ROW(V$4))+1,""),ROWS(V$111:V127))),"")</f>
        <v/>
      </c>
      <c r="W127" s="138" t="str">
        <f t="array" ref="W127">IFERROR(INDEX($A$4:$A$56,SMALL(IF($A$111=W$4:W$56,ROW(W$4:W$56)-MIN(ROW(W$4))+1,""),ROWS(W$111:W127))),"")</f>
        <v/>
      </c>
      <c r="X127" s="138" t="str">
        <f t="array" ref="X127">IFERROR(INDEX($A$4:$A$56,SMALL(IF($A$111=X$4:X$56,ROW(X$4:X$56)-MIN(ROW(X$4))+1,""),ROWS(X$111:X127))),"")</f>
        <v/>
      </c>
      <c r="Y127" s="138" t="str">
        <f t="array" ref="Y127">IFERROR(INDEX($A$4:$A$56,SMALL(IF($A$111=Y$4:Y$56,ROW(Y$4:Y$56)-MIN(ROW(Y$4))+1,""),ROWS(Y$111:Y127))),"")</f>
        <v/>
      </c>
      <c r="Z127" s="138" t="str">
        <f t="array" ref="Z127">IFERROR(INDEX($A$4:$A$56,SMALL(IF($A$111=Z$4:Z$56,ROW(Z$4:Z$56)-MIN(ROW(Z$4))+1,""),ROWS(Z$111:Z127))),"")</f>
        <v/>
      </c>
      <c r="AA127" s="186" t="str">
        <f t="array" ref="AA127">IFERROR(INDEX($A$4:$A$56,SMALL(IF($A$111=AA$4:AA$56,ROW(AA$4:AA$56)-MIN(ROW(AA$4))+1,""),ROWS(AA$111:AA127))),"")</f>
        <v/>
      </c>
      <c r="AB127" s="138" t="str">
        <f t="array" ref="AB127">IFERROR(INDEX($A$4:$A$56,SMALL(IF($A$111=AB$4:AB$56,ROW(AB$4:AB$56)-MIN(ROW(AB$4))+1,""),ROWS(AB$111:AB127))),"")</f>
        <v/>
      </c>
      <c r="AC127" s="138" t="str">
        <f t="array" ref="AC127">IFERROR(INDEX($A$4:$A$56,SMALL(IF($A$111=AC$4:AC$56,ROW(AC$4:AC$56)-MIN(ROW(AC$4))+1,""),ROWS(AC$111:AC127))),"")</f>
        <v/>
      </c>
      <c r="AD127" s="138" t="str">
        <f t="array" ref="AD127">IFERROR(INDEX($A$4:$A$56,SMALL(IF($A$111=AD$4:AD$56,ROW(AD$4:AD$56)-MIN(ROW(AD$4))+1,""),ROWS(AD$111:AD127))),"")</f>
        <v/>
      </c>
      <c r="AE127" s="138" t="str">
        <f t="array" ref="AE127">IFERROR(INDEX($A$4:$A$56,SMALL(IF($A$111=AE$4:AE$56,ROW(AE$4:AE$56)-MIN(ROW(AE$4))+1,""),ROWS(AE$111:AE127))),"")</f>
        <v/>
      </c>
      <c r="AF127" s="186" t="str">
        <f t="array" ref="AF127">IFERROR(INDEX($A$4:$A$56,SMALL(IF($A$111=AF$4:AF$56,ROW(AF$4:AF$56)-MIN(ROW(AF$4))+1,""),ROWS(AF$111:AF127))),"")</f>
        <v/>
      </c>
      <c r="AG127" s="138" t="str">
        <f t="array" ref="AG127">IFERROR(INDEX($A$4:$A$56,SMALL(IF($A$111=AG$4:AG$56,ROW(AG$4:AG$56)-MIN(ROW(AG$4))+1,""),ROWS(AG$111:AG127))),"")</f>
        <v/>
      </c>
      <c r="AH127" s="138" t="str">
        <f t="array" ref="AH127">IFERROR(INDEX($A$4:$A$56,SMALL(IF($A$111=AH$4:AH$56,ROW(AH$4:AH$56)-MIN(ROW(AH$4))+1,""),ROWS(AH$111:AH127))),"")</f>
        <v/>
      </c>
      <c r="AI127" s="138" t="str">
        <f t="array" ref="AI127">IFERROR(INDEX($A$4:$A$56,SMALL(IF($A$111=AI$4:AI$56,ROW(AI$4:AI$56)-MIN(ROW(AI$4))+1,""),ROWS(AI$111:AI127))),"")</f>
        <v/>
      </c>
      <c r="AJ127" s="138" t="str">
        <f t="array" ref="AJ127">IFERROR(INDEX($A$4:$A$56,SMALL(IF($A$111=AJ$4:AJ$56,ROW(AJ$4:AJ$56)-MIN(ROW(AJ$4))+1,""),ROWS(AJ$111:AJ127))),"")</f>
        <v/>
      </c>
      <c r="AK127" s="186" t="str">
        <f t="array" ref="AK127">IFERROR(INDEX($A$4:$A$56,SMALL(IF($A$111=AK$4:AK$56,ROW(AK$4:AK$56)-MIN(ROW(AK$4))+1,""),ROWS(AK$111:AK127))),"")</f>
        <v/>
      </c>
      <c r="AL127" s="138" t="str">
        <f t="array" ref="AL127">IFERROR(INDEX($A$4:$A$56,SMALL(IF($A$111=AL$4:AL$56,ROW(AL$4:AL$56)-MIN(ROW(AL$4))+1,""),ROWS(AL$111:AL127))),"")</f>
        <v/>
      </c>
      <c r="AM127" s="138" t="str">
        <f t="array" ref="AM127">IFERROR(INDEX($A$4:$A$56,SMALL(IF($A$111=AM$4:AM$56,ROW(AM$4:AM$56)-MIN(ROW(AM$4))+1,""),ROWS(AM$111:AM127))),"")</f>
        <v/>
      </c>
      <c r="AN127" s="138" t="str">
        <f t="array" ref="AN127">IFERROR(INDEX($A$4:$A$56,SMALL(IF($A$111=AN$4:AN$56,ROW(AN$4:AN$56)-MIN(ROW(AN$4))+1,""),ROWS(AN$111:AN127))),"")</f>
        <v/>
      </c>
      <c r="AO127" s="138" t="str">
        <f t="array" ref="AO127">IFERROR(INDEX($A$4:$A$56,SMALL(IF($A$111=AO$4:AO$56,ROW(AO$4:AO$56)-MIN(ROW(AO$4))+1,""),ROWS(AO$111:AO127))),"")</f>
        <v/>
      </c>
      <c r="AP127" s="186" t="str">
        <f t="array" ref="AP127">IFERROR(INDEX($A$4:$A$56,SMALL(IF($A$111=AP$4:AP$56,ROW(AP$4:AP$56)-MIN(ROW(AP$4))+1,""),ROWS(AP$111:AP127))),"")</f>
        <v/>
      </c>
      <c r="AQ127" s="138" t="str">
        <f t="array" ref="AQ127">IFERROR(INDEX($A$4:$A$56,SMALL(IF($A$111=AQ$4:AQ$56,ROW(AQ$4:AQ$56)-MIN(ROW(AQ$4))+1,""),ROWS(AQ$111:AQ127))),"")</f>
        <v/>
      </c>
      <c r="AR127" s="138" t="str">
        <f t="array" ref="AR127">IFERROR(INDEX($A$4:$A$56,SMALL(IF($A$111=AR$4:AR$56,ROW(AR$4:AR$56)-MIN(ROW(AR$4))+1,""),ROWS(AR$111:AR127))),"")</f>
        <v/>
      </c>
      <c r="AS127" s="138" t="str">
        <f t="array" ref="AS127">IFERROR(INDEX($A$4:$A$56,SMALL(IF($A$111=AS$4:AS$56,ROW(AS$4:AS$56)-MIN(ROW(AS$4))+1,""),ROWS(AS$111:AS127))),"")</f>
        <v/>
      </c>
      <c r="AT127" s="138" t="str">
        <f t="array" ref="AT127">IFERROR(INDEX($A$4:$A$56,SMALL(IF($A$111=AT$4:AT$56,ROW(AT$4:AT$56)-MIN(ROW(AT$4))+1,""),ROWS(AT$111:AT127))),"")</f>
        <v/>
      </c>
      <c r="AU127" s="186" t="str">
        <f t="array" ref="AU127">IFERROR(INDEX($A$4:$A$56,SMALL(IF($A$111=AU$4:AU$56,ROW(AU$4:AU$56)-MIN(ROW(AU$4))+1,""),ROWS(AU$111:AU127))),"")</f>
        <v/>
      </c>
      <c r="AV127" s="138" t="str">
        <f t="array" ref="AV127">IFERROR(INDEX($A$4:$A$56,SMALL(IF($A$111=AV$4:AV$56,ROW(AV$4:AV$56)-MIN(ROW(AV$4))+1,""),ROWS(AV$111:AV127))),"")</f>
        <v/>
      </c>
      <c r="AW127" s="138" t="str">
        <f t="array" ref="AW127">IFERROR(INDEX($A$4:$A$56,SMALL(IF($A$111=AW$4:AW$56,ROW(AW$4:AW$56)-MIN(ROW(AW$4))+1,""),ROWS(AW$111:AW127))),"")</f>
        <v/>
      </c>
      <c r="AX127" s="138" t="str">
        <f t="array" ref="AX127">IFERROR(INDEX($A$4:$A$56,SMALL(IF($A$111=AX$4:AX$56,ROW(AX$4:AX$56)-MIN(ROW(AX$4))+1,""),ROWS(AX$111:AX127))),"")</f>
        <v/>
      </c>
      <c r="AY127" s="138" t="str">
        <f t="array" ref="AY127">IFERROR(INDEX($A$4:$A$56,SMALL(IF($A$111=AY$4:AY$56,ROW(AY$4:AY$56)-MIN(ROW(AY$4))+1,""),ROWS(AY$111:AY127))),"")</f>
        <v/>
      </c>
      <c r="AZ127" s="186" t="str">
        <f t="array" ref="AZ127">IFERROR(INDEX($A$4:$A$56,SMALL(IF($A$111=AZ$4:AZ$56,ROW(AZ$4:AZ$56)-MIN(ROW(AZ$4))+1,""),ROWS(AZ$111:AZ127))),"")</f>
        <v/>
      </c>
      <c r="BA127" s="138" t="str">
        <f t="array" ref="BA127">IFERROR(INDEX($A$4:$A$56,SMALL(IF($A$111=BA$4:BA$56,ROW(BA$4:BA$56)-MIN(ROW(BA$4))+1,""),ROWS(BA$111:BA127))),"")</f>
        <v/>
      </c>
      <c r="BB127" s="138" t="str">
        <f t="array" ref="BB127">IFERROR(INDEX($A$4:$A$56,SMALL(IF($A$111=BB$4:BB$56,ROW(BB$4:BB$56)-MIN(ROW(BB$4))+1,""),ROWS(BB$111:BB127))),"")</f>
        <v/>
      </c>
      <c r="BC127" s="138" t="str">
        <f t="array" ref="BC127">IFERROR(INDEX($A$4:$A$56,SMALL(IF($A$111=BC$4:BC$56,ROW(BC$4:BC$56)-MIN(ROW(BC$4))+1,""),ROWS(BC$111:BC127))),"")</f>
        <v/>
      </c>
      <c r="BD127" s="138" t="str">
        <f t="array" ref="BD127">IFERROR(INDEX($A$4:$A$56,SMALL(IF($A$111=BD$4:BD$56,ROW(BD$4:BD$56)-MIN(ROW(BD$4))+1,""),ROWS(BD$111:BD127))),"")</f>
        <v/>
      </c>
      <c r="BE127" s="186" t="str">
        <f t="array" ref="BE127">IFERROR(INDEX($A$4:$A$56,SMALL(IF($A$111=BE$4:BE$56,ROW(BE$4:BE$56)-MIN(ROW(BE$4))+1,""),ROWS(BE$111:BE127))),"")</f>
        <v/>
      </c>
      <c r="BF127" s="138" t="str">
        <f t="array" ref="BF127">IFERROR(INDEX($A$4:$A$56,SMALL(IF($A$111=BF$4:BF$56,ROW(BF$4:BF$56)-MIN(ROW(BF$4))+1,""),ROWS(BF$111:BF127))),"")</f>
        <v/>
      </c>
      <c r="BG127" s="138" t="str">
        <f t="array" ref="BG127">IFERROR(INDEX($A$4:$A$56,SMALL(IF($A$111=BG$4:BG$56,ROW(BG$4:BG$56)-MIN(ROW(BG$4))+1,""),ROWS(BG$111:BG127))),"")</f>
        <v/>
      </c>
      <c r="BH127" s="138" t="str">
        <f t="array" ref="BH127">IFERROR(INDEX($A$4:$A$56,SMALL(IF($A$111=BH$4:BH$56,ROW(BH$4:BH$56)-MIN(ROW(BH$4))+1,""),ROWS(BH$111:BH127))),"")</f>
        <v/>
      </c>
      <c r="BI127" s="138" t="str">
        <f t="array" ref="BI127">IFERROR(INDEX($A$4:$A$56,SMALL(IF($A$111=BI$4:BI$56,ROW(BI$4:BI$56)-MIN(ROW(BI$4))+1,""),ROWS(BI$111:BI127))),"")</f>
        <v/>
      </c>
      <c r="BJ127" s="186" t="str">
        <f t="array" ref="BJ127">IFERROR(INDEX($A$4:$A$56,SMALL(IF($A$111=BJ$4:BJ$56,ROW(BJ$4:BJ$56)-MIN(ROW(BJ$4))+1,""),ROWS(BJ$111:BJ127))),"")</f>
        <v/>
      </c>
      <c r="BK127" s="138" t="str">
        <f t="array" ref="BK127">IFERROR(INDEX($A$4:$A$56,SMALL(IF($A$111=BK$4:BK$56,ROW(BK$4:BK$56)-MIN(ROW(BK$4))+1,""),ROWS(BK$111:BK127))),"")</f>
        <v/>
      </c>
      <c r="BL127" s="138" t="str">
        <f t="array" ref="BL127">IFERROR(INDEX($A$4:$A$56,SMALL(IF($A$111=BL$4:BL$56,ROW(BL$4:BL$56)-MIN(ROW(BL$4))+1,""),ROWS(BL$111:BL127))),"")</f>
        <v/>
      </c>
      <c r="BM127" s="138" t="str">
        <f t="array" ref="BM127">IFERROR(INDEX($A$4:$A$56,SMALL(IF($A$111=BM$4:BM$56,ROW(BM$4:BM$56)-MIN(ROW(BM$4))+1,""),ROWS(BM$111:BM127))),"")</f>
        <v/>
      </c>
      <c r="BN127" s="138" t="str">
        <f t="array" ref="BN127">IFERROR(INDEX($A$4:$A$56,SMALL(IF($A$111=BN$4:BN$56,ROW(BN$4:BN$56)-MIN(ROW(BN$4))+1,""),ROWS(BN$111:BN127))),"")</f>
        <v/>
      </c>
      <c r="BO127" s="186" t="str">
        <f t="array" ref="BO127">IFERROR(INDEX($A$4:$A$56,SMALL(IF($A$111=BO$4:BO$56,ROW(BO$4:BO$56)-MIN(ROW(BO$4))+1,""),ROWS(BO$111:BO127))),"")</f>
        <v/>
      </c>
      <c r="BP127" s="138" t="str">
        <f t="array" ref="BP127">IFERROR(INDEX($A$4:$A$56,SMALL(IF($A$111=BP$4:BP$56,ROW(BP$4:BP$56)-MIN(ROW(BP$4))+1,""),ROWS(BP$111:BP127))),"")</f>
        <v/>
      </c>
      <c r="BQ127" s="138" t="str">
        <f t="array" ref="BQ127">IFERROR(INDEX($A$4:$A$56,SMALL(IF($A$111=BQ$4:BQ$56,ROW(BQ$4:BQ$56)-MIN(ROW(BQ$4))+1,""),ROWS(BQ$111:BQ127))),"")</f>
        <v/>
      </c>
      <c r="BR127" s="138" t="str">
        <f t="array" ref="BR127">IFERROR(INDEX($A$4:$A$56,SMALL(IF($A$111=BR$4:BR$56,ROW(BR$4:BR$56)-MIN(ROW(BR$4))+1,""),ROWS(BR$111:BR127))),"")</f>
        <v/>
      </c>
      <c r="BS127" s="138" t="str">
        <f t="array" ref="BS127">IFERROR(INDEX($A$4:$A$56,SMALL(IF($A$111=BS$4:BS$56,ROW(BS$4:BS$56)-MIN(ROW(BS$4))+1,""),ROWS(BS$111:BS127))),"")</f>
        <v/>
      </c>
      <c r="BT127" s="186" t="str">
        <f t="array" ref="BT127">IFERROR(INDEX($A$4:$A$56,SMALL(IF($A$111=BT$4:BT$56,ROW(BT$4:BT$56)-MIN(ROW(BT$4))+1,""),ROWS(BT$111:BT127))),"")</f>
        <v/>
      </c>
      <c r="BU127" s="138" t="str">
        <f t="array" ref="BU127">IFERROR(INDEX($A$4:$A$56,SMALL(IF($A$111=BU$4:BU$56,ROW(BU$4:BU$56)-MIN(ROW(BU$4))+1,""),ROWS(BU$111:BU127))),"")</f>
        <v/>
      </c>
      <c r="BV127" s="138" t="str">
        <f t="array" ref="BV127">IFERROR(INDEX($A$4:$A$56,SMALL(IF($A$111=BV$4:BV$56,ROW(BV$4:BV$56)-MIN(ROW(BV$4))+1,""),ROWS(BV$111:BV127))),"")</f>
        <v/>
      </c>
      <c r="BW127" s="138" t="str">
        <f t="array" ref="BW127">IFERROR(INDEX($A$4:$A$56,SMALL(IF($A$111=BW$4:BW$56,ROW(BW$4:BW$56)-MIN(ROW(BW$4))+1,""),ROWS(BW$111:BW127))),"")</f>
        <v/>
      </c>
      <c r="BX127" s="138" t="str">
        <f t="array" ref="BX127">IFERROR(INDEX($A$4:$A$56,SMALL(IF($A$111=BX$4:BX$56,ROW(BX$4:BX$56)-MIN(ROW(BX$4))+1,""),ROWS(BX$111:BX127))),"")</f>
        <v/>
      </c>
      <c r="BY127" s="186" t="str">
        <f t="array" ref="BY127">IFERROR(INDEX($A$4:$A$56,SMALL(IF($A$111=BY$4:BY$56,ROW(BY$4:BY$56)-MIN(ROW(BY$4))+1,""),ROWS(BY$111:BY127))),"")</f>
        <v/>
      </c>
      <c r="BZ127" s="138" t="str">
        <f t="array" ref="BZ127">IFERROR(INDEX($A$4:$A$56,SMALL(IF($A$111=BZ$4:BZ$56,ROW(BZ$4:BZ$56)-MIN(ROW(BZ$4))+1,""),ROWS(BZ$111:BZ127))),"")</f>
        <v/>
      </c>
      <c r="CA127" s="138" t="str">
        <f t="array" ref="CA127">IFERROR(INDEX($A$4:$A$56,SMALL(IF($A$111=CA$4:CA$56,ROW(CA$4:CA$56)-MIN(ROW(CA$4))+1,""),ROWS(CA$111:CA127))),"")</f>
        <v/>
      </c>
      <c r="CB127" s="138" t="str">
        <f t="array" ref="CB127">IFERROR(INDEX($A$4:$A$56,SMALL(IF($A$111=CB$4:CB$56,ROW(CB$4:CB$56)-MIN(ROW(CB$4))+1,""),ROWS(CB$111:CB127))),"")</f>
        <v/>
      </c>
      <c r="CC127" s="138" t="str">
        <f t="array" ref="CC127">IFERROR(INDEX($A$4:$A$56,SMALL(IF($A$111=CC$4:CC$56,ROW(CC$4:CC$56)-MIN(ROW(CC$4))+1,""),ROWS(CC$111:CC127))),"")</f>
        <v/>
      </c>
      <c r="CD127" s="186" t="str">
        <f t="array" ref="CD127">IFERROR(INDEX($A$4:$A$56,SMALL(IF($A$111=CD$4:CD$56,ROW(CD$4:CD$56)-MIN(ROW(CD$4))+1,""),ROWS(CD$111:CD127))),"")</f>
        <v/>
      </c>
      <c r="CE127" s="138" t="str">
        <f t="array" ref="CE127">IFERROR(INDEX($A$4:$A$56,SMALL(IF($A$111=CE$4:CE$56,ROW(CE$4:CE$56)-MIN(ROW(CE$4))+1,""),ROWS(CE$111:CE127))),"")</f>
        <v/>
      </c>
      <c r="CF127" s="138" t="str">
        <f t="array" ref="CF127">IFERROR(INDEX($A$4:$A$56,SMALL(IF($A$111=CF$4:CF$56,ROW(CF$4:CF$56)-MIN(ROW(CF$4))+1,""),ROWS(CF$111:CF127))),"")</f>
        <v/>
      </c>
      <c r="CG127" s="138" t="str">
        <f t="array" ref="CG127">IFERROR(INDEX($A$4:$A$56,SMALL(IF($A$111=CG$4:CG$56,ROW(CG$4:CG$56)-MIN(ROW(CG$4))+1,""),ROWS(CG$111:CG127))),"")</f>
        <v/>
      </c>
      <c r="CH127" s="138" t="str">
        <f t="array" ref="CH127">IFERROR(INDEX($A$4:$A$56,SMALL(IF($A$111=CH$4:CH$56,ROW(CH$4:CH$56)-MIN(ROW(CH$4))+1,""),ROWS(CH$111:CH127))),"")</f>
        <v/>
      </c>
      <c r="CI127" s="186" t="str">
        <f t="array" ref="CI127">IFERROR(INDEX($A$4:$A$56,SMALL(IF($A$111=CI$4:CI$56,ROW(CI$4:CI$56)-MIN(ROW(CI$4))+1,""),ROWS(CI$111:CI127))),"")</f>
        <v/>
      </c>
      <c r="CJ127" s="138" t="str">
        <f t="array" ref="CJ127">IFERROR(INDEX($A$4:$A$56,SMALL(IF($A$111=CJ$4:CJ$56,ROW(CJ$4:CJ$56)-MIN(ROW(CJ$4))+1,""),ROWS(CJ$111:CJ127))),"")</f>
        <v/>
      </c>
      <c r="CK127" s="138" t="str">
        <f t="array" ref="CK127">IFERROR(INDEX($A$4:$A$56,SMALL(IF($A$111=CK$4:CK$56,ROW(CK$4:CK$56)-MIN(ROW(CK$4))+1,""),ROWS(CK$111:CK127))),"")</f>
        <v/>
      </c>
      <c r="CL127" s="138" t="str">
        <f t="array" ref="CL127">IFERROR(INDEX($A$4:$A$56,SMALL(IF($A$111=CL$4:CL$56,ROW(CL$4:CL$56)-MIN(ROW(CL$4))+1,""),ROWS(CL$111:CL127))),"")</f>
        <v/>
      </c>
      <c r="CM127" s="138" t="str">
        <f t="array" ref="CM127">IFERROR(INDEX($A$4:$A$56,SMALL(IF($A$111=CM$4:CM$56,ROW(CM$4:CM$56)-MIN(ROW(CM$4))+1,""),ROWS(CM$111:CM127))),"")</f>
        <v/>
      </c>
      <c r="CN127" s="186" t="str">
        <f t="array" ref="CN127">IFERROR(INDEX($A$4:$A$56,SMALL(IF($A$111=CN$4:CN$56,ROW(CN$4:CN$56)-MIN(ROW(CN$4))+1,""),ROWS(CN$111:CN127))),"")</f>
        <v/>
      </c>
      <c r="CO127" s="138" t="str">
        <f t="array" ref="CO127">IFERROR(INDEX($A$4:$A$56,SMALL(IF($A$111=CO$4:CO$56,ROW(CO$4:CO$56)-MIN(ROW(CO$4))+1,""),ROWS(CO$111:CO127))),"")</f>
        <v/>
      </c>
      <c r="CP127" s="138" t="str">
        <f t="array" ref="CP127">IFERROR(INDEX($A$4:$A$56,SMALL(IF($A$111=CP$4:CP$56,ROW(CP$4:CP$56)-MIN(ROW(CP$4))+1,""),ROWS(CP$111:CP127))),"")</f>
        <v/>
      </c>
      <c r="CQ127" s="138" t="str">
        <f t="array" ref="CQ127">IFERROR(INDEX($A$4:$A$56,SMALL(IF($A$111=CQ$4:CQ$56,ROW(CQ$4:CQ$56)-MIN(ROW(CQ$4))+1,""),ROWS(CQ$111:CQ127))),"")</f>
        <v/>
      </c>
      <c r="CR127" s="138" t="str">
        <f t="array" ref="CR127">IFERROR(INDEX($A$4:$A$56,SMALL(IF($A$111=CR$4:CR$56,ROW(CR$4:CR$56)-MIN(ROW(CR$4))+1,""),ROWS(CR$111:CR127))),"")</f>
        <v/>
      </c>
      <c r="CS127" s="186" t="str">
        <f t="array" ref="CS127">IFERROR(INDEX($A$4:$A$56,SMALL(IF($A$111=CS$4:CS$56,ROW(CS$4:CS$56)-MIN(ROW(CS$4))+1,""),ROWS(CS$111:CS127))),"")</f>
        <v/>
      </c>
      <c r="CT127" s="138" t="str">
        <f t="array" ref="CT127">IFERROR(INDEX($A$4:$A$56,SMALL(IF($A$111=CT$4:CT$56,ROW(CT$4:CT$56)-MIN(ROW(CT$4))+1,""),ROWS(CT$111:CT127))),"")</f>
        <v/>
      </c>
      <c r="CU127" s="138" t="str">
        <f t="array" ref="CU127">IFERROR(INDEX($A$4:$A$56,SMALL(IF($A$111=CU$4:CU$56,ROW(CU$4:CU$56)-MIN(ROW(CU$4))+1,""),ROWS(CU$111:CU127))),"")</f>
        <v/>
      </c>
      <c r="CV127" s="138" t="str">
        <f t="array" ref="CV127">IFERROR(INDEX($A$4:$A$56,SMALL(IF($A$111=CV$4:CV$56,ROW(CV$4:CV$56)-MIN(ROW(CV$4))+1,""),ROWS(CV$111:CV127))),"")</f>
        <v/>
      </c>
      <c r="CW127" s="138" t="str">
        <f t="array" ref="CW127">IFERROR(INDEX($A$4:$A$56,SMALL(IF($A$111=CW$4:CW$56,ROW(CW$4:CW$56)-MIN(ROW(CW$4))+1,""),ROWS(CW$111:CW127))),"")</f>
        <v/>
      </c>
      <c r="CX127" s="186" t="str">
        <f t="array" ref="CX127">IFERROR(INDEX($A$4:$A$56,SMALL(IF($A$111=CX$4:CX$56,ROW(CX$4:CX$56)-MIN(ROW(CX$4))+1,""),ROWS(CX$111:CX127))),"")</f>
        <v/>
      </c>
      <c r="CY127" s="138" t="str">
        <f t="array" ref="CY127">IFERROR(INDEX($A$4:$A$56,SMALL(IF($A$111=CY$4:CY$56,ROW(CY$4:CY$56)-MIN(ROW(CY$4))+1,""),ROWS(CY$111:CY127))),"")</f>
        <v/>
      </c>
      <c r="CZ127" s="138" t="str">
        <f t="array" ref="CZ127">IFERROR(INDEX($A$4:$A$56,SMALL(IF($A$111=CZ$4:CZ$56,ROW(CZ$4:CZ$56)-MIN(ROW(CZ$4))+1,""),ROWS(CZ$111:CZ127))),"")</f>
        <v/>
      </c>
      <c r="DA127" s="138" t="str">
        <f t="array" ref="DA127">IFERROR(INDEX($A$4:$A$56,SMALL(IF($A$111=DA$4:DA$56,ROW(DA$4:DA$56)-MIN(ROW(DA$4))+1,""),ROWS(DA$111:DA127))),"")</f>
        <v/>
      </c>
      <c r="DB127" s="138" t="str">
        <f t="array" ref="DB127">IFERROR(INDEX($A$4:$A$56,SMALL(IF($A$111=DB$4:DB$56,ROW(DB$4:DB$56)-MIN(ROW(DB$4))+1,""),ROWS(DB$111:DB127))),"")</f>
        <v/>
      </c>
      <c r="DC127" s="186" t="str">
        <f t="array" ref="DC127">IFERROR(INDEX($A$4:$A$56,SMALL(IF($A$111=DC$4:DC$56,ROW(DC$4:DC$56)-MIN(ROW(DC$4))+1,""),ROWS(DC$111:DC127))),"")</f>
        <v/>
      </c>
      <c r="DD127" s="138" t="str">
        <f t="array" ref="DD127">IFERROR(INDEX($A$4:$A$56,SMALL(IF($A$111=DD$4:DD$56,ROW(DD$4:DD$56)-MIN(ROW(DD$4))+1,""),ROWS(DD$111:DD127))),"")</f>
        <v/>
      </c>
      <c r="DE127" s="138" t="str">
        <f t="array" ref="DE127">IFERROR(INDEX($A$4:$A$56,SMALL(IF($A$111=DE$4:DE$56,ROW(DE$4:DE$56)-MIN(ROW(DE$4))+1,""),ROWS(DE$111:DE127))),"")</f>
        <v/>
      </c>
      <c r="DF127" s="138" t="str">
        <f t="array" ref="DF127">IFERROR(INDEX($A$4:$A$56,SMALL(IF($A$111=DF$4:DF$56,ROW(DF$4:DF$56)-MIN(ROW(DF$4))+1,""),ROWS(DF$111:DF127))),"")</f>
        <v/>
      </c>
      <c r="DG127" s="138" t="str">
        <f t="array" ref="DG127">IFERROR(INDEX($A$4:$A$56,SMALL(IF($A$111=DG$4:DG$56,ROW(DG$4:DG$56)-MIN(ROW(DG$4))+1,""),ROWS(DG$111:DG127))),"")</f>
        <v/>
      </c>
      <c r="DH127" s="186" t="str">
        <f t="array" ref="DH127">IFERROR(INDEX($A$4:$A$56,SMALL(IF($A$111=DH$4:DH$56,ROW(DH$4:DH$56)-MIN(ROW(DH$4))+1,""),ROWS(DH$111:DH127))),"")</f>
        <v/>
      </c>
      <c r="DI127" s="138" t="str">
        <f t="array" ref="DI127">IFERROR(INDEX($A$4:$A$56,SMALL(IF($A$111=DI$4:DI$56,ROW(DI$4:DI$56)-MIN(ROW(DI$4))+1,""),ROWS(DI$111:DI127))),"")</f>
        <v/>
      </c>
      <c r="DJ127" s="138" t="str">
        <f t="array" ref="DJ127">IFERROR(INDEX($A$4:$A$56,SMALL(IF($A$111=DJ$4:DJ$56,ROW(DJ$4:DJ$56)-MIN(ROW(DJ$4))+1,""),ROWS(DJ$111:DJ127))),"")</f>
        <v/>
      </c>
      <c r="DK127" s="138" t="str">
        <f t="array" ref="DK127">IFERROR(INDEX($A$4:$A$56,SMALL(IF($A$111=DK$4:DK$56,ROW(DK$4:DK$56)-MIN(ROW(DK$4))+1,""),ROWS(DK$111:DK127))),"")</f>
        <v/>
      </c>
      <c r="DL127" s="138" t="str">
        <f t="array" ref="DL127">IFERROR(INDEX($A$4:$A$56,SMALL(IF($A$111=DL$4:DL$56,ROW(DL$4:DL$56)-MIN(ROW(DL$4))+1,""),ROWS(DL$111:DL127))),"")</f>
        <v/>
      </c>
      <c r="DM127" s="186" t="str">
        <f t="array" ref="DM127">IFERROR(INDEX($A$4:$A$56,SMALL(IF($A$111=DM$4:DM$56,ROW(DM$4:DM$56)-MIN(ROW(DM$4))+1,""),ROWS(DM$111:DM127))),"")</f>
        <v/>
      </c>
      <c r="DN127" s="138" t="str">
        <f t="array" ref="DN127">IFERROR(INDEX($A$4:$A$56,SMALL(IF($A$111=DN$4:DN$56,ROW(DN$4:DN$56)-MIN(ROW(DN$4))+1,""),ROWS(DN$111:DN127))),"")</f>
        <v/>
      </c>
      <c r="DO127" s="138" t="str">
        <f t="array" ref="DO127">IFERROR(INDEX($A$4:$A$56,SMALL(IF($A$111=DO$4:DO$56,ROW(DO$4:DO$56)-MIN(ROW(DO$4))+1,""),ROWS(DO$111:DO127))),"")</f>
        <v/>
      </c>
      <c r="DP127" s="138" t="str">
        <f t="array" ref="DP127">IFERROR(INDEX($A$4:$A$56,SMALL(IF($A$111=DP$4:DP$56,ROW(DP$4:DP$56)-MIN(ROW(DP$4))+1,""),ROWS(DP$111:DP127))),"")</f>
        <v/>
      </c>
      <c r="DQ127" s="138" t="str">
        <f t="array" ref="DQ127">IFERROR(INDEX($A$4:$A$56,SMALL(IF($A$111=DQ$4:DQ$56,ROW(DQ$4:DQ$56)-MIN(ROW(DQ$4))+1,""),ROWS(DQ$111:DQ127))),"")</f>
        <v/>
      </c>
      <c r="DR127" s="186" t="str">
        <f t="array" ref="DR127">IFERROR(INDEX($A$4:$A$56,SMALL(IF($A$111=DR$4:DR$56,ROW(DR$4:DR$56)-MIN(ROW(DR$4))+1,""),ROWS(DR$111:DR127))),"")</f>
        <v/>
      </c>
      <c r="DS127" s="138" t="str">
        <f t="array" ref="DS127">IFERROR(INDEX($A$4:$A$56,SMALL(IF($A$111=DS$4:DS$56,ROW(DS$4:DS$56)-MIN(ROW(DS$4))+1,""),ROWS(DS$111:DS127))),"")</f>
        <v/>
      </c>
      <c r="DT127" s="138" t="str">
        <f t="array" ref="DT127">IFERROR(INDEX($A$4:$A$56,SMALL(IF($A$111=DT$4:DT$56,ROW(DT$4:DT$56)-MIN(ROW(DT$4))+1,""),ROWS(DT$111:DT127))),"")</f>
        <v/>
      </c>
      <c r="DU127" s="138" t="str">
        <f t="array" ref="DU127">IFERROR(INDEX($A$4:$A$56,SMALL(IF($A$111=DU$4:DU$56,ROW(DU$4:DU$56)-MIN(ROW(DU$4))+1,""),ROWS(DU$111:DU127))),"")</f>
        <v/>
      </c>
      <c r="DV127" s="138" t="str">
        <f t="array" ref="DV127">IFERROR(INDEX($A$4:$A$56,SMALL(IF($A$111=DV$4:DV$56,ROW(DV$4:DV$56)-MIN(ROW(DV$4))+1,""),ROWS(DV$111:DV127))),"")</f>
        <v/>
      </c>
      <c r="DW127" s="186" t="str">
        <f t="array" ref="DW127">IFERROR(INDEX($A$4:$A$56,SMALL(IF($A$111=DW$4:DW$56,ROW(DW$4:DW$56)-MIN(ROW(DW$4))+1,""),ROWS(DW$111:DW127))),"")</f>
        <v/>
      </c>
      <c r="DX127" s="138" t="str">
        <f t="array" ref="DX127">IFERROR(INDEX($A$4:$A$56,SMALL(IF($A$111=DX$4:DX$56,ROW(DX$4:DX$56)-MIN(ROW(DX$4))+1,""),ROWS(DX$111:DX127))),"")</f>
        <v/>
      </c>
      <c r="DY127" s="138" t="str">
        <f t="array" ref="DY127">IFERROR(INDEX($A$4:$A$56,SMALL(IF($A$111=DY$4:DY$56,ROW(DY$4:DY$56)-MIN(ROW(DY$4))+1,""),ROWS(DY$111:DY127))),"")</f>
        <v/>
      </c>
      <c r="DZ127" s="138" t="str">
        <f t="array" ref="DZ127">IFERROR(INDEX($A$4:$A$56,SMALL(IF($A$111=DZ$4:DZ$56,ROW(DZ$4:DZ$56)-MIN(ROW(DZ$4))+1,""),ROWS(DZ$111:DZ127))),"")</f>
        <v/>
      </c>
      <c r="EA127" s="138" t="str">
        <f t="array" ref="EA127">IFERROR(INDEX($A$4:$A$56,SMALL(IF($A$111=EA$4:EA$56,ROW(EA$4:EA$56)-MIN(ROW(EA$4))+1,""),ROWS(EA$111:EA127))),"")</f>
        <v/>
      </c>
      <c r="EB127" s="186" t="str">
        <f t="array" ref="EB127">IFERROR(INDEX($A$4:$A$56,SMALL(IF($A$111=EB$4:EB$56,ROW(EB$4:EB$56)-MIN(ROW(EB$4))+1,""),ROWS(EB$111:EB127))),"")</f>
        <v/>
      </c>
      <c r="EC127" s="138" t="str">
        <f t="array" ref="EC127">IFERROR(INDEX($A$4:$A$56,SMALL(IF($A$111=EC$4:EC$56,ROW(EC$4:EC$56)-MIN(ROW(EC$4))+1,""),ROWS(EC$111:EC127))),"")</f>
        <v/>
      </c>
      <c r="ED127" s="138" t="str">
        <f t="array" ref="ED127">IFERROR(INDEX($A$4:$A$56,SMALL(IF($A$111=ED$4:ED$56,ROW(ED$4:ED$56)-MIN(ROW(ED$4))+1,""),ROWS(ED$111:ED127))),"")</f>
        <v/>
      </c>
      <c r="EE127" s="138" t="str">
        <f t="array" ref="EE127">IFERROR(INDEX($A$4:$A$56,SMALL(IF($A$111=EE$4:EE$56,ROW(EE$4:EE$56)-MIN(ROW(EE$4))+1,""),ROWS(EE$111:EE127))),"")</f>
        <v/>
      </c>
      <c r="EF127" s="138" t="str">
        <f t="array" ref="EF127">IFERROR(INDEX($A$4:$A$56,SMALL(IF($A$111=EF$4:EF$56,ROW(EF$4:EF$56)-MIN(ROW(EF$4))+1,""),ROWS(EF$111:EF127))),"")</f>
        <v/>
      </c>
      <c r="EG127" s="186" t="str">
        <f t="array" ref="EG127">IFERROR(INDEX($A$4:$A$56,SMALL(IF($A$111=EG$4:EG$56,ROW(EG$4:EG$56)-MIN(ROW(EG$4))+1,""),ROWS(EG$111:EG127))),"")</f>
        <v/>
      </c>
      <c r="EH127" s="138" t="str">
        <f t="array" ref="EH127">IFERROR(INDEX($A$4:$A$56,SMALL(IF($A$111=EH$4:EH$56,ROW(EH$4:EH$56)-MIN(ROW(EH$4))+1,""),ROWS(EH$111:EH127))),"")</f>
        <v/>
      </c>
      <c r="EI127" s="138" t="str">
        <f t="array" ref="EI127">IFERROR(INDEX($A$4:$A$56,SMALL(IF($A$111=EI$4:EI$56,ROW(EI$4:EI$56)-MIN(ROW(EI$4))+1,""),ROWS(EI$111:EI127))),"")</f>
        <v/>
      </c>
      <c r="EJ127" s="138" t="str">
        <f t="array" ref="EJ127">IFERROR(INDEX($A$4:$A$56,SMALL(IF($A$111=EJ$4:EJ$56,ROW(EJ$4:EJ$56)-MIN(ROW(EJ$4))+1,""),ROWS(EJ$111:EJ127))),"")</f>
        <v/>
      </c>
      <c r="EK127" s="138" t="str">
        <f t="array" ref="EK127">IFERROR(INDEX($A$4:$A$56,SMALL(IF($A$111=EK$4:EK$56,ROW(EK$4:EK$56)-MIN(ROW(EK$4))+1,""),ROWS(EK$111:EK127))),"")</f>
        <v/>
      </c>
      <c r="EL127" s="138" t="str">
        <f t="array" ref="EL127">IFERROR(INDEX($A$4:$A$56,SMALL(IF($A$111=EL$4:EL$56,ROW(EL$4:EL$56)-MIN(ROW(EL$4))+1,""),ROWS(EL$111:EL127))),"")</f>
        <v/>
      </c>
      <c r="EM127" s="138" t="str">
        <f t="array" ref="EM127">IFERROR(INDEX($A$4:$A$56,SMALL(IF($A$111=EM$4:EM$56,ROW(EM$4:EM$56)-MIN(ROW(EM$4))+1,""),ROWS(EM$111:EM127))),"")</f>
        <v/>
      </c>
      <c r="EN127" s="138" t="str">
        <f t="array" ref="EN127">IFERROR(INDEX($A$4:$A$56,SMALL(IF($A$111=EN$4:EN$56,ROW(EN$4:EN$56)-MIN(ROW(EN$4))+1,""),ROWS(EN$111:EN127))),"")</f>
        <v/>
      </c>
      <c r="EO127" s="138" t="str">
        <f t="array" ref="EO127">IFERROR(INDEX($A$4:$A$56,SMALL(IF($A$111=EO$4:EO$56,ROW(EO$4:EO$56)-MIN(ROW(EO$4))+1,""),ROWS(EO$111:EO127))),"")</f>
        <v/>
      </c>
      <c r="EP127" s="138" t="str">
        <f t="array" ref="EP127">IFERROR(INDEX($A$4:$A$56,SMALL(IF($A$111=EP$4:EP$56,ROW(EP$4:EP$56)-MIN(ROW(EP$4))+1,""),ROWS(EP$111:EP127))),"")</f>
        <v/>
      </c>
      <c r="EQ127" s="138" t="str">
        <f t="array" ref="EQ127">IFERROR(INDEX($A$4:$A$56,SMALL(IF($A$111=EQ$4:EQ$56,ROW(EQ$4:EQ$56)-MIN(ROW(EQ$4))+1,""),ROWS(EQ$111:EQ127))),"")</f>
        <v/>
      </c>
      <c r="ER127" s="138" t="str">
        <f t="array" ref="ER127">IFERROR(INDEX($A$4:$A$56,SMALL(IF($A$111=ER$4:ER$56,ROW(ER$4:ER$56)-MIN(ROW(ER$4))+1,""),ROWS(ER$111:ER127))),"")</f>
        <v/>
      </c>
      <c r="ES127" s="138" t="str">
        <f t="array" ref="ES127">IFERROR(INDEX($A$4:$A$56,SMALL(IF($A$111=ES$4:ES$56,ROW(ES$4:ES$56)-MIN(ROW(ES$4))+1,""),ROWS(ES$111:ES127))),"")</f>
        <v/>
      </c>
      <c r="ET127" s="138" t="str">
        <f t="array" ref="ET127">IFERROR(INDEX($A$4:$A$56,SMALL(IF($A$111=ET$4:ET$56,ROW(ET$4:ET$56)-MIN(ROW(ET$4))+1,""),ROWS(ET$111:ET127))),"")</f>
        <v/>
      </c>
      <c r="EU127" s="138" t="str">
        <f t="array" ref="EU127">IFERROR(INDEX($A$4:$A$56,SMALL(IF($A$111=EU$4:EU$56,ROW(EU$4:EU$56)-MIN(ROW(EU$4))+1,""),ROWS(EU$111:EU127))),"")</f>
        <v/>
      </c>
      <c r="EV127" s="138" t="str">
        <f t="array" ref="EV127">IFERROR(INDEX($A$4:$A$56,SMALL(IF($A$111=EV$4:EV$56,ROW(EV$4:EV$56)-MIN(ROW(EV$4))+1,""),ROWS(EV$111:EV127))),"")</f>
        <v/>
      </c>
      <c r="EW127" s="138" t="str">
        <f t="array" ref="EW127">IFERROR(INDEX($A$4:$A$56,SMALL(IF($A$111=EW$4:EW$56,ROW(EW$4:EW$56)-MIN(ROW(EW$4))+1,""),ROWS(EW$111:EW127))),"")</f>
        <v/>
      </c>
      <c r="EX127" s="138" t="str">
        <f t="array" ref="EX127">IFERROR(INDEX($A$4:$A$56,SMALL(IF($A$111=EX$4:EX$56,ROW(EX$4:EX$56)-MIN(ROW(EX$4))+1,""),ROWS(EX$111:EX127))),"")</f>
        <v/>
      </c>
      <c r="EY127" s="138" t="str">
        <f t="array" ref="EY127">IFERROR(INDEX($A$4:$A$56,SMALL(IF($A$111=EY$4:EY$56,ROW(EY$4:EY$56)-MIN(ROW(EY$4))+1,""),ROWS(EY$111:EY127))),"")</f>
        <v/>
      </c>
      <c r="EZ127" s="138" t="str">
        <f t="array" ref="EZ127">IFERROR(INDEX($A$4:$A$56,SMALL(IF($A$111=EZ$4:EZ$56,ROW(EZ$4:EZ$56)-MIN(ROW(EZ$4))+1,""),ROWS(EZ$111:EZ127))),"")</f>
        <v/>
      </c>
      <c r="FA127" s="138" t="str">
        <f t="array" ref="FA127">IFERROR(INDEX($A$4:$A$56,SMALL(IF($A$111=FA$4:FA$56,ROW(FA$4:FA$56)-MIN(ROW(FA$4))+1,""),ROWS(FA$111:FA127))),"")</f>
        <v/>
      </c>
      <c r="FB127" s="138" t="str">
        <f t="array" ref="FB127">IFERROR(INDEX($A$4:$A$56,SMALL(IF($A$111=FB$4:FB$56,ROW(FB$4:FB$56)-MIN(ROW(FB$4))+1,""),ROWS(FB$111:FB127))),"")</f>
        <v/>
      </c>
      <c r="FC127" s="138" t="str">
        <f t="array" ref="FC127">IFERROR(INDEX($A$4:$A$56,SMALL(IF($A$111=FC$4:FC$56,ROW(FC$4:FC$56)-MIN(ROW(FC$4))+1,""),ROWS(FC$111:FC127))),"")</f>
        <v/>
      </c>
      <c r="FD127" s="138" t="str">
        <f t="array" ref="FD127">IFERROR(INDEX($A$4:$A$56,SMALL(IF($A$111=FD$4:FD$56,ROW(FD$4:FD$56)-MIN(ROW(FD$4))+1,""),ROWS(FD$111:FD127))),"")</f>
        <v/>
      </c>
      <c r="FE127" s="138" t="str">
        <f t="array" ref="FE127">IFERROR(INDEX($A$4:$A$56,SMALL(IF($A$111=FE$4:FE$56,ROW(FE$4:FE$56)-MIN(ROW(FE$4))+1,""),ROWS(FE$111:FE127))),"")</f>
        <v/>
      </c>
      <c r="FF127" s="138" t="str">
        <f t="array" ref="FF127">IFERROR(INDEX($A$4:$A$56,SMALL(IF($A$111=FF$4:FF$56,ROW(FF$4:FF$56)-MIN(ROW(FF$4))+1,""),ROWS(FF$111:FF127))),"")</f>
        <v/>
      </c>
      <c r="FG127" s="138" t="str">
        <f t="array" ref="FG127">IFERROR(INDEX($A$4:$A$56,SMALL(IF($A$111=FG$4:FG$56,ROW(FG$4:FG$56)-MIN(ROW(FG$4))+1,""),ROWS(FG$111:FG127))),"")</f>
        <v/>
      </c>
      <c r="FH127" s="138" t="str">
        <f t="array" ref="FH127">IFERROR(INDEX($A$4:$A$56,SMALL(IF($A$111=FH$4:FH$56,ROW(FH$4:FH$56)-MIN(ROW(FH$4))+1,""),ROWS(FH$111:FH127))),"")</f>
        <v/>
      </c>
      <c r="FI127" s="138" t="str">
        <f t="array" ref="FI127">IFERROR(INDEX($A$4:$A$56,SMALL(IF($A$111=FI$4:FI$56,ROW(FI$4:FI$56)-MIN(ROW(FI$4))+1,""),ROWS(FI$111:FI127))),"")</f>
        <v/>
      </c>
      <c r="FJ127" s="138" t="str">
        <f t="array" ref="FJ127">IFERROR(INDEX($A$4:$A$56,SMALL(IF($A$111=FJ$4:FJ$56,ROW(FJ$4:FJ$56)-MIN(ROW(FJ$4))+1,""),ROWS(FJ$111:FJ127))),"")</f>
        <v/>
      </c>
      <c r="FK127" s="138" t="str">
        <f t="array" ref="FK127">IFERROR(INDEX($A$4:$A$56,SMALL(IF($A$111=FK$4:FK$56,ROW(FK$4:FK$56)-MIN(ROW(FK$4))+1,""),ROWS(FK$111:FK127))),"")</f>
        <v/>
      </c>
      <c r="FL127" s="138" t="str">
        <f t="array" ref="FL127">IFERROR(INDEX($A$4:$A$56,SMALL(IF($A$111=FL$4:FL$56,ROW(FL$4:FL$56)-MIN(ROW(FL$4))+1,""),ROWS(FL$111:FL127))),"")</f>
        <v/>
      </c>
      <c r="FM127" s="138" t="str">
        <f t="array" ref="FM127">IFERROR(INDEX($A$4:$A$56,SMALL(IF($A$111=FM$4:FM$56,ROW(FM$4:FM$56)-MIN(ROW(FM$4))+1,""),ROWS(FM$111:FM127))),"")</f>
        <v/>
      </c>
      <c r="FN127" s="138" t="str">
        <f t="array" ref="FN127">IFERROR(INDEX($A$4:$A$56,SMALL(IF($A$111=FN$4:FN$56,ROW(FN$4:FN$56)-MIN(ROW(FN$4))+1,""),ROWS(FN$111:FN127))),"")</f>
        <v/>
      </c>
      <c r="FO127" s="138" t="str">
        <f t="array" ref="FO127">IFERROR(INDEX($A$4:$A$56,SMALL(IF($A$111=FO$4:FO$56,ROW(FO$4:FO$56)-MIN(ROW(FO$4))+1,""),ROWS(FO$111:FO127))),"")</f>
        <v/>
      </c>
      <c r="FP127" s="138" t="str">
        <f t="array" ref="FP127">IFERROR(INDEX($A$4:$A$56,SMALL(IF($A$111=FP$4:FP$56,ROW(FP$4:FP$56)-MIN(ROW(FP$4))+1,""),ROWS(FP$111:FP127))),"")</f>
        <v/>
      </c>
      <c r="FQ127" s="138" t="str">
        <f t="array" ref="FQ127">IFERROR(INDEX($A$4:$A$56,SMALL(IF($A$111=FQ$4:FQ$56,ROW(FQ$4:FQ$56)-MIN(ROW(FQ$4))+1,""),ROWS(FQ$111:FQ127))),"")</f>
        <v/>
      </c>
      <c r="FR127" s="138" t="str">
        <f t="array" ref="FR127">IFERROR(INDEX($A$4:$A$56,SMALL(IF($A$111=FR$4:FR$56,ROW(FR$4:FR$56)-MIN(ROW(FR$4))+1,""),ROWS(FR$111:FR127))),"")</f>
        <v/>
      </c>
      <c r="FS127" s="138" t="str">
        <f t="array" ref="FS127">IFERROR(INDEX($A$4:$A$56,SMALL(IF($A$111=FS$4:FS$56,ROW(FS$4:FS$56)-MIN(ROW(FS$4))+1,""),ROWS(FS$111:FS127))),"")</f>
        <v/>
      </c>
      <c r="FT127" s="138" t="str">
        <f t="array" ref="FT127">IFERROR(INDEX($A$4:$A$56,SMALL(IF($A$111=FT$4:FT$56,ROW(FT$4:FT$56)-MIN(ROW(FT$4))+1,""),ROWS(FT$111:FT127))),"")</f>
        <v/>
      </c>
      <c r="FU127" s="138" t="str">
        <f t="array" ref="FU127">IFERROR(INDEX($A$4:$A$56,SMALL(IF($A$111=FU$4:FU$56,ROW(FU$4:FU$56)-MIN(ROW(FU$4))+1,""),ROWS(FU$111:FU127))),"")</f>
        <v/>
      </c>
      <c r="FV127" s="138" t="str">
        <f t="array" ref="FV127">IFERROR(INDEX($A$4:$A$56,SMALL(IF($A$111=FV$4:FV$56,ROW(FV$4:FV$56)-MIN(ROW(FV$4))+1,""),ROWS(FV$111:FV127))),"")</f>
        <v/>
      </c>
      <c r="FW127" s="138" t="str">
        <f t="array" ref="FW127">IFERROR(INDEX($A$4:$A$56,SMALL(IF($A$111=FW$4:FW$56,ROW(FW$4:FW$56)-MIN(ROW(FW$4))+1,""),ROWS(FW$111:FW127))),"")</f>
        <v/>
      </c>
      <c r="FX127" s="138" t="str">
        <f t="array" ref="FX127">IFERROR(INDEX($A$4:$A$56,SMALL(IF($A$111=FX$4:FX$56,ROW(FX$4:FX$56)-MIN(ROW(FX$4))+1,""),ROWS(FX$111:FX127))),"")</f>
        <v/>
      </c>
      <c r="FY127" s="138" t="str">
        <f t="array" ref="FY127">IFERROR(INDEX($A$4:$A$56,SMALL(IF($A$111=FY$4:FY$56,ROW(FY$4:FY$56)-MIN(ROW(FY$4))+1,""),ROWS(FY$111:FY127))),"")</f>
        <v/>
      </c>
      <c r="FZ127" s="138" t="str">
        <f t="array" ref="FZ127">IFERROR(INDEX($A$4:$A$56,SMALL(IF($A$111=FZ$4:FZ$56,ROW(FZ$4:FZ$56)-MIN(ROW(FZ$4))+1,""),ROWS(FZ$111:FZ127))),"")</f>
        <v/>
      </c>
      <c r="GA127" s="138" t="str">
        <f t="array" ref="GA127">IFERROR(INDEX($A$4:$A$56,SMALL(IF($A$111=GA$4:GA$56,ROW(GA$4:GA$56)-MIN(ROW(GA$4))+1,""),ROWS(GA$111:GA127))),"")</f>
        <v/>
      </c>
      <c r="GB127" s="138" t="str">
        <f t="array" ref="GB127">IFERROR(INDEX($A$4:$A$56,SMALL(IF($A$111=GB$4:GB$56,ROW(GB$4:GB$56)-MIN(ROW(GB$4))+1,""),ROWS(GB$111:GB127))),"")</f>
        <v/>
      </c>
      <c r="GC127" s="138" t="str">
        <f t="array" ref="GC127">IFERROR(INDEX($A$4:$A$56,SMALL(IF($A$111=GC$4:GC$56,ROW(GC$4:GC$56)-MIN(ROW(GC$4))+1,""),ROWS(GC$111:GC127))),"")</f>
        <v/>
      </c>
      <c r="GD127" s="138" t="str">
        <f t="array" ref="GD127">IFERROR(INDEX($A$4:$A$56,SMALL(IF($A$111=GD$4:GD$56,ROW(GD$4:GD$56)-MIN(ROW(GD$4))+1,""),ROWS(GD$111:GD127))),"")</f>
        <v/>
      </c>
      <c r="GE127" s="138" t="str">
        <f t="array" ref="GE127">IFERROR(INDEX($A$4:$A$56,SMALL(IF($A$111=GE$4:GE$56,ROW(GE$4:GE$56)-MIN(ROW(GE$4))+1,""),ROWS(GE$111:GE127))),"")</f>
        <v/>
      </c>
      <c r="GF127" s="138" t="str">
        <f t="array" ref="GF127">IFERROR(INDEX($A$4:$A$56,SMALL(IF($A$111=GF$4:GF$56,ROW(GF$4:GF$56)-MIN(ROW(GF$4))+1,""),ROWS(GF$111:GF127))),"")</f>
        <v/>
      </c>
      <c r="GG127" s="138" t="str">
        <f t="array" ref="GG127">IFERROR(INDEX($A$4:$A$56,SMALL(IF($A$111=GG$4:GG$56,ROW(GG$4:GG$56)-MIN(ROW(GG$4))+1,""),ROWS(GG$111:GG127))),"")</f>
        <v/>
      </c>
      <c r="GH127" s="138" t="str">
        <f t="array" ref="GH127">IFERROR(INDEX($A$4:$A$56,SMALL(IF($A$111=GH$4:GH$56,ROW(GH$4:GH$56)-MIN(ROW(GH$4))+1,""),ROWS(GH$111:GH127))),"")</f>
        <v/>
      </c>
      <c r="GI127" s="138" t="str">
        <f t="array" ref="GI127">IFERROR(INDEX($A$4:$A$56,SMALL(IF($A$111=GI$4:GI$56,ROW(GI$4:GI$56)-MIN(ROW(GI$4))+1,""),ROWS(GI$111:GI127))),"")</f>
        <v/>
      </c>
      <c r="GJ127" s="138" t="str">
        <f t="array" ref="GJ127">IFERROR(INDEX($A$4:$A$56,SMALL(IF($A$111=GJ$4:GJ$56,ROW(GJ$4:GJ$56)-MIN(ROW(GJ$4))+1,""),ROWS(GJ$111:GJ127))),"")</f>
        <v/>
      </c>
      <c r="GK127" s="138" t="str">
        <f t="array" ref="GK127">IFERROR(INDEX($A$4:$A$56,SMALL(IF($A$111=GK$4:GK$56,ROW(GK$4:GK$56)-MIN(ROW(GK$4))+1,""),ROWS(GK$111:GK127))),"")</f>
        <v/>
      </c>
      <c r="GL127" s="138" t="str">
        <f t="array" ref="GL127">IFERROR(INDEX($A$4:$A$56,SMALL(IF($A$111=GL$4:GL$56,ROW(GL$4:GL$56)-MIN(ROW(GL$4))+1,""),ROWS(GL$111:GL127))),"")</f>
        <v/>
      </c>
      <c r="GM127" s="138" t="str">
        <f t="array" ref="GM127">IFERROR(INDEX($A$4:$A$56,SMALL(IF($A$111=GM$4:GM$56,ROW(GM$4:GM$56)-MIN(ROW(GM$4))+1,""),ROWS(GM$111:GM127))),"")</f>
        <v/>
      </c>
      <c r="GN127" s="138" t="str">
        <f t="array" ref="GN127">IFERROR(INDEX($A$4:$A$56,SMALL(IF($A$111=GN$4:GN$56,ROW(GN$4:GN$56)-MIN(ROW(GN$4))+1,""),ROWS(GN$111:GN127))),"")</f>
        <v/>
      </c>
      <c r="GO127" s="138" t="str">
        <f t="array" ref="GO127">IFERROR(INDEX($A$4:$A$56,SMALL(IF($A$111=GO$4:GO$56,ROW(GO$4:GO$56)-MIN(ROW(GO$4))+1,""),ROWS(GO$111:GO127))),"")</f>
        <v/>
      </c>
      <c r="GP127" s="138" t="str">
        <f t="array" ref="GP127">IFERROR(INDEX($A$4:$A$56,SMALL(IF($A$111=GP$4:GP$56,ROW(GP$4:GP$56)-MIN(ROW(GP$4))+1,""),ROWS(GP$111:GP127))),"")</f>
        <v/>
      </c>
      <c r="GQ127" s="138" t="str">
        <f t="array" ref="GQ127">IFERROR(INDEX($A$4:$A$56,SMALL(IF($A$111=GQ$4:GQ$56,ROW(GQ$4:GQ$56)-MIN(ROW(GQ$4))+1,""),ROWS(GQ$111:GQ127))),"")</f>
        <v/>
      </c>
      <c r="GR127" s="138" t="str">
        <f t="array" ref="GR127">IFERROR(INDEX($A$4:$A$56,SMALL(IF($A$111=GR$4:GR$56,ROW(GR$4:GR$56)-MIN(ROW(GR$4))+1,""),ROWS(GR$111:GR127))),"")</f>
        <v/>
      </c>
      <c r="GS127" s="138" t="str">
        <f t="array" ref="GS127">IFERROR(INDEX($A$4:$A$56,SMALL(IF($A$111=GS$4:GS$56,ROW(GS$4:GS$56)-MIN(ROW(GS$4))+1,""),ROWS(GS$111:GS127))),"")</f>
        <v/>
      </c>
      <c r="GT127" s="138" t="str">
        <f t="array" ref="GT127">IFERROR(INDEX($A$4:$A$56,SMALL(IF($A$111=GT$4:GT$56,ROW(GT$4:GT$56)-MIN(ROW(GT$4))+1,""),ROWS(GT$111:GT127))),"")</f>
        <v/>
      </c>
      <c r="GU127" s="138" t="str">
        <f t="array" ref="GU127">IFERROR(INDEX($A$4:$A$56,SMALL(IF($A$111=GU$4:GU$56,ROW(GU$4:GU$56)-MIN(ROW(GU$4))+1,""),ROWS(GU$111:GU127))),"")</f>
        <v/>
      </c>
      <c r="GV127" s="138" t="str">
        <f t="array" ref="GV127">IFERROR(INDEX($A$4:$A$56,SMALL(IF($A$111=GV$4:GV$56,ROW(GV$4:GV$56)-MIN(ROW(GV$4))+1,""),ROWS(GV$111:GV127))),"")</f>
        <v/>
      </c>
      <c r="GW127" s="138" t="str">
        <f t="array" ref="GW127">IFERROR(INDEX($A$4:$A$56,SMALL(IF($A$111=GW$4:GW$56,ROW(GW$4:GW$56)-MIN(ROW(GW$4))+1,""),ROWS(GW$111:GW127))),"")</f>
        <v/>
      </c>
      <c r="GX127" s="138" t="str">
        <f t="array" ref="GX127">IFERROR(INDEX($A$4:$A$56,SMALL(IF($A$111=GX$4:GX$56,ROW(GX$4:GX$56)-MIN(ROW(GX$4))+1,""),ROWS(GX$111:GX127))),"")</f>
        <v/>
      </c>
      <c r="GY127" s="138" t="str">
        <f t="array" ref="GY127">IFERROR(INDEX($A$4:$A$56,SMALL(IF($A$111=GY$4:GY$56,ROW(GY$4:GY$56)-MIN(ROW(GY$4))+1,""),ROWS(GY$111:GY127))),"")</f>
        <v/>
      </c>
      <c r="GZ127" s="138" t="str">
        <f t="array" ref="GZ127">IFERROR(INDEX($A$4:$A$56,SMALL(IF($A$111=GZ$4:GZ$56,ROW(GZ$4:GZ$56)-MIN(ROW(GZ$4))+1,""),ROWS(GZ$111:GZ127))),"")</f>
        <v/>
      </c>
      <c r="HA127" s="138" t="str">
        <f t="array" ref="HA127">IFERROR(INDEX($A$4:$A$56,SMALL(IF($A$111=HA$4:HA$56,ROW(HA$4:HA$56)-MIN(ROW(HA$4))+1,""),ROWS(HA$111:HA127))),"")</f>
        <v/>
      </c>
      <c r="HB127" s="138" t="str">
        <f t="array" ref="HB127">IFERROR(INDEX($A$4:$A$56,SMALL(IF($A$111=HB$4:HB$56,ROW(HB$4:HB$56)-MIN(ROW(HB$4))+1,""),ROWS(HB$111:HB127))),"")</f>
        <v/>
      </c>
      <c r="HC127" s="138" t="str">
        <f t="array" ref="HC127">IFERROR(INDEX($A$4:$A$56,SMALL(IF($A$111=HC$4:HC$56,ROW(HC$4:HC$56)-MIN(ROW(HC$4))+1,""),ROWS(HC$111:HC127))),"")</f>
        <v/>
      </c>
      <c r="HD127" s="138" t="str">
        <f t="array" ref="HD127">IFERROR(INDEX($A$4:$A$56,SMALL(IF($A$111=HD$4:HD$56,ROW(HD$4:HD$56)-MIN(ROW(HD$4))+1,""),ROWS(HD$111:HD127))),"")</f>
        <v/>
      </c>
      <c r="HE127" s="138" t="str">
        <f t="array" ref="HE127">IFERROR(INDEX($A$4:$A$56,SMALL(IF($A$111=HE$4:HE$56,ROW(HE$4:HE$56)-MIN(ROW(HE$4))+1,""),ROWS(HE$111:HE127))),"")</f>
        <v/>
      </c>
      <c r="HF127" s="138" t="str">
        <f t="array" ref="HF127">IFERROR(INDEX($A$4:$A$56,SMALL(IF($A$111=HF$4:HF$56,ROW(HF$4:HF$56)-MIN(ROW(HF$4))+1,""),ROWS(HF$111:HF127))),"")</f>
        <v/>
      </c>
      <c r="HG127" s="138" t="str">
        <f t="array" ref="HG127">IFERROR(INDEX($A$4:$A$56,SMALL(IF($A$111=HG$4:HG$56,ROW(HG$4:HG$56)-MIN(ROW(HG$4))+1,""),ROWS(HG$111:HG127))),"")</f>
        <v/>
      </c>
      <c r="HH127" s="138" t="str">
        <f t="array" ref="HH127">IFERROR(INDEX($A$4:$A$56,SMALL(IF($A$111=HH$4:HH$56,ROW(HH$4:HH$56)-MIN(ROW(HH$4))+1,""),ROWS(HH$111:HH127))),"")</f>
        <v/>
      </c>
      <c r="HI127" s="138" t="str">
        <f t="array" ref="HI127">IFERROR(INDEX($A$4:$A$56,SMALL(IF($A$111=HI$4:HI$56,ROW(HI$4:HI$56)-MIN(ROW(HI$4))+1,""),ROWS(HI$111:HI127))),"")</f>
        <v/>
      </c>
      <c r="HJ127" s="138" t="str">
        <f t="array" ref="HJ127">IFERROR(INDEX($A$4:$A$56,SMALL(IF($A$111=HJ$4:HJ$56,ROW(HJ$4:HJ$56)-MIN(ROW(HJ$4))+1,""),ROWS(HJ$111:HJ127))),"")</f>
        <v/>
      </c>
      <c r="HK127" s="138" t="str">
        <f t="array" ref="HK127">IFERROR(INDEX($A$4:$A$56,SMALL(IF($A$111=HK$4:HK$56,ROW(HK$4:HK$56)-MIN(ROW(HK$4))+1,""),ROWS(HK$111:HK127))),"")</f>
        <v/>
      </c>
      <c r="HL127" s="138" t="str">
        <f t="array" ref="HL127">IFERROR(INDEX($A$4:$A$56,SMALL(IF($A$111=HL$4:HL$56,ROW(HL$4:HL$56)-MIN(ROW(HL$4))+1,""),ROWS(HL$111:HL127))),"")</f>
        <v/>
      </c>
      <c r="HM127" s="138" t="str">
        <f t="array" ref="HM127">IFERROR(INDEX($A$4:$A$56,SMALL(IF($A$111=HM$4:HM$56,ROW(HM$4:HM$56)-MIN(ROW(HM$4))+1,""),ROWS(HM$111:HM127))),"")</f>
        <v/>
      </c>
      <c r="HN127" s="138" t="str">
        <f t="array" ref="HN127">IFERROR(INDEX($A$4:$A$56,SMALL(IF($A$111=HN$4:HN$56,ROW(HN$4:HN$56)-MIN(ROW(HN$4))+1,""),ROWS(HN$111:HN127))),"")</f>
        <v/>
      </c>
      <c r="HO127" s="138" t="str">
        <f t="array" ref="HO127">IFERROR(INDEX($A$4:$A$56,SMALL(IF($A$111=HO$4:HO$56,ROW(HO$4:HO$56)-MIN(ROW(HO$4))+1,""),ROWS(HO$111:HO127))),"")</f>
        <v/>
      </c>
      <c r="HP127" s="138" t="str">
        <f t="array" ref="HP127">IFERROR(INDEX($A$4:$A$56,SMALL(IF($A$111=HP$4:HP$56,ROW(HP$4:HP$56)-MIN(ROW(HP$4))+1,""),ROWS(HP$111:HP127))),"")</f>
        <v/>
      </c>
      <c r="HQ127" s="138" t="str">
        <f t="array" ref="HQ127">IFERROR(INDEX($A$4:$A$56,SMALL(IF($A$111=HQ$4:HQ$56,ROW(HQ$4:HQ$56)-MIN(ROW(HQ$4))+1,""),ROWS(HQ$111:HQ127))),"")</f>
        <v/>
      </c>
      <c r="HR127" s="138" t="str">
        <f t="array" ref="HR127">IFERROR(INDEX($A$4:$A$56,SMALL(IF($A$111=HR$4:HR$56,ROW(HR$4:HR$56)-MIN(ROW(HR$4))+1,""),ROWS(HR$111:HR127))),"")</f>
        <v/>
      </c>
      <c r="HS127" s="138" t="str">
        <f t="array" ref="HS127">IFERROR(INDEX($A$4:$A$56,SMALL(IF($A$111=HS$4:HS$56,ROW(HS$4:HS$56)-MIN(ROW(HS$4))+1,""),ROWS(HS$111:HS127))),"")</f>
        <v/>
      </c>
      <c r="HT127" s="138" t="str">
        <f t="array" ref="HT127">IFERROR(INDEX($A$4:$A$56,SMALL(IF($A$111=HT$4:HT$56,ROW(HT$4:HT$56)-MIN(ROW(HT$4))+1,""),ROWS(HT$111:HT127))),"")</f>
        <v/>
      </c>
      <c r="HU127" s="138" t="str">
        <f t="array" ref="HU127">IFERROR(INDEX($A$4:$A$56,SMALL(IF($A$111=HU$4:HU$56,ROW(HU$4:HU$56)-MIN(ROW(HU$4))+1,""),ROWS(HU$111:HU127))),"")</f>
        <v/>
      </c>
      <c r="HV127" s="138" t="str">
        <f t="array" ref="HV127">IFERROR(INDEX($A$4:$A$56,SMALL(IF($A$111=HV$4:HV$56,ROW(HV$4:HV$56)-MIN(ROW(HV$4))+1,""),ROWS(HV$111:HV127))),"")</f>
        <v/>
      </c>
      <c r="HW127" s="138" t="str">
        <f t="array" ref="HW127">IFERROR(INDEX($A$4:$A$56,SMALL(IF($A$111=HW$4:HW$56,ROW(HW$4:HW$56)-MIN(ROW(HW$4))+1,""),ROWS(HW$111:HW127))),"")</f>
        <v/>
      </c>
      <c r="HX127" s="138" t="str">
        <f t="array" ref="HX127">IFERROR(INDEX($A$4:$A$56,SMALL(IF($A$111=HX$4:HX$56,ROW(HX$4:HX$56)-MIN(ROW(HX$4))+1,""),ROWS(HX$111:HX127))),"")</f>
        <v/>
      </c>
      <c r="HY127" s="138" t="str">
        <f t="array" ref="HY127">IFERROR(INDEX($A$4:$A$56,SMALL(IF($A$111=HY$4:HY$56,ROW(HY$4:HY$56)-MIN(ROW(HY$4))+1,""),ROWS(HY$111:HY127))),"")</f>
        <v/>
      </c>
      <c r="HZ127" s="138" t="str">
        <f t="array" ref="HZ127">IFERROR(INDEX($A$4:$A$56,SMALL(IF($A$111=HZ$4:HZ$56,ROW(HZ$4:HZ$56)-MIN(ROW(HZ$4))+1,""),ROWS(HZ$111:HZ127))),"")</f>
        <v/>
      </c>
      <c r="IA127" s="138" t="str">
        <f t="array" ref="IA127">IFERROR(INDEX($A$4:$A$56,SMALL(IF($A$111=IA$4:IA$56,ROW(IA$4:IA$56)-MIN(ROW(IA$4))+1,""),ROWS(IA$111:IA127))),"")</f>
        <v/>
      </c>
      <c r="IB127" s="138" t="str">
        <f t="array" ref="IB127">IFERROR(INDEX($A$4:$A$56,SMALL(IF($A$111=IB$4:IB$56,ROW(IB$4:IB$56)-MIN(ROW(IB$4))+1,""),ROWS(IB$111:IB127))),"")</f>
        <v/>
      </c>
      <c r="IC127" s="138" t="str">
        <f t="array" ref="IC127">IFERROR(INDEX($A$4:$A$56,SMALL(IF($A$111=IC$4:IC$56,ROW(IC$4:IC$56)-MIN(ROW(IC$4))+1,""),ROWS(IC$111:IC127))),"")</f>
        <v/>
      </c>
      <c r="ID127" s="138" t="str">
        <f t="array" ref="ID127">IFERROR(INDEX($A$4:$A$56,SMALL(IF($A$111=ID$4:ID$56,ROW(ID$4:ID$56)-MIN(ROW(ID$4))+1,""),ROWS(ID$111:ID127))),"")</f>
        <v/>
      </c>
      <c r="IE127" s="138" t="str">
        <f t="array" ref="IE127">IFERROR(INDEX($A$4:$A$56,SMALL(IF($A$111=IE$4:IE$56,ROW(IE$4:IE$56)-MIN(ROW(IE$4))+1,""),ROWS(IE$111:IE127))),"")</f>
        <v/>
      </c>
      <c r="IF127" s="138" t="str">
        <f t="array" ref="IF127">IFERROR(INDEX($A$4:$A$56,SMALL(IF($A$111=IF$4:IF$56,ROW(IF$4:IF$56)-MIN(ROW(IF$4))+1,""),ROWS(IF$111:IF127))),"")</f>
        <v/>
      </c>
      <c r="IG127" s="138" t="str">
        <f t="array" ref="IG127">IFERROR(INDEX($A$4:$A$56,SMALL(IF($A$111=IG$4:IG$56,ROW(IG$4:IG$56)-MIN(ROW(IG$4))+1,""),ROWS(IG$111:IG127))),"")</f>
        <v/>
      </c>
      <c r="IH127" s="138" t="str">
        <f t="array" ref="IH127">IFERROR(INDEX($A$4:$A$56,SMALL(IF($A$111=IH$4:IH$56,ROW(IH$4:IH$56)-MIN(ROW(IH$4))+1,""),ROWS(IH$111:IH127))),"")</f>
        <v/>
      </c>
      <c r="II127" s="138" t="str">
        <f t="array" ref="II127">IFERROR(INDEX($A$4:$A$56,SMALL(IF($A$111=II$4:II$56,ROW(II$4:II$56)-MIN(ROW(II$4))+1,""),ROWS(II$111:II127))),"")</f>
        <v/>
      </c>
      <c r="IJ127" s="138" t="str">
        <f t="array" ref="IJ127">IFERROR(INDEX($A$4:$A$56,SMALL(IF($A$111=IJ$4:IJ$56,ROW(IJ$4:IJ$56)-MIN(ROW(IJ$4))+1,""),ROWS(IJ$111:IJ127))),"")</f>
        <v/>
      </c>
      <c r="IK127" s="138" t="str">
        <f t="array" ref="IK127">IFERROR(INDEX($A$4:$A$56,SMALL(IF($A$111=IK$4:IK$56,ROW(IK$4:IK$56)-MIN(ROW(IK$4))+1,""),ROWS(IK$111:IK127))),"")</f>
        <v/>
      </c>
      <c r="IL127" s="138" t="str">
        <f t="array" ref="IL127">IFERROR(INDEX($A$4:$A$56,SMALL(IF($A$111=IL$4:IL$56,ROW(IL$4:IL$56)-MIN(ROW(IL$4))+1,""),ROWS(IL$111:IL127))),"")</f>
        <v/>
      </c>
      <c r="IM127" s="138" t="str">
        <f t="array" ref="IM127">IFERROR(INDEX($A$4:$A$56,SMALL(IF($A$111=IM$4:IM$56,ROW(IM$4:IM$56)-MIN(ROW(IM$4))+1,""),ROWS(IM$111:IM127))),"")</f>
        <v/>
      </c>
      <c r="IN127" s="138" t="str">
        <f t="array" ref="IN127">IFERROR(INDEX($A$4:$A$56,SMALL(IF($A$111=IN$4:IN$56,ROW(IN$4:IN$56)-MIN(ROW(IN$4))+1,""),ROWS(IN$111:IN127))),"")</f>
        <v/>
      </c>
      <c r="IO127" s="138" t="str">
        <f t="array" ref="IO127">IFERROR(INDEX($A$4:$A$56,SMALL(IF($A$111=IO$4:IO$56,ROW(IO$4:IO$56)-MIN(ROW(IO$4))+1,""),ROWS(IO$111:IO127))),"")</f>
        <v/>
      </c>
      <c r="IP127" s="138" t="str">
        <f t="array" ref="IP127">IFERROR(INDEX($A$4:$A$56,SMALL(IF($A$111=IP$4:IP$56,ROW(IP$4:IP$56)-MIN(ROW(IP$4))+1,""),ROWS(IP$111:IP127))),"")</f>
        <v/>
      </c>
      <c r="IQ127" s="138" t="str">
        <f t="array" ref="IQ127">IFERROR(INDEX($A$4:$A$56,SMALL(IF($A$111=IQ$4:IQ$56,ROW(IQ$4:IQ$56)-MIN(ROW(IQ$4))+1,""),ROWS(IQ$111:IQ127))),"")</f>
        <v/>
      </c>
      <c r="IR127" s="138" t="str">
        <f t="array" ref="IR127">IFERROR(INDEX($A$4:$A$56,SMALL(IF($A$111=IR$4:IR$56,ROW(IR$4:IR$56)-MIN(ROW(IR$4))+1,""),ROWS(IR$111:IR127))),"")</f>
        <v/>
      </c>
      <c r="IS127" s="138" t="str">
        <f t="array" ref="IS127">IFERROR(INDEX($A$4:$A$56,SMALL(IF($A$111=IS$4:IS$56,ROW(IS$4:IS$56)-MIN(ROW(IS$4))+1,""),ROWS(IS$111:IS127))),"")</f>
        <v/>
      </c>
      <c r="IT127" s="138" t="str">
        <f t="array" ref="IT127">IFERROR(INDEX($A$4:$A$56,SMALL(IF($A$111=IT$4:IT$56,ROW(IT$4:IT$56)-MIN(ROW(IT$4))+1,""),ROWS(IT$111:IT127))),"")</f>
        <v/>
      </c>
      <c r="IU127" s="138" t="str">
        <f t="array" ref="IU127">IFERROR(INDEX($A$4:$A$56,SMALL(IF($A$111=IU$4:IU$56,ROW(IU$4:IU$56)-MIN(ROW(IU$4))+1,""),ROWS(IU$111:IU127))),"")</f>
        <v/>
      </c>
      <c r="IV127" s="138" t="str">
        <f t="array" ref="IV127">IFERROR(INDEX($A$4:$A$56,SMALL(IF($A$111=IV$4:IV$56,ROW(IV$4:IV$56)-MIN(ROW(IV$4))+1,""),ROWS(IV$111:IV127))),"")</f>
        <v/>
      </c>
      <c r="IW127" s="138" t="str">
        <f t="array" ref="IW127">IFERROR(INDEX($A$4:$A$56,SMALL(IF($A$111=IW$4:IW$56,ROW(IW$4:IW$56)-MIN(ROW(IW$4))+1,""),ROWS(IW$111:IW127))),"")</f>
        <v/>
      </c>
      <c r="IX127" s="138" t="str">
        <f t="array" ref="IX127">IFERROR(INDEX($A$4:$A$56,SMALL(IF($A$111=IX$4:IX$56,ROW(IX$4:IX$56)-MIN(ROW(IX$4))+1,""),ROWS(IX$111:IX127))),"")</f>
        <v/>
      </c>
      <c r="IY127" s="138" t="str">
        <f t="array" ref="IY127">IFERROR(INDEX($A$4:$A$56,SMALL(IF($A$111=IY$4:IY$56,ROW(IY$4:IY$56)-MIN(ROW(IY$4))+1,""),ROWS(IY$111:IY127))),"")</f>
        <v/>
      </c>
      <c r="IZ127" s="138" t="str">
        <f t="array" ref="IZ127">IFERROR(INDEX($A$4:$A$56,SMALL(IF($A$111=IZ$4:IZ$56,ROW(IZ$4:IZ$56)-MIN(ROW(IZ$4))+1,""),ROWS(IZ$111:IZ127))),"")</f>
        <v/>
      </c>
      <c r="JA127" s="138" t="str">
        <f t="array" ref="JA127">IFERROR(INDEX($A$4:$A$56,SMALL(IF($A$111=JA$4:JA$56,ROW(JA$4:JA$56)-MIN(ROW(JA$4))+1,""),ROWS(JA$111:JA127))),"")</f>
        <v/>
      </c>
      <c r="JB127" s="138" t="str">
        <f t="array" ref="JB127">IFERROR(INDEX($A$4:$A$56,SMALL(IF($A$111=JB$4:JB$56,ROW(JB$4:JB$56)-MIN(ROW(JB$4))+1,""),ROWS(JB$111:JB127))),"")</f>
        <v/>
      </c>
      <c r="JC127" s="138" t="str">
        <f t="array" ref="JC127">IFERROR(INDEX($A$4:$A$56,SMALL(IF($A$111=JC$4:JC$56,ROW(JC$4:JC$56)-MIN(ROW(JC$4))+1,""),ROWS(JC$111:JC127))),"")</f>
        <v/>
      </c>
      <c r="JD127" s="138" t="str">
        <f t="array" ref="JD127">IFERROR(INDEX($A$4:$A$56,SMALL(IF($A$111=JD$4:JD$56,ROW(JD$4:JD$56)-MIN(ROW(JD$4))+1,""),ROWS(JD$111:JD127))),"")</f>
        <v/>
      </c>
      <c r="JE127" s="138" t="str">
        <f t="array" ref="JE127">IFERROR(INDEX($A$4:$A$56,SMALL(IF($A$111=JE$4:JE$56,ROW(JE$4:JE$56)-MIN(ROW(JE$4))+1,""),ROWS(JE$111:JE127))),"")</f>
        <v/>
      </c>
      <c r="JF127" s="138" t="str">
        <f t="array" ref="JF127">IFERROR(INDEX($A$4:$A$56,SMALL(IF($A$111=JF$4:JF$56,ROW(JF$4:JF$56)-MIN(ROW(JF$4))+1,""),ROWS(JF$111:JF127))),"")</f>
        <v/>
      </c>
      <c r="JG127" s="138" t="str">
        <f t="array" ref="JG127">IFERROR(INDEX($A$4:$A$56,SMALL(IF($A$111=JG$4:JG$56,ROW(JG$4:JG$56)-MIN(ROW(JG$4))+1,""),ROWS(JG$111:JG127))),"")</f>
        <v/>
      </c>
      <c r="JH127" s="138" t="str">
        <f t="array" ref="JH127">IFERROR(INDEX($A$4:$A$56,SMALL(IF($A$111=JH$4:JH$56,ROW(JH$4:JH$56)-MIN(ROW(JH$4))+1,""),ROWS(JH$111:JH127))),"")</f>
        <v/>
      </c>
      <c r="JI127" s="138" t="str">
        <f t="array" ref="JI127">IFERROR(INDEX($A$4:$A$56,SMALL(IF($A$111=JI$4:JI$56,ROW(JI$4:JI$56)-MIN(ROW(JI$4))+1,""),ROWS(JI$111:JI127))),"")</f>
        <v/>
      </c>
      <c r="JJ127" s="138" t="str">
        <f t="array" ref="JJ127">IFERROR(INDEX($A$4:$A$56,SMALL(IF($A$111=JJ$4:JJ$56,ROW(JJ$4:JJ$56)-MIN(ROW(JJ$4))+1,""),ROWS(JJ$111:JJ127))),"")</f>
        <v/>
      </c>
      <c r="JK127" s="138" t="str">
        <f t="array" ref="JK127">IFERROR(INDEX($A$4:$A$56,SMALL(IF($A$111=JK$4:JK$56,ROW(JK$4:JK$56)-MIN(ROW(JK$4))+1,""),ROWS(JK$111:JK127))),"")</f>
        <v/>
      </c>
    </row>
    <row r="128" spans="2:271">
      <c r="B128" s="186" t="str">
        <f t="array" ref="B128">IFERROR(INDEX($A$4:$A$56,SMALL(IF($A$111=B$4:B$56,ROW(B$4:B$56)-MIN(ROW(B$4))+1,""),ROWS(B$111:B128))),"")</f>
        <v/>
      </c>
      <c r="C128" s="138" t="str">
        <f t="array" ref="C128">IFERROR(INDEX($A$4:$A$56,SMALL(IF($A$111=C$4:C$56,ROW(C$4:C$56)-MIN(ROW(C$4))+1,""),ROWS(C$111:C128))),"")</f>
        <v/>
      </c>
      <c r="D128" s="138" t="str">
        <f t="array" ref="D128">IFERROR(INDEX($A$4:$A$56,SMALL(IF($A$111=D$4:D$56,ROW(D$4:D$56)-MIN(ROW(D$4))+1,""),ROWS(D$111:D128))),"")</f>
        <v/>
      </c>
      <c r="E128" s="138" t="str">
        <f t="array" ref="E128">IFERROR(INDEX($A$4:$A$56,SMALL(IF($A$111=E$4:E$56,ROW(E$4:E$56)-MIN(ROW(E$4))+1,""),ROWS(E$111:E128))),"")</f>
        <v/>
      </c>
      <c r="F128" s="138" t="str">
        <f t="array" ref="F128">IFERROR(INDEX($A$4:$A$56,SMALL(IF($A$111=F$4:F$56,ROW(F$4:F$56)-MIN(ROW(F$4))+1,""),ROWS(F$111:F128))),"")</f>
        <v/>
      </c>
      <c r="G128" s="186" t="str">
        <f t="array" ref="G128">IFERROR(INDEX($A$4:$A$56,SMALL(IF($A$111=G$4:G$56,ROW(G$4:G$56)-MIN(ROW(G$4))+1,""),ROWS(G$111:G128))),"")</f>
        <v/>
      </c>
      <c r="H128" s="138" t="str">
        <f t="array" ref="H128">IFERROR(INDEX($A$4:$A$56,SMALL(IF($A$111=H$4:H$56,ROW(H$4:H$56)-MIN(ROW(H$4))+1,""),ROWS(H$111:H128))),"")</f>
        <v/>
      </c>
      <c r="I128" s="138" t="str">
        <f t="array" ref="I128">IFERROR(INDEX($A$4:$A$56,SMALL(IF($A$111=I$4:I$56,ROW(I$4:I$56)-MIN(ROW(I$4))+1,""),ROWS(I$111:I128))),"")</f>
        <v/>
      </c>
      <c r="J128" s="138" t="str">
        <f t="array" ref="J128">IFERROR(INDEX($A$4:$A$56,SMALL(IF($A$111=J$4:J$56,ROW(J$4:J$56)-MIN(ROW(J$4))+1,""),ROWS(J$111:J128))),"")</f>
        <v/>
      </c>
      <c r="K128" s="138" t="str">
        <f t="array" ref="K128">IFERROR(INDEX($A$4:$A$56,SMALL(IF($A$111=K$4:K$56,ROW(K$4:K$56)-MIN(ROW(K$4))+1,""),ROWS(K$111:K128))),"")</f>
        <v/>
      </c>
      <c r="L128" s="186" t="str">
        <f t="array" ref="L128">IFERROR(INDEX($A$4:$A$56,SMALL(IF($A$111=L$4:L$56,ROW(L$4:L$56)-MIN(ROW(L$4))+1,""),ROWS(L$111:L128))),"")</f>
        <v/>
      </c>
      <c r="M128" s="138" t="str">
        <f t="array" ref="M128">IFERROR(INDEX($A$4:$A$56,SMALL(IF($A$111=M$4:M$56,ROW(M$4:M$56)-MIN(ROW(M$4))+1,""),ROWS(M$111:M128))),"")</f>
        <v/>
      </c>
      <c r="N128" s="138" t="str">
        <f t="array" ref="N128">IFERROR(INDEX($A$4:$A$56,SMALL(IF($A$111=N$4:N$56,ROW(N$4:N$56)-MIN(ROW(N$4))+1,""),ROWS(N$111:N128))),"")</f>
        <v/>
      </c>
      <c r="O128" s="138" t="str">
        <f t="array" ref="O128">IFERROR(INDEX($A$4:$A$56,SMALL(IF($A$111=O$4:O$56,ROW(O$4:O$56)-MIN(ROW(O$4))+1,""),ROWS(O$111:O128))),"")</f>
        <v/>
      </c>
      <c r="P128" s="138" t="str">
        <f t="array" ref="P128">IFERROR(INDEX($A$4:$A$56,SMALL(IF($A$111=P$4:P$56,ROW(P$4:P$56)-MIN(ROW(P$4))+1,""),ROWS(P$111:P128))),"")</f>
        <v/>
      </c>
      <c r="Q128" s="186" t="str">
        <f t="array" ref="Q128">IFERROR(INDEX($A$4:$A$56,SMALL(IF($A$111=Q$4:Q$56,ROW(Q$4:Q$56)-MIN(ROW(Q$4))+1,""),ROWS(Q$111:Q128))),"")</f>
        <v/>
      </c>
      <c r="R128" s="138" t="str">
        <f t="array" ref="R128">IFERROR(INDEX($A$4:$A$56,SMALL(IF($A$111=R$4:R$56,ROW(R$4:R$56)-MIN(ROW(R$4))+1,""),ROWS(R$111:R128))),"")</f>
        <v/>
      </c>
      <c r="S128" s="138" t="str">
        <f t="array" ref="S128">IFERROR(INDEX($A$4:$A$56,SMALL(IF($A$111=S$4:S$56,ROW(S$4:S$56)-MIN(ROW(S$4))+1,""),ROWS(S$111:S128))),"")</f>
        <v/>
      </c>
      <c r="T128" s="138" t="str">
        <f t="array" ref="T128">IFERROR(INDEX($A$4:$A$56,SMALL(IF($A$111=T$4:T$56,ROW(T$4:T$56)-MIN(ROW(T$4))+1,""),ROWS(T$111:T128))),"")</f>
        <v/>
      </c>
      <c r="U128" s="138" t="str">
        <f t="array" ref="U128">IFERROR(INDEX($A$4:$A$56,SMALL(IF($A$111=U$4:U$56,ROW(U$4:U$56)-MIN(ROW(U$4))+1,""),ROWS(U$111:U128))),"")</f>
        <v/>
      </c>
      <c r="V128" s="186" t="str">
        <f t="array" ref="V128">IFERROR(INDEX($A$4:$A$56,SMALL(IF($A$111=V$4:V$56,ROW(V$4:V$56)-MIN(ROW(V$4))+1,""),ROWS(V$111:V128))),"")</f>
        <v/>
      </c>
      <c r="W128" s="138" t="str">
        <f t="array" ref="W128">IFERROR(INDEX($A$4:$A$56,SMALL(IF($A$111=W$4:W$56,ROW(W$4:W$56)-MIN(ROW(W$4))+1,""),ROWS(W$111:W128))),"")</f>
        <v/>
      </c>
      <c r="X128" s="138" t="str">
        <f t="array" ref="X128">IFERROR(INDEX($A$4:$A$56,SMALL(IF($A$111=X$4:X$56,ROW(X$4:X$56)-MIN(ROW(X$4))+1,""),ROWS(X$111:X128))),"")</f>
        <v/>
      </c>
      <c r="Y128" s="138" t="str">
        <f t="array" ref="Y128">IFERROR(INDEX($A$4:$A$56,SMALL(IF($A$111=Y$4:Y$56,ROW(Y$4:Y$56)-MIN(ROW(Y$4))+1,""),ROWS(Y$111:Y128))),"")</f>
        <v/>
      </c>
      <c r="Z128" s="138" t="str">
        <f t="array" ref="Z128">IFERROR(INDEX($A$4:$A$56,SMALL(IF($A$111=Z$4:Z$56,ROW(Z$4:Z$56)-MIN(ROW(Z$4))+1,""),ROWS(Z$111:Z128))),"")</f>
        <v/>
      </c>
      <c r="AA128" s="186" t="str">
        <f t="array" ref="AA128">IFERROR(INDEX($A$4:$A$56,SMALL(IF($A$111=AA$4:AA$56,ROW(AA$4:AA$56)-MIN(ROW(AA$4))+1,""),ROWS(AA$111:AA128))),"")</f>
        <v/>
      </c>
      <c r="AB128" s="138" t="str">
        <f t="array" ref="AB128">IFERROR(INDEX($A$4:$A$56,SMALL(IF($A$111=AB$4:AB$56,ROW(AB$4:AB$56)-MIN(ROW(AB$4))+1,""),ROWS(AB$111:AB128))),"")</f>
        <v/>
      </c>
      <c r="AC128" s="138" t="str">
        <f t="array" ref="AC128">IFERROR(INDEX($A$4:$A$56,SMALL(IF($A$111=AC$4:AC$56,ROW(AC$4:AC$56)-MIN(ROW(AC$4))+1,""),ROWS(AC$111:AC128))),"")</f>
        <v/>
      </c>
      <c r="AD128" s="138" t="str">
        <f t="array" ref="AD128">IFERROR(INDEX($A$4:$A$56,SMALL(IF($A$111=AD$4:AD$56,ROW(AD$4:AD$56)-MIN(ROW(AD$4))+1,""),ROWS(AD$111:AD128))),"")</f>
        <v/>
      </c>
      <c r="AE128" s="138" t="str">
        <f t="array" ref="AE128">IFERROR(INDEX($A$4:$A$56,SMALL(IF($A$111=AE$4:AE$56,ROW(AE$4:AE$56)-MIN(ROW(AE$4))+1,""),ROWS(AE$111:AE128))),"")</f>
        <v/>
      </c>
      <c r="AF128" s="186" t="str">
        <f t="array" ref="AF128">IFERROR(INDEX($A$4:$A$56,SMALL(IF($A$111=AF$4:AF$56,ROW(AF$4:AF$56)-MIN(ROW(AF$4))+1,""),ROWS(AF$111:AF128))),"")</f>
        <v/>
      </c>
      <c r="AG128" s="138" t="str">
        <f t="array" ref="AG128">IFERROR(INDEX($A$4:$A$56,SMALL(IF($A$111=AG$4:AG$56,ROW(AG$4:AG$56)-MIN(ROW(AG$4))+1,""),ROWS(AG$111:AG128))),"")</f>
        <v/>
      </c>
      <c r="AH128" s="138" t="str">
        <f t="array" ref="AH128">IFERROR(INDEX($A$4:$A$56,SMALL(IF($A$111=AH$4:AH$56,ROW(AH$4:AH$56)-MIN(ROW(AH$4))+1,""),ROWS(AH$111:AH128))),"")</f>
        <v/>
      </c>
      <c r="AI128" s="138" t="str">
        <f t="array" ref="AI128">IFERROR(INDEX($A$4:$A$56,SMALL(IF($A$111=AI$4:AI$56,ROW(AI$4:AI$56)-MIN(ROW(AI$4))+1,""),ROWS(AI$111:AI128))),"")</f>
        <v/>
      </c>
      <c r="AJ128" s="138" t="str">
        <f t="array" ref="AJ128">IFERROR(INDEX($A$4:$A$56,SMALL(IF($A$111=AJ$4:AJ$56,ROW(AJ$4:AJ$56)-MIN(ROW(AJ$4))+1,""),ROWS(AJ$111:AJ128))),"")</f>
        <v/>
      </c>
      <c r="AK128" s="186" t="str">
        <f t="array" ref="AK128">IFERROR(INDEX($A$4:$A$56,SMALL(IF($A$111=AK$4:AK$56,ROW(AK$4:AK$56)-MIN(ROW(AK$4))+1,""),ROWS(AK$111:AK128))),"")</f>
        <v/>
      </c>
      <c r="AL128" s="138" t="str">
        <f t="array" ref="AL128">IFERROR(INDEX($A$4:$A$56,SMALL(IF($A$111=AL$4:AL$56,ROW(AL$4:AL$56)-MIN(ROW(AL$4))+1,""),ROWS(AL$111:AL128))),"")</f>
        <v/>
      </c>
      <c r="AM128" s="138" t="str">
        <f t="array" ref="AM128">IFERROR(INDEX($A$4:$A$56,SMALL(IF($A$111=AM$4:AM$56,ROW(AM$4:AM$56)-MIN(ROW(AM$4))+1,""),ROWS(AM$111:AM128))),"")</f>
        <v/>
      </c>
      <c r="AN128" s="138" t="str">
        <f t="array" ref="AN128">IFERROR(INDEX($A$4:$A$56,SMALL(IF($A$111=AN$4:AN$56,ROW(AN$4:AN$56)-MIN(ROW(AN$4))+1,""),ROWS(AN$111:AN128))),"")</f>
        <v/>
      </c>
      <c r="AO128" s="138" t="str">
        <f t="array" ref="AO128">IFERROR(INDEX($A$4:$A$56,SMALL(IF($A$111=AO$4:AO$56,ROW(AO$4:AO$56)-MIN(ROW(AO$4))+1,""),ROWS(AO$111:AO128))),"")</f>
        <v/>
      </c>
      <c r="AP128" s="186" t="str">
        <f t="array" ref="AP128">IFERROR(INDEX($A$4:$A$56,SMALL(IF($A$111=AP$4:AP$56,ROW(AP$4:AP$56)-MIN(ROW(AP$4))+1,""),ROWS(AP$111:AP128))),"")</f>
        <v/>
      </c>
      <c r="AQ128" s="138" t="str">
        <f t="array" ref="AQ128">IFERROR(INDEX($A$4:$A$56,SMALL(IF($A$111=AQ$4:AQ$56,ROW(AQ$4:AQ$56)-MIN(ROW(AQ$4))+1,""),ROWS(AQ$111:AQ128))),"")</f>
        <v/>
      </c>
      <c r="AR128" s="138" t="str">
        <f t="array" ref="AR128">IFERROR(INDEX($A$4:$A$56,SMALL(IF($A$111=AR$4:AR$56,ROW(AR$4:AR$56)-MIN(ROW(AR$4))+1,""),ROWS(AR$111:AR128))),"")</f>
        <v/>
      </c>
      <c r="AS128" s="138" t="str">
        <f t="array" ref="AS128">IFERROR(INDEX($A$4:$A$56,SMALL(IF($A$111=AS$4:AS$56,ROW(AS$4:AS$56)-MIN(ROW(AS$4))+1,""),ROWS(AS$111:AS128))),"")</f>
        <v/>
      </c>
      <c r="AT128" s="138" t="str">
        <f t="array" ref="AT128">IFERROR(INDEX($A$4:$A$56,SMALL(IF($A$111=AT$4:AT$56,ROW(AT$4:AT$56)-MIN(ROW(AT$4))+1,""),ROWS(AT$111:AT128))),"")</f>
        <v/>
      </c>
      <c r="AU128" s="186" t="str">
        <f t="array" ref="AU128">IFERROR(INDEX($A$4:$A$56,SMALL(IF($A$111=AU$4:AU$56,ROW(AU$4:AU$56)-MIN(ROW(AU$4))+1,""),ROWS(AU$111:AU128))),"")</f>
        <v/>
      </c>
      <c r="AV128" s="138" t="str">
        <f t="array" ref="AV128">IFERROR(INDEX($A$4:$A$56,SMALL(IF($A$111=AV$4:AV$56,ROW(AV$4:AV$56)-MIN(ROW(AV$4))+1,""),ROWS(AV$111:AV128))),"")</f>
        <v/>
      </c>
      <c r="AW128" s="138" t="str">
        <f t="array" ref="AW128">IFERROR(INDEX($A$4:$A$56,SMALL(IF($A$111=AW$4:AW$56,ROW(AW$4:AW$56)-MIN(ROW(AW$4))+1,""),ROWS(AW$111:AW128))),"")</f>
        <v/>
      </c>
      <c r="AX128" s="138" t="str">
        <f t="array" ref="AX128">IFERROR(INDEX($A$4:$A$56,SMALL(IF($A$111=AX$4:AX$56,ROW(AX$4:AX$56)-MIN(ROW(AX$4))+1,""),ROWS(AX$111:AX128))),"")</f>
        <v/>
      </c>
      <c r="AY128" s="138" t="str">
        <f t="array" ref="AY128">IFERROR(INDEX($A$4:$A$56,SMALL(IF($A$111=AY$4:AY$56,ROW(AY$4:AY$56)-MIN(ROW(AY$4))+1,""),ROWS(AY$111:AY128))),"")</f>
        <v/>
      </c>
      <c r="AZ128" s="186" t="str">
        <f t="array" ref="AZ128">IFERROR(INDEX($A$4:$A$56,SMALL(IF($A$111=AZ$4:AZ$56,ROW(AZ$4:AZ$56)-MIN(ROW(AZ$4))+1,""),ROWS(AZ$111:AZ128))),"")</f>
        <v/>
      </c>
      <c r="BA128" s="138" t="str">
        <f t="array" ref="BA128">IFERROR(INDEX($A$4:$A$56,SMALL(IF($A$111=BA$4:BA$56,ROW(BA$4:BA$56)-MIN(ROW(BA$4))+1,""),ROWS(BA$111:BA128))),"")</f>
        <v/>
      </c>
      <c r="BB128" s="138" t="str">
        <f t="array" ref="BB128">IFERROR(INDEX($A$4:$A$56,SMALL(IF($A$111=BB$4:BB$56,ROW(BB$4:BB$56)-MIN(ROW(BB$4))+1,""),ROWS(BB$111:BB128))),"")</f>
        <v/>
      </c>
      <c r="BC128" s="138" t="str">
        <f t="array" ref="BC128">IFERROR(INDEX($A$4:$A$56,SMALL(IF($A$111=BC$4:BC$56,ROW(BC$4:BC$56)-MIN(ROW(BC$4))+1,""),ROWS(BC$111:BC128))),"")</f>
        <v/>
      </c>
      <c r="BD128" s="138" t="str">
        <f t="array" ref="BD128">IFERROR(INDEX($A$4:$A$56,SMALL(IF($A$111=BD$4:BD$56,ROW(BD$4:BD$56)-MIN(ROW(BD$4))+1,""),ROWS(BD$111:BD128))),"")</f>
        <v/>
      </c>
      <c r="BE128" s="186" t="str">
        <f t="array" ref="BE128">IFERROR(INDEX($A$4:$A$56,SMALL(IF($A$111=BE$4:BE$56,ROW(BE$4:BE$56)-MIN(ROW(BE$4))+1,""),ROWS(BE$111:BE128))),"")</f>
        <v/>
      </c>
      <c r="BF128" s="138" t="str">
        <f t="array" ref="BF128">IFERROR(INDEX($A$4:$A$56,SMALL(IF($A$111=BF$4:BF$56,ROW(BF$4:BF$56)-MIN(ROW(BF$4))+1,""),ROWS(BF$111:BF128))),"")</f>
        <v/>
      </c>
      <c r="BG128" s="138" t="str">
        <f t="array" ref="BG128">IFERROR(INDEX($A$4:$A$56,SMALL(IF($A$111=BG$4:BG$56,ROW(BG$4:BG$56)-MIN(ROW(BG$4))+1,""),ROWS(BG$111:BG128))),"")</f>
        <v/>
      </c>
      <c r="BH128" s="138" t="str">
        <f t="array" ref="BH128">IFERROR(INDEX($A$4:$A$56,SMALL(IF($A$111=BH$4:BH$56,ROW(BH$4:BH$56)-MIN(ROW(BH$4))+1,""),ROWS(BH$111:BH128))),"")</f>
        <v/>
      </c>
      <c r="BI128" s="138" t="str">
        <f t="array" ref="BI128">IFERROR(INDEX($A$4:$A$56,SMALL(IF($A$111=BI$4:BI$56,ROW(BI$4:BI$56)-MIN(ROW(BI$4))+1,""),ROWS(BI$111:BI128))),"")</f>
        <v/>
      </c>
      <c r="BJ128" s="186" t="str">
        <f t="array" ref="BJ128">IFERROR(INDEX($A$4:$A$56,SMALL(IF($A$111=BJ$4:BJ$56,ROW(BJ$4:BJ$56)-MIN(ROW(BJ$4))+1,""),ROWS(BJ$111:BJ128))),"")</f>
        <v/>
      </c>
      <c r="BK128" s="138" t="str">
        <f t="array" ref="BK128">IFERROR(INDEX($A$4:$A$56,SMALL(IF($A$111=BK$4:BK$56,ROW(BK$4:BK$56)-MIN(ROW(BK$4))+1,""),ROWS(BK$111:BK128))),"")</f>
        <v/>
      </c>
      <c r="BL128" s="138" t="str">
        <f t="array" ref="BL128">IFERROR(INDEX($A$4:$A$56,SMALL(IF($A$111=BL$4:BL$56,ROW(BL$4:BL$56)-MIN(ROW(BL$4))+1,""),ROWS(BL$111:BL128))),"")</f>
        <v/>
      </c>
      <c r="BM128" s="138" t="str">
        <f t="array" ref="BM128">IFERROR(INDEX($A$4:$A$56,SMALL(IF($A$111=BM$4:BM$56,ROW(BM$4:BM$56)-MIN(ROW(BM$4))+1,""),ROWS(BM$111:BM128))),"")</f>
        <v/>
      </c>
      <c r="BN128" s="138" t="str">
        <f t="array" ref="BN128">IFERROR(INDEX($A$4:$A$56,SMALL(IF($A$111=BN$4:BN$56,ROW(BN$4:BN$56)-MIN(ROW(BN$4))+1,""),ROWS(BN$111:BN128))),"")</f>
        <v/>
      </c>
      <c r="BO128" s="186" t="str">
        <f t="array" ref="BO128">IFERROR(INDEX($A$4:$A$56,SMALL(IF($A$111=BO$4:BO$56,ROW(BO$4:BO$56)-MIN(ROW(BO$4))+1,""),ROWS(BO$111:BO128))),"")</f>
        <v/>
      </c>
      <c r="BP128" s="138" t="str">
        <f t="array" ref="BP128">IFERROR(INDEX($A$4:$A$56,SMALL(IF($A$111=BP$4:BP$56,ROW(BP$4:BP$56)-MIN(ROW(BP$4))+1,""),ROWS(BP$111:BP128))),"")</f>
        <v/>
      </c>
      <c r="BQ128" s="138" t="str">
        <f t="array" ref="BQ128">IFERROR(INDEX($A$4:$A$56,SMALL(IF($A$111=BQ$4:BQ$56,ROW(BQ$4:BQ$56)-MIN(ROW(BQ$4))+1,""),ROWS(BQ$111:BQ128))),"")</f>
        <v/>
      </c>
      <c r="BR128" s="138" t="str">
        <f t="array" ref="BR128">IFERROR(INDEX($A$4:$A$56,SMALL(IF($A$111=BR$4:BR$56,ROW(BR$4:BR$56)-MIN(ROW(BR$4))+1,""),ROWS(BR$111:BR128))),"")</f>
        <v/>
      </c>
      <c r="BS128" s="138" t="str">
        <f t="array" ref="BS128">IFERROR(INDEX($A$4:$A$56,SMALL(IF($A$111=BS$4:BS$56,ROW(BS$4:BS$56)-MIN(ROW(BS$4))+1,""),ROWS(BS$111:BS128))),"")</f>
        <v/>
      </c>
      <c r="BT128" s="186" t="str">
        <f t="array" ref="BT128">IFERROR(INDEX($A$4:$A$56,SMALL(IF($A$111=BT$4:BT$56,ROW(BT$4:BT$56)-MIN(ROW(BT$4))+1,""),ROWS(BT$111:BT128))),"")</f>
        <v/>
      </c>
      <c r="BU128" s="138" t="str">
        <f t="array" ref="BU128">IFERROR(INDEX($A$4:$A$56,SMALL(IF($A$111=BU$4:BU$56,ROW(BU$4:BU$56)-MIN(ROW(BU$4))+1,""),ROWS(BU$111:BU128))),"")</f>
        <v/>
      </c>
      <c r="BV128" s="138" t="str">
        <f t="array" ref="BV128">IFERROR(INDEX($A$4:$A$56,SMALL(IF($A$111=BV$4:BV$56,ROW(BV$4:BV$56)-MIN(ROW(BV$4))+1,""),ROWS(BV$111:BV128))),"")</f>
        <v/>
      </c>
      <c r="BW128" s="138" t="str">
        <f t="array" ref="BW128">IFERROR(INDEX($A$4:$A$56,SMALL(IF($A$111=BW$4:BW$56,ROW(BW$4:BW$56)-MIN(ROW(BW$4))+1,""),ROWS(BW$111:BW128))),"")</f>
        <v/>
      </c>
      <c r="BX128" s="138" t="str">
        <f t="array" ref="BX128">IFERROR(INDEX($A$4:$A$56,SMALL(IF($A$111=BX$4:BX$56,ROW(BX$4:BX$56)-MIN(ROW(BX$4))+1,""),ROWS(BX$111:BX128))),"")</f>
        <v/>
      </c>
      <c r="BY128" s="186" t="str">
        <f t="array" ref="BY128">IFERROR(INDEX($A$4:$A$56,SMALL(IF($A$111=BY$4:BY$56,ROW(BY$4:BY$56)-MIN(ROW(BY$4))+1,""),ROWS(BY$111:BY128))),"")</f>
        <v/>
      </c>
      <c r="BZ128" s="138" t="str">
        <f t="array" ref="BZ128">IFERROR(INDEX($A$4:$A$56,SMALL(IF($A$111=BZ$4:BZ$56,ROW(BZ$4:BZ$56)-MIN(ROW(BZ$4))+1,""),ROWS(BZ$111:BZ128))),"")</f>
        <v/>
      </c>
      <c r="CA128" s="138" t="str">
        <f t="array" ref="CA128">IFERROR(INDEX($A$4:$A$56,SMALL(IF($A$111=CA$4:CA$56,ROW(CA$4:CA$56)-MIN(ROW(CA$4))+1,""),ROWS(CA$111:CA128))),"")</f>
        <v/>
      </c>
      <c r="CB128" s="138" t="str">
        <f t="array" ref="CB128">IFERROR(INDEX($A$4:$A$56,SMALL(IF($A$111=CB$4:CB$56,ROW(CB$4:CB$56)-MIN(ROW(CB$4))+1,""),ROWS(CB$111:CB128))),"")</f>
        <v/>
      </c>
      <c r="CC128" s="138" t="str">
        <f t="array" ref="CC128">IFERROR(INDEX($A$4:$A$56,SMALL(IF($A$111=CC$4:CC$56,ROW(CC$4:CC$56)-MIN(ROW(CC$4))+1,""),ROWS(CC$111:CC128))),"")</f>
        <v/>
      </c>
      <c r="CD128" s="186" t="str">
        <f t="array" ref="CD128">IFERROR(INDEX($A$4:$A$56,SMALL(IF($A$111=CD$4:CD$56,ROW(CD$4:CD$56)-MIN(ROW(CD$4))+1,""),ROWS(CD$111:CD128))),"")</f>
        <v/>
      </c>
      <c r="CE128" s="138" t="str">
        <f t="array" ref="CE128">IFERROR(INDEX($A$4:$A$56,SMALL(IF($A$111=CE$4:CE$56,ROW(CE$4:CE$56)-MIN(ROW(CE$4))+1,""),ROWS(CE$111:CE128))),"")</f>
        <v/>
      </c>
      <c r="CF128" s="138" t="str">
        <f t="array" ref="CF128">IFERROR(INDEX($A$4:$A$56,SMALL(IF($A$111=CF$4:CF$56,ROW(CF$4:CF$56)-MIN(ROW(CF$4))+1,""),ROWS(CF$111:CF128))),"")</f>
        <v/>
      </c>
      <c r="CG128" s="138" t="str">
        <f t="array" ref="CG128">IFERROR(INDEX($A$4:$A$56,SMALL(IF($A$111=CG$4:CG$56,ROW(CG$4:CG$56)-MIN(ROW(CG$4))+1,""),ROWS(CG$111:CG128))),"")</f>
        <v/>
      </c>
      <c r="CH128" s="138" t="str">
        <f t="array" ref="CH128">IFERROR(INDEX($A$4:$A$56,SMALL(IF($A$111=CH$4:CH$56,ROW(CH$4:CH$56)-MIN(ROW(CH$4))+1,""),ROWS(CH$111:CH128))),"")</f>
        <v/>
      </c>
      <c r="CI128" s="186" t="str">
        <f t="array" ref="CI128">IFERROR(INDEX($A$4:$A$56,SMALL(IF($A$111=CI$4:CI$56,ROW(CI$4:CI$56)-MIN(ROW(CI$4))+1,""),ROWS(CI$111:CI128))),"")</f>
        <v/>
      </c>
      <c r="CJ128" s="138" t="str">
        <f t="array" ref="CJ128">IFERROR(INDEX($A$4:$A$56,SMALL(IF($A$111=CJ$4:CJ$56,ROW(CJ$4:CJ$56)-MIN(ROW(CJ$4))+1,""),ROWS(CJ$111:CJ128))),"")</f>
        <v/>
      </c>
      <c r="CK128" s="138" t="str">
        <f t="array" ref="CK128">IFERROR(INDEX($A$4:$A$56,SMALL(IF($A$111=CK$4:CK$56,ROW(CK$4:CK$56)-MIN(ROW(CK$4))+1,""),ROWS(CK$111:CK128))),"")</f>
        <v/>
      </c>
      <c r="CL128" s="138" t="str">
        <f t="array" ref="CL128">IFERROR(INDEX($A$4:$A$56,SMALL(IF($A$111=CL$4:CL$56,ROW(CL$4:CL$56)-MIN(ROW(CL$4))+1,""),ROWS(CL$111:CL128))),"")</f>
        <v/>
      </c>
      <c r="CM128" s="138" t="str">
        <f t="array" ref="CM128">IFERROR(INDEX($A$4:$A$56,SMALL(IF($A$111=CM$4:CM$56,ROW(CM$4:CM$56)-MIN(ROW(CM$4))+1,""),ROWS(CM$111:CM128))),"")</f>
        <v/>
      </c>
      <c r="CN128" s="186" t="str">
        <f t="array" ref="CN128">IFERROR(INDEX($A$4:$A$56,SMALL(IF($A$111=CN$4:CN$56,ROW(CN$4:CN$56)-MIN(ROW(CN$4))+1,""),ROWS(CN$111:CN128))),"")</f>
        <v/>
      </c>
      <c r="CO128" s="138" t="str">
        <f t="array" ref="CO128">IFERROR(INDEX($A$4:$A$56,SMALL(IF($A$111=CO$4:CO$56,ROW(CO$4:CO$56)-MIN(ROW(CO$4))+1,""),ROWS(CO$111:CO128))),"")</f>
        <v/>
      </c>
      <c r="CP128" s="138" t="str">
        <f t="array" ref="CP128">IFERROR(INDEX($A$4:$A$56,SMALL(IF($A$111=CP$4:CP$56,ROW(CP$4:CP$56)-MIN(ROW(CP$4))+1,""),ROWS(CP$111:CP128))),"")</f>
        <v/>
      </c>
      <c r="CQ128" s="138" t="str">
        <f t="array" ref="CQ128">IFERROR(INDEX($A$4:$A$56,SMALL(IF($A$111=CQ$4:CQ$56,ROW(CQ$4:CQ$56)-MIN(ROW(CQ$4))+1,""),ROWS(CQ$111:CQ128))),"")</f>
        <v/>
      </c>
      <c r="CR128" s="138" t="str">
        <f t="array" ref="CR128">IFERROR(INDEX($A$4:$A$56,SMALL(IF($A$111=CR$4:CR$56,ROW(CR$4:CR$56)-MIN(ROW(CR$4))+1,""),ROWS(CR$111:CR128))),"")</f>
        <v/>
      </c>
      <c r="CS128" s="186" t="str">
        <f t="array" ref="CS128">IFERROR(INDEX($A$4:$A$56,SMALL(IF($A$111=CS$4:CS$56,ROW(CS$4:CS$56)-MIN(ROW(CS$4))+1,""),ROWS(CS$111:CS128))),"")</f>
        <v/>
      </c>
      <c r="CT128" s="138" t="str">
        <f t="array" ref="CT128">IFERROR(INDEX($A$4:$A$56,SMALL(IF($A$111=CT$4:CT$56,ROW(CT$4:CT$56)-MIN(ROW(CT$4))+1,""),ROWS(CT$111:CT128))),"")</f>
        <v/>
      </c>
      <c r="CU128" s="138" t="str">
        <f t="array" ref="CU128">IFERROR(INDEX($A$4:$A$56,SMALL(IF($A$111=CU$4:CU$56,ROW(CU$4:CU$56)-MIN(ROW(CU$4))+1,""),ROWS(CU$111:CU128))),"")</f>
        <v/>
      </c>
      <c r="CV128" s="138" t="str">
        <f t="array" ref="CV128">IFERROR(INDEX($A$4:$A$56,SMALL(IF($A$111=CV$4:CV$56,ROW(CV$4:CV$56)-MIN(ROW(CV$4))+1,""),ROWS(CV$111:CV128))),"")</f>
        <v/>
      </c>
      <c r="CW128" s="138" t="str">
        <f t="array" ref="CW128">IFERROR(INDEX($A$4:$A$56,SMALL(IF($A$111=CW$4:CW$56,ROW(CW$4:CW$56)-MIN(ROW(CW$4))+1,""),ROWS(CW$111:CW128))),"")</f>
        <v/>
      </c>
      <c r="CX128" s="186" t="str">
        <f t="array" ref="CX128">IFERROR(INDEX($A$4:$A$56,SMALL(IF($A$111=CX$4:CX$56,ROW(CX$4:CX$56)-MIN(ROW(CX$4))+1,""),ROWS(CX$111:CX128))),"")</f>
        <v/>
      </c>
      <c r="CY128" s="138" t="str">
        <f t="array" ref="CY128">IFERROR(INDEX($A$4:$A$56,SMALL(IF($A$111=CY$4:CY$56,ROW(CY$4:CY$56)-MIN(ROW(CY$4))+1,""),ROWS(CY$111:CY128))),"")</f>
        <v/>
      </c>
      <c r="CZ128" s="138" t="str">
        <f t="array" ref="CZ128">IFERROR(INDEX($A$4:$A$56,SMALL(IF($A$111=CZ$4:CZ$56,ROW(CZ$4:CZ$56)-MIN(ROW(CZ$4))+1,""),ROWS(CZ$111:CZ128))),"")</f>
        <v/>
      </c>
      <c r="DA128" s="138" t="str">
        <f t="array" ref="DA128">IFERROR(INDEX($A$4:$A$56,SMALL(IF($A$111=DA$4:DA$56,ROW(DA$4:DA$56)-MIN(ROW(DA$4))+1,""),ROWS(DA$111:DA128))),"")</f>
        <v/>
      </c>
      <c r="DB128" s="138" t="str">
        <f t="array" ref="DB128">IFERROR(INDEX($A$4:$A$56,SMALL(IF($A$111=DB$4:DB$56,ROW(DB$4:DB$56)-MIN(ROW(DB$4))+1,""),ROWS(DB$111:DB128))),"")</f>
        <v/>
      </c>
      <c r="DC128" s="186" t="str">
        <f t="array" ref="DC128">IFERROR(INDEX($A$4:$A$56,SMALL(IF($A$111=DC$4:DC$56,ROW(DC$4:DC$56)-MIN(ROW(DC$4))+1,""),ROWS(DC$111:DC128))),"")</f>
        <v/>
      </c>
      <c r="DD128" s="138" t="str">
        <f t="array" ref="DD128">IFERROR(INDEX($A$4:$A$56,SMALL(IF($A$111=DD$4:DD$56,ROW(DD$4:DD$56)-MIN(ROW(DD$4))+1,""),ROWS(DD$111:DD128))),"")</f>
        <v/>
      </c>
      <c r="DE128" s="138" t="str">
        <f t="array" ref="DE128">IFERROR(INDEX($A$4:$A$56,SMALL(IF($A$111=DE$4:DE$56,ROW(DE$4:DE$56)-MIN(ROW(DE$4))+1,""),ROWS(DE$111:DE128))),"")</f>
        <v/>
      </c>
      <c r="DF128" s="138" t="str">
        <f t="array" ref="DF128">IFERROR(INDEX($A$4:$A$56,SMALL(IF($A$111=DF$4:DF$56,ROW(DF$4:DF$56)-MIN(ROW(DF$4))+1,""),ROWS(DF$111:DF128))),"")</f>
        <v/>
      </c>
      <c r="DG128" s="138" t="str">
        <f t="array" ref="DG128">IFERROR(INDEX($A$4:$A$56,SMALL(IF($A$111=DG$4:DG$56,ROW(DG$4:DG$56)-MIN(ROW(DG$4))+1,""),ROWS(DG$111:DG128))),"")</f>
        <v/>
      </c>
      <c r="DH128" s="186" t="str">
        <f t="array" ref="DH128">IFERROR(INDEX($A$4:$A$56,SMALL(IF($A$111=DH$4:DH$56,ROW(DH$4:DH$56)-MIN(ROW(DH$4))+1,""),ROWS(DH$111:DH128))),"")</f>
        <v/>
      </c>
      <c r="DI128" s="138" t="str">
        <f t="array" ref="DI128">IFERROR(INDEX($A$4:$A$56,SMALL(IF($A$111=DI$4:DI$56,ROW(DI$4:DI$56)-MIN(ROW(DI$4))+1,""),ROWS(DI$111:DI128))),"")</f>
        <v/>
      </c>
      <c r="DJ128" s="138" t="str">
        <f t="array" ref="DJ128">IFERROR(INDEX($A$4:$A$56,SMALL(IF($A$111=DJ$4:DJ$56,ROW(DJ$4:DJ$56)-MIN(ROW(DJ$4))+1,""),ROWS(DJ$111:DJ128))),"")</f>
        <v/>
      </c>
      <c r="DK128" s="138" t="str">
        <f t="array" ref="DK128">IFERROR(INDEX($A$4:$A$56,SMALL(IF($A$111=DK$4:DK$56,ROW(DK$4:DK$56)-MIN(ROW(DK$4))+1,""),ROWS(DK$111:DK128))),"")</f>
        <v/>
      </c>
      <c r="DL128" s="138" t="str">
        <f t="array" ref="DL128">IFERROR(INDEX($A$4:$A$56,SMALL(IF($A$111=DL$4:DL$56,ROW(DL$4:DL$56)-MIN(ROW(DL$4))+1,""),ROWS(DL$111:DL128))),"")</f>
        <v/>
      </c>
      <c r="DM128" s="186" t="str">
        <f t="array" ref="DM128">IFERROR(INDEX($A$4:$A$56,SMALL(IF($A$111=DM$4:DM$56,ROW(DM$4:DM$56)-MIN(ROW(DM$4))+1,""),ROWS(DM$111:DM128))),"")</f>
        <v/>
      </c>
      <c r="DN128" s="138" t="str">
        <f t="array" ref="DN128">IFERROR(INDEX($A$4:$A$56,SMALL(IF($A$111=DN$4:DN$56,ROW(DN$4:DN$56)-MIN(ROW(DN$4))+1,""),ROWS(DN$111:DN128))),"")</f>
        <v/>
      </c>
      <c r="DO128" s="138" t="str">
        <f t="array" ref="DO128">IFERROR(INDEX($A$4:$A$56,SMALL(IF($A$111=DO$4:DO$56,ROW(DO$4:DO$56)-MIN(ROW(DO$4))+1,""),ROWS(DO$111:DO128))),"")</f>
        <v/>
      </c>
      <c r="DP128" s="138" t="str">
        <f t="array" ref="DP128">IFERROR(INDEX($A$4:$A$56,SMALL(IF($A$111=DP$4:DP$56,ROW(DP$4:DP$56)-MIN(ROW(DP$4))+1,""),ROWS(DP$111:DP128))),"")</f>
        <v/>
      </c>
      <c r="DQ128" s="138" t="str">
        <f t="array" ref="DQ128">IFERROR(INDEX($A$4:$A$56,SMALL(IF($A$111=DQ$4:DQ$56,ROW(DQ$4:DQ$56)-MIN(ROW(DQ$4))+1,""),ROWS(DQ$111:DQ128))),"")</f>
        <v/>
      </c>
      <c r="DR128" s="186" t="str">
        <f t="array" ref="DR128">IFERROR(INDEX($A$4:$A$56,SMALL(IF($A$111=DR$4:DR$56,ROW(DR$4:DR$56)-MIN(ROW(DR$4))+1,""),ROWS(DR$111:DR128))),"")</f>
        <v/>
      </c>
      <c r="DS128" s="138" t="str">
        <f t="array" ref="DS128">IFERROR(INDEX($A$4:$A$56,SMALL(IF($A$111=DS$4:DS$56,ROW(DS$4:DS$56)-MIN(ROW(DS$4))+1,""),ROWS(DS$111:DS128))),"")</f>
        <v/>
      </c>
      <c r="DT128" s="138" t="str">
        <f t="array" ref="DT128">IFERROR(INDEX($A$4:$A$56,SMALL(IF($A$111=DT$4:DT$56,ROW(DT$4:DT$56)-MIN(ROW(DT$4))+1,""),ROWS(DT$111:DT128))),"")</f>
        <v/>
      </c>
      <c r="DU128" s="138" t="str">
        <f t="array" ref="DU128">IFERROR(INDEX($A$4:$A$56,SMALL(IF($A$111=DU$4:DU$56,ROW(DU$4:DU$56)-MIN(ROW(DU$4))+1,""),ROWS(DU$111:DU128))),"")</f>
        <v/>
      </c>
      <c r="DV128" s="138" t="str">
        <f t="array" ref="DV128">IFERROR(INDEX($A$4:$A$56,SMALL(IF($A$111=DV$4:DV$56,ROW(DV$4:DV$56)-MIN(ROW(DV$4))+1,""),ROWS(DV$111:DV128))),"")</f>
        <v/>
      </c>
      <c r="DW128" s="186" t="str">
        <f t="array" ref="DW128">IFERROR(INDEX($A$4:$A$56,SMALL(IF($A$111=DW$4:DW$56,ROW(DW$4:DW$56)-MIN(ROW(DW$4))+1,""),ROWS(DW$111:DW128))),"")</f>
        <v/>
      </c>
      <c r="DX128" s="138" t="str">
        <f t="array" ref="DX128">IFERROR(INDEX($A$4:$A$56,SMALL(IF($A$111=DX$4:DX$56,ROW(DX$4:DX$56)-MIN(ROW(DX$4))+1,""),ROWS(DX$111:DX128))),"")</f>
        <v/>
      </c>
      <c r="DY128" s="138" t="str">
        <f t="array" ref="DY128">IFERROR(INDEX($A$4:$A$56,SMALL(IF($A$111=DY$4:DY$56,ROW(DY$4:DY$56)-MIN(ROW(DY$4))+1,""),ROWS(DY$111:DY128))),"")</f>
        <v/>
      </c>
      <c r="DZ128" s="138" t="str">
        <f t="array" ref="DZ128">IFERROR(INDEX($A$4:$A$56,SMALL(IF($A$111=DZ$4:DZ$56,ROW(DZ$4:DZ$56)-MIN(ROW(DZ$4))+1,""),ROWS(DZ$111:DZ128))),"")</f>
        <v/>
      </c>
      <c r="EA128" s="138" t="str">
        <f t="array" ref="EA128">IFERROR(INDEX($A$4:$A$56,SMALL(IF($A$111=EA$4:EA$56,ROW(EA$4:EA$56)-MIN(ROW(EA$4))+1,""),ROWS(EA$111:EA128))),"")</f>
        <v/>
      </c>
      <c r="EB128" s="186" t="str">
        <f t="array" ref="EB128">IFERROR(INDEX($A$4:$A$56,SMALL(IF($A$111=EB$4:EB$56,ROW(EB$4:EB$56)-MIN(ROW(EB$4))+1,""),ROWS(EB$111:EB128))),"")</f>
        <v/>
      </c>
      <c r="EC128" s="138" t="str">
        <f t="array" ref="EC128">IFERROR(INDEX($A$4:$A$56,SMALL(IF($A$111=EC$4:EC$56,ROW(EC$4:EC$56)-MIN(ROW(EC$4))+1,""),ROWS(EC$111:EC128))),"")</f>
        <v/>
      </c>
      <c r="ED128" s="138" t="str">
        <f t="array" ref="ED128">IFERROR(INDEX($A$4:$A$56,SMALL(IF($A$111=ED$4:ED$56,ROW(ED$4:ED$56)-MIN(ROW(ED$4))+1,""),ROWS(ED$111:ED128))),"")</f>
        <v/>
      </c>
      <c r="EE128" s="138" t="str">
        <f t="array" ref="EE128">IFERROR(INDEX($A$4:$A$56,SMALL(IF($A$111=EE$4:EE$56,ROW(EE$4:EE$56)-MIN(ROW(EE$4))+1,""),ROWS(EE$111:EE128))),"")</f>
        <v/>
      </c>
      <c r="EF128" s="138" t="str">
        <f t="array" ref="EF128">IFERROR(INDEX($A$4:$A$56,SMALL(IF($A$111=EF$4:EF$56,ROW(EF$4:EF$56)-MIN(ROW(EF$4))+1,""),ROWS(EF$111:EF128))),"")</f>
        <v/>
      </c>
      <c r="EG128" s="186" t="str">
        <f t="array" ref="EG128">IFERROR(INDEX($A$4:$A$56,SMALL(IF($A$111=EG$4:EG$56,ROW(EG$4:EG$56)-MIN(ROW(EG$4))+1,""),ROWS(EG$111:EG128))),"")</f>
        <v/>
      </c>
      <c r="EH128" s="138" t="str">
        <f t="array" ref="EH128">IFERROR(INDEX($A$4:$A$56,SMALL(IF($A$111=EH$4:EH$56,ROW(EH$4:EH$56)-MIN(ROW(EH$4))+1,""),ROWS(EH$111:EH128))),"")</f>
        <v/>
      </c>
      <c r="EI128" s="138" t="str">
        <f t="array" ref="EI128">IFERROR(INDEX($A$4:$A$56,SMALL(IF($A$111=EI$4:EI$56,ROW(EI$4:EI$56)-MIN(ROW(EI$4))+1,""),ROWS(EI$111:EI128))),"")</f>
        <v/>
      </c>
      <c r="EJ128" s="138" t="str">
        <f t="array" ref="EJ128">IFERROR(INDEX($A$4:$A$56,SMALL(IF($A$111=EJ$4:EJ$56,ROW(EJ$4:EJ$56)-MIN(ROW(EJ$4))+1,""),ROWS(EJ$111:EJ128))),"")</f>
        <v/>
      </c>
      <c r="EK128" s="138" t="str">
        <f t="array" ref="EK128">IFERROR(INDEX($A$4:$A$56,SMALL(IF($A$111=EK$4:EK$56,ROW(EK$4:EK$56)-MIN(ROW(EK$4))+1,""),ROWS(EK$111:EK128))),"")</f>
        <v/>
      </c>
      <c r="EL128" s="138" t="str">
        <f t="array" ref="EL128">IFERROR(INDEX($A$4:$A$56,SMALL(IF($A$111=EL$4:EL$56,ROW(EL$4:EL$56)-MIN(ROW(EL$4))+1,""),ROWS(EL$111:EL128))),"")</f>
        <v/>
      </c>
      <c r="EM128" s="138" t="str">
        <f t="array" ref="EM128">IFERROR(INDEX($A$4:$A$56,SMALL(IF($A$111=EM$4:EM$56,ROW(EM$4:EM$56)-MIN(ROW(EM$4))+1,""),ROWS(EM$111:EM128))),"")</f>
        <v/>
      </c>
      <c r="EN128" s="138" t="str">
        <f t="array" ref="EN128">IFERROR(INDEX($A$4:$A$56,SMALL(IF($A$111=EN$4:EN$56,ROW(EN$4:EN$56)-MIN(ROW(EN$4))+1,""),ROWS(EN$111:EN128))),"")</f>
        <v/>
      </c>
      <c r="EO128" s="138" t="str">
        <f t="array" ref="EO128">IFERROR(INDEX($A$4:$A$56,SMALL(IF($A$111=EO$4:EO$56,ROW(EO$4:EO$56)-MIN(ROW(EO$4))+1,""),ROWS(EO$111:EO128))),"")</f>
        <v/>
      </c>
      <c r="EP128" s="138" t="str">
        <f t="array" ref="EP128">IFERROR(INDEX($A$4:$A$56,SMALL(IF($A$111=EP$4:EP$56,ROW(EP$4:EP$56)-MIN(ROW(EP$4))+1,""),ROWS(EP$111:EP128))),"")</f>
        <v/>
      </c>
      <c r="EQ128" s="138" t="str">
        <f t="array" ref="EQ128">IFERROR(INDEX($A$4:$A$56,SMALL(IF($A$111=EQ$4:EQ$56,ROW(EQ$4:EQ$56)-MIN(ROW(EQ$4))+1,""),ROWS(EQ$111:EQ128))),"")</f>
        <v/>
      </c>
      <c r="ER128" s="138" t="str">
        <f t="array" ref="ER128">IFERROR(INDEX($A$4:$A$56,SMALL(IF($A$111=ER$4:ER$56,ROW(ER$4:ER$56)-MIN(ROW(ER$4))+1,""),ROWS(ER$111:ER128))),"")</f>
        <v/>
      </c>
      <c r="ES128" s="138" t="str">
        <f t="array" ref="ES128">IFERROR(INDEX($A$4:$A$56,SMALL(IF($A$111=ES$4:ES$56,ROW(ES$4:ES$56)-MIN(ROW(ES$4))+1,""),ROWS(ES$111:ES128))),"")</f>
        <v/>
      </c>
      <c r="ET128" s="138" t="str">
        <f t="array" ref="ET128">IFERROR(INDEX($A$4:$A$56,SMALL(IF($A$111=ET$4:ET$56,ROW(ET$4:ET$56)-MIN(ROW(ET$4))+1,""),ROWS(ET$111:ET128))),"")</f>
        <v/>
      </c>
      <c r="EU128" s="138" t="str">
        <f t="array" ref="EU128">IFERROR(INDEX($A$4:$A$56,SMALL(IF($A$111=EU$4:EU$56,ROW(EU$4:EU$56)-MIN(ROW(EU$4))+1,""),ROWS(EU$111:EU128))),"")</f>
        <v/>
      </c>
      <c r="EV128" s="138" t="str">
        <f t="array" ref="EV128">IFERROR(INDEX($A$4:$A$56,SMALL(IF($A$111=EV$4:EV$56,ROW(EV$4:EV$56)-MIN(ROW(EV$4))+1,""),ROWS(EV$111:EV128))),"")</f>
        <v/>
      </c>
      <c r="EW128" s="138" t="str">
        <f t="array" ref="EW128">IFERROR(INDEX($A$4:$A$56,SMALL(IF($A$111=EW$4:EW$56,ROW(EW$4:EW$56)-MIN(ROW(EW$4))+1,""),ROWS(EW$111:EW128))),"")</f>
        <v/>
      </c>
      <c r="EX128" s="138" t="str">
        <f t="array" ref="EX128">IFERROR(INDEX($A$4:$A$56,SMALL(IF($A$111=EX$4:EX$56,ROW(EX$4:EX$56)-MIN(ROW(EX$4))+1,""),ROWS(EX$111:EX128))),"")</f>
        <v/>
      </c>
      <c r="EY128" s="138" t="str">
        <f t="array" ref="EY128">IFERROR(INDEX($A$4:$A$56,SMALL(IF($A$111=EY$4:EY$56,ROW(EY$4:EY$56)-MIN(ROW(EY$4))+1,""),ROWS(EY$111:EY128))),"")</f>
        <v/>
      </c>
      <c r="EZ128" s="138" t="str">
        <f t="array" ref="EZ128">IFERROR(INDEX($A$4:$A$56,SMALL(IF($A$111=EZ$4:EZ$56,ROW(EZ$4:EZ$56)-MIN(ROW(EZ$4))+1,""),ROWS(EZ$111:EZ128))),"")</f>
        <v/>
      </c>
      <c r="FA128" s="138" t="str">
        <f t="array" ref="FA128">IFERROR(INDEX($A$4:$A$56,SMALL(IF($A$111=FA$4:FA$56,ROW(FA$4:FA$56)-MIN(ROW(FA$4))+1,""),ROWS(FA$111:FA128))),"")</f>
        <v/>
      </c>
      <c r="FB128" s="138" t="str">
        <f t="array" ref="FB128">IFERROR(INDEX($A$4:$A$56,SMALL(IF($A$111=FB$4:FB$56,ROW(FB$4:FB$56)-MIN(ROW(FB$4))+1,""),ROWS(FB$111:FB128))),"")</f>
        <v/>
      </c>
      <c r="FC128" s="138" t="str">
        <f t="array" ref="FC128">IFERROR(INDEX($A$4:$A$56,SMALL(IF($A$111=FC$4:FC$56,ROW(FC$4:FC$56)-MIN(ROW(FC$4))+1,""),ROWS(FC$111:FC128))),"")</f>
        <v/>
      </c>
      <c r="FD128" s="138" t="str">
        <f t="array" ref="FD128">IFERROR(INDEX($A$4:$A$56,SMALL(IF($A$111=FD$4:FD$56,ROW(FD$4:FD$56)-MIN(ROW(FD$4))+1,""),ROWS(FD$111:FD128))),"")</f>
        <v/>
      </c>
      <c r="FE128" s="138" t="str">
        <f t="array" ref="FE128">IFERROR(INDEX($A$4:$A$56,SMALL(IF($A$111=FE$4:FE$56,ROW(FE$4:FE$56)-MIN(ROW(FE$4))+1,""),ROWS(FE$111:FE128))),"")</f>
        <v/>
      </c>
      <c r="FF128" s="138" t="str">
        <f t="array" ref="FF128">IFERROR(INDEX($A$4:$A$56,SMALL(IF($A$111=FF$4:FF$56,ROW(FF$4:FF$56)-MIN(ROW(FF$4))+1,""),ROWS(FF$111:FF128))),"")</f>
        <v/>
      </c>
      <c r="FG128" s="138" t="str">
        <f t="array" ref="FG128">IFERROR(INDEX($A$4:$A$56,SMALL(IF($A$111=FG$4:FG$56,ROW(FG$4:FG$56)-MIN(ROW(FG$4))+1,""),ROWS(FG$111:FG128))),"")</f>
        <v/>
      </c>
      <c r="FH128" s="138" t="str">
        <f t="array" ref="FH128">IFERROR(INDEX($A$4:$A$56,SMALL(IF($A$111=FH$4:FH$56,ROW(FH$4:FH$56)-MIN(ROW(FH$4))+1,""),ROWS(FH$111:FH128))),"")</f>
        <v/>
      </c>
      <c r="FI128" s="138" t="str">
        <f t="array" ref="FI128">IFERROR(INDEX($A$4:$A$56,SMALL(IF($A$111=FI$4:FI$56,ROW(FI$4:FI$56)-MIN(ROW(FI$4))+1,""),ROWS(FI$111:FI128))),"")</f>
        <v/>
      </c>
      <c r="FJ128" s="138" t="str">
        <f t="array" ref="FJ128">IFERROR(INDEX($A$4:$A$56,SMALL(IF($A$111=FJ$4:FJ$56,ROW(FJ$4:FJ$56)-MIN(ROW(FJ$4))+1,""),ROWS(FJ$111:FJ128))),"")</f>
        <v/>
      </c>
      <c r="FK128" s="138" t="str">
        <f t="array" ref="FK128">IFERROR(INDEX($A$4:$A$56,SMALL(IF($A$111=FK$4:FK$56,ROW(FK$4:FK$56)-MIN(ROW(FK$4))+1,""),ROWS(FK$111:FK128))),"")</f>
        <v/>
      </c>
      <c r="FL128" s="138" t="str">
        <f t="array" ref="FL128">IFERROR(INDEX($A$4:$A$56,SMALL(IF($A$111=FL$4:FL$56,ROW(FL$4:FL$56)-MIN(ROW(FL$4))+1,""),ROWS(FL$111:FL128))),"")</f>
        <v/>
      </c>
      <c r="FM128" s="138" t="str">
        <f t="array" ref="FM128">IFERROR(INDEX($A$4:$A$56,SMALL(IF($A$111=FM$4:FM$56,ROW(FM$4:FM$56)-MIN(ROW(FM$4))+1,""),ROWS(FM$111:FM128))),"")</f>
        <v/>
      </c>
      <c r="FN128" s="138" t="str">
        <f t="array" ref="FN128">IFERROR(INDEX($A$4:$A$56,SMALL(IF($A$111=FN$4:FN$56,ROW(FN$4:FN$56)-MIN(ROW(FN$4))+1,""),ROWS(FN$111:FN128))),"")</f>
        <v/>
      </c>
      <c r="FO128" s="138" t="str">
        <f t="array" ref="FO128">IFERROR(INDEX($A$4:$A$56,SMALL(IF($A$111=FO$4:FO$56,ROW(FO$4:FO$56)-MIN(ROW(FO$4))+1,""),ROWS(FO$111:FO128))),"")</f>
        <v/>
      </c>
      <c r="FP128" s="138" t="str">
        <f t="array" ref="FP128">IFERROR(INDEX($A$4:$A$56,SMALL(IF($A$111=FP$4:FP$56,ROW(FP$4:FP$56)-MIN(ROW(FP$4))+1,""),ROWS(FP$111:FP128))),"")</f>
        <v/>
      </c>
      <c r="FQ128" s="138" t="str">
        <f t="array" ref="FQ128">IFERROR(INDEX($A$4:$A$56,SMALL(IF($A$111=FQ$4:FQ$56,ROW(FQ$4:FQ$56)-MIN(ROW(FQ$4))+1,""),ROWS(FQ$111:FQ128))),"")</f>
        <v/>
      </c>
      <c r="FR128" s="138" t="str">
        <f t="array" ref="FR128">IFERROR(INDEX($A$4:$A$56,SMALL(IF($A$111=FR$4:FR$56,ROW(FR$4:FR$56)-MIN(ROW(FR$4))+1,""),ROWS(FR$111:FR128))),"")</f>
        <v/>
      </c>
      <c r="FS128" s="138" t="str">
        <f t="array" ref="FS128">IFERROR(INDEX($A$4:$A$56,SMALL(IF($A$111=FS$4:FS$56,ROW(FS$4:FS$56)-MIN(ROW(FS$4))+1,""),ROWS(FS$111:FS128))),"")</f>
        <v/>
      </c>
      <c r="FT128" s="138" t="str">
        <f t="array" ref="FT128">IFERROR(INDEX($A$4:$A$56,SMALL(IF($A$111=FT$4:FT$56,ROW(FT$4:FT$56)-MIN(ROW(FT$4))+1,""),ROWS(FT$111:FT128))),"")</f>
        <v/>
      </c>
      <c r="FU128" s="138" t="str">
        <f t="array" ref="FU128">IFERROR(INDEX($A$4:$A$56,SMALL(IF($A$111=FU$4:FU$56,ROW(FU$4:FU$56)-MIN(ROW(FU$4))+1,""),ROWS(FU$111:FU128))),"")</f>
        <v/>
      </c>
      <c r="FV128" s="138" t="str">
        <f t="array" ref="FV128">IFERROR(INDEX($A$4:$A$56,SMALL(IF($A$111=FV$4:FV$56,ROW(FV$4:FV$56)-MIN(ROW(FV$4))+1,""),ROWS(FV$111:FV128))),"")</f>
        <v/>
      </c>
      <c r="FW128" s="138" t="str">
        <f t="array" ref="FW128">IFERROR(INDEX($A$4:$A$56,SMALL(IF($A$111=FW$4:FW$56,ROW(FW$4:FW$56)-MIN(ROW(FW$4))+1,""),ROWS(FW$111:FW128))),"")</f>
        <v/>
      </c>
      <c r="FX128" s="138" t="str">
        <f t="array" ref="FX128">IFERROR(INDEX($A$4:$A$56,SMALL(IF($A$111=FX$4:FX$56,ROW(FX$4:FX$56)-MIN(ROW(FX$4))+1,""),ROWS(FX$111:FX128))),"")</f>
        <v/>
      </c>
      <c r="FY128" s="138" t="str">
        <f t="array" ref="FY128">IFERROR(INDEX($A$4:$A$56,SMALL(IF($A$111=FY$4:FY$56,ROW(FY$4:FY$56)-MIN(ROW(FY$4))+1,""),ROWS(FY$111:FY128))),"")</f>
        <v/>
      </c>
      <c r="FZ128" s="138" t="str">
        <f t="array" ref="FZ128">IFERROR(INDEX($A$4:$A$56,SMALL(IF($A$111=FZ$4:FZ$56,ROW(FZ$4:FZ$56)-MIN(ROW(FZ$4))+1,""),ROWS(FZ$111:FZ128))),"")</f>
        <v/>
      </c>
      <c r="GA128" s="138" t="str">
        <f t="array" ref="GA128">IFERROR(INDEX($A$4:$A$56,SMALL(IF($A$111=GA$4:GA$56,ROW(GA$4:GA$56)-MIN(ROW(GA$4))+1,""),ROWS(GA$111:GA128))),"")</f>
        <v/>
      </c>
      <c r="GB128" s="138" t="str">
        <f t="array" ref="GB128">IFERROR(INDEX($A$4:$A$56,SMALL(IF($A$111=GB$4:GB$56,ROW(GB$4:GB$56)-MIN(ROW(GB$4))+1,""),ROWS(GB$111:GB128))),"")</f>
        <v/>
      </c>
      <c r="GC128" s="138" t="str">
        <f t="array" ref="GC128">IFERROR(INDEX($A$4:$A$56,SMALL(IF($A$111=GC$4:GC$56,ROW(GC$4:GC$56)-MIN(ROW(GC$4))+1,""),ROWS(GC$111:GC128))),"")</f>
        <v/>
      </c>
      <c r="GD128" s="138" t="str">
        <f t="array" ref="GD128">IFERROR(INDEX($A$4:$A$56,SMALL(IF($A$111=GD$4:GD$56,ROW(GD$4:GD$56)-MIN(ROW(GD$4))+1,""),ROWS(GD$111:GD128))),"")</f>
        <v/>
      </c>
      <c r="GE128" s="138" t="str">
        <f t="array" ref="GE128">IFERROR(INDEX($A$4:$A$56,SMALL(IF($A$111=GE$4:GE$56,ROW(GE$4:GE$56)-MIN(ROW(GE$4))+1,""),ROWS(GE$111:GE128))),"")</f>
        <v/>
      </c>
      <c r="GF128" s="138" t="str">
        <f t="array" ref="GF128">IFERROR(INDEX($A$4:$A$56,SMALL(IF($A$111=GF$4:GF$56,ROW(GF$4:GF$56)-MIN(ROW(GF$4))+1,""),ROWS(GF$111:GF128))),"")</f>
        <v/>
      </c>
      <c r="GG128" s="138" t="str">
        <f t="array" ref="GG128">IFERROR(INDEX($A$4:$A$56,SMALL(IF($A$111=GG$4:GG$56,ROW(GG$4:GG$56)-MIN(ROW(GG$4))+1,""),ROWS(GG$111:GG128))),"")</f>
        <v/>
      </c>
      <c r="GH128" s="138" t="str">
        <f t="array" ref="GH128">IFERROR(INDEX($A$4:$A$56,SMALL(IF($A$111=GH$4:GH$56,ROW(GH$4:GH$56)-MIN(ROW(GH$4))+1,""),ROWS(GH$111:GH128))),"")</f>
        <v/>
      </c>
      <c r="GI128" s="138" t="str">
        <f t="array" ref="GI128">IFERROR(INDEX($A$4:$A$56,SMALL(IF($A$111=GI$4:GI$56,ROW(GI$4:GI$56)-MIN(ROW(GI$4))+1,""),ROWS(GI$111:GI128))),"")</f>
        <v/>
      </c>
      <c r="GJ128" s="138" t="str">
        <f t="array" ref="GJ128">IFERROR(INDEX($A$4:$A$56,SMALL(IF($A$111=GJ$4:GJ$56,ROW(GJ$4:GJ$56)-MIN(ROW(GJ$4))+1,""),ROWS(GJ$111:GJ128))),"")</f>
        <v/>
      </c>
      <c r="GK128" s="138" t="str">
        <f t="array" ref="GK128">IFERROR(INDEX($A$4:$A$56,SMALL(IF($A$111=GK$4:GK$56,ROW(GK$4:GK$56)-MIN(ROW(GK$4))+1,""),ROWS(GK$111:GK128))),"")</f>
        <v/>
      </c>
      <c r="GL128" s="138" t="str">
        <f t="array" ref="GL128">IFERROR(INDEX($A$4:$A$56,SMALL(IF($A$111=GL$4:GL$56,ROW(GL$4:GL$56)-MIN(ROW(GL$4))+1,""),ROWS(GL$111:GL128))),"")</f>
        <v/>
      </c>
      <c r="GM128" s="138" t="str">
        <f t="array" ref="GM128">IFERROR(INDEX($A$4:$A$56,SMALL(IF($A$111=GM$4:GM$56,ROW(GM$4:GM$56)-MIN(ROW(GM$4))+1,""),ROWS(GM$111:GM128))),"")</f>
        <v/>
      </c>
      <c r="GN128" s="138" t="str">
        <f t="array" ref="GN128">IFERROR(INDEX($A$4:$A$56,SMALL(IF($A$111=GN$4:GN$56,ROW(GN$4:GN$56)-MIN(ROW(GN$4))+1,""),ROWS(GN$111:GN128))),"")</f>
        <v/>
      </c>
      <c r="GO128" s="138" t="str">
        <f t="array" ref="GO128">IFERROR(INDEX($A$4:$A$56,SMALL(IF($A$111=GO$4:GO$56,ROW(GO$4:GO$56)-MIN(ROW(GO$4))+1,""),ROWS(GO$111:GO128))),"")</f>
        <v/>
      </c>
      <c r="GP128" s="138" t="str">
        <f t="array" ref="GP128">IFERROR(INDEX($A$4:$A$56,SMALL(IF($A$111=GP$4:GP$56,ROW(GP$4:GP$56)-MIN(ROW(GP$4))+1,""),ROWS(GP$111:GP128))),"")</f>
        <v/>
      </c>
      <c r="GQ128" s="138" t="str">
        <f t="array" ref="GQ128">IFERROR(INDEX($A$4:$A$56,SMALL(IF($A$111=GQ$4:GQ$56,ROW(GQ$4:GQ$56)-MIN(ROW(GQ$4))+1,""),ROWS(GQ$111:GQ128))),"")</f>
        <v/>
      </c>
      <c r="GR128" s="138" t="str">
        <f t="array" ref="GR128">IFERROR(INDEX($A$4:$A$56,SMALL(IF($A$111=GR$4:GR$56,ROW(GR$4:GR$56)-MIN(ROW(GR$4))+1,""),ROWS(GR$111:GR128))),"")</f>
        <v/>
      </c>
      <c r="GS128" s="138" t="str">
        <f t="array" ref="GS128">IFERROR(INDEX($A$4:$A$56,SMALL(IF($A$111=GS$4:GS$56,ROW(GS$4:GS$56)-MIN(ROW(GS$4))+1,""),ROWS(GS$111:GS128))),"")</f>
        <v/>
      </c>
      <c r="GT128" s="138" t="str">
        <f t="array" ref="GT128">IFERROR(INDEX($A$4:$A$56,SMALL(IF($A$111=GT$4:GT$56,ROW(GT$4:GT$56)-MIN(ROW(GT$4))+1,""),ROWS(GT$111:GT128))),"")</f>
        <v/>
      </c>
      <c r="GU128" s="138" t="str">
        <f t="array" ref="GU128">IFERROR(INDEX($A$4:$A$56,SMALL(IF($A$111=GU$4:GU$56,ROW(GU$4:GU$56)-MIN(ROW(GU$4))+1,""),ROWS(GU$111:GU128))),"")</f>
        <v/>
      </c>
      <c r="GV128" s="138" t="str">
        <f t="array" ref="GV128">IFERROR(INDEX($A$4:$A$56,SMALL(IF($A$111=GV$4:GV$56,ROW(GV$4:GV$56)-MIN(ROW(GV$4))+1,""),ROWS(GV$111:GV128))),"")</f>
        <v/>
      </c>
      <c r="GW128" s="138" t="str">
        <f t="array" ref="GW128">IFERROR(INDEX($A$4:$A$56,SMALL(IF($A$111=GW$4:GW$56,ROW(GW$4:GW$56)-MIN(ROW(GW$4))+1,""),ROWS(GW$111:GW128))),"")</f>
        <v/>
      </c>
      <c r="GX128" s="138" t="str">
        <f t="array" ref="GX128">IFERROR(INDEX($A$4:$A$56,SMALL(IF($A$111=GX$4:GX$56,ROW(GX$4:GX$56)-MIN(ROW(GX$4))+1,""),ROWS(GX$111:GX128))),"")</f>
        <v/>
      </c>
      <c r="GY128" s="138" t="str">
        <f t="array" ref="GY128">IFERROR(INDEX($A$4:$A$56,SMALL(IF($A$111=GY$4:GY$56,ROW(GY$4:GY$56)-MIN(ROW(GY$4))+1,""),ROWS(GY$111:GY128))),"")</f>
        <v/>
      </c>
      <c r="GZ128" s="138" t="str">
        <f t="array" ref="GZ128">IFERROR(INDEX($A$4:$A$56,SMALL(IF($A$111=GZ$4:GZ$56,ROW(GZ$4:GZ$56)-MIN(ROW(GZ$4))+1,""),ROWS(GZ$111:GZ128))),"")</f>
        <v/>
      </c>
      <c r="HA128" s="138" t="str">
        <f t="array" ref="HA128">IFERROR(INDEX($A$4:$A$56,SMALL(IF($A$111=HA$4:HA$56,ROW(HA$4:HA$56)-MIN(ROW(HA$4))+1,""),ROWS(HA$111:HA128))),"")</f>
        <v/>
      </c>
      <c r="HB128" s="138" t="str">
        <f t="array" ref="HB128">IFERROR(INDEX($A$4:$A$56,SMALL(IF($A$111=HB$4:HB$56,ROW(HB$4:HB$56)-MIN(ROW(HB$4))+1,""),ROWS(HB$111:HB128))),"")</f>
        <v/>
      </c>
      <c r="HC128" s="138" t="str">
        <f t="array" ref="HC128">IFERROR(INDEX($A$4:$A$56,SMALL(IF($A$111=HC$4:HC$56,ROW(HC$4:HC$56)-MIN(ROW(HC$4))+1,""),ROWS(HC$111:HC128))),"")</f>
        <v/>
      </c>
      <c r="HD128" s="138" t="str">
        <f t="array" ref="HD128">IFERROR(INDEX($A$4:$A$56,SMALL(IF($A$111=HD$4:HD$56,ROW(HD$4:HD$56)-MIN(ROW(HD$4))+1,""),ROWS(HD$111:HD128))),"")</f>
        <v/>
      </c>
      <c r="HE128" s="138" t="str">
        <f t="array" ref="HE128">IFERROR(INDEX($A$4:$A$56,SMALL(IF($A$111=HE$4:HE$56,ROW(HE$4:HE$56)-MIN(ROW(HE$4))+1,""),ROWS(HE$111:HE128))),"")</f>
        <v/>
      </c>
      <c r="HF128" s="138" t="str">
        <f t="array" ref="HF128">IFERROR(INDEX($A$4:$A$56,SMALL(IF($A$111=HF$4:HF$56,ROW(HF$4:HF$56)-MIN(ROW(HF$4))+1,""),ROWS(HF$111:HF128))),"")</f>
        <v/>
      </c>
      <c r="HG128" s="138" t="str">
        <f t="array" ref="HG128">IFERROR(INDEX($A$4:$A$56,SMALL(IF($A$111=HG$4:HG$56,ROW(HG$4:HG$56)-MIN(ROW(HG$4))+1,""),ROWS(HG$111:HG128))),"")</f>
        <v/>
      </c>
      <c r="HH128" s="138" t="str">
        <f t="array" ref="HH128">IFERROR(INDEX($A$4:$A$56,SMALL(IF($A$111=HH$4:HH$56,ROW(HH$4:HH$56)-MIN(ROW(HH$4))+1,""),ROWS(HH$111:HH128))),"")</f>
        <v/>
      </c>
      <c r="HI128" s="138" t="str">
        <f t="array" ref="HI128">IFERROR(INDEX($A$4:$A$56,SMALL(IF($A$111=HI$4:HI$56,ROW(HI$4:HI$56)-MIN(ROW(HI$4))+1,""),ROWS(HI$111:HI128))),"")</f>
        <v/>
      </c>
      <c r="HJ128" s="138" t="str">
        <f t="array" ref="HJ128">IFERROR(INDEX($A$4:$A$56,SMALL(IF($A$111=HJ$4:HJ$56,ROW(HJ$4:HJ$56)-MIN(ROW(HJ$4))+1,""),ROWS(HJ$111:HJ128))),"")</f>
        <v/>
      </c>
      <c r="HK128" s="138" t="str">
        <f t="array" ref="HK128">IFERROR(INDEX($A$4:$A$56,SMALL(IF($A$111=HK$4:HK$56,ROW(HK$4:HK$56)-MIN(ROW(HK$4))+1,""),ROWS(HK$111:HK128))),"")</f>
        <v/>
      </c>
      <c r="HL128" s="138" t="str">
        <f t="array" ref="HL128">IFERROR(INDEX($A$4:$A$56,SMALL(IF($A$111=HL$4:HL$56,ROW(HL$4:HL$56)-MIN(ROW(HL$4))+1,""),ROWS(HL$111:HL128))),"")</f>
        <v/>
      </c>
      <c r="HM128" s="138" t="str">
        <f t="array" ref="HM128">IFERROR(INDEX($A$4:$A$56,SMALL(IF($A$111=HM$4:HM$56,ROW(HM$4:HM$56)-MIN(ROW(HM$4))+1,""),ROWS(HM$111:HM128))),"")</f>
        <v/>
      </c>
      <c r="HN128" s="138" t="str">
        <f t="array" ref="HN128">IFERROR(INDEX($A$4:$A$56,SMALL(IF($A$111=HN$4:HN$56,ROW(HN$4:HN$56)-MIN(ROW(HN$4))+1,""),ROWS(HN$111:HN128))),"")</f>
        <v/>
      </c>
      <c r="HO128" s="138" t="str">
        <f t="array" ref="HO128">IFERROR(INDEX($A$4:$A$56,SMALL(IF($A$111=HO$4:HO$56,ROW(HO$4:HO$56)-MIN(ROW(HO$4))+1,""),ROWS(HO$111:HO128))),"")</f>
        <v/>
      </c>
      <c r="HP128" s="138" t="str">
        <f t="array" ref="HP128">IFERROR(INDEX($A$4:$A$56,SMALL(IF($A$111=HP$4:HP$56,ROW(HP$4:HP$56)-MIN(ROW(HP$4))+1,""),ROWS(HP$111:HP128))),"")</f>
        <v/>
      </c>
      <c r="HQ128" s="138" t="str">
        <f t="array" ref="HQ128">IFERROR(INDEX($A$4:$A$56,SMALL(IF($A$111=HQ$4:HQ$56,ROW(HQ$4:HQ$56)-MIN(ROW(HQ$4))+1,""),ROWS(HQ$111:HQ128))),"")</f>
        <v/>
      </c>
      <c r="HR128" s="138" t="str">
        <f t="array" ref="HR128">IFERROR(INDEX($A$4:$A$56,SMALL(IF($A$111=HR$4:HR$56,ROW(HR$4:HR$56)-MIN(ROW(HR$4))+1,""),ROWS(HR$111:HR128))),"")</f>
        <v/>
      </c>
      <c r="HS128" s="138" t="str">
        <f t="array" ref="HS128">IFERROR(INDEX($A$4:$A$56,SMALL(IF($A$111=HS$4:HS$56,ROW(HS$4:HS$56)-MIN(ROW(HS$4))+1,""),ROWS(HS$111:HS128))),"")</f>
        <v/>
      </c>
      <c r="HT128" s="138" t="str">
        <f t="array" ref="HT128">IFERROR(INDEX($A$4:$A$56,SMALL(IF($A$111=HT$4:HT$56,ROW(HT$4:HT$56)-MIN(ROW(HT$4))+1,""),ROWS(HT$111:HT128))),"")</f>
        <v/>
      </c>
      <c r="HU128" s="138" t="str">
        <f t="array" ref="HU128">IFERROR(INDEX($A$4:$A$56,SMALL(IF($A$111=HU$4:HU$56,ROW(HU$4:HU$56)-MIN(ROW(HU$4))+1,""),ROWS(HU$111:HU128))),"")</f>
        <v/>
      </c>
      <c r="HV128" s="138" t="str">
        <f t="array" ref="HV128">IFERROR(INDEX($A$4:$A$56,SMALL(IF($A$111=HV$4:HV$56,ROW(HV$4:HV$56)-MIN(ROW(HV$4))+1,""),ROWS(HV$111:HV128))),"")</f>
        <v/>
      </c>
      <c r="HW128" s="138" t="str">
        <f t="array" ref="HW128">IFERROR(INDEX($A$4:$A$56,SMALL(IF($A$111=HW$4:HW$56,ROW(HW$4:HW$56)-MIN(ROW(HW$4))+1,""),ROWS(HW$111:HW128))),"")</f>
        <v/>
      </c>
      <c r="HX128" s="138" t="str">
        <f t="array" ref="HX128">IFERROR(INDEX($A$4:$A$56,SMALL(IF($A$111=HX$4:HX$56,ROW(HX$4:HX$56)-MIN(ROW(HX$4))+1,""),ROWS(HX$111:HX128))),"")</f>
        <v/>
      </c>
      <c r="HY128" s="138" t="str">
        <f t="array" ref="HY128">IFERROR(INDEX($A$4:$A$56,SMALL(IF($A$111=HY$4:HY$56,ROW(HY$4:HY$56)-MIN(ROW(HY$4))+1,""),ROWS(HY$111:HY128))),"")</f>
        <v/>
      </c>
      <c r="HZ128" s="138" t="str">
        <f t="array" ref="HZ128">IFERROR(INDEX($A$4:$A$56,SMALL(IF($A$111=HZ$4:HZ$56,ROW(HZ$4:HZ$56)-MIN(ROW(HZ$4))+1,""),ROWS(HZ$111:HZ128))),"")</f>
        <v/>
      </c>
      <c r="IA128" s="138" t="str">
        <f t="array" ref="IA128">IFERROR(INDEX($A$4:$A$56,SMALL(IF($A$111=IA$4:IA$56,ROW(IA$4:IA$56)-MIN(ROW(IA$4))+1,""),ROWS(IA$111:IA128))),"")</f>
        <v/>
      </c>
      <c r="IB128" s="138" t="str">
        <f t="array" ref="IB128">IFERROR(INDEX($A$4:$A$56,SMALL(IF($A$111=IB$4:IB$56,ROW(IB$4:IB$56)-MIN(ROW(IB$4))+1,""),ROWS(IB$111:IB128))),"")</f>
        <v/>
      </c>
      <c r="IC128" s="138" t="str">
        <f t="array" ref="IC128">IFERROR(INDEX($A$4:$A$56,SMALL(IF($A$111=IC$4:IC$56,ROW(IC$4:IC$56)-MIN(ROW(IC$4))+1,""),ROWS(IC$111:IC128))),"")</f>
        <v/>
      </c>
      <c r="ID128" s="138" t="str">
        <f t="array" ref="ID128">IFERROR(INDEX($A$4:$A$56,SMALL(IF($A$111=ID$4:ID$56,ROW(ID$4:ID$56)-MIN(ROW(ID$4))+1,""),ROWS(ID$111:ID128))),"")</f>
        <v/>
      </c>
      <c r="IE128" s="138" t="str">
        <f t="array" ref="IE128">IFERROR(INDEX($A$4:$A$56,SMALL(IF($A$111=IE$4:IE$56,ROW(IE$4:IE$56)-MIN(ROW(IE$4))+1,""),ROWS(IE$111:IE128))),"")</f>
        <v/>
      </c>
      <c r="IF128" s="138" t="str">
        <f t="array" ref="IF128">IFERROR(INDEX($A$4:$A$56,SMALL(IF($A$111=IF$4:IF$56,ROW(IF$4:IF$56)-MIN(ROW(IF$4))+1,""),ROWS(IF$111:IF128))),"")</f>
        <v/>
      </c>
      <c r="IG128" s="138" t="str">
        <f t="array" ref="IG128">IFERROR(INDEX($A$4:$A$56,SMALL(IF($A$111=IG$4:IG$56,ROW(IG$4:IG$56)-MIN(ROW(IG$4))+1,""),ROWS(IG$111:IG128))),"")</f>
        <v/>
      </c>
      <c r="IH128" s="138" t="str">
        <f t="array" ref="IH128">IFERROR(INDEX($A$4:$A$56,SMALL(IF($A$111=IH$4:IH$56,ROW(IH$4:IH$56)-MIN(ROW(IH$4))+1,""),ROWS(IH$111:IH128))),"")</f>
        <v/>
      </c>
      <c r="II128" s="138" t="str">
        <f t="array" ref="II128">IFERROR(INDEX($A$4:$A$56,SMALL(IF($A$111=II$4:II$56,ROW(II$4:II$56)-MIN(ROW(II$4))+1,""),ROWS(II$111:II128))),"")</f>
        <v/>
      </c>
      <c r="IJ128" s="138" t="str">
        <f t="array" ref="IJ128">IFERROR(INDEX($A$4:$A$56,SMALL(IF($A$111=IJ$4:IJ$56,ROW(IJ$4:IJ$56)-MIN(ROW(IJ$4))+1,""),ROWS(IJ$111:IJ128))),"")</f>
        <v/>
      </c>
      <c r="IK128" s="138" t="str">
        <f t="array" ref="IK128">IFERROR(INDEX($A$4:$A$56,SMALL(IF($A$111=IK$4:IK$56,ROW(IK$4:IK$56)-MIN(ROW(IK$4))+1,""),ROWS(IK$111:IK128))),"")</f>
        <v/>
      </c>
      <c r="IL128" s="138" t="str">
        <f t="array" ref="IL128">IFERROR(INDEX($A$4:$A$56,SMALL(IF($A$111=IL$4:IL$56,ROW(IL$4:IL$56)-MIN(ROW(IL$4))+1,""),ROWS(IL$111:IL128))),"")</f>
        <v/>
      </c>
      <c r="IM128" s="138" t="str">
        <f t="array" ref="IM128">IFERROR(INDEX($A$4:$A$56,SMALL(IF($A$111=IM$4:IM$56,ROW(IM$4:IM$56)-MIN(ROW(IM$4))+1,""),ROWS(IM$111:IM128))),"")</f>
        <v/>
      </c>
      <c r="IN128" s="138" t="str">
        <f t="array" ref="IN128">IFERROR(INDEX($A$4:$A$56,SMALL(IF($A$111=IN$4:IN$56,ROW(IN$4:IN$56)-MIN(ROW(IN$4))+1,""),ROWS(IN$111:IN128))),"")</f>
        <v/>
      </c>
      <c r="IO128" s="138" t="str">
        <f t="array" ref="IO128">IFERROR(INDEX($A$4:$A$56,SMALL(IF($A$111=IO$4:IO$56,ROW(IO$4:IO$56)-MIN(ROW(IO$4))+1,""),ROWS(IO$111:IO128))),"")</f>
        <v/>
      </c>
      <c r="IP128" s="138" t="str">
        <f t="array" ref="IP128">IFERROR(INDEX($A$4:$A$56,SMALL(IF($A$111=IP$4:IP$56,ROW(IP$4:IP$56)-MIN(ROW(IP$4))+1,""),ROWS(IP$111:IP128))),"")</f>
        <v/>
      </c>
      <c r="IQ128" s="138" t="str">
        <f t="array" ref="IQ128">IFERROR(INDEX($A$4:$A$56,SMALL(IF($A$111=IQ$4:IQ$56,ROW(IQ$4:IQ$56)-MIN(ROW(IQ$4))+1,""),ROWS(IQ$111:IQ128))),"")</f>
        <v/>
      </c>
      <c r="IR128" s="138" t="str">
        <f t="array" ref="IR128">IFERROR(INDEX($A$4:$A$56,SMALL(IF($A$111=IR$4:IR$56,ROW(IR$4:IR$56)-MIN(ROW(IR$4))+1,""),ROWS(IR$111:IR128))),"")</f>
        <v/>
      </c>
      <c r="IS128" s="138" t="str">
        <f t="array" ref="IS128">IFERROR(INDEX($A$4:$A$56,SMALL(IF($A$111=IS$4:IS$56,ROW(IS$4:IS$56)-MIN(ROW(IS$4))+1,""),ROWS(IS$111:IS128))),"")</f>
        <v/>
      </c>
      <c r="IT128" s="138" t="str">
        <f t="array" ref="IT128">IFERROR(INDEX($A$4:$A$56,SMALL(IF($A$111=IT$4:IT$56,ROW(IT$4:IT$56)-MIN(ROW(IT$4))+1,""),ROWS(IT$111:IT128))),"")</f>
        <v/>
      </c>
      <c r="IU128" s="138" t="str">
        <f t="array" ref="IU128">IFERROR(INDEX($A$4:$A$56,SMALL(IF($A$111=IU$4:IU$56,ROW(IU$4:IU$56)-MIN(ROW(IU$4))+1,""),ROWS(IU$111:IU128))),"")</f>
        <v/>
      </c>
      <c r="IV128" s="138" t="str">
        <f t="array" ref="IV128">IFERROR(INDEX($A$4:$A$56,SMALL(IF($A$111=IV$4:IV$56,ROW(IV$4:IV$56)-MIN(ROW(IV$4))+1,""),ROWS(IV$111:IV128))),"")</f>
        <v/>
      </c>
      <c r="IW128" s="138" t="str">
        <f t="array" ref="IW128">IFERROR(INDEX($A$4:$A$56,SMALL(IF($A$111=IW$4:IW$56,ROW(IW$4:IW$56)-MIN(ROW(IW$4))+1,""),ROWS(IW$111:IW128))),"")</f>
        <v/>
      </c>
      <c r="IX128" s="138" t="str">
        <f t="array" ref="IX128">IFERROR(INDEX($A$4:$A$56,SMALL(IF($A$111=IX$4:IX$56,ROW(IX$4:IX$56)-MIN(ROW(IX$4))+1,""),ROWS(IX$111:IX128))),"")</f>
        <v/>
      </c>
      <c r="IY128" s="138" t="str">
        <f t="array" ref="IY128">IFERROR(INDEX($A$4:$A$56,SMALL(IF($A$111=IY$4:IY$56,ROW(IY$4:IY$56)-MIN(ROW(IY$4))+1,""),ROWS(IY$111:IY128))),"")</f>
        <v/>
      </c>
      <c r="IZ128" s="138" t="str">
        <f t="array" ref="IZ128">IFERROR(INDEX($A$4:$A$56,SMALL(IF($A$111=IZ$4:IZ$56,ROW(IZ$4:IZ$56)-MIN(ROW(IZ$4))+1,""),ROWS(IZ$111:IZ128))),"")</f>
        <v/>
      </c>
      <c r="JA128" s="138" t="str">
        <f t="array" ref="JA128">IFERROR(INDEX($A$4:$A$56,SMALL(IF($A$111=JA$4:JA$56,ROW(JA$4:JA$56)-MIN(ROW(JA$4))+1,""),ROWS(JA$111:JA128))),"")</f>
        <v/>
      </c>
      <c r="JB128" s="138" t="str">
        <f t="array" ref="JB128">IFERROR(INDEX($A$4:$A$56,SMALL(IF($A$111=JB$4:JB$56,ROW(JB$4:JB$56)-MIN(ROW(JB$4))+1,""),ROWS(JB$111:JB128))),"")</f>
        <v/>
      </c>
      <c r="JC128" s="138" t="str">
        <f t="array" ref="JC128">IFERROR(INDEX($A$4:$A$56,SMALL(IF($A$111=JC$4:JC$56,ROW(JC$4:JC$56)-MIN(ROW(JC$4))+1,""),ROWS(JC$111:JC128))),"")</f>
        <v/>
      </c>
      <c r="JD128" s="138" t="str">
        <f t="array" ref="JD128">IFERROR(INDEX($A$4:$A$56,SMALL(IF($A$111=JD$4:JD$56,ROW(JD$4:JD$56)-MIN(ROW(JD$4))+1,""),ROWS(JD$111:JD128))),"")</f>
        <v/>
      </c>
      <c r="JE128" s="138" t="str">
        <f t="array" ref="JE128">IFERROR(INDEX($A$4:$A$56,SMALL(IF($A$111=JE$4:JE$56,ROW(JE$4:JE$56)-MIN(ROW(JE$4))+1,""),ROWS(JE$111:JE128))),"")</f>
        <v/>
      </c>
      <c r="JF128" s="138" t="str">
        <f t="array" ref="JF128">IFERROR(INDEX($A$4:$A$56,SMALL(IF($A$111=JF$4:JF$56,ROW(JF$4:JF$56)-MIN(ROW(JF$4))+1,""),ROWS(JF$111:JF128))),"")</f>
        <v/>
      </c>
      <c r="JG128" s="138" t="str">
        <f t="array" ref="JG128">IFERROR(INDEX($A$4:$A$56,SMALL(IF($A$111=JG$4:JG$56,ROW(JG$4:JG$56)-MIN(ROW(JG$4))+1,""),ROWS(JG$111:JG128))),"")</f>
        <v/>
      </c>
      <c r="JH128" s="138" t="str">
        <f t="array" ref="JH128">IFERROR(INDEX($A$4:$A$56,SMALL(IF($A$111=JH$4:JH$56,ROW(JH$4:JH$56)-MIN(ROW(JH$4))+1,""),ROWS(JH$111:JH128))),"")</f>
        <v/>
      </c>
      <c r="JI128" s="138" t="str">
        <f t="array" ref="JI128">IFERROR(INDEX($A$4:$A$56,SMALL(IF($A$111=JI$4:JI$56,ROW(JI$4:JI$56)-MIN(ROW(JI$4))+1,""),ROWS(JI$111:JI128))),"")</f>
        <v/>
      </c>
      <c r="JJ128" s="138" t="str">
        <f t="array" ref="JJ128">IFERROR(INDEX($A$4:$A$56,SMALL(IF($A$111=JJ$4:JJ$56,ROW(JJ$4:JJ$56)-MIN(ROW(JJ$4))+1,""),ROWS(JJ$111:JJ128))),"")</f>
        <v/>
      </c>
      <c r="JK128" s="138" t="str">
        <f t="array" ref="JK128">IFERROR(INDEX($A$4:$A$56,SMALL(IF($A$111=JK$4:JK$56,ROW(JK$4:JK$56)-MIN(ROW(JK$4))+1,""),ROWS(JK$111:JK128))),"")</f>
        <v/>
      </c>
    </row>
    <row r="129" spans="2:271">
      <c r="B129" s="186" t="str">
        <f t="array" ref="B129">IFERROR(INDEX($A$4:$A$56,SMALL(IF($A$111=B$4:B$56,ROW(B$4:B$56)-MIN(ROW(B$4))+1,""),ROWS(B$111:B129))),"")</f>
        <v/>
      </c>
      <c r="C129" s="138" t="str">
        <f t="array" ref="C129">IFERROR(INDEX($A$4:$A$56,SMALL(IF($A$111=C$4:C$56,ROW(C$4:C$56)-MIN(ROW(C$4))+1,""),ROWS(C$111:C129))),"")</f>
        <v/>
      </c>
      <c r="D129" s="138" t="str">
        <f t="array" ref="D129">IFERROR(INDEX($A$4:$A$56,SMALL(IF($A$111=D$4:D$56,ROW(D$4:D$56)-MIN(ROW(D$4))+1,""),ROWS(D$111:D129))),"")</f>
        <v/>
      </c>
      <c r="E129" s="138" t="str">
        <f t="array" ref="E129">IFERROR(INDEX($A$4:$A$56,SMALL(IF($A$111=E$4:E$56,ROW(E$4:E$56)-MIN(ROW(E$4))+1,""),ROWS(E$111:E129))),"")</f>
        <v/>
      </c>
      <c r="F129" s="138" t="str">
        <f t="array" ref="F129">IFERROR(INDEX($A$4:$A$56,SMALL(IF($A$111=F$4:F$56,ROW(F$4:F$56)-MIN(ROW(F$4))+1,""),ROWS(F$111:F129))),"")</f>
        <v/>
      </c>
      <c r="G129" s="186" t="str">
        <f t="array" ref="G129">IFERROR(INDEX($A$4:$A$56,SMALL(IF($A$111=G$4:G$56,ROW(G$4:G$56)-MIN(ROW(G$4))+1,""),ROWS(G$111:G129))),"")</f>
        <v/>
      </c>
      <c r="H129" s="138" t="str">
        <f t="array" ref="H129">IFERROR(INDEX($A$4:$A$56,SMALL(IF($A$111=H$4:H$56,ROW(H$4:H$56)-MIN(ROW(H$4))+1,""),ROWS(H$111:H129))),"")</f>
        <v/>
      </c>
      <c r="I129" s="138" t="str">
        <f t="array" ref="I129">IFERROR(INDEX($A$4:$A$56,SMALL(IF($A$111=I$4:I$56,ROW(I$4:I$56)-MIN(ROW(I$4))+1,""),ROWS(I$111:I129))),"")</f>
        <v/>
      </c>
      <c r="J129" s="138" t="str">
        <f t="array" ref="J129">IFERROR(INDEX($A$4:$A$56,SMALL(IF($A$111=J$4:J$56,ROW(J$4:J$56)-MIN(ROW(J$4))+1,""),ROWS(J$111:J129))),"")</f>
        <v/>
      </c>
      <c r="K129" s="138" t="str">
        <f t="array" ref="K129">IFERROR(INDEX($A$4:$A$56,SMALL(IF($A$111=K$4:K$56,ROW(K$4:K$56)-MIN(ROW(K$4))+1,""),ROWS(K$111:K129))),"")</f>
        <v/>
      </c>
      <c r="L129" s="186" t="str">
        <f t="array" ref="L129">IFERROR(INDEX($A$4:$A$56,SMALL(IF($A$111=L$4:L$56,ROW(L$4:L$56)-MIN(ROW(L$4))+1,""),ROWS(L$111:L129))),"")</f>
        <v/>
      </c>
      <c r="M129" s="138" t="str">
        <f t="array" ref="M129">IFERROR(INDEX($A$4:$A$56,SMALL(IF($A$111=M$4:M$56,ROW(M$4:M$56)-MIN(ROW(M$4))+1,""),ROWS(M$111:M129))),"")</f>
        <v/>
      </c>
      <c r="N129" s="138" t="str">
        <f t="array" ref="N129">IFERROR(INDEX($A$4:$A$56,SMALL(IF($A$111=N$4:N$56,ROW(N$4:N$56)-MIN(ROW(N$4))+1,""),ROWS(N$111:N129))),"")</f>
        <v/>
      </c>
      <c r="O129" s="138" t="str">
        <f t="array" ref="O129">IFERROR(INDEX($A$4:$A$56,SMALL(IF($A$111=O$4:O$56,ROW(O$4:O$56)-MIN(ROW(O$4))+1,""),ROWS(O$111:O129))),"")</f>
        <v/>
      </c>
      <c r="P129" s="138" t="str">
        <f t="array" ref="P129">IFERROR(INDEX($A$4:$A$56,SMALL(IF($A$111=P$4:P$56,ROW(P$4:P$56)-MIN(ROW(P$4))+1,""),ROWS(P$111:P129))),"")</f>
        <v/>
      </c>
      <c r="Q129" s="186" t="str">
        <f t="array" ref="Q129">IFERROR(INDEX($A$4:$A$56,SMALL(IF($A$111=Q$4:Q$56,ROW(Q$4:Q$56)-MIN(ROW(Q$4))+1,""),ROWS(Q$111:Q129))),"")</f>
        <v/>
      </c>
      <c r="R129" s="138" t="str">
        <f t="array" ref="R129">IFERROR(INDEX($A$4:$A$56,SMALL(IF($A$111=R$4:R$56,ROW(R$4:R$56)-MIN(ROW(R$4))+1,""),ROWS(R$111:R129))),"")</f>
        <v/>
      </c>
      <c r="S129" s="138" t="str">
        <f t="array" ref="S129">IFERROR(INDEX($A$4:$A$56,SMALL(IF($A$111=S$4:S$56,ROW(S$4:S$56)-MIN(ROW(S$4))+1,""),ROWS(S$111:S129))),"")</f>
        <v/>
      </c>
      <c r="T129" s="138" t="str">
        <f t="array" ref="T129">IFERROR(INDEX($A$4:$A$56,SMALL(IF($A$111=T$4:T$56,ROW(T$4:T$56)-MIN(ROW(T$4))+1,""),ROWS(T$111:T129))),"")</f>
        <v/>
      </c>
      <c r="U129" s="138" t="str">
        <f t="array" ref="U129">IFERROR(INDEX($A$4:$A$56,SMALL(IF($A$111=U$4:U$56,ROW(U$4:U$56)-MIN(ROW(U$4))+1,""),ROWS(U$111:U129))),"")</f>
        <v/>
      </c>
      <c r="V129" s="186" t="str">
        <f t="array" ref="V129">IFERROR(INDEX($A$4:$A$56,SMALL(IF($A$111=V$4:V$56,ROW(V$4:V$56)-MIN(ROW(V$4))+1,""),ROWS(V$111:V129))),"")</f>
        <v/>
      </c>
      <c r="W129" s="138" t="str">
        <f t="array" ref="W129">IFERROR(INDEX($A$4:$A$56,SMALL(IF($A$111=W$4:W$56,ROW(W$4:W$56)-MIN(ROW(W$4))+1,""),ROWS(W$111:W129))),"")</f>
        <v/>
      </c>
      <c r="X129" s="138" t="str">
        <f t="array" ref="X129">IFERROR(INDEX($A$4:$A$56,SMALL(IF($A$111=X$4:X$56,ROW(X$4:X$56)-MIN(ROW(X$4))+1,""),ROWS(X$111:X129))),"")</f>
        <v/>
      </c>
      <c r="Y129" s="138" t="str">
        <f t="array" ref="Y129">IFERROR(INDEX($A$4:$A$56,SMALL(IF($A$111=Y$4:Y$56,ROW(Y$4:Y$56)-MIN(ROW(Y$4))+1,""),ROWS(Y$111:Y129))),"")</f>
        <v/>
      </c>
      <c r="Z129" s="138" t="str">
        <f t="array" ref="Z129">IFERROR(INDEX($A$4:$A$56,SMALL(IF($A$111=Z$4:Z$56,ROW(Z$4:Z$56)-MIN(ROW(Z$4))+1,""),ROWS(Z$111:Z129))),"")</f>
        <v/>
      </c>
      <c r="AA129" s="186" t="str">
        <f t="array" ref="AA129">IFERROR(INDEX($A$4:$A$56,SMALL(IF($A$111=AA$4:AA$56,ROW(AA$4:AA$56)-MIN(ROW(AA$4))+1,""),ROWS(AA$111:AA129))),"")</f>
        <v/>
      </c>
      <c r="AB129" s="138" t="str">
        <f t="array" ref="AB129">IFERROR(INDEX($A$4:$A$56,SMALL(IF($A$111=AB$4:AB$56,ROW(AB$4:AB$56)-MIN(ROW(AB$4))+1,""),ROWS(AB$111:AB129))),"")</f>
        <v/>
      </c>
      <c r="AC129" s="138" t="str">
        <f t="array" ref="AC129">IFERROR(INDEX($A$4:$A$56,SMALL(IF($A$111=AC$4:AC$56,ROW(AC$4:AC$56)-MIN(ROW(AC$4))+1,""),ROWS(AC$111:AC129))),"")</f>
        <v/>
      </c>
      <c r="AD129" s="138" t="str">
        <f t="array" ref="AD129">IFERROR(INDEX($A$4:$A$56,SMALL(IF($A$111=AD$4:AD$56,ROW(AD$4:AD$56)-MIN(ROW(AD$4))+1,""),ROWS(AD$111:AD129))),"")</f>
        <v/>
      </c>
      <c r="AE129" s="138" t="str">
        <f t="array" ref="AE129">IFERROR(INDEX($A$4:$A$56,SMALL(IF($A$111=AE$4:AE$56,ROW(AE$4:AE$56)-MIN(ROW(AE$4))+1,""),ROWS(AE$111:AE129))),"")</f>
        <v/>
      </c>
      <c r="AF129" s="186" t="str">
        <f t="array" ref="AF129">IFERROR(INDEX($A$4:$A$56,SMALL(IF($A$111=AF$4:AF$56,ROW(AF$4:AF$56)-MIN(ROW(AF$4))+1,""),ROWS(AF$111:AF129))),"")</f>
        <v/>
      </c>
      <c r="AG129" s="138" t="str">
        <f t="array" ref="AG129">IFERROR(INDEX($A$4:$A$56,SMALL(IF($A$111=AG$4:AG$56,ROW(AG$4:AG$56)-MIN(ROW(AG$4))+1,""),ROWS(AG$111:AG129))),"")</f>
        <v/>
      </c>
      <c r="AH129" s="138" t="str">
        <f t="array" ref="AH129">IFERROR(INDEX($A$4:$A$56,SMALL(IF($A$111=AH$4:AH$56,ROW(AH$4:AH$56)-MIN(ROW(AH$4))+1,""),ROWS(AH$111:AH129))),"")</f>
        <v/>
      </c>
      <c r="AI129" s="138" t="str">
        <f t="array" ref="AI129">IFERROR(INDEX($A$4:$A$56,SMALL(IF($A$111=AI$4:AI$56,ROW(AI$4:AI$56)-MIN(ROW(AI$4))+1,""),ROWS(AI$111:AI129))),"")</f>
        <v/>
      </c>
      <c r="AJ129" s="138" t="str">
        <f t="array" ref="AJ129">IFERROR(INDEX($A$4:$A$56,SMALL(IF($A$111=AJ$4:AJ$56,ROW(AJ$4:AJ$56)-MIN(ROW(AJ$4))+1,""),ROWS(AJ$111:AJ129))),"")</f>
        <v/>
      </c>
      <c r="AK129" s="186" t="str">
        <f t="array" ref="AK129">IFERROR(INDEX($A$4:$A$56,SMALL(IF($A$111=AK$4:AK$56,ROW(AK$4:AK$56)-MIN(ROW(AK$4))+1,""),ROWS(AK$111:AK129))),"")</f>
        <v/>
      </c>
      <c r="AL129" s="138" t="str">
        <f t="array" ref="AL129">IFERROR(INDEX($A$4:$A$56,SMALL(IF($A$111=AL$4:AL$56,ROW(AL$4:AL$56)-MIN(ROW(AL$4))+1,""),ROWS(AL$111:AL129))),"")</f>
        <v/>
      </c>
      <c r="AM129" s="138" t="str">
        <f t="array" ref="AM129">IFERROR(INDEX($A$4:$A$56,SMALL(IF($A$111=AM$4:AM$56,ROW(AM$4:AM$56)-MIN(ROW(AM$4))+1,""),ROWS(AM$111:AM129))),"")</f>
        <v/>
      </c>
      <c r="AN129" s="138" t="str">
        <f t="array" ref="AN129">IFERROR(INDEX($A$4:$A$56,SMALL(IF($A$111=AN$4:AN$56,ROW(AN$4:AN$56)-MIN(ROW(AN$4))+1,""),ROWS(AN$111:AN129))),"")</f>
        <v/>
      </c>
      <c r="AO129" s="138" t="str">
        <f t="array" ref="AO129">IFERROR(INDEX($A$4:$A$56,SMALL(IF($A$111=AO$4:AO$56,ROW(AO$4:AO$56)-MIN(ROW(AO$4))+1,""),ROWS(AO$111:AO129))),"")</f>
        <v/>
      </c>
      <c r="AP129" s="186" t="str">
        <f t="array" ref="AP129">IFERROR(INDEX($A$4:$A$56,SMALL(IF($A$111=AP$4:AP$56,ROW(AP$4:AP$56)-MIN(ROW(AP$4))+1,""),ROWS(AP$111:AP129))),"")</f>
        <v/>
      </c>
      <c r="AQ129" s="138" t="str">
        <f t="array" ref="AQ129">IFERROR(INDEX($A$4:$A$56,SMALL(IF($A$111=AQ$4:AQ$56,ROW(AQ$4:AQ$56)-MIN(ROW(AQ$4))+1,""),ROWS(AQ$111:AQ129))),"")</f>
        <v/>
      </c>
      <c r="AR129" s="138" t="str">
        <f t="array" ref="AR129">IFERROR(INDEX($A$4:$A$56,SMALL(IF($A$111=AR$4:AR$56,ROW(AR$4:AR$56)-MIN(ROW(AR$4))+1,""),ROWS(AR$111:AR129))),"")</f>
        <v/>
      </c>
      <c r="AS129" s="138" t="str">
        <f t="array" ref="AS129">IFERROR(INDEX($A$4:$A$56,SMALL(IF($A$111=AS$4:AS$56,ROW(AS$4:AS$56)-MIN(ROW(AS$4))+1,""),ROWS(AS$111:AS129))),"")</f>
        <v/>
      </c>
      <c r="AT129" s="138" t="str">
        <f t="array" ref="AT129">IFERROR(INDEX($A$4:$A$56,SMALL(IF($A$111=AT$4:AT$56,ROW(AT$4:AT$56)-MIN(ROW(AT$4))+1,""),ROWS(AT$111:AT129))),"")</f>
        <v/>
      </c>
      <c r="AU129" s="186" t="str">
        <f t="array" ref="AU129">IFERROR(INDEX($A$4:$A$56,SMALL(IF($A$111=AU$4:AU$56,ROW(AU$4:AU$56)-MIN(ROW(AU$4))+1,""),ROWS(AU$111:AU129))),"")</f>
        <v/>
      </c>
      <c r="AV129" s="138" t="str">
        <f t="array" ref="AV129">IFERROR(INDEX($A$4:$A$56,SMALL(IF($A$111=AV$4:AV$56,ROW(AV$4:AV$56)-MIN(ROW(AV$4))+1,""),ROWS(AV$111:AV129))),"")</f>
        <v/>
      </c>
      <c r="AW129" s="138" t="str">
        <f t="array" ref="AW129">IFERROR(INDEX($A$4:$A$56,SMALL(IF($A$111=AW$4:AW$56,ROW(AW$4:AW$56)-MIN(ROW(AW$4))+1,""),ROWS(AW$111:AW129))),"")</f>
        <v/>
      </c>
      <c r="AX129" s="138" t="str">
        <f t="array" ref="AX129">IFERROR(INDEX($A$4:$A$56,SMALL(IF($A$111=AX$4:AX$56,ROW(AX$4:AX$56)-MIN(ROW(AX$4))+1,""),ROWS(AX$111:AX129))),"")</f>
        <v/>
      </c>
      <c r="AY129" s="138" t="str">
        <f t="array" ref="AY129">IFERROR(INDEX($A$4:$A$56,SMALL(IF($A$111=AY$4:AY$56,ROW(AY$4:AY$56)-MIN(ROW(AY$4))+1,""),ROWS(AY$111:AY129))),"")</f>
        <v/>
      </c>
      <c r="AZ129" s="186" t="str">
        <f t="array" ref="AZ129">IFERROR(INDEX($A$4:$A$56,SMALL(IF($A$111=AZ$4:AZ$56,ROW(AZ$4:AZ$56)-MIN(ROW(AZ$4))+1,""),ROWS(AZ$111:AZ129))),"")</f>
        <v/>
      </c>
      <c r="BA129" s="138" t="str">
        <f t="array" ref="BA129">IFERROR(INDEX($A$4:$A$56,SMALL(IF($A$111=BA$4:BA$56,ROW(BA$4:BA$56)-MIN(ROW(BA$4))+1,""),ROWS(BA$111:BA129))),"")</f>
        <v/>
      </c>
      <c r="BB129" s="138" t="str">
        <f t="array" ref="BB129">IFERROR(INDEX($A$4:$A$56,SMALL(IF($A$111=BB$4:BB$56,ROW(BB$4:BB$56)-MIN(ROW(BB$4))+1,""),ROWS(BB$111:BB129))),"")</f>
        <v/>
      </c>
      <c r="BC129" s="138" t="str">
        <f t="array" ref="BC129">IFERROR(INDEX($A$4:$A$56,SMALL(IF($A$111=BC$4:BC$56,ROW(BC$4:BC$56)-MIN(ROW(BC$4))+1,""),ROWS(BC$111:BC129))),"")</f>
        <v/>
      </c>
      <c r="BD129" s="138" t="str">
        <f t="array" ref="BD129">IFERROR(INDEX($A$4:$A$56,SMALL(IF($A$111=BD$4:BD$56,ROW(BD$4:BD$56)-MIN(ROW(BD$4))+1,""),ROWS(BD$111:BD129))),"")</f>
        <v/>
      </c>
      <c r="BE129" s="186" t="str">
        <f t="array" ref="BE129">IFERROR(INDEX($A$4:$A$56,SMALL(IF($A$111=BE$4:BE$56,ROW(BE$4:BE$56)-MIN(ROW(BE$4))+1,""),ROWS(BE$111:BE129))),"")</f>
        <v/>
      </c>
      <c r="BF129" s="138" t="str">
        <f t="array" ref="BF129">IFERROR(INDEX($A$4:$A$56,SMALL(IF($A$111=BF$4:BF$56,ROW(BF$4:BF$56)-MIN(ROW(BF$4))+1,""),ROWS(BF$111:BF129))),"")</f>
        <v/>
      </c>
      <c r="BG129" s="138" t="str">
        <f t="array" ref="BG129">IFERROR(INDEX($A$4:$A$56,SMALL(IF($A$111=BG$4:BG$56,ROW(BG$4:BG$56)-MIN(ROW(BG$4))+1,""),ROWS(BG$111:BG129))),"")</f>
        <v/>
      </c>
      <c r="BH129" s="138" t="str">
        <f t="array" ref="BH129">IFERROR(INDEX($A$4:$A$56,SMALL(IF($A$111=BH$4:BH$56,ROW(BH$4:BH$56)-MIN(ROW(BH$4))+1,""),ROWS(BH$111:BH129))),"")</f>
        <v/>
      </c>
      <c r="BI129" s="138" t="str">
        <f t="array" ref="BI129">IFERROR(INDEX($A$4:$A$56,SMALL(IF($A$111=BI$4:BI$56,ROW(BI$4:BI$56)-MIN(ROW(BI$4))+1,""),ROWS(BI$111:BI129))),"")</f>
        <v/>
      </c>
      <c r="BJ129" s="186" t="str">
        <f t="array" ref="BJ129">IFERROR(INDEX($A$4:$A$56,SMALL(IF($A$111=BJ$4:BJ$56,ROW(BJ$4:BJ$56)-MIN(ROW(BJ$4))+1,""),ROWS(BJ$111:BJ129))),"")</f>
        <v/>
      </c>
      <c r="BK129" s="138" t="str">
        <f t="array" ref="BK129">IFERROR(INDEX($A$4:$A$56,SMALL(IF($A$111=BK$4:BK$56,ROW(BK$4:BK$56)-MIN(ROW(BK$4))+1,""),ROWS(BK$111:BK129))),"")</f>
        <v/>
      </c>
      <c r="BL129" s="138" t="str">
        <f t="array" ref="BL129">IFERROR(INDEX($A$4:$A$56,SMALL(IF($A$111=BL$4:BL$56,ROW(BL$4:BL$56)-MIN(ROW(BL$4))+1,""),ROWS(BL$111:BL129))),"")</f>
        <v/>
      </c>
      <c r="BM129" s="138" t="str">
        <f t="array" ref="BM129">IFERROR(INDEX($A$4:$A$56,SMALL(IF($A$111=BM$4:BM$56,ROW(BM$4:BM$56)-MIN(ROW(BM$4))+1,""),ROWS(BM$111:BM129))),"")</f>
        <v/>
      </c>
      <c r="BN129" s="138" t="str">
        <f t="array" ref="BN129">IFERROR(INDEX($A$4:$A$56,SMALL(IF($A$111=BN$4:BN$56,ROW(BN$4:BN$56)-MIN(ROW(BN$4))+1,""),ROWS(BN$111:BN129))),"")</f>
        <v/>
      </c>
      <c r="BO129" s="186" t="str">
        <f t="array" ref="BO129">IFERROR(INDEX($A$4:$A$56,SMALL(IF($A$111=BO$4:BO$56,ROW(BO$4:BO$56)-MIN(ROW(BO$4))+1,""),ROWS(BO$111:BO129))),"")</f>
        <v/>
      </c>
      <c r="BP129" s="138" t="str">
        <f t="array" ref="BP129">IFERROR(INDEX($A$4:$A$56,SMALL(IF($A$111=BP$4:BP$56,ROW(BP$4:BP$56)-MIN(ROW(BP$4))+1,""),ROWS(BP$111:BP129))),"")</f>
        <v/>
      </c>
      <c r="BQ129" s="138" t="str">
        <f t="array" ref="BQ129">IFERROR(INDEX($A$4:$A$56,SMALL(IF($A$111=BQ$4:BQ$56,ROW(BQ$4:BQ$56)-MIN(ROW(BQ$4))+1,""),ROWS(BQ$111:BQ129))),"")</f>
        <v/>
      </c>
      <c r="BR129" s="138" t="str">
        <f t="array" ref="BR129">IFERROR(INDEX($A$4:$A$56,SMALL(IF($A$111=BR$4:BR$56,ROW(BR$4:BR$56)-MIN(ROW(BR$4))+1,""),ROWS(BR$111:BR129))),"")</f>
        <v/>
      </c>
      <c r="BS129" s="138" t="str">
        <f t="array" ref="BS129">IFERROR(INDEX($A$4:$A$56,SMALL(IF($A$111=BS$4:BS$56,ROW(BS$4:BS$56)-MIN(ROW(BS$4))+1,""),ROWS(BS$111:BS129))),"")</f>
        <v/>
      </c>
      <c r="BT129" s="186" t="str">
        <f t="array" ref="BT129">IFERROR(INDEX($A$4:$A$56,SMALL(IF($A$111=BT$4:BT$56,ROW(BT$4:BT$56)-MIN(ROW(BT$4))+1,""),ROWS(BT$111:BT129))),"")</f>
        <v/>
      </c>
      <c r="BU129" s="138" t="str">
        <f t="array" ref="BU129">IFERROR(INDEX($A$4:$A$56,SMALL(IF($A$111=BU$4:BU$56,ROW(BU$4:BU$56)-MIN(ROW(BU$4))+1,""),ROWS(BU$111:BU129))),"")</f>
        <v/>
      </c>
      <c r="BV129" s="138" t="str">
        <f t="array" ref="BV129">IFERROR(INDEX($A$4:$A$56,SMALL(IF($A$111=BV$4:BV$56,ROW(BV$4:BV$56)-MIN(ROW(BV$4))+1,""),ROWS(BV$111:BV129))),"")</f>
        <v/>
      </c>
      <c r="BW129" s="138" t="str">
        <f t="array" ref="BW129">IFERROR(INDEX($A$4:$A$56,SMALL(IF($A$111=BW$4:BW$56,ROW(BW$4:BW$56)-MIN(ROW(BW$4))+1,""),ROWS(BW$111:BW129))),"")</f>
        <v/>
      </c>
      <c r="BX129" s="138" t="str">
        <f t="array" ref="BX129">IFERROR(INDEX($A$4:$A$56,SMALL(IF($A$111=BX$4:BX$56,ROW(BX$4:BX$56)-MIN(ROW(BX$4))+1,""),ROWS(BX$111:BX129))),"")</f>
        <v/>
      </c>
      <c r="BY129" s="186" t="str">
        <f t="array" ref="BY129">IFERROR(INDEX($A$4:$A$56,SMALL(IF($A$111=BY$4:BY$56,ROW(BY$4:BY$56)-MIN(ROW(BY$4))+1,""),ROWS(BY$111:BY129))),"")</f>
        <v/>
      </c>
      <c r="BZ129" s="138" t="str">
        <f t="array" ref="BZ129">IFERROR(INDEX($A$4:$A$56,SMALL(IF($A$111=BZ$4:BZ$56,ROW(BZ$4:BZ$56)-MIN(ROW(BZ$4))+1,""),ROWS(BZ$111:BZ129))),"")</f>
        <v/>
      </c>
      <c r="CA129" s="138" t="str">
        <f t="array" ref="CA129">IFERROR(INDEX($A$4:$A$56,SMALL(IF($A$111=CA$4:CA$56,ROW(CA$4:CA$56)-MIN(ROW(CA$4))+1,""),ROWS(CA$111:CA129))),"")</f>
        <v/>
      </c>
      <c r="CB129" s="138" t="str">
        <f t="array" ref="CB129">IFERROR(INDEX($A$4:$A$56,SMALL(IF($A$111=CB$4:CB$56,ROW(CB$4:CB$56)-MIN(ROW(CB$4))+1,""),ROWS(CB$111:CB129))),"")</f>
        <v/>
      </c>
      <c r="CC129" s="138" t="str">
        <f t="array" ref="CC129">IFERROR(INDEX($A$4:$A$56,SMALL(IF($A$111=CC$4:CC$56,ROW(CC$4:CC$56)-MIN(ROW(CC$4))+1,""),ROWS(CC$111:CC129))),"")</f>
        <v/>
      </c>
      <c r="CD129" s="186" t="str">
        <f t="array" ref="CD129">IFERROR(INDEX($A$4:$A$56,SMALL(IF($A$111=CD$4:CD$56,ROW(CD$4:CD$56)-MIN(ROW(CD$4))+1,""),ROWS(CD$111:CD129))),"")</f>
        <v/>
      </c>
      <c r="CE129" s="138" t="str">
        <f t="array" ref="CE129">IFERROR(INDEX($A$4:$A$56,SMALL(IF($A$111=CE$4:CE$56,ROW(CE$4:CE$56)-MIN(ROW(CE$4))+1,""),ROWS(CE$111:CE129))),"")</f>
        <v/>
      </c>
      <c r="CF129" s="138" t="str">
        <f t="array" ref="CF129">IFERROR(INDEX($A$4:$A$56,SMALL(IF($A$111=CF$4:CF$56,ROW(CF$4:CF$56)-MIN(ROW(CF$4))+1,""),ROWS(CF$111:CF129))),"")</f>
        <v/>
      </c>
      <c r="CG129" s="138" t="str">
        <f t="array" ref="CG129">IFERROR(INDEX($A$4:$A$56,SMALL(IF($A$111=CG$4:CG$56,ROW(CG$4:CG$56)-MIN(ROW(CG$4))+1,""),ROWS(CG$111:CG129))),"")</f>
        <v/>
      </c>
      <c r="CH129" s="138" t="str">
        <f t="array" ref="CH129">IFERROR(INDEX($A$4:$A$56,SMALL(IF($A$111=CH$4:CH$56,ROW(CH$4:CH$56)-MIN(ROW(CH$4))+1,""),ROWS(CH$111:CH129))),"")</f>
        <v/>
      </c>
      <c r="CI129" s="186" t="str">
        <f t="array" ref="CI129">IFERROR(INDEX($A$4:$A$56,SMALL(IF($A$111=CI$4:CI$56,ROW(CI$4:CI$56)-MIN(ROW(CI$4))+1,""),ROWS(CI$111:CI129))),"")</f>
        <v/>
      </c>
      <c r="CJ129" s="138" t="str">
        <f t="array" ref="CJ129">IFERROR(INDEX($A$4:$A$56,SMALL(IF($A$111=CJ$4:CJ$56,ROW(CJ$4:CJ$56)-MIN(ROW(CJ$4))+1,""),ROWS(CJ$111:CJ129))),"")</f>
        <v/>
      </c>
      <c r="CK129" s="138" t="str">
        <f t="array" ref="CK129">IFERROR(INDEX($A$4:$A$56,SMALL(IF($A$111=CK$4:CK$56,ROW(CK$4:CK$56)-MIN(ROW(CK$4))+1,""),ROWS(CK$111:CK129))),"")</f>
        <v/>
      </c>
      <c r="CL129" s="138" t="str">
        <f t="array" ref="CL129">IFERROR(INDEX($A$4:$A$56,SMALL(IF($A$111=CL$4:CL$56,ROW(CL$4:CL$56)-MIN(ROW(CL$4))+1,""),ROWS(CL$111:CL129))),"")</f>
        <v/>
      </c>
      <c r="CM129" s="138" t="str">
        <f t="array" ref="CM129">IFERROR(INDEX($A$4:$A$56,SMALL(IF($A$111=CM$4:CM$56,ROW(CM$4:CM$56)-MIN(ROW(CM$4))+1,""),ROWS(CM$111:CM129))),"")</f>
        <v/>
      </c>
      <c r="CN129" s="186" t="str">
        <f t="array" ref="CN129">IFERROR(INDEX($A$4:$A$56,SMALL(IF($A$111=CN$4:CN$56,ROW(CN$4:CN$56)-MIN(ROW(CN$4))+1,""),ROWS(CN$111:CN129))),"")</f>
        <v/>
      </c>
      <c r="CO129" s="138" t="str">
        <f t="array" ref="CO129">IFERROR(INDEX($A$4:$A$56,SMALL(IF($A$111=CO$4:CO$56,ROW(CO$4:CO$56)-MIN(ROW(CO$4))+1,""),ROWS(CO$111:CO129))),"")</f>
        <v/>
      </c>
      <c r="CP129" s="138" t="str">
        <f t="array" ref="CP129">IFERROR(INDEX($A$4:$A$56,SMALL(IF($A$111=CP$4:CP$56,ROW(CP$4:CP$56)-MIN(ROW(CP$4))+1,""),ROWS(CP$111:CP129))),"")</f>
        <v/>
      </c>
      <c r="CQ129" s="138" t="str">
        <f t="array" ref="CQ129">IFERROR(INDEX($A$4:$A$56,SMALL(IF($A$111=CQ$4:CQ$56,ROW(CQ$4:CQ$56)-MIN(ROW(CQ$4))+1,""),ROWS(CQ$111:CQ129))),"")</f>
        <v/>
      </c>
      <c r="CR129" s="138" t="str">
        <f t="array" ref="CR129">IFERROR(INDEX($A$4:$A$56,SMALL(IF($A$111=CR$4:CR$56,ROW(CR$4:CR$56)-MIN(ROW(CR$4))+1,""),ROWS(CR$111:CR129))),"")</f>
        <v/>
      </c>
      <c r="CS129" s="186" t="str">
        <f t="array" ref="CS129">IFERROR(INDEX($A$4:$A$56,SMALL(IF($A$111=CS$4:CS$56,ROW(CS$4:CS$56)-MIN(ROW(CS$4))+1,""),ROWS(CS$111:CS129))),"")</f>
        <v/>
      </c>
      <c r="CT129" s="138" t="str">
        <f t="array" ref="CT129">IFERROR(INDEX($A$4:$A$56,SMALL(IF($A$111=CT$4:CT$56,ROW(CT$4:CT$56)-MIN(ROW(CT$4))+1,""),ROWS(CT$111:CT129))),"")</f>
        <v/>
      </c>
      <c r="CU129" s="138" t="str">
        <f t="array" ref="CU129">IFERROR(INDEX($A$4:$A$56,SMALL(IF($A$111=CU$4:CU$56,ROW(CU$4:CU$56)-MIN(ROW(CU$4))+1,""),ROWS(CU$111:CU129))),"")</f>
        <v/>
      </c>
      <c r="CV129" s="138" t="str">
        <f t="array" ref="CV129">IFERROR(INDEX($A$4:$A$56,SMALL(IF($A$111=CV$4:CV$56,ROW(CV$4:CV$56)-MIN(ROW(CV$4))+1,""),ROWS(CV$111:CV129))),"")</f>
        <v/>
      </c>
      <c r="CW129" s="138" t="str">
        <f t="array" ref="CW129">IFERROR(INDEX($A$4:$A$56,SMALL(IF($A$111=CW$4:CW$56,ROW(CW$4:CW$56)-MIN(ROW(CW$4))+1,""),ROWS(CW$111:CW129))),"")</f>
        <v/>
      </c>
      <c r="CX129" s="186" t="str">
        <f t="array" ref="CX129">IFERROR(INDEX($A$4:$A$56,SMALL(IF($A$111=CX$4:CX$56,ROW(CX$4:CX$56)-MIN(ROW(CX$4))+1,""),ROWS(CX$111:CX129))),"")</f>
        <v/>
      </c>
      <c r="CY129" s="138" t="str">
        <f t="array" ref="CY129">IFERROR(INDEX($A$4:$A$56,SMALL(IF($A$111=CY$4:CY$56,ROW(CY$4:CY$56)-MIN(ROW(CY$4))+1,""),ROWS(CY$111:CY129))),"")</f>
        <v/>
      </c>
      <c r="CZ129" s="138" t="str">
        <f t="array" ref="CZ129">IFERROR(INDEX($A$4:$A$56,SMALL(IF($A$111=CZ$4:CZ$56,ROW(CZ$4:CZ$56)-MIN(ROW(CZ$4))+1,""),ROWS(CZ$111:CZ129))),"")</f>
        <v/>
      </c>
      <c r="DA129" s="138" t="str">
        <f t="array" ref="DA129">IFERROR(INDEX($A$4:$A$56,SMALL(IF($A$111=DA$4:DA$56,ROW(DA$4:DA$56)-MIN(ROW(DA$4))+1,""),ROWS(DA$111:DA129))),"")</f>
        <v/>
      </c>
      <c r="DB129" s="138" t="str">
        <f t="array" ref="DB129">IFERROR(INDEX($A$4:$A$56,SMALL(IF($A$111=DB$4:DB$56,ROW(DB$4:DB$56)-MIN(ROW(DB$4))+1,""),ROWS(DB$111:DB129))),"")</f>
        <v/>
      </c>
      <c r="DC129" s="186" t="str">
        <f t="array" ref="DC129">IFERROR(INDEX($A$4:$A$56,SMALL(IF($A$111=DC$4:DC$56,ROW(DC$4:DC$56)-MIN(ROW(DC$4))+1,""),ROWS(DC$111:DC129))),"")</f>
        <v/>
      </c>
      <c r="DD129" s="138" t="str">
        <f t="array" ref="DD129">IFERROR(INDEX($A$4:$A$56,SMALL(IF($A$111=DD$4:DD$56,ROW(DD$4:DD$56)-MIN(ROW(DD$4))+1,""),ROWS(DD$111:DD129))),"")</f>
        <v/>
      </c>
      <c r="DE129" s="138" t="str">
        <f t="array" ref="DE129">IFERROR(INDEX($A$4:$A$56,SMALL(IF($A$111=DE$4:DE$56,ROW(DE$4:DE$56)-MIN(ROW(DE$4))+1,""),ROWS(DE$111:DE129))),"")</f>
        <v/>
      </c>
      <c r="DF129" s="138" t="str">
        <f t="array" ref="DF129">IFERROR(INDEX($A$4:$A$56,SMALL(IF($A$111=DF$4:DF$56,ROW(DF$4:DF$56)-MIN(ROW(DF$4))+1,""),ROWS(DF$111:DF129))),"")</f>
        <v/>
      </c>
      <c r="DG129" s="138" t="str">
        <f t="array" ref="DG129">IFERROR(INDEX($A$4:$A$56,SMALL(IF($A$111=DG$4:DG$56,ROW(DG$4:DG$56)-MIN(ROW(DG$4))+1,""),ROWS(DG$111:DG129))),"")</f>
        <v/>
      </c>
      <c r="DH129" s="186" t="str">
        <f t="array" ref="DH129">IFERROR(INDEX($A$4:$A$56,SMALL(IF($A$111=DH$4:DH$56,ROW(DH$4:DH$56)-MIN(ROW(DH$4))+1,""),ROWS(DH$111:DH129))),"")</f>
        <v/>
      </c>
      <c r="DI129" s="138" t="str">
        <f t="array" ref="DI129">IFERROR(INDEX($A$4:$A$56,SMALL(IF($A$111=DI$4:DI$56,ROW(DI$4:DI$56)-MIN(ROW(DI$4))+1,""),ROWS(DI$111:DI129))),"")</f>
        <v/>
      </c>
      <c r="DJ129" s="138" t="str">
        <f t="array" ref="DJ129">IFERROR(INDEX($A$4:$A$56,SMALL(IF($A$111=DJ$4:DJ$56,ROW(DJ$4:DJ$56)-MIN(ROW(DJ$4))+1,""),ROWS(DJ$111:DJ129))),"")</f>
        <v/>
      </c>
      <c r="DK129" s="138" t="str">
        <f t="array" ref="DK129">IFERROR(INDEX($A$4:$A$56,SMALL(IF($A$111=DK$4:DK$56,ROW(DK$4:DK$56)-MIN(ROW(DK$4))+1,""),ROWS(DK$111:DK129))),"")</f>
        <v/>
      </c>
      <c r="DL129" s="138" t="str">
        <f t="array" ref="DL129">IFERROR(INDEX($A$4:$A$56,SMALL(IF($A$111=DL$4:DL$56,ROW(DL$4:DL$56)-MIN(ROW(DL$4))+1,""),ROWS(DL$111:DL129))),"")</f>
        <v/>
      </c>
      <c r="DM129" s="186" t="str">
        <f t="array" ref="DM129">IFERROR(INDEX($A$4:$A$56,SMALL(IF($A$111=DM$4:DM$56,ROW(DM$4:DM$56)-MIN(ROW(DM$4))+1,""),ROWS(DM$111:DM129))),"")</f>
        <v/>
      </c>
      <c r="DN129" s="138" t="str">
        <f t="array" ref="DN129">IFERROR(INDEX($A$4:$A$56,SMALL(IF($A$111=DN$4:DN$56,ROW(DN$4:DN$56)-MIN(ROW(DN$4))+1,""),ROWS(DN$111:DN129))),"")</f>
        <v/>
      </c>
      <c r="DO129" s="138" t="str">
        <f t="array" ref="DO129">IFERROR(INDEX($A$4:$A$56,SMALL(IF($A$111=DO$4:DO$56,ROW(DO$4:DO$56)-MIN(ROW(DO$4))+1,""),ROWS(DO$111:DO129))),"")</f>
        <v/>
      </c>
      <c r="DP129" s="138" t="str">
        <f t="array" ref="DP129">IFERROR(INDEX($A$4:$A$56,SMALL(IF($A$111=DP$4:DP$56,ROW(DP$4:DP$56)-MIN(ROW(DP$4))+1,""),ROWS(DP$111:DP129))),"")</f>
        <v/>
      </c>
      <c r="DQ129" s="138" t="str">
        <f t="array" ref="DQ129">IFERROR(INDEX($A$4:$A$56,SMALL(IF($A$111=DQ$4:DQ$56,ROW(DQ$4:DQ$56)-MIN(ROW(DQ$4))+1,""),ROWS(DQ$111:DQ129))),"")</f>
        <v/>
      </c>
      <c r="DR129" s="186" t="str">
        <f t="array" ref="DR129">IFERROR(INDEX($A$4:$A$56,SMALL(IF($A$111=DR$4:DR$56,ROW(DR$4:DR$56)-MIN(ROW(DR$4))+1,""),ROWS(DR$111:DR129))),"")</f>
        <v/>
      </c>
      <c r="DS129" s="138" t="str">
        <f t="array" ref="DS129">IFERROR(INDEX($A$4:$A$56,SMALL(IF($A$111=DS$4:DS$56,ROW(DS$4:DS$56)-MIN(ROW(DS$4))+1,""),ROWS(DS$111:DS129))),"")</f>
        <v/>
      </c>
      <c r="DT129" s="138" t="str">
        <f t="array" ref="DT129">IFERROR(INDEX($A$4:$A$56,SMALL(IF($A$111=DT$4:DT$56,ROW(DT$4:DT$56)-MIN(ROW(DT$4))+1,""),ROWS(DT$111:DT129))),"")</f>
        <v/>
      </c>
      <c r="DU129" s="138" t="str">
        <f t="array" ref="DU129">IFERROR(INDEX($A$4:$A$56,SMALL(IF($A$111=DU$4:DU$56,ROW(DU$4:DU$56)-MIN(ROW(DU$4))+1,""),ROWS(DU$111:DU129))),"")</f>
        <v/>
      </c>
      <c r="DV129" s="138" t="str">
        <f t="array" ref="DV129">IFERROR(INDEX($A$4:$A$56,SMALL(IF($A$111=DV$4:DV$56,ROW(DV$4:DV$56)-MIN(ROW(DV$4))+1,""),ROWS(DV$111:DV129))),"")</f>
        <v/>
      </c>
      <c r="DW129" s="186" t="str">
        <f t="array" ref="DW129">IFERROR(INDEX($A$4:$A$56,SMALL(IF($A$111=DW$4:DW$56,ROW(DW$4:DW$56)-MIN(ROW(DW$4))+1,""),ROWS(DW$111:DW129))),"")</f>
        <v/>
      </c>
      <c r="DX129" s="138" t="str">
        <f t="array" ref="DX129">IFERROR(INDEX($A$4:$A$56,SMALL(IF($A$111=DX$4:DX$56,ROW(DX$4:DX$56)-MIN(ROW(DX$4))+1,""),ROWS(DX$111:DX129))),"")</f>
        <v/>
      </c>
      <c r="DY129" s="138" t="str">
        <f t="array" ref="DY129">IFERROR(INDEX($A$4:$A$56,SMALL(IF($A$111=DY$4:DY$56,ROW(DY$4:DY$56)-MIN(ROW(DY$4))+1,""),ROWS(DY$111:DY129))),"")</f>
        <v/>
      </c>
      <c r="DZ129" s="138" t="str">
        <f t="array" ref="DZ129">IFERROR(INDEX($A$4:$A$56,SMALL(IF($A$111=DZ$4:DZ$56,ROW(DZ$4:DZ$56)-MIN(ROW(DZ$4))+1,""),ROWS(DZ$111:DZ129))),"")</f>
        <v/>
      </c>
      <c r="EA129" s="138" t="str">
        <f t="array" ref="EA129">IFERROR(INDEX($A$4:$A$56,SMALL(IF($A$111=EA$4:EA$56,ROW(EA$4:EA$56)-MIN(ROW(EA$4))+1,""),ROWS(EA$111:EA129))),"")</f>
        <v/>
      </c>
      <c r="EB129" s="186" t="str">
        <f t="array" ref="EB129">IFERROR(INDEX($A$4:$A$56,SMALL(IF($A$111=EB$4:EB$56,ROW(EB$4:EB$56)-MIN(ROW(EB$4))+1,""),ROWS(EB$111:EB129))),"")</f>
        <v/>
      </c>
      <c r="EC129" s="138" t="str">
        <f t="array" ref="EC129">IFERROR(INDEX($A$4:$A$56,SMALL(IF($A$111=EC$4:EC$56,ROW(EC$4:EC$56)-MIN(ROW(EC$4))+1,""),ROWS(EC$111:EC129))),"")</f>
        <v/>
      </c>
      <c r="ED129" s="138" t="str">
        <f t="array" ref="ED129">IFERROR(INDEX($A$4:$A$56,SMALL(IF($A$111=ED$4:ED$56,ROW(ED$4:ED$56)-MIN(ROW(ED$4))+1,""),ROWS(ED$111:ED129))),"")</f>
        <v/>
      </c>
      <c r="EE129" s="138" t="str">
        <f t="array" ref="EE129">IFERROR(INDEX($A$4:$A$56,SMALL(IF($A$111=EE$4:EE$56,ROW(EE$4:EE$56)-MIN(ROW(EE$4))+1,""),ROWS(EE$111:EE129))),"")</f>
        <v/>
      </c>
      <c r="EF129" s="138" t="str">
        <f t="array" ref="EF129">IFERROR(INDEX($A$4:$A$56,SMALL(IF($A$111=EF$4:EF$56,ROW(EF$4:EF$56)-MIN(ROW(EF$4))+1,""),ROWS(EF$111:EF129))),"")</f>
        <v/>
      </c>
      <c r="EG129" s="186" t="str">
        <f t="array" ref="EG129">IFERROR(INDEX($A$4:$A$56,SMALL(IF($A$111=EG$4:EG$56,ROW(EG$4:EG$56)-MIN(ROW(EG$4))+1,""),ROWS(EG$111:EG129))),"")</f>
        <v/>
      </c>
      <c r="EH129" s="138" t="str">
        <f t="array" ref="EH129">IFERROR(INDEX($A$4:$A$56,SMALL(IF($A$111=EH$4:EH$56,ROW(EH$4:EH$56)-MIN(ROW(EH$4))+1,""),ROWS(EH$111:EH129))),"")</f>
        <v/>
      </c>
      <c r="EI129" s="138" t="str">
        <f t="array" ref="EI129">IFERROR(INDEX($A$4:$A$56,SMALL(IF($A$111=EI$4:EI$56,ROW(EI$4:EI$56)-MIN(ROW(EI$4))+1,""),ROWS(EI$111:EI129))),"")</f>
        <v/>
      </c>
      <c r="EJ129" s="138" t="str">
        <f t="array" ref="EJ129">IFERROR(INDEX($A$4:$A$56,SMALL(IF($A$111=EJ$4:EJ$56,ROW(EJ$4:EJ$56)-MIN(ROW(EJ$4))+1,""),ROWS(EJ$111:EJ129))),"")</f>
        <v/>
      </c>
      <c r="EK129" s="138" t="str">
        <f t="array" ref="EK129">IFERROR(INDEX($A$4:$A$56,SMALL(IF($A$111=EK$4:EK$56,ROW(EK$4:EK$56)-MIN(ROW(EK$4))+1,""),ROWS(EK$111:EK129))),"")</f>
        <v/>
      </c>
      <c r="EL129" s="138" t="str">
        <f t="array" ref="EL129">IFERROR(INDEX($A$4:$A$56,SMALL(IF($A$111=EL$4:EL$56,ROW(EL$4:EL$56)-MIN(ROW(EL$4))+1,""),ROWS(EL$111:EL129))),"")</f>
        <v/>
      </c>
      <c r="EM129" s="138" t="str">
        <f t="array" ref="EM129">IFERROR(INDEX($A$4:$A$56,SMALL(IF($A$111=EM$4:EM$56,ROW(EM$4:EM$56)-MIN(ROW(EM$4))+1,""),ROWS(EM$111:EM129))),"")</f>
        <v/>
      </c>
      <c r="EN129" s="138" t="str">
        <f t="array" ref="EN129">IFERROR(INDEX($A$4:$A$56,SMALL(IF($A$111=EN$4:EN$56,ROW(EN$4:EN$56)-MIN(ROW(EN$4))+1,""),ROWS(EN$111:EN129))),"")</f>
        <v/>
      </c>
      <c r="EO129" s="138" t="str">
        <f t="array" ref="EO129">IFERROR(INDEX($A$4:$A$56,SMALL(IF($A$111=EO$4:EO$56,ROW(EO$4:EO$56)-MIN(ROW(EO$4))+1,""),ROWS(EO$111:EO129))),"")</f>
        <v/>
      </c>
      <c r="EP129" s="138" t="str">
        <f t="array" ref="EP129">IFERROR(INDEX($A$4:$A$56,SMALL(IF($A$111=EP$4:EP$56,ROW(EP$4:EP$56)-MIN(ROW(EP$4))+1,""),ROWS(EP$111:EP129))),"")</f>
        <v/>
      </c>
      <c r="EQ129" s="138" t="str">
        <f t="array" ref="EQ129">IFERROR(INDEX($A$4:$A$56,SMALL(IF($A$111=EQ$4:EQ$56,ROW(EQ$4:EQ$56)-MIN(ROW(EQ$4))+1,""),ROWS(EQ$111:EQ129))),"")</f>
        <v/>
      </c>
      <c r="ER129" s="138" t="str">
        <f t="array" ref="ER129">IFERROR(INDEX($A$4:$A$56,SMALL(IF($A$111=ER$4:ER$56,ROW(ER$4:ER$56)-MIN(ROW(ER$4))+1,""),ROWS(ER$111:ER129))),"")</f>
        <v/>
      </c>
      <c r="ES129" s="138" t="str">
        <f t="array" ref="ES129">IFERROR(INDEX($A$4:$A$56,SMALL(IF($A$111=ES$4:ES$56,ROW(ES$4:ES$56)-MIN(ROW(ES$4))+1,""),ROWS(ES$111:ES129))),"")</f>
        <v/>
      </c>
      <c r="ET129" s="138" t="str">
        <f t="array" ref="ET129">IFERROR(INDEX($A$4:$A$56,SMALL(IF($A$111=ET$4:ET$56,ROW(ET$4:ET$56)-MIN(ROW(ET$4))+1,""),ROWS(ET$111:ET129))),"")</f>
        <v/>
      </c>
      <c r="EU129" s="138" t="str">
        <f t="array" ref="EU129">IFERROR(INDEX($A$4:$A$56,SMALL(IF($A$111=EU$4:EU$56,ROW(EU$4:EU$56)-MIN(ROW(EU$4))+1,""),ROWS(EU$111:EU129))),"")</f>
        <v/>
      </c>
      <c r="EV129" s="138" t="str">
        <f t="array" ref="EV129">IFERROR(INDEX($A$4:$A$56,SMALL(IF($A$111=EV$4:EV$56,ROW(EV$4:EV$56)-MIN(ROW(EV$4))+1,""),ROWS(EV$111:EV129))),"")</f>
        <v/>
      </c>
      <c r="EW129" s="138" t="str">
        <f t="array" ref="EW129">IFERROR(INDEX($A$4:$A$56,SMALL(IF($A$111=EW$4:EW$56,ROW(EW$4:EW$56)-MIN(ROW(EW$4))+1,""),ROWS(EW$111:EW129))),"")</f>
        <v/>
      </c>
      <c r="EX129" s="138" t="str">
        <f t="array" ref="EX129">IFERROR(INDEX($A$4:$A$56,SMALL(IF($A$111=EX$4:EX$56,ROW(EX$4:EX$56)-MIN(ROW(EX$4))+1,""),ROWS(EX$111:EX129))),"")</f>
        <v/>
      </c>
      <c r="EY129" s="138" t="str">
        <f t="array" ref="EY129">IFERROR(INDEX($A$4:$A$56,SMALL(IF($A$111=EY$4:EY$56,ROW(EY$4:EY$56)-MIN(ROW(EY$4))+1,""),ROWS(EY$111:EY129))),"")</f>
        <v/>
      </c>
      <c r="EZ129" s="138" t="str">
        <f t="array" ref="EZ129">IFERROR(INDEX($A$4:$A$56,SMALL(IF($A$111=EZ$4:EZ$56,ROW(EZ$4:EZ$56)-MIN(ROW(EZ$4))+1,""),ROWS(EZ$111:EZ129))),"")</f>
        <v/>
      </c>
      <c r="FA129" s="138" t="str">
        <f t="array" ref="FA129">IFERROR(INDEX($A$4:$A$56,SMALL(IF($A$111=FA$4:FA$56,ROW(FA$4:FA$56)-MIN(ROW(FA$4))+1,""),ROWS(FA$111:FA129))),"")</f>
        <v/>
      </c>
      <c r="FB129" s="138" t="str">
        <f t="array" ref="FB129">IFERROR(INDEX($A$4:$A$56,SMALL(IF($A$111=FB$4:FB$56,ROW(FB$4:FB$56)-MIN(ROW(FB$4))+1,""),ROWS(FB$111:FB129))),"")</f>
        <v/>
      </c>
      <c r="FC129" s="138" t="str">
        <f t="array" ref="FC129">IFERROR(INDEX($A$4:$A$56,SMALL(IF($A$111=FC$4:FC$56,ROW(FC$4:FC$56)-MIN(ROW(FC$4))+1,""),ROWS(FC$111:FC129))),"")</f>
        <v/>
      </c>
      <c r="FD129" s="138" t="str">
        <f t="array" ref="FD129">IFERROR(INDEX($A$4:$A$56,SMALL(IF($A$111=FD$4:FD$56,ROW(FD$4:FD$56)-MIN(ROW(FD$4))+1,""),ROWS(FD$111:FD129))),"")</f>
        <v/>
      </c>
      <c r="FE129" s="138" t="str">
        <f t="array" ref="FE129">IFERROR(INDEX($A$4:$A$56,SMALL(IF($A$111=FE$4:FE$56,ROW(FE$4:FE$56)-MIN(ROW(FE$4))+1,""),ROWS(FE$111:FE129))),"")</f>
        <v/>
      </c>
      <c r="FF129" s="138" t="str">
        <f t="array" ref="FF129">IFERROR(INDEX($A$4:$A$56,SMALL(IF($A$111=FF$4:FF$56,ROW(FF$4:FF$56)-MIN(ROW(FF$4))+1,""),ROWS(FF$111:FF129))),"")</f>
        <v/>
      </c>
      <c r="FG129" s="138" t="str">
        <f t="array" ref="FG129">IFERROR(INDEX($A$4:$A$56,SMALL(IF($A$111=FG$4:FG$56,ROW(FG$4:FG$56)-MIN(ROW(FG$4))+1,""),ROWS(FG$111:FG129))),"")</f>
        <v/>
      </c>
      <c r="FH129" s="138" t="str">
        <f t="array" ref="FH129">IFERROR(INDEX($A$4:$A$56,SMALL(IF($A$111=FH$4:FH$56,ROW(FH$4:FH$56)-MIN(ROW(FH$4))+1,""),ROWS(FH$111:FH129))),"")</f>
        <v/>
      </c>
      <c r="FI129" s="138" t="str">
        <f t="array" ref="FI129">IFERROR(INDEX($A$4:$A$56,SMALL(IF($A$111=FI$4:FI$56,ROW(FI$4:FI$56)-MIN(ROW(FI$4))+1,""),ROWS(FI$111:FI129))),"")</f>
        <v/>
      </c>
      <c r="FJ129" s="138" t="str">
        <f t="array" ref="FJ129">IFERROR(INDEX($A$4:$A$56,SMALL(IF($A$111=FJ$4:FJ$56,ROW(FJ$4:FJ$56)-MIN(ROW(FJ$4))+1,""),ROWS(FJ$111:FJ129))),"")</f>
        <v/>
      </c>
      <c r="FK129" s="138" t="str">
        <f t="array" ref="FK129">IFERROR(INDEX($A$4:$A$56,SMALL(IF($A$111=FK$4:FK$56,ROW(FK$4:FK$56)-MIN(ROW(FK$4))+1,""),ROWS(FK$111:FK129))),"")</f>
        <v/>
      </c>
      <c r="FL129" s="138" t="str">
        <f t="array" ref="FL129">IFERROR(INDEX($A$4:$A$56,SMALL(IF($A$111=FL$4:FL$56,ROW(FL$4:FL$56)-MIN(ROW(FL$4))+1,""),ROWS(FL$111:FL129))),"")</f>
        <v/>
      </c>
      <c r="FM129" s="138" t="str">
        <f t="array" ref="FM129">IFERROR(INDEX($A$4:$A$56,SMALL(IF($A$111=FM$4:FM$56,ROW(FM$4:FM$56)-MIN(ROW(FM$4))+1,""),ROWS(FM$111:FM129))),"")</f>
        <v/>
      </c>
      <c r="FN129" s="138" t="str">
        <f t="array" ref="FN129">IFERROR(INDEX($A$4:$A$56,SMALL(IF($A$111=FN$4:FN$56,ROW(FN$4:FN$56)-MIN(ROW(FN$4))+1,""),ROWS(FN$111:FN129))),"")</f>
        <v/>
      </c>
      <c r="FO129" s="138" t="str">
        <f t="array" ref="FO129">IFERROR(INDEX($A$4:$A$56,SMALL(IF($A$111=FO$4:FO$56,ROW(FO$4:FO$56)-MIN(ROW(FO$4))+1,""),ROWS(FO$111:FO129))),"")</f>
        <v/>
      </c>
      <c r="FP129" s="138" t="str">
        <f t="array" ref="FP129">IFERROR(INDEX($A$4:$A$56,SMALL(IF($A$111=FP$4:FP$56,ROW(FP$4:FP$56)-MIN(ROW(FP$4))+1,""),ROWS(FP$111:FP129))),"")</f>
        <v/>
      </c>
      <c r="FQ129" s="138" t="str">
        <f t="array" ref="FQ129">IFERROR(INDEX($A$4:$A$56,SMALL(IF($A$111=FQ$4:FQ$56,ROW(FQ$4:FQ$56)-MIN(ROW(FQ$4))+1,""),ROWS(FQ$111:FQ129))),"")</f>
        <v/>
      </c>
      <c r="FR129" s="138" t="str">
        <f t="array" ref="FR129">IFERROR(INDEX($A$4:$A$56,SMALL(IF($A$111=FR$4:FR$56,ROW(FR$4:FR$56)-MIN(ROW(FR$4))+1,""),ROWS(FR$111:FR129))),"")</f>
        <v/>
      </c>
      <c r="FS129" s="138" t="str">
        <f t="array" ref="FS129">IFERROR(INDEX($A$4:$A$56,SMALL(IF($A$111=FS$4:FS$56,ROW(FS$4:FS$56)-MIN(ROW(FS$4))+1,""),ROWS(FS$111:FS129))),"")</f>
        <v/>
      </c>
      <c r="FT129" s="138" t="str">
        <f t="array" ref="FT129">IFERROR(INDEX($A$4:$A$56,SMALL(IF($A$111=FT$4:FT$56,ROW(FT$4:FT$56)-MIN(ROW(FT$4))+1,""),ROWS(FT$111:FT129))),"")</f>
        <v/>
      </c>
      <c r="FU129" s="138" t="str">
        <f t="array" ref="FU129">IFERROR(INDEX($A$4:$A$56,SMALL(IF($A$111=FU$4:FU$56,ROW(FU$4:FU$56)-MIN(ROW(FU$4))+1,""),ROWS(FU$111:FU129))),"")</f>
        <v/>
      </c>
      <c r="FV129" s="138" t="str">
        <f t="array" ref="FV129">IFERROR(INDEX($A$4:$A$56,SMALL(IF($A$111=FV$4:FV$56,ROW(FV$4:FV$56)-MIN(ROW(FV$4))+1,""),ROWS(FV$111:FV129))),"")</f>
        <v/>
      </c>
      <c r="FW129" s="138" t="str">
        <f t="array" ref="FW129">IFERROR(INDEX($A$4:$A$56,SMALL(IF($A$111=FW$4:FW$56,ROW(FW$4:FW$56)-MIN(ROW(FW$4))+1,""),ROWS(FW$111:FW129))),"")</f>
        <v/>
      </c>
      <c r="FX129" s="138" t="str">
        <f t="array" ref="FX129">IFERROR(INDEX($A$4:$A$56,SMALL(IF($A$111=FX$4:FX$56,ROW(FX$4:FX$56)-MIN(ROW(FX$4))+1,""),ROWS(FX$111:FX129))),"")</f>
        <v/>
      </c>
      <c r="FY129" s="138" t="str">
        <f t="array" ref="FY129">IFERROR(INDEX($A$4:$A$56,SMALL(IF($A$111=FY$4:FY$56,ROW(FY$4:FY$56)-MIN(ROW(FY$4))+1,""),ROWS(FY$111:FY129))),"")</f>
        <v/>
      </c>
      <c r="FZ129" s="138" t="str">
        <f t="array" ref="FZ129">IFERROR(INDEX($A$4:$A$56,SMALL(IF($A$111=FZ$4:FZ$56,ROW(FZ$4:FZ$56)-MIN(ROW(FZ$4))+1,""),ROWS(FZ$111:FZ129))),"")</f>
        <v/>
      </c>
      <c r="GA129" s="138" t="str">
        <f t="array" ref="GA129">IFERROR(INDEX($A$4:$A$56,SMALL(IF($A$111=GA$4:GA$56,ROW(GA$4:GA$56)-MIN(ROW(GA$4))+1,""),ROWS(GA$111:GA129))),"")</f>
        <v/>
      </c>
      <c r="GB129" s="138" t="str">
        <f t="array" ref="GB129">IFERROR(INDEX($A$4:$A$56,SMALL(IF($A$111=GB$4:GB$56,ROW(GB$4:GB$56)-MIN(ROW(GB$4))+1,""),ROWS(GB$111:GB129))),"")</f>
        <v/>
      </c>
      <c r="GC129" s="138" t="str">
        <f t="array" ref="GC129">IFERROR(INDEX($A$4:$A$56,SMALL(IF($A$111=GC$4:GC$56,ROW(GC$4:GC$56)-MIN(ROW(GC$4))+1,""),ROWS(GC$111:GC129))),"")</f>
        <v/>
      </c>
      <c r="GD129" s="138" t="str">
        <f t="array" ref="GD129">IFERROR(INDEX($A$4:$A$56,SMALL(IF($A$111=GD$4:GD$56,ROW(GD$4:GD$56)-MIN(ROW(GD$4))+1,""),ROWS(GD$111:GD129))),"")</f>
        <v/>
      </c>
      <c r="GE129" s="138" t="str">
        <f t="array" ref="GE129">IFERROR(INDEX($A$4:$A$56,SMALL(IF($A$111=GE$4:GE$56,ROW(GE$4:GE$56)-MIN(ROW(GE$4))+1,""),ROWS(GE$111:GE129))),"")</f>
        <v/>
      </c>
      <c r="GF129" s="138" t="str">
        <f t="array" ref="GF129">IFERROR(INDEX($A$4:$A$56,SMALL(IF($A$111=GF$4:GF$56,ROW(GF$4:GF$56)-MIN(ROW(GF$4))+1,""),ROWS(GF$111:GF129))),"")</f>
        <v/>
      </c>
      <c r="GG129" s="138" t="str">
        <f t="array" ref="GG129">IFERROR(INDEX($A$4:$A$56,SMALL(IF($A$111=GG$4:GG$56,ROW(GG$4:GG$56)-MIN(ROW(GG$4))+1,""),ROWS(GG$111:GG129))),"")</f>
        <v/>
      </c>
      <c r="GH129" s="138" t="str">
        <f t="array" ref="GH129">IFERROR(INDEX($A$4:$A$56,SMALL(IF($A$111=GH$4:GH$56,ROW(GH$4:GH$56)-MIN(ROW(GH$4))+1,""),ROWS(GH$111:GH129))),"")</f>
        <v/>
      </c>
      <c r="GI129" s="138" t="str">
        <f t="array" ref="GI129">IFERROR(INDEX($A$4:$A$56,SMALL(IF($A$111=GI$4:GI$56,ROW(GI$4:GI$56)-MIN(ROW(GI$4))+1,""),ROWS(GI$111:GI129))),"")</f>
        <v/>
      </c>
      <c r="GJ129" s="138" t="str">
        <f t="array" ref="GJ129">IFERROR(INDEX($A$4:$A$56,SMALL(IF($A$111=GJ$4:GJ$56,ROW(GJ$4:GJ$56)-MIN(ROW(GJ$4))+1,""),ROWS(GJ$111:GJ129))),"")</f>
        <v/>
      </c>
      <c r="GK129" s="138" t="str">
        <f t="array" ref="GK129">IFERROR(INDEX($A$4:$A$56,SMALL(IF($A$111=GK$4:GK$56,ROW(GK$4:GK$56)-MIN(ROW(GK$4))+1,""),ROWS(GK$111:GK129))),"")</f>
        <v/>
      </c>
      <c r="GL129" s="138" t="str">
        <f t="array" ref="GL129">IFERROR(INDEX($A$4:$A$56,SMALL(IF($A$111=GL$4:GL$56,ROW(GL$4:GL$56)-MIN(ROW(GL$4))+1,""),ROWS(GL$111:GL129))),"")</f>
        <v/>
      </c>
      <c r="GM129" s="138" t="str">
        <f t="array" ref="GM129">IFERROR(INDEX($A$4:$A$56,SMALL(IF($A$111=GM$4:GM$56,ROW(GM$4:GM$56)-MIN(ROW(GM$4))+1,""),ROWS(GM$111:GM129))),"")</f>
        <v/>
      </c>
      <c r="GN129" s="138" t="str">
        <f t="array" ref="GN129">IFERROR(INDEX($A$4:$A$56,SMALL(IF($A$111=GN$4:GN$56,ROW(GN$4:GN$56)-MIN(ROW(GN$4))+1,""),ROWS(GN$111:GN129))),"")</f>
        <v/>
      </c>
      <c r="GO129" s="138" t="str">
        <f t="array" ref="GO129">IFERROR(INDEX($A$4:$A$56,SMALL(IF($A$111=GO$4:GO$56,ROW(GO$4:GO$56)-MIN(ROW(GO$4))+1,""),ROWS(GO$111:GO129))),"")</f>
        <v/>
      </c>
      <c r="GP129" s="138" t="str">
        <f t="array" ref="GP129">IFERROR(INDEX($A$4:$A$56,SMALL(IF($A$111=GP$4:GP$56,ROW(GP$4:GP$56)-MIN(ROW(GP$4))+1,""),ROWS(GP$111:GP129))),"")</f>
        <v/>
      </c>
      <c r="GQ129" s="138" t="str">
        <f t="array" ref="GQ129">IFERROR(INDEX($A$4:$A$56,SMALL(IF($A$111=GQ$4:GQ$56,ROW(GQ$4:GQ$56)-MIN(ROW(GQ$4))+1,""),ROWS(GQ$111:GQ129))),"")</f>
        <v/>
      </c>
      <c r="GR129" s="138" t="str">
        <f t="array" ref="GR129">IFERROR(INDEX($A$4:$A$56,SMALL(IF($A$111=GR$4:GR$56,ROW(GR$4:GR$56)-MIN(ROW(GR$4))+1,""),ROWS(GR$111:GR129))),"")</f>
        <v/>
      </c>
      <c r="GS129" s="138" t="str">
        <f t="array" ref="GS129">IFERROR(INDEX($A$4:$A$56,SMALL(IF($A$111=GS$4:GS$56,ROW(GS$4:GS$56)-MIN(ROW(GS$4))+1,""),ROWS(GS$111:GS129))),"")</f>
        <v/>
      </c>
      <c r="GT129" s="138" t="str">
        <f t="array" ref="GT129">IFERROR(INDEX($A$4:$A$56,SMALL(IF($A$111=GT$4:GT$56,ROW(GT$4:GT$56)-MIN(ROW(GT$4))+1,""),ROWS(GT$111:GT129))),"")</f>
        <v/>
      </c>
      <c r="GU129" s="138" t="str">
        <f t="array" ref="GU129">IFERROR(INDEX($A$4:$A$56,SMALL(IF($A$111=GU$4:GU$56,ROW(GU$4:GU$56)-MIN(ROW(GU$4))+1,""),ROWS(GU$111:GU129))),"")</f>
        <v/>
      </c>
      <c r="GV129" s="138" t="str">
        <f t="array" ref="GV129">IFERROR(INDEX($A$4:$A$56,SMALL(IF($A$111=GV$4:GV$56,ROW(GV$4:GV$56)-MIN(ROW(GV$4))+1,""),ROWS(GV$111:GV129))),"")</f>
        <v/>
      </c>
      <c r="GW129" s="138" t="str">
        <f t="array" ref="GW129">IFERROR(INDEX($A$4:$A$56,SMALL(IF($A$111=GW$4:GW$56,ROW(GW$4:GW$56)-MIN(ROW(GW$4))+1,""),ROWS(GW$111:GW129))),"")</f>
        <v/>
      </c>
      <c r="GX129" s="138" t="str">
        <f t="array" ref="GX129">IFERROR(INDEX($A$4:$A$56,SMALL(IF($A$111=GX$4:GX$56,ROW(GX$4:GX$56)-MIN(ROW(GX$4))+1,""),ROWS(GX$111:GX129))),"")</f>
        <v/>
      </c>
      <c r="GY129" s="138" t="str">
        <f t="array" ref="GY129">IFERROR(INDEX($A$4:$A$56,SMALL(IF($A$111=GY$4:GY$56,ROW(GY$4:GY$56)-MIN(ROW(GY$4))+1,""),ROWS(GY$111:GY129))),"")</f>
        <v/>
      </c>
      <c r="GZ129" s="138" t="str">
        <f t="array" ref="GZ129">IFERROR(INDEX($A$4:$A$56,SMALL(IF($A$111=GZ$4:GZ$56,ROW(GZ$4:GZ$56)-MIN(ROW(GZ$4))+1,""),ROWS(GZ$111:GZ129))),"")</f>
        <v/>
      </c>
      <c r="HA129" s="138" t="str">
        <f t="array" ref="HA129">IFERROR(INDEX($A$4:$A$56,SMALL(IF($A$111=HA$4:HA$56,ROW(HA$4:HA$56)-MIN(ROW(HA$4))+1,""),ROWS(HA$111:HA129))),"")</f>
        <v/>
      </c>
      <c r="HB129" s="138" t="str">
        <f t="array" ref="HB129">IFERROR(INDEX($A$4:$A$56,SMALL(IF($A$111=HB$4:HB$56,ROW(HB$4:HB$56)-MIN(ROW(HB$4))+1,""),ROWS(HB$111:HB129))),"")</f>
        <v/>
      </c>
      <c r="HC129" s="138" t="str">
        <f t="array" ref="HC129">IFERROR(INDEX($A$4:$A$56,SMALL(IF($A$111=HC$4:HC$56,ROW(HC$4:HC$56)-MIN(ROW(HC$4))+1,""),ROWS(HC$111:HC129))),"")</f>
        <v/>
      </c>
      <c r="HD129" s="138" t="str">
        <f t="array" ref="HD129">IFERROR(INDEX($A$4:$A$56,SMALL(IF($A$111=HD$4:HD$56,ROW(HD$4:HD$56)-MIN(ROW(HD$4))+1,""),ROWS(HD$111:HD129))),"")</f>
        <v/>
      </c>
      <c r="HE129" s="138" t="str">
        <f t="array" ref="HE129">IFERROR(INDEX($A$4:$A$56,SMALL(IF($A$111=HE$4:HE$56,ROW(HE$4:HE$56)-MIN(ROW(HE$4))+1,""),ROWS(HE$111:HE129))),"")</f>
        <v/>
      </c>
      <c r="HF129" s="138" t="str">
        <f t="array" ref="HF129">IFERROR(INDEX($A$4:$A$56,SMALL(IF($A$111=HF$4:HF$56,ROW(HF$4:HF$56)-MIN(ROW(HF$4))+1,""),ROWS(HF$111:HF129))),"")</f>
        <v/>
      </c>
      <c r="HG129" s="138" t="str">
        <f t="array" ref="HG129">IFERROR(INDEX($A$4:$A$56,SMALL(IF($A$111=HG$4:HG$56,ROW(HG$4:HG$56)-MIN(ROW(HG$4))+1,""),ROWS(HG$111:HG129))),"")</f>
        <v/>
      </c>
      <c r="HH129" s="138" t="str">
        <f t="array" ref="HH129">IFERROR(INDEX($A$4:$A$56,SMALL(IF($A$111=HH$4:HH$56,ROW(HH$4:HH$56)-MIN(ROW(HH$4))+1,""),ROWS(HH$111:HH129))),"")</f>
        <v/>
      </c>
      <c r="HI129" s="138" t="str">
        <f t="array" ref="HI129">IFERROR(INDEX($A$4:$A$56,SMALL(IF($A$111=HI$4:HI$56,ROW(HI$4:HI$56)-MIN(ROW(HI$4))+1,""),ROWS(HI$111:HI129))),"")</f>
        <v/>
      </c>
      <c r="HJ129" s="138" t="str">
        <f t="array" ref="HJ129">IFERROR(INDEX($A$4:$A$56,SMALL(IF($A$111=HJ$4:HJ$56,ROW(HJ$4:HJ$56)-MIN(ROW(HJ$4))+1,""),ROWS(HJ$111:HJ129))),"")</f>
        <v/>
      </c>
      <c r="HK129" s="138" t="str">
        <f t="array" ref="HK129">IFERROR(INDEX($A$4:$A$56,SMALL(IF($A$111=HK$4:HK$56,ROW(HK$4:HK$56)-MIN(ROW(HK$4))+1,""),ROWS(HK$111:HK129))),"")</f>
        <v/>
      </c>
      <c r="HL129" s="138" t="str">
        <f t="array" ref="HL129">IFERROR(INDEX($A$4:$A$56,SMALL(IF($A$111=HL$4:HL$56,ROW(HL$4:HL$56)-MIN(ROW(HL$4))+1,""),ROWS(HL$111:HL129))),"")</f>
        <v/>
      </c>
      <c r="HM129" s="138" t="str">
        <f t="array" ref="HM129">IFERROR(INDEX($A$4:$A$56,SMALL(IF($A$111=HM$4:HM$56,ROW(HM$4:HM$56)-MIN(ROW(HM$4))+1,""),ROWS(HM$111:HM129))),"")</f>
        <v/>
      </c>
      <c r="HN129" s="138" t="str">
        <f t="array" ref="HN129">IFERROR(INDEX($A$4:$A$56,SMALL(IF($A$111=HN$4:HN$56,ROW(HN$4:HN$56)-MIN(ROW(HN$4))+1,""),ROWS(HN$111:HN129))),"")</f>
        <v/>
      </c>
      <c r="HO129" s="138" t="str">
        <f t="array" ref="HO129">IFERROR(INDEX($A$4:$A$56,SMALL(IF($A$111=HO$4:HO$56,ROW(HO$4:HO$56)-MIN(ROW(HO$4))+1,""),ROWS(HO$111:HO129))),"")</f>
        <v/>
      </c>
      <c r="HP129" s="138" t="str">
        <f t="array" ref="HP129">IFERROR(INDEX($A$4:$A$56,SMALL(IF($A$111=HP$4:HP$56,ROW(HP$4:HP$56)-MIN(ROW(HP$4))+1,""),ROWS(HP$111:HP129))),"")</f>
        <v/>
      </c>
      <c r="HQ129" s="138" t="str">
        <f t="array" ref="HQ129">IFERROR(INDEX($A$4:$A$56,SMALL(IF($A$111=HQ$4:HQ$56,ROW(HQ$4:HQ$56)-MIN(ROW(HQ$4))+1,""),ROWS(HQ$111:HQ129))),"")</f>
        <v/>
      </c>
      <c r="HR129" s="138" t="str">
        <f t="array" ref="HR129">IFERROR(INDEX($A$4:$A$56,SMALL(IF($A$111=HR$4:HR$56,ROW(HR$4:HR$56)-MIN(ROW(HR$4))+1,""),ROWS(HR$111:HR129))),"")</f>
        <v/>
      </c>
      <c r="HS129" s="138" t="str">
        <f t="array" ref="HS129">IFERROR(INDEX($A$4:$A$56,SMALL(IF($A$111=HS$4:HS$56,ROW(HS$4:HS$56)-MIN(ROW(HS$4))+1,""),ROWS(HS$111:HS129))),"")</f>
        <v/>
      </c>
      <c r="HT129" s="138" t="str">
        <f t="array" ref="HT129">IFERROR(INDEX($A$4:$A$56,SMALL(IF($A$111=HT$4:HT$56,ROW(HT$4:HT$56)-MIN(ROW(HT$4))+1,""),ROWS(HT$111:HT129))),"")</f>
        <v/>
      </c>
      <c r="HU129" s="138" t="str">
        <f t="array" ref="HU129">IFERROR(INDEX($A$4:$A$56,SMALL(IF($A$111=HU$4:HU$56,ROW(HU$4:HU$56)-MIN(ROW(HU$4))+1,""),ROWS(HU$111:HU129))),"")</f>
        <v/>
      </c>
      <c r="HV129" s="138" t="str">
        <f t="array" ref="HV129">IFERROR(INDEX($A$4:$A$56,SMALL(IF($A$111=HV$4:HV$56,ROW(HV$4:HV$56)-MIN(ROW(HV$4))+1,""),ROWS(HV$111:HV129))),"")</f>
        <v/>
      </c>
      <c r="HW129" s="138" t="str">
        <f t="array" ref="HW129">IFERROR(INDEX($A$4:$A$56,SMALL(IF($A$111=HW$4:HW$56,ROW(HW$4:HW$56)-MIN(ROW(HW$4))+1,""),ROWS(HW$111:HW129))),"")</f>
        <v/>
      </c>
      <c r="HX129" s="138" t="str">
        <f t="array" ref="HX129">IFERROR(INDEX($A$4:$A$56,SMALL(IF($A$111=HX$4:HX$56,ROW(HX$4:HX$56)-MIN(ROW(HX$4))+1,""),ROWS(HX$111:HX129))),"")</f>
        <v/>
      </c>
      <c r="HY129" s="138" t="str">
        <f t="array" ref="HY129">IFERROR(INDEX($A$4:$A$56,SMALL(IF($A$111=HY$4:HY$56,ROW(HY$4:HY$56)-MIN(ROW(HY$4))+1,""),ROWS(HY$111:HY129))),"")</f>
        <v/>
      </c>
      <c r="HZ129" s="138" t="str">
        <f t="array" ref="HZ129">IFERROR(INDEX($A$4:$A$56,SMALL(IF($A$111=HZ$4:HZ$56,ROW(HZ$4:HZ$56)-MIN(ROW(HZ$4))+1,""),ROWS(HZ$111:HZ129))),"")</f>
        <v/>
      </c>
      <c r="IA129" s="138" t="str">
        <f t="array" ref="IA129">IFERROR(INDEX($A$4:$A$56,SMALL(IF($A$111=IA$4:IA$56,ROW(IA$4:IA$56)-MIN(ROW(IA$4))+1,""),ROWS(IA$111:IA129))),"")</f>
        <v/>
      </c>
      <c r="IB129" s="138" t="str">
        <f t="array" ref="IB129">IFERROR(INDEX($A$4:$A$56,SMALL(IF($A$111=IB$4:IB$56,ROW(IB$4:IB$56)-MIN(ROW(IB$4))+1,""),ROWS(IB$111:IB129))),"")</f>
        <v/>
      </c>
      <c r="IC129" s="138" t="str">
        <f t="array" ref="IC129">IFERROR(INDEX($A$4:$A$56,SMALL(IF($A$111=IC$4:IC$56,ROW(IC$4:IC$56)-MIN(ROW(IC$4))+1,""),ROWS(IC$111:IC129))),"")</f>
        <v/>
      </c>
      <c r="ID129" s="138" t="str">
        <f t="array" ref="ID129">IFERROR(INDEX($A$4:$A$56,SMALL(IF($A$111=ID$4:ID$56,ROW(ID$4:ID$56)-MIN(ROW(ID$4))+1,""),ROWS(ID$111:ID129))),"")</f>
        <v/>
      </c>
      <c r="IE129" s="138" t="str">
        <f t="array" ref="IE129">IFERROR(INDEX($A$4:$A$56,SMALL(IF($A$111=IE$4:IE$56,ROW(IE$4:IE$56)-MIN(ROW(IE$4))+1,""),ROWS(IE$111:IE129))),"")</f>
        <v/>
      </c>
      <c r="IF129" s="138" t="str">
        <f t="array" ref="IF129">IFERROR(INDEX($A$4:$A$56,SMALL(IF($A$111=IF$4:IF$56,ROW(IF$4:IF$56)-MIN(ROW(IF$4))+1,""),ROWS(IF$111:IF129))),"")</f>
        <v/>
      </c>
      <c r="IG129" s="138" t="str">
        <f t="array" ref="IG129">IFERROR(INDEX($A$4:$A$56,SMALL(IF($A$111=IG$4:IG$56,ROW(IG$4:IG$56)-MIN(ROW(IG$4))+1,""),ROWS(IG$111:IG129))),"")</f>
        <v/>
      </c>
      <c r="IH129" s="138" t="str">
        <f t="array" ref="IH129">IFERROR(INDEX($A$4:$A$56,SMALL(IF($A$111=IH$4:IH$56,ROW(IH$4:IH$56)-MIN(ROW(IH$4))+1,""),ROWS(IH$111:IH129))),"")</f>
        <v/>
      </c>
      <c r="II129" s="138" t="str">
        <f t="array" ref="II129">IFERROR(INDEX($A$4:$A$56,SMALL(IF($A$111=II$4:II$56,ROW(II$4:II$56)-MIN(ROW(II$4))+1,""),ROWS(II$111:II129))),"")</f>
        <v/>
      </c>
      <c r="IJ129" s="138" t="str">
        <f t="array" ref="IJ129">IFERROR(INDEX($A$4:$A$56,SMALL(IF($A$111=IJ$4:IJ$56,ROW(IJ$4:IJ$56)-MIN(ROW(IJ$4))+1,""),ROWS(IJ$111:IJ129))),"")</f>
        <v/>
      </c>
      <c r="IK129" s="138" t="str">
        <f t="array" ref="IK129">IFERROR(INDEX($A$4:$A$56,SMALL(IF($A$111=IK$4:IK$56,ROW(IK$4:IK$56)-MIN(ROW(IK$4))+1,""),ROWS(IK$111:IK129))),"")</f>
        <v/>
      </c>
      <c r="IL129" s="138" t="str">
        <f t="array" ref="IL129">IFERROR(INDEX($A$4:$A$56,SMALL(IF($A$111=IL$4:IL$56,ROW(IL$4:IL$56)-MIN(ROW(IL$4))+1,""),ROWS(IL$111:IL129))),"")</f>
        <v/>
      </c>
      <c r="IM129" s="138" t="str">
        <f t="array" ref="IM129">IFERROR(INDEX($A$4:$A$56,SMALL(IF($A$111=IM$4:IM$56,ROW(IM$4:IM$56)-MIN(ROW(IM$4))+1,""),ROWS(IM$111:IM129))),"")</f>
        <v/>
      </c>
      <c r="IN129" s="138" t="str">
        <f t="array" ref="IN129">IFERROR(INDEX($A$4:$A$56,SMALL(IF($A$111=IN$4:IN$56,ROW(IN$4:IN$56)-MIN(ROW(IN$4))+1,""),ROWS(IN$111:IN129))),"")</f>
        <v/>
      </c>
      <c r="IO129" s="138" t="str">
        <f t="array" ref="IO129">IFERROR(INDEX($A$4:$A$56,SMALL(IF($A$111=IO$4:IO$56,ROW(IO$4:IO$56)-MIN(ROW(IO$4))+1,""),ROWS(IO$111:IO129))),"")</f>
        <v/>
      </c>
      <c r="IP129" s="138" t="str">
        <f t="array" ref="IP129">IFERROR(INDEX($A$4:$A$56,SMALL(IF($A$111=IP$4:IP$56,ROW(IP$4:IP$56)-MIN(ROW(IP$4))+1,""),ROWS(IP$111:IP129))),"")</f>
        <v/>
      </c>
      <c r="IQ129" s="138" t="str">
        <f t="array" ref="IQ129">IFERROR(INDEX($A$4:$A$56,SMALL(IF($A$111=IQ$4:IQ$56,ROW(IQ$4:IQ$56)-MIN(ROW(IQ$4))+1,""),ROWS(IQ$111:IQ129))),"")</f>
        <v/>
      </c>
      <c r="IR129" s="138" t="str">
        <f t="array" ref="IR129">IFERROR(INDEX($A$4:$A$56,SMALL(IF($A$111=IR$4:IR$56,ROW(IR$4:IR$56)-MIN(ROW(IR$4))+1,""),ROWS(IR$111:IR129))),"")</f>
        <v/>
      </c>
      <c r="IS129" s="138" t="str">
        <f t="array" ref="IS129">IFERROR(INDEX($A$4:$A$56,SMALL(IF($A$111=IS$4:IS$56,ROW(IS$4:IS$56)-MIN(ROW(IS$4))+1,""),ROWS(IS$111:IS129))),"")</f>
        <v/>
      </c>
      <c r="IT129" s="138" t="str">
        <f t="array" ref="IT129">IFERROR(INDEX($A$4:$A$56,SMALL(IF($A$111=IT$4:IT$56,ROW(IT$4:IT$56)-MIN(ROW(IT$4))+1,""),ROWS(IT$111:IT129))),"")</f>
        <v/>
      </c>
      <c r="IU129" s="138" t="str">
        <f t="array" ref="IU129">IFERROR(INDEX($A$4:$A$56,SMALL(IF($A$111=IU$4:IU$56,ROW(IU$4:IU$56)-MIN(ROW(IU$4))+1,""),ROWS(IU$111:IU129))),"")</f>
        <v/>
      </c>
      <c r="IV129" s="138" t="str">
        <f t="array" ref="IV129">IFERROR(INDEX($A$4:$A$56,SMALL(IF($A$111=IV$4:IV$56,ROW(IV$4:IV$56)-MIN(ROW(IV$4))+1,""),ROWS(IV$111:IV129))),"")</f>
        <v/>
      </c>
      <c r="IW129" s="138" t="str">
        <f t="array" ref="IW129">IFERROR(INDEX($A$4:$A$56,SMALL(IF($A$111=IW$4:IW$56,ROW(IW$4:IW$56)-MIN(ROW(IW$4))+1,""),ROWS(IW$111:IW129))),"")</f>
        <v/>
      </c>
      <c r="IX129" s="138" t="str">
        <f t="array" ref="IX129">IFERROR(INDEX($A$4:$A$56,SMALL(IF($A$111=IX$4:IX$56,ROW(IX$4:IX$56)-MIN(ROW(IX$4))+1,""),ROWS(IX$111:IX129))),"")</f>
        <v/>
      </c>
      <c r="IY129" s="138" t="str">
        <f t="array" ref="IY129">IFERROR(INDEX($A$4:$A$56,SMALL(IF($A$111=IY$4:IY$56,ROW(IY$4:IY$56)-MIN(ROW(IY$4))+1,""),ROWS(IY$111:IY129))),"")</f>
        <v/>
      </c>
      <c r="IZ129" s="138" t="str">
        <f t="array" ref="IZ129">IFERROR(INDEX($A$4:$A$56,SMALL(IF($A$111=IZ$4:IZ$56,ROW(IZ$4:IZ$56)-MIN(ROW(IZ$4))+1,""),ROWS(IZ$111:IZ129))),"")</f>
        <v/>
      </c>
      <c r="JA129" s="138" t="str">
        <f t="array" ref="JA129">IFERROR(INDEX($A$4:$A$56,SMALL(IF($A$111=JA$4:JA$56,ROW(JA$4:JA$56)-MIN(ROW(JA$4))+1,""),ROWS(JA$111:JA129))),"")</f>
        <v/>
      </c>
      <c r="JB129" s="138" t="str">
        <f t="array" ref="JB129">IFERROR(INDEX($A$4:$A$56,SMALL(IF($A$111=JB$4:JB$56,ROW(JB$4:JB$56)-MIN(ROW(JB$4))+1,""),ROWS(JB$111:JB129))),"")</f>
        <v/>
      </c>
      <c r="JC129" s="138" t="str">
        <f t="array" ref="JC129">IFERROR(INDEX($A$4:$A$56,SMALL(IF($A$111=JC$4:JC$56,ROW(JC$4:JC$56)-MIN(ROW(JC$4))+1,""),ROWS(JC$111:JC129))),"")</f>
        <v/>
      </c>
      <c r="JD129" s="138" t="str">
        <f t="array" ref="JD129">IFERROR(INDEX($A$4:$A$56,SMALL(IF($A$111=JD$4:JD$56,ROW(JD$4:JD$56)-MIN(ROW(JD$4))+1,""),ROWS(JD$111:JD129))),"")</f>
        <v/>
      </c>
      <c r="JE129" s="138" t="str">
        <f t="array" ref="JE129">IFERROR(INDEX($A$4:$A$56,SMALL(IF($A$111=JE$4:JE$56,ROW(JE$4:JE$56)-MIN(ROW(JE$4))+1,""),ROWS(JE$111:JE129))),"")</f>
        <v/>
      </c>
      <c r="JF129" s="138" t="str">
        <f t="array" ref="JF129">IFERROR(INDEX($A$4:$A$56,SMALL(IF($A$111=JF$4:JF$56,ROW(JF$4:JF$56)-MIN(ROW(JF$4))+1,""),ROWS(JF$111:JF129))),"")</f>
        <v/>
      </c>
      <c r="JG129" s="138" t="str">
        <f t="array" ref="JG129">IFERROR(INDEX($A$4:$A$56,SMALL(IF($A$111=JG$4:JG$56,ROW(JG$4:JG$56)-MIN(ROW(JG$4))+1,""),ROWS(JG$111:JG129))),"")</f>
        <v/>
      </c>
      <c r="JH129" s="138" t="str">
        <f t="array" ref="JH129">IFERROR(INDEX($A$4:$A$56,SMALL(IF($A$111=JH$4:JH$56,ROW(JH$4:JH$56)-MIN(ROW(JH$4))+1,""),ROWS(JH$111:JH129))),"")</f>
        <v/>
      </c>
      <c r="JI129" s="138" t="str">
        <f t="array" ref="JI129">IFERROR(INDEX($A$4:$A$56,SMALL(IF($A$111=JI$4:JI$56,ROW(JI$4:JI$56)-MIN(ROW(JI$4))+1,""),ROWS(JI$111:JI129))),"")</f>
        <v/>
      </c>
      <c r="JJ129" s="138" t="str">
        <f t="array" ref="JJ129">IFERROR(INDEX($A$4:$A$56,SMALL(IF($A$111=JJ$4:JJ$56,ROW(JJ$4:JJ$56)-MIN(ROW(JJ$4))+1,""),ROWS(JJ$111:JJ129))),"")</f>
        <v/>
      </c>
      <c r="JK129" s="138" t="str">
        <f t="array" ref="JK129">IFERROR(INDEX($A$4:$A$56,SMALL(IF($A$111=JK$4:JK$56,ROW(JK$4:JK$56)-MIN(ROW(JK$4))+1,""),ROWS(JK$111:JK129))),"")</f>
        <v/>
      </c>
    </row>
    <row r="130" spans="2:271">
      <c r="B130" s="186" t="str">
        <f t="array" ref="B130">IFERROR(INDEX($A$4:$A$56,SMALL(IF($A$111=B$4:B$56,ROW(B$4:B$56)-MIN(ROW(B$4))+1,""),ROWS(B$111:B130))),"")</f>
        <v/>
      </c>
      <c r="C130" s="138" t="str">
        <f t="array" ref="C130">IFERROR(INDEX($A$4:$A$56,SMALL(IF($A$111=C$4:C$56,ROW(C$4:C$56)-MIN(ROW(C$4))+1,""),ROWS(C$111:C130))),"")</f>
        <v/>
      </c>
      <c r="D130" s="138" t="str">
        <f t="array" ref="D130">IFERROR(INDEX($A$4:$A$56,SMALL(IF($A$111=D$4:D$56,ROW(D$4:D$56)-MIN(ROW(D$4))+1,""),ROWS(D$111:D130))),"")</f>
        <v/>
      </c>
      <c r="E130" s="138" t="str">
        <f t="array" ref="E130">IFERROR(INDEX($A$4:$A$56,SMALL(IF($A$111=E$4:E$56,ROW(E$4:E$56)-MIN(ROW(E$4))+1,""),ROWS(E$111:E130))),"")</f>
        <v/>
      </c>
      <c r="F130" s="138" t="str">
        <f t="array" ref="F130">IFERROR(INDEX($A$4:$A$56,SMALL(IF($A$111=F$4:F$56,ROW(F$4:F$56)-MIN(ROW(F$4))+1,""),ROWS(F$111:F130))),"")</f>
        <v/>
      </c>
      <c r="G130" s="186" t="str">
        <f t="array" ref="G130">IFERROR(INDEX($A$4:$A$56,SMALL(IF($A$111=G$4:G$56,ROW(G$4:G$56)-MIN(ROW(G$4))+1,""),ROWS(G$111:G130))),"")</f>
        <v/>
      </c>
      <c r="H130" s="138" t="str">
        <f t="array" ref="H130">IFERROR(INDEX($A$4:$A$56,SMALL(IF($A$111=H$4:H$56,ROW(H$4:H$56)-MIN(ROW(H$4))+1,""),ROWS(H$111:H130))),"")</f>
        <v/>
      </c>
      <c r="I130" s="138" t="str">
        <f t="array" ref="I130">IFERROR(INDEX($A$4:$A$56,SMALL(IF($A$111=I$4:I$56,ROW(I$4:I$56)-MIN(ROW(I$4))+1,""),ROWS(I$111:I130))),"")</f>
        <v/>
      </c>
      <c r="J130" s="138" t="str">
        <f t="array" ref="J130">IFERROR(INDEX($A$4:$A$56,SMALL(IF($A$111=J$4:J$56,ROW(J$4:J$56)-MIN(ROW(J$4))+1,""),ROWS(J$111:J130))),"")</f>
        <v/>
      </c>
      <c r="K130" s="138" t="str">
        <f t="array" ref="K130">IFERROR(INDEX($A$4:$A$56,SMALL(IF($A$111=K$4:K$56,ROW(K$4:K$56)-MIN(ROW(K$4))+1,""),ROWS(K$111:K130))),"")</f>
        <v/>
      </c>
      <c r="L130" s="186" t="str">
        <f t="array" ref="L130">IFERROR(INDEX($A$4:$A$56,SMALL(IF($A$111=L$4:L$56,ROW(L$4:L$56)-MIN(ROW(L$4))+1,""),ROWS(L$111:L130))),"")</f>
        <v/>
      </c>
      <c r="M130" s="138" t="str">
        <f t="array" ref="M130">IFERROR(INDEX($A$4:$A$56,SMALL(IF($A$111=M$4:M$56,ROW(M$4:M$56)-MIN(ROW(M$4))+1,""),ROWS(M$111:M130))),"")</f>
        <v/>
      </c>
      <c r="N130" s="138" t="str">
        <f t="array" ref="N130">IFERROR(INDEX($A$4:$A$56,SMALL(IF($A$111=N$4:N$56,ROW(N$4:N$56)-MIN(ROW(N$4))+1,""),ROWS(N$111:N130))),"")</f>
        <v/>
      </c>
      <c r="O130" s="138" t="str">
        <f t="array" ref="O130">IFERROR(INDEX($A$4:$A$56,SMALL(IF($A$111=O$4:O$56,ROW(O$4:O$56)-MIN(ROW(O$4))+1,""),ROWS(O$111:O130))),"")</f>
        <v/>
      </c>
      <c r="P130" s="138" t="str">
        <f t="array" ref="P130">IFERROR(INDEX($A$4:$A$56,SMALL(IF($A$111=P$4:P$56,ROW(P$4:P$56)-MIN(ROW(P$4))+1,""),ROWS(P$111:P130))),"")</f>
        <v/>
      </c>
      <c r="Q130" s="186" t="str">
        <f t="array" ref="Q130">IFERROR(INDEX($A$4:$A$56,SMALL(IF($A$111=Q$4:Q$56,ROW(Q$4:Q$56)-MIN(ROW(Q$4))+1,""),ROWS(Q$111:Q130))),"")</f>
        <v/>
      </c>
      <c r="R130" s="138" t="str">
        <f t="array" ref="R130">IFERROR(INDEX($A$4:$A$56,SMALL(IF($A$111=R$4:R$56,ROW(R$4:R$56)-MIN(ROW(R$4))+1,""),ROWS(R$111:R130))),"")</f>
        <v/>
      </c>
      <c r="S130" s="138" t="str">
        <f t="array" ref="S130">IFERROR(INDEX($A$4:$A$56,SMALL(IF($A$111=S$4:S$56,ROW(S$4:S$56)-MIN(ROW(S$4))+1,""),ROWS(S$111:S130))),"")</f>
        <v/>
      </c>
      <c r="T130" s="138" t="str">
        <f t="array" ref="T130">IFERROR(INDEX($A$4:$A$56,SMALL(IF($A$111=T$4:T$56,ROW(T$4:T$56)-MIN(ROW(T$4))+1,""),ROWS(T$111:T130))),"")</f>
        <v/>
      </c>
      <c r="U130" s="138" t="str">
        <f t="array" ref="U130">IFERROR(INDEX($A$4:$A$56,SMALL(IF($A$111=U$4:U$56,ROW(U$4:U$56)-MIN(ROW(U$4))+1,""),ROWS(U$111:U130))),"")</f>
        <v/>
      </c>
      <c r="V130" s="186" t="str">
        <f t="array" ref="V130">IFERROR(INDEX($A$4:$A$56,SMALL(IF($A$111=V$4:V$56,ROW(V$4:V$56)-MIN(ROW(V$4))+1,""),ROWS(V$111:V130))),"")</f>
        <v/>
      </c>
      <c r="W130" s="138" t="str">
        <f t="array" ref="W130">IFERROR(INDEX($A$4:$A$56,SMALL(IF($A$111=W$4:W$56,ROW(W$4:W$56)-MIN(ROW(W$4))+1,""),ROWS(W$111:W130))),"")</f>
        <v/>
      </c>
      <c r="X130" s="138" t="str">
        <f t="array" ref="X130">IFERROR(INDEX($A$4:$A$56,SMALL(IF($A$111=X$4:X$56,ROW(X$4:X$56)-MIN(ROW(X$4))+1,""),ROWS(X$111:X130))),"")</f>
        <v/>
      </c>
      <c r="Y130" s="138" t="str">
        <f t="array" ref="Y130">IFERROR(INDEX($A$4:$A$56,SMALL(IF($A$111=Y$4:Y$56,ROW(Y$4:Y$56)-MIN(ROW(Y$4))+1,""),ROWS(Y$111:Y130))),"")</f>
        <v/>
      </c>
      <c r="Z130" s="138" t="str">
        <f t="array" ref="Z130">IFERROR(INDEX($A$4:$A$56,SMALL(IF($A$111=Z$4:Z$56,ROW(Z$4:Z$56)-MIN(ROW(Z$4))+1,""),ROWS(Z$111:Z130))),"")</f>
        <v/>
      </c>
      <c r="AA130" s="186" t="str">
        <f t="array" ref="AA130">IFERROR(INDEX($A$4:$A$56,SMALL(IF($A$111=AA$4:AA$56,ROW(AA$4:AA$56)-MIN(ROW(AA$4))+1,""),ROWS(AA$111:AA130))),"")</f>
        <v/>
      </c>
      <c r="AB130" s="138" t="str">
        <f t="array" ref="AB130">IFERROR(INDEX($A$4:$A$56,SMALL(IF($A$111=AB$4:AB$56,ROW(AB$4:AB$56)-MIN(ROW(AB$4))+1,""),ROWS(AB$111:AB130))),"")</f>
        <v/>
      </c>
      <c r="AC130" s="138" t="str">
        <f t="array" ref="AC130">IFERROR(INDEX($A$4:$A$56,SMALL(IF($A$111=AC$4:AC$56,ROW(AC$4:AC$56)-MIN(ROW(AC$4))+1,""),ROWS(AC$111:AC130))),"")</f>
        <v/>
      </c>
      <c r="AD130" s="138" t="str">
        <f t="array" ref="AD130">IFERROR(INDEX($A$4:$A$56,SMALL(IF($A$111=AD$4:AD$56,ROW(AD$4:AD$56)-MIN(ROW(AD$4))+1,""),ROWS(AD$111:AD130))),"")</f>
        <v/>
      </c>
      <c r="AE130" s="138" t="str">
        <f t="array" ref="AE130">IFERROR(INDEX($A$4:$A$56,SMALL(IF($A$111=AE$4:AE$56,ROW(AE$4:AE$56)-MIN(ROW(AE$4))+1,""),ROWS(AE$111:AE130))),"")</f>
        <v/>
      </c>
      <c r="AF130" s="186" t="str">
        <f t="array" ref="AF130">IFERROR(INDEX($A$4:$A$56,SMALL(IF($A$111=AF$4:AF$56,ROW(AF$4:AF$56)-MIN(ROW(AF$4))+1,""),ROWS(AF$111:AF130))),"")</f>
        <v/>
      </c>
      <c r="AG130" s="138" t="str">
        <f t="array" ref="AG130">IFERROR(INDEX($A$4:$A$56,SMALL(IF($A$111=AG$4:AG$56,ROW(AG$4:AG$56)-MIN(ROW(AG$4))+1,""),ROWS(AG$111:AG130))),"")</f>
        <v/>
      </c>
      <c r="AH130" s="138" t="str">
        <f t="array" ref="AH130">IFERROR(INDEX($A$4:$A$56,SMALL(IF($A$111=AH$4:AH$56,ROW(AH$4:AH$56)-MIN(ROW(AH$4))+1,""),ROWS(AH$111:AH130))),"")</f>
        <v/>
      </c>
      <c r="AI130" s="138" t="str">
        <f t="array" ref="AI130">IFERROR(INDEX($A$4:$A$56,SMALL(IF($A$111=AI$4:AI$56,ROW(AI$4:AI$56)-MIN(ROW(AI$4))+1,""),ROWS(AI$111:AI130))),"")</f>
        <v/>
      </c>
      <c r="AJ130" s="138" t="str">
        <f t="array" ref="AJ130">IFERROR(INDEX($A$4:$A$56,SMALL(IF($A$111=AJ$4:AJ$56,ROW(AJ$4:AJ$56)-MIN(ROW(AJ$4))+1,""),ROWS(AJ$111:AJ130))),"")</f>
        <v/>
      </c>
      <c r="AK130" s="186" t="str">
        <f t="array" ref="AK130">IFERROR(INDEX($A$4:$A$56,SMALL(IF($A$111=AK$4:AK$56,ROW(AK$4:AK$56)-MIN(ROW(AK$4))+1,""),ROWS(AK$111:AK130))),"")</f>
        <v/>
      </c>
      <c r="AL130" s="138" t="str">
        <f t="array" ref="AL130">IFERROR(INDEX($A$4:$A$56,SMALL(IF($A$111=AL$4:AL$56,ROW(AL$4:AL$56)-MIN(ROW(AL$4))+1,""),ROWS(AL$111:AL130))),"")</f>
        <v/>
      </c>
      <c r="AM130" s="138" t="str">
        <f t="array" ref="AM130">IFERROR(INDEX($A$4:$A$56,SMALL(IF($A$111=AM$4:AM$56,ROW(AM$4:AM$56)-MIN(ROW(AM$4))+1,""),ROWS(AM$111:AM130))),"")</f>
        <v/>
      </c>
      <c r="AN130" s="138" t="str">
        <f t="array" ref="AN130">IFERROR(INDEX($A$4:$A$56,SMALL(IF($A$111=AN$4:AN$56,ROW(AN$4:AN$56)-MIN(ROW(AN$4))+1,""),ROWS(AN$111:AN130))),"")</f>
        <v/>
      </c>
      <c r="AO130" s="138" t="str">
        <f t="array" ref="AO130">IFERROR(INDEX($A$4:$A$56,SMALL(IF($A$111=AO$4:AO$56,ROW(AO$4:AO$56)-MIN(ROW(AO$4))+1,""),ROWS(AO$111:AO130))),"")</f>
        <v/>
      </c>
      <c r="AP130" s="186" t="str">
        <f t="array" ref="AP130">IFERROR(INDEX($A$4:$A$56,SMALL(IF($A$111=AP$4:AP$56,ROW(AP$4:AP$56)-MIN(ROW(AP$4))+1,""),ROWS(AP$111:AP130))),"")</f>
        <v/>
      </c>
      <c r="AQ130" s="138" t="str">
        <f t="array" ref="AQ130">IFERROR(INDEX($A$4:$A$56,SMALL(IF($A$111=AQ$4:AQ$56,ROW(AQ$4:AQ$56)-MIN(ROW(AQ$4))+1,""),ROWS(AQ$111:AQ130))),"")</f>
        <v/>
      </c>
      <c r="AR130" s="138" t="str">
        <f t="array" ref="AR130">IFERROR(INDEX($A$4:$A$56,SMALL(IF($A$111=AR$4:AR$56,ROW(AR$4:AR$56)-MIN(ROW(AR$4))+1,""),ROWS(AR$111:AR130))),"")</f>
        <v/>
      </c>
      <c r="AS130" s="138" t="str">
        <f t="array" ref="AS130">IFERROR(INDEX($A$4:$A$56,SMALL(IF($A$111=AS$4:AS$56,ROW(AS$4:AS$56)-MIN(ROW(AS$4))+1,""),ROWS(AS$111:AS130))),"")</f>
        <v/>
      </c>
      <c r="AT130" s="138" t="str">
        <f t="array" ref="AT130">IFERROR(INDEX($A$4:$A$56,SMALL(IF($A$111=AT$4:AT$56,ROW(AT$4:AT$56)-MIN(ROW(AT$4))+1,""),ROWS(AT$111:AT130))),"")</f>
        <v/>
      </c>
      <c r="AU130" s="186" t="str">
        <f t="array" ref="AU130">IFERROR(INDEX($A$4:$A$56,SMALL(IF($A$111=AU$4:AU$56,ROW(AU$4:AU$56)-MIN(ROW(AU$4))+1,""),ROWS(AU$111:AU130))),"")</f>
        <v/>
      </c>
      <c r="AV130" s="138" t="str">
        <f t="array" ref="AV130">IFERROR(INDEX($A$4:$A$56,SMALL(IF($A$111=AV$4:AV$56,ROW(AV$4:AV$56)-MIN(ROW(AV$4))+1,""),ROWS(AV$111:AV130))),"")</f>
        <v/>
      </c>
      <c r="AW130" s="138" t="str">
        <f t="array" ref="AW130">IFERROR(INDEX($A$4:$A$56,SMALL(IF($A$111=AW$4:AW$56,ROW(AW$4:AW$56)-MIN(ROW(AW$4))+1,""),ROWS(AW$111:AW130))),"")</f>
        <v/>
      </c>
      <c r="AX130" s="138" t="str">
        <f t="array" ref="AX130">IFERROR(INDEX($A$4:$A$56,SMALL(IF($A$111=AX$4:AX$56,ROW(AX$4:AX$56)-MIN(ROW(AX$4))+1,""),ROWS(AX$111:AX130))),"")</f>
        <v/>
      </c>
      <c r="AY130" s="138" t="str">
        <f t="array" ref="AY130">IFERROR(INDEX($A$4:$A$56,SMALL(IF($A$111=AY$4:AY$56,ROW(AY$4:AY$56)-MIN(ROW(AY$4))+1,""),ROWS(AY$111:AY130))),"")</f>
        <v/>
      </c>
      <c r="AZ130" s="186" t="str">
        <f t="array" ref="AZ130">IFERROR(INDEX($A$4:$A$56,SMALL(IF($A$111=AZ$4:AZ$56,ROW(AZ$4:AZ$56)-MIN(ROW(AZ$4))+1,""),ROWS(AZ$111:AZ130))),"")</f>
        <v/>
      </c>
      <c r="BA130" s="138" t="str">
        <f t="array" ref="BA130">IFERROR(INDEX($A$4:$A$56,SMALL(IF($A$111=BA$4:BA$56,ROW(BA$4:BA$56)-MIN(ROW(BA$4))+1,""),ROWS(BA$111:BA130))),"")</f>
        <v/>
      </c>
      <c r="BB130" s="138" t="str">
        <f t="array" ref="BB130">IFERROR(INDEX($A$4:$A$56,SMALL(IF($A$111=BB$4:BB$56,ROW(BB$4:BB$56)-MIN(ROW(BB$4))+1,""),ROWS(BB$111:BB130))),"")</f>
        <v/>
      </c>
      <c r="BC130" s="138" t="str">
        <f t="array" ref="BC130">IFERROR(INDEX($A$4:$A$56,SMALL(IF($A$111=BC$4:BC$56,ROW(BC$4:BC$56)-MIN(ROW(BC$4))+1,""),ROWS(BC$111:BC130))),"")</f>
        <v/>
      </c>
      <c r="BD130" s="138" t="str">
        <f t="array" ref="BD130">IFERROR(INDEX($A$4:$A$56,SMALL(IF($A$111=BD$4:BD$56,ROW(BD$4:BD$56)-MIN(ROW(BD$4))+1,""),ROWS(BD$111:BD130))),"")</f>
        <v/>
      </c>
      <c r="BE130" s="186" t="str">
        <f t="array" ref="BE130">IFERROR(INDEX($A$4:$A$56,SMALL(IF($A$111=BE$4:BE$56,ROW(BE$4:BE$56)-MIN(ROW(BE$4))+1,""),ROWS(BE$111:BE130))),"")</f>
        <v/>
      </c>
      <c r="BF130" s="138" t="str">
        <f t="array" ref="BF130">IFERROR(INDEX($A$4:$A$56,SMALL(IF($A$111=BF$4:BF$56,ROW(BF$4:BF$56)-MIN(ROW(BF$4))+1,""),ROWS(BF$111:BF130))),"")</f>
        <v/>
      </c>
      <c r="BG130" s="138" t="str">
        <f t="array" ref="BG130">IFERROR(INDEX($A$4:$A$56,SMALL(IF($A$111=BG$4:BG$56,ROW(BG$4:BG$56)-MIN(ROW(BG$4))+1,""),ROWS(BG$111:BG130))),"")</f>
        <v/>
      </c>
      <c r="BH130" s="138" t="str">
        <f t="array" ref="BH130">IFERROR(INDEX($A$4:$A$56,SMALL(IF($A$111=BH$4:BH$56,ROW(BH$4:BH$56)-MIN(ROW(BH$4))+1,""),ROWS(BH$111:BH130))),"")</f>
        <v/>
      </c>
      <c r="BI130" s="138" t="str">
        <f t="array" ref="BI130">IFERROR(INDEX($A$4:$A$56,SMALL(IF($A$111=BI$4:BI$56,ROW(BI$4:BI$56)-MIN(ROW(BI$4))+1,""),ROWS(BI$111:BI130))),"")</f>
        <v/>
      </c>
      <c r="BJ130" s="186" t="str">
        <f t="array" ref="BJ130">IFERROR(INDEX($A$4:$A$56,SMALL(IF($A$111=BJ$4:BJ$56,ROW(BJ$4:BJ$56)-MIN(ROW(BJ$4))+1,""),ROWS(BJ$111:BJ130))),"")</f>
        <v/>
      </c>
      <c r="BK130" s="138" t="str">
        <f t="array" ref="BK130">IFERROR(INDEX($A$4:$A$56,SMALL(IF($A$111=BK$4:BK$56,ROW(BK$4:BK$56)-MIN(ROW(BK$4))+1,""),ROWS(BK$111:BK130))),"")</f>
        <v/>
      </c>
      <c r="BL130" s="138" t="str">
        <f t="array" ref="BL130">IFERROR(INDEX($A$4:$A$56,SMALL(IF($A$111=BL$4:BL$56,ROW(BL$4:BL$56)-MIN(ROW(BL$4))+1,""),ROWS(BL$111:BL130))),"")</f>
        <v/>
      </c>
      <c r="BM130" s="138" t="str">
        <f t="array" ref="BM130">IFERROR(INDEX($A$4:$A$56,SMALL(IF($A$111=BM$4:BM$56,ROW(BM$4:BM$56)-MIN(ROW(BM$4))+1,""),ROWS(BM$111:BM130))),"")</f>
        <v/>
      </c>
      <c r="BN130" s="138" t="str">
        <f t="array" ref="BN130">IFERROR(INDEX($A$4:$A$56,SMALL(IF($A$111=BN$4:BN$56,ROW(BN$4:BN$56)-MIN(ROW(BN$4))+1,""),ROWS(BN$111:BN130))),"")</f>
        <v/>
      </c>
      <c r="BO130" s="186" t="str">
        <f t="array" ref="BO130">IFERROR(INDEX($A$4:$A$56,SMALL(IF($A$111=BO$4:BO$56,ROW(BO$4:BO$56)-MIN(ROW(BO$4))+1,""),ROWS(BO$111:BO130))),"")</f>
        <v/>
      </c>
      <c r="BP130" s="138" t="str">
        <f t="array" ref="BP130">IFERROR(INDEX($A$4:$A$56,SMALL(IF($A$111=BP$4:BP$56,ROW(BP$4:BP$56)-MIN(ROW(BP$4))+1,""),ROWS(BP$111:BP130))),"")</f>
        <v/>
      </c>
      <c r="BQ130" s="138" t="str">
        <f t="array" ref="BQ130">IFERROR(INDEX($A$4:$A$56,SMALL(IF($A$111=BQ$4:BQ$56,ROW(BQ$4:BQ$56)-MIN(ROW(BQ$4))+1,""),ROWS(BQ$111:BQ130))),"")</f>
        <v/>
      </c>
      <c r="BR130" s="138" t="str">
        <f t="array" ref="BR130">IFERROR(INDEX($A$4:$A$56,SMALL(IF($A$111=BR$4:BR$56,ROW(BR$4:BR$56)-MIN(ROW(BR$4))+1,""),ROWS(BR$111:BR130))),"")</f>
        <v/>
      </c>
      <c r="BS130" s="138" t="str">
        <f t="array" ref="BS130">IFERROR(INDEX($A$4:$A$56,SMALL(IF($A$111=BS$4:BS$56,ROW(BS$4:BS$56)-MIN(ROW(BS$4))+1,""),ROWS(BS$111:BS130))),"")</f>
        <v/>
      </c>
      <c r="BT130" s="186" t="str">
        <f t="array" ref="BT130">IFERROR(INDEX($A$4:$A$56,SMALL(IF($A$111=BT$4:BT$56,ROW(BT$4:BT$56)-MIN(ROW(BT$4))+1,""),ROWS(BT$111:BT130))),"")</f>
        <v/>
      </c>
      <c r="BU130" s="138" t="str">
        <f t="array" ref="BU130">IFERROR(INDEX($A$4:$A$56,SMALL(IF($A$111=BU$4:BU$56,ROW(BU$4:BU$56)-MIN(ROW(BU$4))+1,""),ROWS(BU$111:BU130))),"")</f>
        <v/>
      </c>
      <c r="BV130" s="138" t="str">
        <f t="array" ref="BV130">IFERROR(INDEX($A$4:$A$56,SMALL(IF($A$111=BV$4:BV$56,ROW(BV$4:BV$56)-MIN(ROW(BV$4))+1,""),ROWS(BV$111:BV130))),"")</f>
        <v/>
      </c>
      <c r="BW130" s="138" t="str">
        <f t="array" ref="BW130">IFERROR(INDEX($A$4:$A$56,SMALL(IF($A$111=BW$4:BW$56,ROW(BW$4:BW$56)-MIN(ROW(BW$4))+1,""),ROWS(BW$111:BW130))),"")</f>
        <v/>
      </c>
      <c r="BX130" s="138" t="str">
        <f t="array" ref="BX130">IFERROR(INDEX($A$4:$A$56,SMALL(IF($A$111=BX$4:BX$56,ROW(BX$4:BX$56)-MIN(ROW(BX$4))+1,""),ROWS(BX$111:BX130))),"")</f>
        <v/>
      </c>
      <c r="BY130" s="186" t="str">
        <f t="array" ref="BY130">IFERROR(INDEX($A$4:$A$56,SMALL(IF($A$111=BY$4:BY$56,ROW(BY$4:BY$56)-MIN(ROW(BY$4))+1,""),ROWS(BY$111:BY130))),"")</f>
        <v/>
      </c>
      <c r="BZ130" s="138" t="str">
        <f t="array" ref="BZ130">IFERROR(INDEX($A$4:$A$56,SMALL(IF($A$111=BZ$4:BZ$56,ROW(BZ$4:BZ$56)-MIN(ROW(BZ$4))+1,""),ROWS(BZ$111:BZ130))),"")</f>
        <v/>
      </c>
      <c r="CA130" s="138" t="str">
        <f t="array" ref="CA130">IFERROR(INDEX($A$4:$A$56,SMALL(IF($A$111=CA$4:CA$56,ROW(CA$4:CA$56)-MIN(ROW(CA$4))+1,""),ROWS(CA$111:CA130))),"")</f>
        <v/>
      </c>
      <c r="CB130" s="138" t="str">
        <f t="array" ref="CB130">IFERROR(INDEX($A$4:$A$56,SMALL(IF($A$111=CB$4:CB$56,ROW(CB$4:CB$56)-MIN(ROW(CB$4))+1,""),ROWS(CB$111:CB130))),"")</f>
        <v/>
      </c>
      <c r="CC130" s="138" t="str">
        <f t="array" ref="CC130">IFERROR(INDEX($A$4:$A$56,SMALL(IF($A$111=CC$4:CC$56,ROW(CC$4:CC$56)-MIN(ROW(CC$4))+1,""),ROWS(CC$111:CC130))),"")</f>
        <v/>
      </c>
      <c r="CD130" s="186" t="str">
        <f t="array" ref="CD130">IFERROR(INDEX($A$4:$A$56,SMALL(IF($A$111=CD$4:CD$56,ROW(CD$4:CD$56)-MIN(ROW(CD$4))+1,""),ROWS(CD$111:CD130))),"")</f>
        <v/>
      </c>
      <c r="CE130" s="138" t="str">
        <f t="array" ref="CE130">IFERROR(INDEX($A$4:$A$56,SMALL(IF($A$111=CE$4:CE$56,ROW(CE$4:CE$56)-MIN(ROW(CE$4))+1,""),ROWS(CE$111:CE130))),"")</f>
        <v/>
      </c>
      <c r="CF130" s="138" t="str">
        <f t="array" ref="CF130">IFERROR(INDEX($A$4:$A$56,SMALL(IF($A$111=CF$4:CF$56,ROW(CF$4:CF$56)-MIN(ROW(CF$4))+1,""),ROWS(CF$111:CF130))),"")</f>
        <v/>
      </c>
      <c r="CG130" s="138" t="str">
        <f t="array" ref="CG130">IFERROR(INDEX($A$4:$A$56,SMALL(IF($A$111=CG$4:CG$56,ROW(CG$4:CG$56)-MIN(ROW(CG$4))+1,""),ROWS(CG$111:CG130))),"")</f>
        <v/>
      </c>
      <c r="CH130" s="138" t="str">
        <f t="array" ref="CH130">IFERROR(INDEX($A$4:$A$56,SMALL(IF($A$111=CH$4:CH$56,ROW(CH$4:CH$56)-MIN(ROW(CH$4))+1,""),ROWS(CH$111:CH130))),"")</f>
        <v/>
      </c>
      <c r="CI130" s="186" t="str">
        <f t="array" ref="CI130">IFERROR(INDEX($A$4:$A$56,SMALL(IF($A$111=CI$4:CI$56,ROW(CI$4:CI$56)-MIN(ROW(CI$4))+1,""),ROWS(CI$111:CI130))),"")</f>
        <v/>
      </c>
      <c r="CJ130" s="138" t="str">
        <f t="array" ref="CJ130">IFERROR(INDEX($A$4:$A$56,SMALL(IF($A$111=CJ$4:CJ$56,ROW(CJ$4:CJ$56)-MIN(ROW(CJ$4))+1,""),ROWS(CJ$111:CJ130))),"")</f>
        <v/>
      </c>
      <c r="CK130" s="138" t="str">
        <f t="array" ref="CK130">IFERROR(INDEX($A$4:$A$56,SMALL(IF($A$111=CK$4:CK$56,ROW(CK$4:CK$56)-MIN(ROW(CK$4))+1,""),ROWS(CK$111:CK130))),"")</f>
        <v/>
      </c>
      <c r="CL130" s="138" t="str">
        <f t="array" ref="CL130">IFERROR(INDEX($A$4:$A$56,SMALL(IF($A$111=CL$4:CL$56,ROW(CL$4:CL$56)-MIN(ROW(CL$4))+1,""),ROWS(CL$111:CL130))),"")</f>
        <v/>
      </c>
      <c r="CM130" s="138" t="str">
        <f t="array" ref="CM130">IFERROR(INDEX($A$4:$A$56,SMALL(IF($A$111=CM$4:CM$56,ROW(CM$4:CM$56)-MIN(ROW(CM$4))+1,""),ROWS(CM$111:CM130))),"")</f>
        <v/>
      </c>
      <c r="CN130" s="186" t="str">
        <f t="array" ref="CN130">IFERROR(INDEX($A$4:$A$56,SMALL(IF($A$111=CN$4:CN$56,ROW(CN$4:CN$56)-MIN(ROW(CN$4))+1,""),ROWS(CN$111:CN130))),"")</f>
        <v/>
      </c>
      <c r="CO130" s="138" t="str">
        <f t="array" ref="CO130">IFERROR(INDEX($A$4:$A$56,SMALL(IF($A$111=CO$4:CO$56,ROW(CO$4:CO$56)-MIN(ROW(CO$4))+1,""),ROWS(CO$111:CO130))),"")</f>
        <v/>
      </c>
      <c r="CP130" s="138" t="str">
        <f t="array" ref="CP130">IFERROR(INDEX($A$4:$A$56,SMALL(IF($A$111=CP$4:CP$56,ROW(CP$4:CP$56)-MIN(ROW(CP$4))+1,""),ROWS(CP$111:CP130))),"")</f>
        <v/>
      </c>
      <c r="CQ130" s="138" t="str">
        <f t="array" ref="CQ130">IFERROR(INDEX($A$4:$A$56,SMALL(IF($A$111=CQ$4:CQ$56,ROW(CQ$4:CQ$56)-MIN(ROW(CQ$4))+1,""),ROWS(CQ$111:CQ130))),"")</f>
        <v/>
      </c>
      <c r="CR130" s="138" t="str">
        <f t="array" ref="CR130">IFERROR(INDEX($A$4:$A$56,SMALL(IF($A$111=CR$4:CR$56,ROW(CR$4:CR$56)-MIN(ROW(CR$4))+1,""),ROWS(CR$111:CR130))),"")</f>
        <v/>
      </c>
      <c r="CS130" s="186" t="str">
        <f t="array" ref="CS130">IFERROR(INDEX($A$4:$A$56,SMALL(IF($A$111=CS$4:CS$56,ROW(CS$4:CS$56)-MIN(ROW(CS$4))+1,""),ROWS(CS$111:CS130))),"")</f>
        <v/>
      </c>
      <c r="CT130" s="138" t="str">
        <f t="array" ref="CT130">IFERROR(INDEX($A$4:$A$56,SMALL(IF($A$111=CT$4:CT$56,ROW(CT$4:CT$56)-MIN(ROW(CT$4))+1,""),ROWS(CT$111:CT130))),"")</f>
        <v/>
      </c>
      <c r="CU130" s="138" t="str">
        <f t="array" ref="CU130">IFERROR(INDEX($A$4:$A$56,SMALL(IF($A$111=CU$4:CU$56,ROW(CU$4:CU$56)-MIN(ROW(CU$4))+1,""),ROWS(CU$111:CU130))),"")</f>
        <v/>
      </c>
      <c r="CV130" s="138" t="str">
        <f t="array" ref="CV130">IFERROR(INDEX($A$4:$A$56,SMALL(IF($A$111=CV$4:CV$56,ROW(CV$4:CV$56)-MIN(ROW(CV$4))+1,""),ROWS(CV$111:CV130))),"")</f>
        <v/>
      </c>
      <c r="CW130" s="138" t="str">
        <f t="array" ref="CW130">IFERROR(INDEX($A$4:$A$56,SMALL(IF($A$111=CW$4:CW$56,ROW(CW$4:CW$56)-MIN(ROW(CW$4))+1,""),ROWS(CW$111:CW130))),"")</f>
        <v/>
      </c>
      <c r="CX130" s="186" t="str">
        <f t="array" ref="CX130">IFERROR(INDEX($A$4:$A$56,SMALL(IF($A$111=CX$4:CX$56,ROW(CX$4:CX$56)-MIN(ROW(CX$4))+1,""),ROWS(CX$111:CX130))),"")</f>
        <v/>
      </c>
      <c r="CY130" s="138" t="str">
        <f t="array" ref="CY130">IFERROR(INDEX($A$4:$A$56,SMALL(IF($A$111=CY$4:CY$56,ROW(CY$4:CY$56)-MIN(ROW(CY$4))+1,""),ROWS(CY$111:CY130))),"")</f>
        <v/>
      </c>
      <c r="CZ130" s="138" t="str">
        <f t="array" ref="CZ130">IFERROR(INDEX($A$4:$A$56,SMALL(IF($A$111=CZ$4:CZ$56,ROW(CZ$4:CZ$56)-MIN(ROW(CZ$4))+1,""),ROWS(CZ$111:CZ130))),"")</f>
        <v/>
      </c>
      <c r="DA130" s="138" t="str">
        <f t="array" ref="DA130">IFERROR(INDEX($A$4:$A$56,SMALL(IF($A$111=DA$4:DA$56,ROW(DA$4:DA$56)-MIN(ROW(DA$4))+1,""),ROWS(DA$111:DA130))),"")</f>
        <v/>
      </c>
      <c r="DB130" s="138" t="str">
        <f t="array" ref="DB130">IFERROR(INDEX($A$4:$A$56,SMALL(IF($A$111=DB$4:DB$56,ROW(DB$4:DB$56)-MIN(ROW(DB$4))+1,""),ROWS(DB$111:DB130))),"")</f>
        <v/>
      </c>
      <c r="DC130" s="186" t="str">
        <f t="array" ref="DC130">IFERROR(INDEX($A$4:$A$56,SMALL(IF($A$111=DC$4:DC$56,ROW(DC$4:DC$56)-MIN(ROW(DC$4))+1,""),ROWS(DC$111:DC130))),"")</f>
        <v/>
      </c>
      <c r="DD130" s="138" t="str">
        <f t="array" ref="DD130">IFERROR(INDEX($A$4:$A$56,SMALL(IF($A$111=DD$4:DD$56,ROW(DD$4:DD$56)-MIN(ROW(DD$4))+1,""),ROWS(DD$111:DD130))),"")</f>
        <v/>
      </c>
      <c r="DE130" s="138" t="str">
        <f t="array" ref="DE130">IFERROR(INDEX($A$4:$A$56,SMALL(IF($A$111=DE$4:DE$56,ROW(DE$4:DE$56)-MIN(ROW(DE$4))+1,""),ROWS(DE$111:DE130))),"")</f>
        <v/>
      </c>
      <c r="DF130" s="138" t="str">
        <f t="array" ref="DF130">IFERROR(INDEX($A$4:$A$56,SMALL(IF($A$111=DF$4:DF$56,ROW(DF$4:DF$56)-MIN(ROW(DF$4))+1,""),ROWS(DF$111:DF130))),"")</f>
        <v/>
      </c>
      <c r="DG130" s="138" t="str">
        <f t="array" ref="DG130">IFERROR(INDEX($A$4:$A$56,SMALL(IF($A$111=DG$4:DG$56,ROW(DG$4:DG$56)-MIN(ROW(DG$4))+1,""),ROWS(DG$111:DG130))),"")</f>
        <v/>
      </c>
      <c r="DH130" s="186" t="str">
        <f t="array" ref="DH130">IFERROR(INDEX($A$4:$A$56,SMALL(IF($A$111=DH$4:DH$56,ROW(DH$4:DH$56)-MIN(ROW(DH$4))+1,""),ROWS(DH$111:DH130))),"")</f>
        <v/>
      </c>
      <c r="DI130" s="138" t="str">
        <f t="array" ref="DI130">IFERROR(INDEX($A$4:$A$56,SMALL(IF($A$111=DI$4:DI$56,ROW(DI$4:DI$56)-MIN(ROW(DI$4))+1,""),ROWS(DI$111:DI130))),"")</f>
        <v/>
      </c>
      <c r="DJ130" s="138" t="str">
        <f t="array" ref="DJ130">IFERROR(INDEX($A$4:$A$56,SMALL(IF($A$111=DJ$4:DJ$56,ROW(DJ$4:DJ$56)-MIN(ROW(DJ$4))+1,""),ROWS(DJ$111:DJ130))),"")</f>
        <v/>
      </c>
      <c r="DK130" s="138" t="str">
        <f t="array" ref="DK130">IFERROR(INDEX($A$4:$A$56,SMALL(IF($A$111=DK$4:DK$56,ROW(DK$4:DK$56)-MIN(ROW(DK$4))+1,""),ROWS(DK$111:DK130))),"")</f>
        <v/>
      </c>
      <c r="DL130" s="138" t="str">
        <f t="array" ref="DL130">IFERROR(INDEX($A$4:$A$56,SMALL(IF($A$111=DL$4:DL$56,ROW(DL$4:DL$56)-MIN(ROW(DL$4))+1,""),ROWS(DL$111:DL130))),"")</f>
        <v/>
      </c>
      <c r="DM130" s="186" t="str">
        <f t="array" ref="DM130">IFERROR(INDEX($A$4:$A$56,SMALL(IF($A$111=DM$4:DM$56,ROW(DM$4:DM$56)-MIN(ROW(DM$4))+1,""),ROWS(DM$111:DM130))),"")</f>
        <v/>
      </c>
      <c r="DN130" s="138" t="str">
        <f t="array" ref="DN130">IFERROR(INDEX($A$4:$A$56,SMALL(IF($A$111=DN$4:DN$56,ROW(DN$4:DN$56)-MIN(ROW(DN$4))+1,""),ROWS(DN$111:DN130))),"")</f>
        <v/>
      </c>
      <c r="DO130" s="138" t="str">
        <f t="array" ref="DO130">IFERROR(INDEX($A$4:$A$56,SMALL(IF($A$111=DO$4:DO$56,ROW(DO$4:DO$56)-MIN(ROW(DO$4))+1,""),ROWS(DO$111:DO130))),"")</f>
        <v/>
      </c>
      <c r="DP130" s="138" t="str">
        <f t="array" ref="DP130">IFERROR(INDEX($A$4:$A$56,SMALL(IF($A$111=DP$4:DP$56,ROW(DP$4:DP$56)-MIN(ROW(DP$4))+1,""),ROWS(DP$111:DP130))),"")</f>
        <v/>
      </c>
      <c r="DQ130" s="138" t="str">
        <f t="array" ref="DQ130">IFERROR(INDEX($A$4:$A$56,SMALL(IF($A$111=DQ$4:DQ$56,ROW(DQ$4:DQ$56)-MIN(ROW(DQ$4))+1,""),ROWS(DQ$111:DQ130))),"")</f>
        <v/>
      </c>
      <c r="DR130" s="186" t="str">
        <f t="array" ref="DR130">IFERROR(INDEX($A$4:$A$56,SMALL(IF($A$111=DR$4:DR$56,ROW(DR$4:DR$56)-MIN(ROW(DR$4))+1,""),ROWS(DR$111:DR130))),"")</f>
        <v/>
      </c>
      <c r="DS130" s="138" t="str">
        <f t="array" ref="DS130">IFERROR(INDEX($A$4:$A$56,SMALL(IF($A$111=DS$4:DS$56,ROW(DS$4:DS$56)-MIN(ROW(DS$4))+1,""),ROWS(DS$111:DS130))),"")</f>
        <v/>
      </c>
      <c r="DT130" s="138" t="str">
        <f t="array" ref="DT130">IFERROR(INDEX($A$4:$A$56,SMALL(IF($A$111=DT$4:DT$56,ROW(DT$4:DT$56)-MIN(ROW(DT$4))+1,""),ROWS(DT$111:DT130))),"")</f>
        <v/>
      </c>
      <c r="DU130" s="138" t="str">
        <f t="array" ref="DU130">IFERROR(INDEX($A$4:$A$56,SMALL(IF($A$111=DU$4:DU$56,ROW(DU$4:DU$56)-MIN(ROW(DU$4))+1,""),ROWS(DU$111:DU130))),"")</f>
        <v/>
      </c>
      <c r="DV130" s="138" t="str">
        <f t="array" ref="DV130">IFERROR(INDEX($A$4:$A$56,SMALL(IF($A$111=DV$4:DV$56,ROW(DV$4:DV$56)-MIN(ROW(DV$4))+1,""),ROWS(DV$111:DV130))),"")</f>
        <v/>
      </c>
      <c r="DW130" s="186" t="str">
        <f t="array" ref="DW130">IFERROR(INDEX($A$4:$A$56,SMALL(IF($A$111=DW$4:DW$56,ROW(DW$4:DW$56)-MIN(ROW(DW$4))+1,""),ROWS(DW$111:DW130))),"")</f>
        <v/>
      </c>
      <c r="DX130" s="138" t="str">
        <f t="array" ref="DX130">IFERROR(INDEX($A$4:$A$56,SMALL(IF($A$111=DX$4:DX$56,ROW(DX$4:DX$56)-MIN(ROW(DX$4))+1,""),ROWS(DX$111:DX130))),"")</f>
        <v/>
      </c>
      <c r="DY130" s="138" t="str">
        <f t="array" ref="DY130">IFERROR(INDEX($A$4:$A$56,SMALL(IF($A$111=DY$4:DY$56,ROW(DY$4:DY$56)-MIN(ROW(DY$4))+1,""),ROWS(DY$111:DY130))),"")</f>
        <v/>
      </c>
      <c r="DZ130" s="138" t="str">
        <f t="array" ref="DZ130">IFERROR(INDEX($A$4:$A$56,SMALL(IF($A$111=DZ$4:DZ$56,ROW(DZ$4:DZ$56)-MIN(ROW(DZ$4))+1,""),ROWS(DZ$111:DZ130))),"")</f>
        <v/>
      </c>
      <c r="EA130" s="138" t="str">
        <f t="array" ref="EA130">IFERROR(INDEX($A$4:$A$56,SMALL(IF($A$111=EA$4:EA$56,ROW(EA$4:EA$56)-MIN(ROW(EA$4))+1,""),ROWS(EA$111:EA130))),"")</f>
        <v/>
      </c>
      <c r="EB130" s="186" t="str">
        <f t="array" ref="EB130">IFERROR(INDEX($A$4:$A$56,SMALL(IF($A$111=EB$4:EB$56,ROW(EB$4:EB$56)-MIN(ROW(EB$4))+1,""),ROWS(EB$111:EB130))),"")</f>
        <v/>
      </c>
      <c r="EC130" s="138" t="str">
        <f t="array" ref="EC130">IFERROR(INDEX($A$4:$A$56,SMALL(IF($A$111=EC$4:EC$56,ROW(EC$4:EC$56)-MIN(ROW(EC$4))+1,""),ROWS(EC$111:EC130))),"")</f>
        <v/>
      </c>
      <c r="ED130" s="138" t="str">
        <f t="array" ref="ED130">IFERROR(INDEX($A$4:$A$56,SMALL(IF($A$111=ED$4:ED$56,ROW(ED$4:ED$56)-MIN(ROW(ED$4))+1,""),ROWS(ED$111:ED130))),"")</f>
        <v/>
      </c>
      <c r="EE130" s="138" t="str">
        <f t="array" ref="EE130">IFERROR(INDEX($A$4:$A$56,SMALL(IF($A$111=EE$4:EE$56,ROW(EE$4:EE$56)-MIN(ROW(EE$4))+1,""),ROWS(EE$111:EE130))),"")</f>
        <v/>
      </c>
      <c r="EF130" s="138" t="str">
        <f t="array" ref="EF130">IFERROR(INDEX($A$4:$A$56,SMALL(IF($A$111=EF$4:EF$56,ROW(EF$4:EF$56)-MIN(ROW(EF$4))+1,""),ROWS(EF$111:EF130))),"")</f>
        <v/>
      </c>
      <c r="EG130" s="186" t="str">
        <f t="array" ref="EG130">IFERROR(INDEX($A$4:$A$56,SMALL(IF($A$111=EG$4:EG$56,ROW(EG$4:EG$56)-MIN(ROW(EG$4))+1,""),ROWS(EG$111:EG130))),"")</f>
        <v/>
      </c>
      <c r="EH130" s="138" t="str">
        <f t="array" ref="EH130">IFERROR(INDEX($A$4:$A$56,SMALL(IF($A$111=EH$4:EH$56,ROW(EH$4:EH$56)-MIN(ROW(EH$4))+1,""),ROWS(EH$111:EH130))),"")</f>
        <v/>
      </c>
      <c r="EI130" s="138" t="str">
        <f t="array" ref="EI130">IFERROR(INDEX($A$4:$A$56,SMALL(IF($A$111=EI$4:EI$56,ROW(EI$4:EI$56)-MIN(ROW(EI$4))+1,""),ROWS(EI$111:EI130))),"")</f>
        <v/>
      </c>
      <c r="EJ130" s="138" t="str">
        <f t="array" ref="EJ130">IFERROR(INDEX($A$4:$A$56,SMALL(IF($A$111=EJ$4:EJ$56,ROW(EJ$4:EJ$56)-MIN(ROW(EJ$4))+1,""),ROWS(EJ$111:EJ130))),"")</f>
        <v/>
      </c>
      <c r="EK130" s="138" t="str">
        <f t="array" ref="EK130">IFERROR(INDEX($A$4:$A$56,SMALL(IF($A$111=EK$4:EK$56,ROW(EK$4:EK$56)-MIN(ROW(EK$4))+1,""),ROWS(EK$111:EK130))),"")</f>
        <v/>
      </c>
      <c r="EL130" s="138" t="str">
        <f t="array" ref="EL130">IFERROR(INDEX($A$4:$A$56,SMALL(IF($A$111=EL$4:EL$56,ROW(EL$4:EL$56)-MIN(ROW(EL$4))+1,""),ROWS(EL$111:EL130))),"")</f>
        <v/>
      </c>
      <c r="EM130" s="138" t="str">
        <f t="array" ref="EM130">IFERROR(INDEX($A$4:$A$56,SMALL(IF($A$111=EM$4:EM$56,ROW(EM$4:EM$56)-MIN(ROW(EM$4))+1,""),ROWS(EM$111:EM130))),"")</f>
        <v/>
      </c>
      <c r="EN130" s="138" t="str">
        <f t="array" ref="EN130">IFERROR(INDEX($A$4:$A$56,SMALL(IF($A$111=EN$4:EN$56,ROW(EN$4:EN$56)-MIN(ROW(EN$4))+1,""),ROWS(EN$111:EN130))),"")</f>
        <v/>
      </c>
      <c r="EO130" s="138" t="str">
        <f t="array" ref="EO130">IFERROR(INDEX($A$4:$A$56,SMALL(IF($A$111=EO$4:EO$56,ROW(EO$4:EO$56)-MIN(ROW(EO$4))+1,""),ROWS(EO$111:EO130))),"")</f>
        <v/>
      </c>
      <c r="EP130" s="138" t="str">
        <f t="array" ref="EP130">IFERROR(INDEX($A$4:$A$56,SMALL(IF($A$111=EP$4:EP$56,ROW(EP$4:EP$56)-MIN(ROW(EP$4))+1,""),ROWS(EP$111:EP130))),"")</f>
        <v/>
      </c>
      <c r="EQ130" s="138" t="str">
        <f t="array" ref="EQ130">IFERROR(INDEX($A$4:$A$56,SMALL(IF($A$111=EQ$4:EQ$56,ROW(EQ$4:EQ$56)-MIN(ROW(EQ$4))+1,""),ROWS(EQ$111:EQ130))),"")</f>
        <v/>
      </c>
      <c r="ER130" s="138" t="str">
        <f t="array" ref="ER130">IFERROR(INDEX($A$4:$A$56,SMALL(IF($A$111=ER$4:ER$56,ROW(ER$4:ER$56)-MIN(ROW(ER$4))+1,""),ROWS(ER$111:ER130))),"")</f>
        <v/>
      </c>
      <c r="ES130" s="138" t="str">
        <f t="array" ref="ES130">IFERROR(INDEX($A$4:$A$56,SMALL(IF($A$111=ES$4:ES$56,ROW(ES$4:ES$56)-MIN(ROW(ES$4))+1,""),ROWS(ES$111:ES130))),"")</f>
        <v/>
      </c>
      <c r="ET130" s="138" t="str">
        <f t="array" ref="ET130">IFERROR(INDEX($A$4:$A$56,SMALL(IF($A$111=ET$4:ET$56,ROW(ET$4:ET$56)-MIN(ROW(ET$4))+1,""),ROWS(ET$111:ET130))),"")</f>
        <v/>
      </c>
      <c r="EU130" s="138" t="str">
        <f t="array" ref="EU130">IFERROR(INDEX($A$4:$A$56,SMALL(IF($A$111=EU$4:EU$56,ROW(EU$4:EU$56)-MIN(ROW(EU$4))+1,""),ROWS(EU$111:EU130))),"")</f>
        <v/>
      </c>
      <c r="EV130" s="138" t="str">
        <f t="array" ref="EV130">IFERROR(INDEX($A$4:$A$56,SMALL(IF($A$111=EV$4:EV$56,ROW(EV$4:EV$56)-MIN(ROW(EV$4))+1,""),ROWS(EV$111:EV130))),"")</f>
        <v/>
      </c>
      <c r="EW130" s="138" t="str">
        <f t="array" ref="EW130">IFERROR(INDEX($A$4:$A$56,SMALL(IF($A$111=EW$4:EW$56,ROW(EW$4:EW$56)-MIN(ROW(EW$4))+1,""),ROWS(EW$111:EW130))),"")</f>
        <v/>
      </c>
      <c r="EX130" s="138" t="str">
        <f t="array" ref="EX130">IFERROR(INDEX($A$4:$A$56,SMALL(IF($A$111=EX$4:EX$56,ROW(EX$4:EX$56)-MIN(ROW(EX$4))+1,""),ROWS(EX$111:EX130))),"")</f>
        <v/>
      </c>
      <c r="EY130" s="138" t="str">
        <f t="array" ref="EY130">IFERROR(INDEX($A$4:$A$56,SMALL(IF($A$111=EY$4:EY$56,ROW(EY$4:EY$56)-MIN(ROW(EY$4))+1,""),ROWS(EY$111:EY130))),"")</f>
        <v/>
      </c>
      <c r="EZ130" s="138" t="str">
        <f t="array" ref="EZ130">IFERROR(INDEX($A$4:$A$56,SMALL(IF($A$111=EZ$4:EZ$56,ROW(EZ$4:EZ$56)-MIN(ROW(EZ$4))+1,""),ROWS(EZ$111:EZ130))),"")</f>
        <v/>
      </c>
      <c r="FA130" s="138" t="str">
        <f t="array" ref="FA130">IFERROR(INDEX($A$4:$A$56,SMALL(IF($A$111=FA$4:FA$56,ROW(FA$4:FA$56)-MIN(ROW(FA$4))+1,""),ROWS(FA$111:FA130))),"")</f>
        <v/>
      </c>
      <c r="FB130" s="138" t="str">
        <f t="array" ref="FB130">IFERROR(INDEX($A$4:$A$56,SMALL(IF($A$111=FB$4:FB$56,ROW(FB$4:FB$56)-MIN(ROW(FB$4))+1,""),ROWS(FB$111:FB130))),"")</f>
        <v/>
      </c>
      <c r="FC130" s="138" t="str">
        <f t="array" ref="FC130">IFERROR(INDEX($A$4:$A$56,SMALL(IF($A$111=FC$4:FC$56,ROW(FC$4:FC$56)-MIN(ROW(FC$4))+1,""),ROWS(FC$111:FC130))),"")</f>
        <v/>
      </c>
      <c r="FD130" s="138" t="str">
        <f t="array" ref="FD130">IFERROR(INDEX($A$4:$A$56,SMALL(IF($A$111=FD$4:FD$56,ROW(FD$4:FD$56)-MIN(ROW(FD$4))+1,""),ROWS(FD$111:FD130))),"")</f>
        <v/>
      </c>
      <c r="FE130" s="138" t="str">
        <f t="array" ref="FE130">IFERROR(INDEX($A$4:$A$56,SMALL(IF($A$111=FE$4:FE$56,ROW(FE$4:FE$56)-MIN(ROW(FE$4))+1,""),ROWS(FE$111:FE130))),"")</f>
        <v/>
      </c>
      <c r="FF130" s="138" t="str">
        <f t="array" ref="FF130">IFERROR(INDEX($A$4:$A$56,SMALL(IF($A$111=FF$4:FF$56,ROW(FF$4:FF$56)-MIN(ROW(FF$4))+1,""),ROWS(FF$111:FF130))),"")</f>
        <v/>
      </c>
      <c r="FG130" s="138" t="str">
        <f t="array" ref="FG130">IFERROR(INDEX($A$4:$A$56,SMALL(IF($A$111=FG$4:FG$56,ROW(FG$4:FG$56)-MIN(ROW(FG$4))+1,""),ROWS(FG$111:FG130))),"")</f>
        <v/>
      </c>
      <c r="FH130" s="138" t="str">
        <f t="array" ref="FH130">IFERROR(INDEX($A$4:$A$56,SMALL(IF($A$111=FH$4:FH$56,ROW(FH$4:FH$56)-MIN(ROW(FH$4))+1,""),ROWS(FH$111:FH130))),"")</f>
        <v/>
      </c>
      <c r="FI130" s="138" t="str">
        <f t="array" ref="FI130">IFERROR(INDEX($A$4:$A$56,SMALL(IF($A$111=FI$4:FI$56,ROW(FI$4:FI$56)-MIN(ROW(FI$4))+1,""),ROWS(FI$111:FI130))),"")</f>
        <v/>
      </c>
      <c r="FJ130" s="138" t="str">
        <f t="array" ref="FJ130">IFERROR(INDEX($A$4:$A$56,SMALL(IF($A$111=FJ$4:FJ$56,ROW(FJ$4:FJ$56)-MIN(ROW(FJ$4))+1,""),ROWS(FJ$111:FJ130))),"")</f>
        <v/>
      </c>
      <c r="FK130" s="138" t="str">
        <f t="array" ref="FK130">IFERROR(INDEX($A$4:$A$56,SMALL(IF($A$111=FK$4:FK$56,ROW(FK$4:FK$56)-MIN(ROW(FK$4))+1,""),ROWS(FK$111:FK130))),"")</f>
        <v/>
      </c>
      <c r="FL130" s="138" t="str">
        <f t="array" ref="FL130">IFERROR(INDEX($A$4:$A$56,SMALL(IF($A$111=FL$4:FL$56,ROW(FL$4:FL$56)-MIN(ROW(FL$4))+1,""),ROWS(FL$111:FL130))),"")</f>
        <v/>
      </c>
      <c r="FM130" s="138" t="str">
        <f t="array" ref="FM130">IFERROR(INDEX($A$4:$A$56,SMALL(IF($A$111=FM$4:FM$56,ROW(FM$4:FM$56)-MIN(ROW(FM$4))+1,""),ROWS(FM$111:FM130))),"")</f>
        <v/>
      </c>
      <c r="FN130" s="138" t="str">
        <f t="array" ref="FN130">IFERROR(INDEX($A$4:$A$56,SMALL(IF($A$111=FN$4:FN$56,ROW(FN$4:FN$56)-MIN(ROW(FN$4))+1,""),ROWS(FN$111:FN130))),"")</f>
        <v/>
      </c>
      <c r="FO130" s="138" t="str">
        <f t="array" ref="FO130">IFERROR(INDEX($A$4:$A$56,SMALL(IF($A$111=FO$4:FO$56,ROW(FO$4:FO$56)-MIN(ROW(FO$4))+1,""),ROWS(FO$111:FO130))),"")</f>
        <v/>
      </c>
      <c r="FP130" s="138" t="str">
        <f t="array" ref="FP130">IFERROR(INDEX($A$4:$A$56,SMALL(IF($A$111=FP$4:FP$56,ROW(FP$4:FP$56)-MIN(ROW(FP$4))+1,""),ROWS(FP$111:FP130))),"")</f>
        <v/>
      </c>
      <c r="FQ130" s="138" t="str">
        <f t="array" ref="FQ130">IFERROR(INDEX($A$4:$A$56,SMALL(IF($A$111=FQ$4:FQ$56,ROW(FQ$4:FQ$56)-MIN(ROW(FQ$4))+1,""),ROWS(FQ$111:FQ130))),"")</f>
        <v/>
      </c>
      <c r="FR130" s="138" t="str">
        <f t="array" ref="FR130">IFERROR(INDEX($A$4:$A$56,SMALL(IF($A$111=FR$4:FR$56,ROW(FR$4:FR$56)-MIN(ROW(FR$4))+1,""),ROWS(FR$111:FR130))),"")</f>
        <v/>
      </c>
      <c r="FS130" s="138" t="str">
        <f t="array" ref="FS130">IFERROR(INDEX($A$4:$A$56,SMALL(IF($A$111=FS$4:FS$56,ROW(FS$4:FS$56)-MIN(ROW(FS$4))+1,""),ROWS(FS$111:FS130))),"")</f>
        <v/>
      </c>
      <c r="FT130" s="138" t="str">
        <f t="array" ref="FT130">IFERROR(INDEX($A$4:$A$56,SMALL(IF($A$111=FT$4:FT$56,ROW(FT$4:FT$56)-MIN(ROW(FT$4))+1,""),ROWS(FT$111:FT130))),"")</f>
        <v/>
      </c>
      <c r="FU130" s="138" t="str">
        <f t="array" ref="FU130">IFERROR(INDEX($A$4:$A$56,SMALL(IF($A$111=FU$4:FU$56,ROW(FU$4:FU$56)-MIN(ROW(FU$4))+1,""),ROWS(FU$111:FU130))),"")</f>
        <v/>
      </c>
      <c r="FV130" s="138" t="str">
        <f t="array" ref="FV130">IFERROR(INDEX($A$4:$A$56,SMALL(IF($A$111=FV$4:FV$56,ROW(FV$4:FV$56)-MIN(ROW(FV$4))+1,""),ROWS(FV$111:FV130))),"")</f>
        <v/>
      </c>
      <c r="FW130" s="138" t="str">
        <f t="array" ref="FW130">IFERROR(INDEX($A$4:$A$56,SMALL(IF($A$111=FW$4:FW$56,ROW(FW$4:FW$56)-MIN(ROW(FW$4))+1,""),ROWS(FW$111:FW130))),"")</f>
        <v/>
      </c>
      <c r="FX130" s="138" t="str">
        <f t="array" ref="FX130">IFERROR(INDEX($A$4:$A$56,SMALL(IF($A$111=FX$4:FX$56,ROW(FX$4:FX$56)-MIN(ROW(FX$4))+1,""),ROWS(FX$111:FX130))),"")</f>
        <v/>
      </c>
      <c r="FY130" s="138" t="str">
        <f t="array" ref="FY130">IFERROR(INDEX($A$4:$A$56,SMALL(IF($A$111=FY$4:FY$56,ROW(FY$4:FY$56)-MIN(ROW(FY$4))+1,""),ROWS(FY$111:FY130))),"")</f>
        <v/>
      </c>
      <c r="FZ130" s="138" t="str">
        <f t="array" ref="FZ130">IFERROR(INDEX($A$4:$A$56,SMALL(IF($A$111=FZ$4:FZ$56,ROW(FZ$4:FZ$56)-MIN(ROW(FZ$4))+1,""),ROWS(FZ$111:FZ130))),"")</f>
        <v/>
      </c>
      <c r="GA130" s="138" t="str">
        <f t="array" ref="GA130">IFERROR(INDEX($A$4:$A$56,SMALL(IF($A$111=GA$4:GA$56,ROW(GA$4:GA$56)-MIN(ROW(GA$4))+1,""),ROWS(GA$111:GA130))),"")</f>
        <v/>
      </c>
      <c r="GB130" s="138" t="str">
        <f t="array" ref="GB130">IFERROR(INDEX($A$4:$A$56,SMALL(IF($A$111=GB$4:GB$56,ROW(GB$4:GB$56)-MIN(ROW(GB$4))+1,""),ROWS(GB$111:GB130))),"")</f>
        <v/>
      </c>
      <c r="GC130" s="138" t="str">
        <f t="array" ref="GC130">IFERROR(INDEX($A$4:$A$56,SMALL(IF($A$111=GC$4:GC$56,ROW(GC$4:GC$56)-MIN(ROW(GC$4))+1,""),ROWS(GC$111:GC130))),"")</f>
        <v/>
      </c>
      <c r="GD130" s="138" t="str">
        <f t="array" ref="GD130">IFERROR(INDEX($A$4:$A$56,SMALL(IF($A$111=GD$4:GD$56,ROW(GD$4:GD$56)-MIN(ROW(GD$4))+1,""),ROWS(GD$111:GD130))),"")</f>
        <v/>
      </c>
      <c r="GE130" s="138" t="str">
        <f t="array" ref="GE130">IFERROR(INDEX($A$4:$A$56,SMALL(IF($A$111=GE$4:GE$56,ROW(GE$4:GE$56)-MIN(ROW(GE$4))+1,""),ROWS(GE$111:GE130))),"")</f>
        <v/>
      </c>
      <c r="GF130" s="138" t="str">
        <f t="array" ref="GF130">IFERROR(INDEX($A$4:$A$56,SMALL(IF($A$111=GF$4:GF$56,ROW(GF$4:GF$56)-MIN(ROW(GF$4))+1,""),ROWS(GF$111:GF130))),"")</f>
        <v/>
      </c>
      <c r="GG130" s="138" t="str">
        <f t="array" ref="GG130">IFERROR(INDEX($A$4:$A$56,SMALL(IF($A$111=GG$4:GG$56,ROW(GG$4:GG$56)-MIN(ROW(GG$4))+1,""),ROWS(GG$111:GG130))),"")</f>
        <v/>
      </c>
      <c r="GH130" s="138" t="str">
        <f t="array" ref="GH130">IFERROR(INDEX($A$4:$A$56,SMALL(IF($A$111=GH$4:GH$56,ROW(GH$4:GH$56)-MIN(ROW(GH$4))+1,""),ROWS(GH$111:GH130))),"")</f>
        <v/>
      </c>
      <c r="GI130" s="138" t="str">
        <f t="array" ref="GI130">IFERROR(INDEX($A$4:$A$56,SMALL(IF($A$111=GI$4:GI$56,ROW(GI$4:GI$56)-MIN(ROW(GI$4))+1,""),ROWS(GI$111:GI130))),"")</f>
        <v/>
      </c>
      <c r="GJ130" s="138" t="str">
        <f t="array" ref="GJ130">IFERROR(INDEX($A$4:$A$56,SMALL(IF($A$111=GJ$4:GJ$56,ROW(GJ$4:GJ$56)-MIN(ROW(GJ$4))+1,""),ROWS(GJ$111:GJ130))),"")</f>
        <v/>
      </c>
      <c r="GK130" s="138" t="str">
        <f t="array" ref="GK130">IFERROR(INDEX($A$4:$A$56,SMALL(IF($A$111=GK$4:GK$56,ROW(GK$4:GK$56)-MIN(ROW(GK$4))+1,""),ROWS(GK$111:GK130))),"")</f>
        <v/>
      </c>
      <c r="GL130" s="138" t="str">
        <f t="array" ref="GL130">IFERROR(INDEX($A$4:$A$56,SMALL(IF($A$111=GL$4:GL$56,ROW(GL$4:GL$56)-MIN(ROW(GL$4))+1,""),ROWS(GL$111:GL130))),"")</f>
        <v/>
      </c>
      <c r="GM130" s="138" t="str">
        <f t="array" ref="GM130">IFERROR(INDEX($A$4:$A$56,SMALL(IF($A$111=GM$4:GM$56,ROW(GM$4:GM$56)-MIN(ROW(GM$4))+1,""),ROWS(GM$111:GM130))),"")</f>
        <v/>
      </c>
      <c r="GN130" s="138" t="str">
        <f t="array" ref="GN130">IFERROR(INDEX($A$4:$A$56,SMALL(IF($A$111=GN$4:GN$56,ROW(GN$4:GN$56)-MIN(ROW(GN$4))+1,""),ROWS(GN$111:GN130))),"")</f>
        <v/>
      </c>
      <c r="GO130" s="138" t="str">
        <f t="array" ref="GO130">IFERROR(INDEX($A$4:$A$56,SMALL(IF($A$111=GO$4:GO$56,ROW(GO$4:GO$56)-MIN(ROW(GO$4))+1,""),ROWS(GO$111:GO130))),"")</f>
        <v/>
      </c>
      <c r="GP130" s="138" t="str">
        <f t="array" ref="GP130">IFERROR(INDEX($A$4:$A$56,SMALL(IF($A$111=GP$4:GP$56,ROW(GP$4:GP$56)-MIN(ROW(GP$4))+1,""),ROWS(GP$111:GP130))),"")</f>
        <v/>
      </c>
      <c r="GQ130" s="138" t="str">
        <f t="array" ref="GQ130">IFERROR(INDEX($A$4:$A$56,SMALL(IF($A$111=GQ$4:GQ$56,ROW(GQ$4:GQ$56)-MIN(ROW(GQ$4))+1,""),ROWS(GQ$111:GQ130))),"")</f>
        <v/>
      </c>
      <c r="GR130" s="138" t="str">
        <f t="array" ref="GR130">IFERROR(INDEX($A$4:$A$56,SMALL(IF($A$111=GR$4:GR$56,ROW(GR$4:GR$56)-MIN(ROW(GR$4))+1,""),ROWS(GR$111:GR130))),"")</f>
        <v/>
      </c>
      <c r="GS130" s="138" t="str">
        <f t="array" ref="GS130">IFERROR(INDEX($A$4:$A$56,SMALL(IF($A$111=GS$4:GS$56,ROW(GS$4:GS$56)-MIN(ROW(GS$4))+1,""),ROWS(GS$111:GS130))),"")</f>
        <v/>
      </c>
      <c r="GT130" s="138" t="str">
        <f t="array" ref="GT130">IFERROR(INDEX($A$4:$A$56,SMALL(IF($A$111=GT$4:GT$56,ROW(GT$4:GT$56)-MIN(ROW(GT$4))+1,""),ROWS(GT$111:GT130))),"")</f>
        <v/>
      </c>
      <c r="GU130" s="138" t="str">
        <f t="array" ref="GU130">IFERROR(INDEX($A$4:$A$56,SMALL(IF($A$111=GU$4:GU$56,ROW(GU$4:GU$56)-MIN(ROW(GU$4))+1,""),ROWS(GU$111:GU130))),"")</f>
        <v/>
      </c>
      <c r="GV130" s="138" t="str">
        <f t="array" ref="GV130">IFERROR(INDEX($A$4:$A$56,SMALL(IF($A$111=GV$4:GV$56,ROW(GV$4:GV$56)-MIN(ROW(GV$4))+1,""),ROWS(GV$111:GV130))),"")</f>
        <v/>
      </c>
      <c r="GW130" s="138" t="str">
        <f t="array" ref="GW130">IFERROR(INDEX($A$4:$A$56,SMALL(IF($A$111=GW$4:GW$56,ROW(GW$4:GW$56)-MIN(ROW(GW$4))+1,""),ROWS(GW$111:GW130))),"")</f>
        <v/>
      </c>
      <c r="GX130" s="138" t="str">
        <f t="array" ref="GX130">IFERROR(INDEX($A$4:$A$56,SMALL(IF($A$111=GX$4:GX$56,ROW(GX$4:GX$56)-MIN(ROW(GX$4))+1,""),ROWS(GX$111:GX130))),"")</f>
        <v/>
      </c>
      <c r="GY130" s="138" t="str">
        <f t="array" ref="GY130">IFERROR(INDEX($A$4:$A$56,SMALL(IF($A$111=GY$4:GY$56,ROW(GY$4:GY$56)-MIN(ROW(GY$4))+1,""),ROWS(GY$111:GY130))),"")</f>
        <v/>
      </c>
      <c r="GZ130" s="138" t="str">
        <f t="array" ref="GZ130">IFERROR(INDEX($A$4:$A$56,SMALL(IF($A$111=GZ$4:GZ$56,ROW(GZ$4:GZ$56)-MIN(ROW(GZ$4))+1,""),ROWS(GZ$111:GZ130))),"")</f>
        <v/>
      </c>
      <c r="HA130" s="138" t="str">
        <f t="array" ref="HA130">IFERROR(INDEX($A$4:$A$56,SMALL(IF($A$111=HA$4:HA$56,ROW(HA$4:HA$56)-MIN(ROW(HA$4))+1,""),ROWS(HA$111:HA130))),"")</f>
        <v/>
      </c>
      <c r="HB130" s="138" t="str">
        <f t="array" ref="HB130">IFERROR(INDEX($A$4:$A$56,SMALL(IF($A$111=HB$4:HB$56,ROW(HB$4:HB$56)-MIN(ROW(HB$4))+1,""),ROWS(HB$111:HB130))),"")</f>
        <v/>
      </c>
      <c r="HC130" s="138" t="str">
        <f t="array" ref="HC130">IFERROR(INDEX($A$4:$A$56,SMALL(IF($A$111=HC$4:HC$56,ROW(HC$4:HC$56)-MIN(ROW(HC$4))+1,""),ROWS(HC$111:HC130))),"")</f>
        <v/>
      </c>
      <c r="HD130" s="138" t="str">
        <f t="array" ref="HD130">IFERROR(INDEX($A$4:$A$56,SMALL(IF($A$111=HD$4:HD$56,ROW(HD$4:HD$56)-MIN(ROW(HD$4))+1,""),ROWS(HD$111:HD130))),"")</f>
        <v/>
      </c>
      <c r="HE130" s="138" t="str">
        <f t="array" ref="HE130">IFERROR(INDEX($A$4:$A$56,SMALL(IF($A$111=HE$4:HE$56,ROW(HE$4:HE$56)-MIN(ROW(HE$4))+1,""),ROWS(HE$111:HE130))),"")</f>
        <v/>
      </c>
      <c r="HF130" s="138" t="str">
        <f t="array" ref="HF130">IFERROR(INDEX($A$4:$A$56,SMALL(IF($A$111=HF$4:HF$56,ROW(HF$4:HF$56)-MIN(ROW(HF$4))+1,""),ROWS(HF$111:HF130))),"")</f>
        <v/>
      </c>
      <c r="HG130" s="138" t="str">
        <f t="array" ref="HG130">IFERROR(INDEX($A$4:$A$56,SMALL(IF($A$111=HG$4:HG$56,ROW(HG$4:HG$56)-MIN(ROW(HG$4))+1,""),ROWS(HG$111:HG130))),"")</f>
        <v/>
      </c>
      <c r="HH130" s="138" t="str">
        <f t="array" ref="HH130">IFERROR(INDEX($A$4:$A$56,SMALL(IF($A$111=HH$4:HH$56,ROW(HH$4:HH$56)-MIN(ROW(HH$4))+1,""),ROWS(HH$111:HH130))),"")</f>
        <v/>
      </c>
      <c r="HI130" s="138" t="str">
        <f t="array" ref="HI130">IFERROR(INDEX($A$4:$A$56,SMALL(IF($A$111=HI$4:HI$56,ROW(HI$4:HI$56)-MIN(ROW(HI$4))+1,""),ROWS(HI$111:HI130))),"")</f>
        <v/>
      </c>
      <c r="HJ130" s="138" t="str">
        <f t="array" ref="HJ130">IFERROR(INDEX($A$4:$A$56,SMALL(IF($A$111=HJ$4:HJ$56,ROW(HJ$4:HJ$56)-MIN(ROW(HJ$4))+1,""),ROWS(HJ$111:HJ130))),"")</f>
        <v/>
      </c>
      <c r="HK130" s="138" t="str">
        <f t="array" ref="HK130">IFERROR(INDEX($A$4:$A$56,SMALL(IF($A$111=HK$4:HK$56,ROW(HK$4:HK$56)-MIN(ROW(HK$4))+1,""),ROWS(HK$111:HK130))),"")</f>
        <v/>
      </c>
      <c r="HL130" s="138" t="str">
        <f t="array" ref="HL130">IFERROR(INDEX($A$4:$A$56,SMALL(IF($A$111=HL$4:HL$56,ROW(HL$4:HL$56)-MIN(ROW(HL$4))+1,""),ROWS(HL$111:HL130))),"")</f>
        <v/>
      </c>
      <c r="HM130" s="138" t="str">
        <f t="array" ref="HM130">IFERROR(INDEX($A$4:$A$56,SMALL(IF($A$111=HM$4:HM$56,ROW(HM$4:HM$56)-MIN(ROW(HM$4))+1,""),ROWS(HM$111:HM130))),"")</f>
        <v/>
      </c>
      <c r="HN130" s="138" t="str">
        <f t="array" ref="HN130">IFERROR(INDEX($A$4:$A$56,SMALL(IF($A$111=HN$4:HN$56,ROW(HN$4:HN$56)-MIN(ROW(HN$4))+1,""),ROWS(HN$111:HN130))),"")</f>
        <v/>
      </c>
      <c r="HO130" s="138" t="str">
        <f t="array" ref="HO130">IFERROR(INDEX($A$4:$A$56,SMALL(IF($A$111=HO$4:HO$56,ROW(HO$4:HO$56)-MIN(ROW(HO$4))+1,""),ROWS(HO$111:HO130))),"")</f>
        <v/>
      </c>
      <c r="HP130" s="138" t="str">
        <f t="array" ref="HP130">IFERROR(INDEX($A$4:$A$56,SMALL(IF($A$111=HP$4:HP$56,ROW(HP$4:HP$56)-MIN(ROW(HP$4))+1,""),ROWS(HP$111:HP130))),"")</f>
        <v/>
      </c>
      <c r="HQ130" s="138" t="str">
        <f t="array" ref="HQ130">IFERROR(INDEX($A$4:$A$56,SMALL(IF($A$111=HQ$4:HQ$56,ROW(HQ$4:HQ$56)-MIN(ROW(HQ$4))+1,""),ROWS(HQ$111:HQ130))),"")</f>
        <v/>
      </c>
      <c r="HR130" s="138" t="str">
        <f t="array" ref="HR130">IFERROR(INDEX($A$4:$A$56,SMALL(IF($A$111=HR$4:HR$56,ROW(HR$4:HR$56)-MIN(ROW(HR$4))+1,""),ROWS(HR$111:HR130))),"")</f>
        <v/>
      </c>
      <c r="HS130" s="138" t="str">
        <f t="array" ref="HS130">IFERROR(INDEX($A$4:$A$56,SMALL(IF($A$111=HS$4:HS$56,ROW(HS$4:HS$56)-MIN(ROW(HS$4))+1,""),ROWS(HS$111:HS130))),"")</f>
        <v/>
      </c>
      <c r="HT130" s="138" t="str">
        <f t="array" ref="HT130">IFERROR(INDEX($A$4:$A$56,SMALL(IF($A$111=HT$4:HT$56,ROW(HT$4:HT$56)-MIN(ROW(HT$4))+1,""),ROWS(HT$111:HT130))),"")</f>
        <v/>
      </c>
      <c r="HU130" s="138" t="str">
        <f t="array" ref="HU130">IFERROR(INDEX($A$4:$A$56,SMALL(IF($A$111=HU$4:HU$56,ROW(HU$4:HU$56)-MIN(ROW(HU$4))+1,""),ROWS(HU$111:HU130))),"")</f>
        <v/>
      </c>
      <c r="HV130" s="138" t="str">
        <f t="array" ref="HV130">IFERROR(INDEX($A$4:$A$56,SMALL(IF($A$111=HV$4:HV$56,ROW(HV$4:HV$56)-MIN(ROW(HV$4))+1,""),ROWS(HV$111:HV130))),"")</f>
        <v/>
      </c>
      <c r="HW130" s="138" t="str">
        <f t="array" ref="HW130">IFERROR(INDEX($A$4:$A$56,SMALL(IF($A$111=HW$4:HW$56,ROW(HW$4:HW$56)-MIN(ROW(HW$4))+1,""),ROWS(HW$111:HW130))),"")</f>
        <v/>
      </c>
      <c r="HX130" s="138" t="str">
        <f t="array" ref="HX130">IFERROR(INDEX($A$4:$A$56,SMALL(IF($A$111=HX$4:HX$56,ROW(HX$4:HX$56)-MIN(ROW(HX$4))+1,""),ROWS(HX$111:HX130))),"")</f>
        <v/>
      </c>
      <c r="HY130" s="138" t="str">
        <f t="array" ref="HY130">IFERROR(INDEX($A$4:$A$56,SMALL(IF($A$111=HY$4:HY$56,ROW(HY$4:HY$56)-MIN(ROW(HY$4))+1,""),ROWS(HY$111:HY130))),"")</f>
        <v/>
      </c>
      <c r="HZ130" s="138" t="str">
        <f t="array" ref="HZ130">IFERROR(INDEX($A$4:$A$56,SMALL(IF($A$111=HZ$4:HZ$56,ROW(HZ$4:HZ$56)-MIN(ROW(HZ$4))+1,""),ROWS(HZ$111:HZ130))),"")</f>
        <v/>
      </c>
      <c r="IA130" s="138" t="str">
        <f t="array" ref="IA130">IFERROR(INDEX($A$4:$A$56,SMALL(IF($A$111=IA$4:IA$56,ROW(IA$4:IA$56)-MIN(ROW(IA$4))+1,""),ROWS(IA$111:IA130))),"")</f>
        <v/>
      </c>
      <c r="IB130" s="138" t="str">
        <f t="array" ref="IB130">IFERROR(INDEX($A$4:$A$56,SMALL(IF($A$111=IB$4:IB$56,ROW(IB$4:IB$56)-MIN(ROW(IB$4))+1,""),ROWS(IB$111:IB130))),"")</f>
        <v/>
      </c>
      <c r="IC130" s="138" t="str">
        <f t="array" ref="IC130">IFERROR(INDEX($A$4:$A$56,SMALL(IF($A$111=IC$4:IC$56,ROW(IC$4:IC$56)-MIN(ROW(IC$4))+1,""),ROWS(IC$111:IC130))),"")</f>
        <v/>
      </c>
      <c r="ID130" s="138" t="str">
        <f t="array" ref="ID130">IFERROR(INDEX($A$4:$A$56,SMALL(IF($A$111=ID$4:ID$56,ROW(ID$4:ID$56)-MIN(ROW(ID$4))+1,""),ROWS(ID$111:ID130))),"")</f>
        <v/>
      </c>
      <c r="IE130" s="138" t="str">
        <f t="array" ref="IE130">IFERROR(INDEX($A$4:$A$56,SMALL(IF($A$111=IE$4:IE$56,ROW(IE$4:IE$56)-MIN(ROW(IE$4))+1,""),ROWS(IE$111:IE130))),"")</f>
        <v/>
      </c>
      <c r="IF130" s="138" t="str">
        <f t="array" ref="IF130">IFERROR(INDEX($A$4:$A$56,SMALL(IF($A$111=IF$4:IF$56,ROW(IF$4:IF$56)-MIN(ROW(IF$4))+1,""),ROWS(IF$111:IF130))),"")</f>
        <v/>
      </c>
      <c r="IG130" s="138" t="str">
        <f t="array" ref="IG130">IFERROR(INDEX($A$4:$A$56,SMALL(IF($A$111=IG$4:IG$56,ROW(IG$4:IG$56)-MIN(ROW(IG$4))+1,""),ROWS(IG$111:IG130))),"")</f>
        <v/>
      </c>
      <c r="IH130" s="138" t="str">
        <f t="array" ref="IH130">IFERROR(INDEX($A$4:$A$56,SMALL(IF($A$111=IH$4:IH$56,ROW(IH$4:IH$56)-MIN(ROW(IH$4))+1,""),ROWS(IH$111:IH130))),"")</f>
        <v/>
      </c>
      <c r="II130" s="138" t="str">
        <f t="array" ref="II130">IFERROR(INDEX($A$4:$A$56,SMALL(IF($A$111=II$4:II$56,ROW(II$4:II$56)-MIN(ROW(II$4))+1,""),ROWS(II$111:II130))),"")</f>
        <v/>
      </c>
      <c r="IJ130" s="138" t="str">
        <f t="array" ref="IJ130">IFERROR(INDEX($A$4:$A$56,SMALL(IF($A$111=IJ$4:IJ$56,ROW(IJ$4:IJ$56)-MIN(ROW(IJ$4))+1,""),ROWS(IJ$111:IJ130))),"")</f>
        <v/>
      </c>
      <c r="IK130" s="138" t="str">
        <f t="array" ref="IK130">IFERROR(INDEX($A$4:$A$56,SMALL(IF($A$111=IK$4:IK$56,ROW(IK$4:IK$56)-MIN(ROW(IK$4))+1,""),ROWS(IK$111:IK130))),"")</f>
        <v/>
      </c>
      <c r="IL130" s="138" t="str">
        <f t="array" ref="IL130">IFERROR(INDEX($A$4:$A$56,SMALL(IF($A$111=IL$4:IL$56,ROW(IL$4:IL$56)-MIN(ROW(IL$4))+1,""),ROWS(IL$111:IL130))),"")</f>
        <v/>
      </c>
      <c r="IM130" s="138" t="str">
        <f t="array" ref="IM130">IFERROR(INDEX($A$4:$A$56,SMALL(IF($A$111=IM$4:IM$56,ROW(IM$4:IM$56)-MIN(ROW(IM$4))+1,""),ROWS(IM$111:IM130))),"")</f>
        <v/>
      </c>
      <c r="IN130" s="138" t="str">
        <f t="array" ref="IN130">IFERROR(INDEX($A$4:$A$56,SMALL(IF($A$111=IN$4:IN$56,ROW(IN$4:IN$56)-MIN(ROW(IN$4))+1,""),ROWS(IN$111:IN130))),"")</f>
        <v/>
      </c>
      <c r="IO130" s="138" t="str">
        <f t="array" ref="IO130">IFERROR(INDEX($A$4:$A$56,SMALL(IF($A$111=IO$4:IO$56,ROW(IO$4:IO$56)-MIN(ROW(IO$4))+1,""),ROWS(IO$111:IO130))),"")</f>
        <v/>
      </c>
      <c r="IP130" s="138" t="str">
        <f t="array" ref="IP130">IFERROR(INDEX($A$4:$A$56,SMALL(IF($A$111=IP$4:IP$56,ROW(IP$4:IP$56)-MIN(ROW(IP$4))+1,""),ROWS(IP$111:IP130))),"")</f>
        <v/>
      </c>
      <c r="IQ130" s="138" t="str">
        <f t="array" ref="IQ130">IFERROR(INDEX($A$4:$A$56,SMALL(IF($A$111=IQ$4:IQ$56,ROW(IQ$4:IQ$56)-MIN(ROW(IQ$4))+1,""),ROWS(IQ$111:IQ130))),"")</f>
        <v/>
      </c>
      <c r="IR130" s="138" t="str">
        <f t="array" ref="IR130">IFERROR(INDEX($A$4:$A$56,SMALL(IF($A$111=IR$4:IR$56,ROW(IR$4:IR$56)-MIN(ROW(IR$4))+1,""),ROWS(IR$111:IR130))),"")</f>
        <v/>
      </c>
      <c r="IS130" s="138" t="str">
        <f t="array" ref="IS130">IFERROR(INDEX($A$4:$A$56,SMALL(IF($A$111=IS$4:IS$56,ROW(IS$4:IS$56)-MIN(ROW(IS$4))+1,""),ROWS(IS$111:IS130))),"")</f>
        <v/>
      </c>
      <c r="IT130" s="138" t="str">
        <f t="array" ref="IT130">IFERROR(INDEX($A$4:$A$56,SMALL(IF($A$111=IT$4:IT$56,ROW(IT$4:IT$56)-MIN(ROW(IT$4))+1,""),ROWS(IT$111:IT130))),"")</f>
        <v/>
      </c>
      <c r="IU130" s="138" t="str">
        <f t="array" ref="IU130">IFERROR(INDEX($A$4:$A$56,SMALL(IF($A$111=IU$4:IU$56,ROW(IU$4:IU$56)-MIN(ROW(IU$4))+1,""),ROWS(IU$111:IU130))),"")</f>
        <v/>
      </c>
      <c r="IV130" s="138" t="str">
        <f t="array" ref="IV130">IFERROR(INDEX($A$4:$A$56,SMALL(IF($A$111=IV$4:IV$56,ROW(IV$4:IV$56)-MIN(ROW(IV$4))+1,""),ROWS(IV$111:IV130))),"")</f>
        <v/>
      </c>
      <c r="IW130" s="138" t="str">
        <f t="array" ref="IW130">IFERROR(INDEX($A$4:$A$56,SMALL(IF($A$111=IW$4:IW$56,ROW(IW$4:IW$56)-MIN(ROW(IW$4))+1,""),ROWS(IW$111:IW130))),"")</f>
        <v/>
      </c>
      <c r="IX130" s="138" t="str">
        <f t="array" ref="IX130">IFERROR(INDEX($A$4:$A$56,SMALL(IF($A$111=IX$4:IX$56,ROW(IX$4:IX$56)-MIN(ROW(IX$4))+1,""),ROWS(IX$111:IX130))),"")</f>
        <v/>
      </c>
      <c r="IY130" s="138" t="str">
        <f t="array" ref="IY130">IFERROR(INDEX($A$4:$A$56,SMALL(IF($A$111=IY$4:IY$56,ROW(IY$4:IY$56)-MIN(ROW(IY$4))+1,""),ROWS(IY$111:IY130))),"")</f>
        <v/>
      </c>
      <c r="IZ130" s="138" t="str">
        <f t="array" ref="IZ130">IFERROR(INDEX($A$4:$A$56,SMALL(IF($A$111=IZ$4:IZ$56,ROW(IZ$4:IZ$56)-MIN(ROW(IZ$4))+1,""),ROWS(IZ$111:IZ130))),"")</f>
        <v/>
      </c>
      <c r="JA130" s="138" t="str">
        <f t="array" ref="JA130">IFERROR(INDEX($A$4:$A$56,SMALL(IF($A$111=JA$4:JA$56,ROW(JA$4:JA$56)-MIN(ROW(JA$4))+1,""),ROWS(JA$111:JA130))),"")</f>
        <v/>
      </c>
      <c r="JB130" s="138" t="str">
        <f t="array" ref="JB130">IFERROR(INDEX($A$4:$A$56,SMALL(IF($A$111=JB$4:JB$56,ROW(JB$4:JB$56)-MIN(ROW(JB$4))+1,""),ROWS(JB$111:JB130))),"")</f>
        <v/>
      </c>
      <c r="JC130" s="138" t="str">
        <f t="array" ref="JC130">IFERROR(INDEX($A$4:$A$56,SMALL(IF($A$111=JC$4:JC$56,ROW(JC$4:JC$56)-MIN(ROW(JC$4))+1,""),ROWS(JC$111:JC130))),"")</f>
        <v/>
      </c>
      <c r="JD130" s="138" t="str">
        <f t="array" ref="JD130">IFERROR(INDEX($A$4:$A$56,SMALL(IF($A$111=JD$4:JD$56,ROW(JD$4:JD$56)-MIN(ROW(JD$4))+1,""),ROWS(JD$111:JD130))),"")</f>
        <v/>
      </c>
      <c r="JE130" s="138" t="str">
        <f t="array" ref="JE130">IFERROR(INDEX($A$4:$A$56,SMALL(IF($A$111=JE$4:JE$56,ROW(JE$4:JE$56)-MIN(ROW(JE$4))+1,""),ROWS(JE$111:JE130))),"")</f>
        <v/>
      </c>
      <c r="JF130" s="138" t="str">
        <f t="array" ref="JF130">IFERROR(INDEX($A$4:$A$56,SMALL(IF($A$111=JF$4:JF$56,ROW(JF$4:JF$56)-MIN(ROW(JF$4))+1,""),ROWS(JF$111:JF130))),"")</f>
        <v/>
      </c>
      <c r="JG130" s="138" t="str">
        <f t="array" ref="JG130">IFERROR(INDEX($A$4:$A$56,SMALL(IF($A$111=JG$4:JG$56,ROW(JG$4:JG$56)-MIN(ROW(JG$4))+1,""),ROWS(JG$111:JG130))),"")</f>
        <v/>
      </c>
      <c r="JH130" s="138" t="str">
        <f t="array" ref="JH130">IFERROR(INDEX($A$4:$A$56,SMALL(IF($A$111=JH$4:JH$56,ROW(JH$4:JH$56)-MIN(ROW(JH$4))+1,""),ROWS(JH$111:JH130))),"")</f>
        <v/>
      </c>
      <c r="JI130" s="138" t="str">
        <f t="array" ref="JI130">IFERROR(INDEX($A$4:$A$56,SMALL(IF($A$111=JI$4:JI$56,ROW(JI$4:JI$56)-MIN(ROW(JI$4))+1,""),ROWS(JI$111:JI130))),"")</f>
        <v/>
      </c>
      <c r="JJ130" s="138" t="str">
        <f t="array" ref="JJ130">IFERROR(INDEX($A$4:$A$56,SMALL(IF($A$111=JJ$4:JJ$56,ROW(JJ$4:JJ$56)-MIN(ROW(JJ$4))+1,""),ROWS(JJ$111:JJ130))),"")</f>
        <v/>
      </c>
      <c r="JK130" s="138" t="str">
        <f t="array" ref="JK130">IFERROR(INDEX($A$4:$A$56,SMALL(IF($A$111=JK$4:JK$56,ROW(JK$4:JK$56)-MIN(ROW(JK$4))+1,""),ROWS(JK$111:JK130))),"")</f>
        <v/>
      </c>
    </row>
  </sheetData>
  <pageMargins left="0.7" right="0.7" top="0.75" bottom="0.75" header="0.3" footer="0.3"/>
  <pageSetup paperSize="9" orientation="portrait" verticalDpi="0"/>
  <ignoredErrors>
    <ignoredError sqref="B89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R74"/>
  <sheetViews>
    <sheetView zoomScale="40" zoomScaleNormal="40" zoomScalePageLayoutView="40" workbookViewId="0">
      <pane xSplit="1" topLeftCell="B1" activePane="topRight" state="frozen"/>
      <selection pane="topRight" activeCell="A73" sqref="A1:A73"/>
    </sheetView>
  </sheetViews>
  <sheetFormatPr baseColWidth="10" defaultRowHeight="14" x14ac:dyDescent="0"/>
  <cols>
    <col min="1" max="1" width="25.5" bestFit="1" customWidth="1"/>
    <col min="6" max="6" width="11.5" customWidth="1"/>
    <col min="7" max="8" width="0" hidden="1" customWidth="1"/>
  </cols>
  <sheetData>
    <row r="1" spans="1:423">
      <c r="B1" s="227" t="s">
        <v>284</v>
      </c>
      <c r="C1" s="227"/>
      <c r="D1" s="227"/>
      <c r="E1" s="227"/>
      <c r="F1" s="227"/>
      <c r="G1" s="227"/>
      <c r="H1" s="227"/>
      <c r="I1" s="81"/>
      <c r="J1" s="81"/>
      <c r="K1" s="227" t="s">
        <v>18</v>
      </c>
      <c r="L1" s="227"/>
      <c r="M1" s="227"/>
      <c r="N1" s="227"/>
      <c r="O1" s="227"/>
      <c r="P1" s="227"/>
      <c r="Q1" s="227"/>
      <c r="R1" s="227" t="s">
        <v>19</v>
      </c>
      <c r="S1" s="227"/>
      <c r="T1" s="227"/>
      <c r="U1" s="227"/>
      <c r="V1" s="227"/>
      <c r="W1" s="227"/>
      <c r="X1" s="227"/>
      <c r="Y1" s="227" t="s">
        <v>20</v>
      </c>
      <c r="Z1" s="227"/>
      <c r="AA1" s="227"/>
      <c r="AB1" s="227"/>
      <c r="AC1" s="227"/>
      <c r="AD1" s="227"/>
      <c r="AE1" s="227"/>
      <c r="AF1" s="227" t="s">
        <v>21</v>
      </c>
      <c r="AG1" s="227"/>
      <c r="AH1" s="227"/>
      <c r="AI1" s="227"/>
      <c r="AJ1" s="227"/>
      <c r="AK1" s="227"/>
      <c r="AL1" s="227"/>
      <c r="AM1" s="227" t="s">
        <v>22</v>
      </c>
      <c r="AN1" s="227"/>
      <c r="AO1" s="227"/>
      <c r="AP1" s="227"/>
      <c r="AQ1" s="227"/>
      <c r="AR1" s="227"/>
      <c r="AS1" s="227"/>
      <c r="AT1" s="227" t="s">
        <v>23</v>
      </c>
      <c r="AU1" s="227"/>
      <c r="AV1" s="227"/>
      <c r="AW1" s="227"/>
      <c r="AX1" s="227"/>
      <c r="AY1" s="227"/>
      <c r="AZ1" s="227"/>
      <c r="BA1" s="227" t="s">
        <v>24</v>
      </c>
      <c r="BB1" s="227"/>
      <c r="BC1" s="227"/>
      <c r="BD1" s="227"/>
      <c r="BE1" s="227"/>
      <c r="BF1" s="227"/>
      <c r="BG1" s="227"/>
      <c r="BH1" s="227" t="s">
        <v>25</v>
      </c>
      <c r="BI1" s="227"/>
      <c r="BJ1" s="227"/>
      <c r="BK1" s="227"/>
      <c r="BL1" s="227"/>
      <c r="BM1" s="227"/>
      <c r="BN1" s="227"/>
      <c r="BO1" s="227" t="s">
        <v>26</v>
      </c>
      <c r="BP1" s="227"/>
      <c r="BQ1" s="227"/>
      <c r="BR1" s="227"/>
      <c r="BS1" s="227"/>
      <c r="BT1" s="227"/>
      <c r="BU1" s="227"/>
      <c r="BV1" s="227" t="s">
        <v>27</v>
      </c>
      <c r="BW1" s="227"/>
      <c r="BX1" s="227"/>
      <c r="BY1" s="227"/>
      <c r="BZ1" s="227"/>
      <c r="CA1" s="227"/>
      <c r="CB1" s="227"/>
      <c r="CC1" s="227" t="s">
        <v>28</v>
      </c>
      <c r="CD1" s="227"/>
      <c r="CE1" s="227"/>
      <c r="CF1" s="227"/>
      <c r="CG1" s="227"/>
      <c r="CH1" s="227"/>
      <c r="CI1" s="227"/>
      <c r="CJ1" s="227" t="s">
        <v>29</v>
      </c>
      <c r="CK1" s="227"/>
      <c r="CL1" s="227"/>
      <c r="CM1" s="227"/>
      <c r="CN1" s="227"/>
      <c r="CO1" s="227"/>
      <c r="CP1" s="227"/>
      <c r="CQ1" s="227" t="s">
        <v>30</v>
      </c>
      <c r="CR1" s="227"/>
      <c r="CS1" s="227"/>
      <c r="CT1" s="227"/>
      <c r="CU1" s="227"/>
      <c r="CV1" s="227"/>
      <c r="CW1" s="227"/>
      <c r="CX1" s="227" t="s">
        <v>31</v>
      </c>
      <c r="CY1" s="227"/>
      <c r="CZ1" s="227"/>
      <c r="DA1" s="227"/>
      <c r="DB1" s="227"/>
      <c r="DC1" s="227"/>
      <c r="DD1" s="227"/>
      <c r="DE1" s="227" t="s">
        <v>32</v>
      </c>
      <c r="DF1" s="227"/>
      <c r="DG1" s="227"/>
      <c r="DH1" s="227"/>
      <c r="DI1" s="227"/>
      <c r="DJ1" s="227"/>
      <c r="DK1" s="227"/>
      <c r="DL1" s="227" t="s">
        <v>33</v>
      </c>
      <c r="DM1" s="227"/>
      <c r="DN1" s="227"/>
      <c r="DO1" s="227"/>
      <c r="DP1" s="227"/>
      <c r="DQ1" s="227"/>
      <c r="DR1" s="227"/>
      <c r="DS1" s="227" t="s">
        <v>34</v>
      </c>
      <c r="DT1" s="227"/>
      <c r="DU1" s="227"/>
      <c r="DV1" s="227"/>
      <c r="DW1" s="227"/>
      <c r="DX1" s="227"/>
      <c r="DY1" s="227"/>
      <c r="DZ1" s="227" t="s">
        <v>35</v>
      </c>
      <c r="EA1" s="227"/>
      <c r="EB1" s="227"/>
      <c r="EC1" s="227"/>
      <c r="ED1" s="227"/>
      <c r="EE1" s="227"/>
      <c r="EF1" s="227"/>
      <c r="EG1" s="227" t="s">
        <v>36</v>
      </c>
      <c r="EH1" s="227"/>
      <c r="EI1" s="227"/>
      <c r="EJ1" s="227"/>
      <c r="EK1" s="227"/>
      <c r="EL1" s="227"/>
      <c r="EM1" s="227"/>
      <c r="EN1" s="227" t="s">
        <v>66</v>
      </c>
      <c r="EO1" s="227"/>
      <c r="EP1" s="227"/>
      <c r="EQ1" s="227"/>
      <c r="ER1" s="227"/>
      <c r="ES1" s="227"/>
      <c r="ET1" s="227"/>
      <c r="EU1" s="227" t="s">
        <v>67</v>
      </c>
      <c r="EV1" s="227"/>
      <c r="EW1" s="227"/>
      <c r="EX1" s="227"/>
      <c r="EY1" s="227"/>
      <c r="EZ1" s="227"/>
      <c r="FA1" s="227"/>
      <c r="FB1" s="227" t="s">
        <v>68</v>
      </c>
      <c r="FC1" s="227"/>
      <c r="FD1" s="227"/>
      <c r="FE1" s="227"/>
      <c r="FF1" s="227"/>
      <c r="FG1" s="227"/>
      <c r="FH1" s="227"/>
      <c r="FI1" s="227" t="s">
        <v>69</v>
      </c>
      <c r="FJ1" s="227"/>
      <c r="FK1" s="227"/>
      <c r="FL1" s="227"/>
      <c r="FM1" s="227"/>
      <c r="FN1" s="227"/>
      <c r="FO1" s="227"/>
      <c r="FP1" s="227" t="s">
        <v>70</v>
      </c>
      <c r="FQ1" s="227"/>
      <c r="FR1" s="227"/>
      <c r="FS1" s="227"/>
      <c r="FT1" s="227"/>
      <c r="FU1" s="227"/>
      <c r="FV1" s="227"/>
      <c r="FW1" s="227" t="s">
        <v>71</v>
      </c>
      <c r="FX1" s="227"/>
      <c r="FY1" s="227"/>
      <c r="FZ1" s="227"/>
      <c r="GA1" s="227"/>
      <c r="GB1" s="227"/>
      <c r="GC1" s="227"/>
      <c r="GD1" s="227" t="s">
        <v>73</v>
      </c>
      <c r="GE1" s="227"/>
      <c r="GF1" s="227"/>
      <c r="GG1" s="227"/>
      <c r="GH1" s="227"/>
      <c r="GI1" s="227"/>
      <c r="GJ1" s="227"/>
      <c r="GK1" s="227" t="s">
        <v>86</v>
      </c>
      <c r="GL1" s="227"/>
      <c r="GM1" s="227"/>
      <c r="GN1" s="227"/>
      <c r="GO1" s="227"/>
      <c r="GP1" s="227"/>
      <c r="GQ1" s="227"/>
      <c r="GR1" s="227" t="s">
        <v>87</v>
      </c>
      <c r="GS1" s="227"/>
      <c r="GT1" s="227"/>
      <c r="GU1" s="227"/>
      <c r="GV1" s="227"/>
      <c r="GW1" s="227"/>
      <c r="GX1" s="227"/>
      <c r="GY1" s="227" t="s">
        <v>88</v>
      </c>
      <c r="GZ1" s="227"/>
      <c r="HA1" s="227"/>
      <c r="HB1" s="227"/>
      <c r="HC1" s="227"/>
      <c r="HD1" s="227"/>
      <c r="HE1" s="227"/>
      <c r="HF1" s="227" t="s">
        <v>89</v>
      </c>
      <c r="HG1" s="227"/>
      <c r="HH1" s="227"/>
      <c r="HI1" s="227"/>
      <c r="HJ1" s="227"/>
      <c r="HK1" s="227"/>
      <c r="HL1" s="227"/>
      <c r="HM1" s="227" t="s">
        <v>90</v>
      </c>
      <c r="HN1" s="227"/>
      <c r="HO1" s="227"/>
      <c r="HP1" s="227"/>
      <c r="HQ1" s="227"/>
      <c r="HR1" s="227"/>
      <c r="HS1" s="227"/>
      <c r="HT1" s="227" t="s">
        <v>91</v>
      </c>
      <c r="HU1" s="227"/>
      <c r="HV1" s="227"/>
      <c r="HW1" s="227"/>
      <c r="HX1" s="227"/>
      <c r="HY1" s="227"/>
      <c r="HZ1" s="227"/>
      <c r="IA1" s="227" t="s">
        <v>92</v>
      </c>
      <c r="IB1" s="227"/>
      <c r="IC1" s="227"/>
      <c r="ID1" s="227"/>
      <c r="IE1" s="227"/>
      <c r="IF1" s="227"/>
      <c r="IG1" s="227"/>
      <c r="IH1" s="227" t="s">
        <v>93</v>
      </c>
      <c r="II1" s="227"/>
      <c r="IJ1" s="227"/>
      <c r="IK1" s="227"/>
      <c r="IL1" s="227"/>
      <c r="IM1" s="227"/>
      <c r="IN1" s="227"/>
      <c r="IO1" s="227" t="s">
        <v>94</v>
      </c>
      <c r="IP1" s="227"/>
      <c r="IQ1" s="227"/>
      <c r="IR1" s="227"/>
      <c r="IS1" s="227"/>
      <c r="IT1" s="227"/>
      <c r="IU1" s="227"/>
      <c r="IV1" s="227" t="s">
        <v>95</v>
      </c>
      <c r="IW1" s="227"/>
      <c r="IX1" s="227"/>
      <c r="IY1" s="227"/>
      <c r="IZ1" s="227"/>
      <c r="JA1" s="227"/>
      <c r="JB1" s="227"/>
      <c r="JC1" s="227" t="s">
        <v>96</v>
      </c>
      <c r="JD1" s="227"/>
      <c r="JE1" s="227"/>
      <c r="JF1" s="227"/>
      <c r="JG1" s="227"/>
      <c r="JH1" s="227"/>
      <c r="JI1" s="227"/>
      <c r="JJ1" s="227" t="s">
        <v>97</v>
      </c>
      <c r="JK1" s="227"/>
      <c r="JL1" s="227"/>
      <c r="JM1" s="227"/>
      <c r="JN1" s="227"/>
      <c r="JO1" s="227"/>
      <c r="JP1" s="227"/>
      <c r="JQ1" s="227" t="s">
        <v>98</v>
      </c>
      <c r="JR1" s="227"/>
      <c r="JS1" s="227"/>
      <c r="JT1" s="227"/>
      <c r="JU1" s="227"/>
      <c r="JV1" s="227"/>
      <c r="JW1" s="227"/>
      <c r="JX1" s="227" t="s">
        <v>99</v>
      </c>
      <c r="JY1" s="227"/>
      <c r="JZ1" s="227"/>
      <c r="KA1" s="227"/>
      <c r="KB1" s="227"/>
      <c r="KC1" s="227"/>
      <c r="KD1" s="227"/>
      <c r="KE1" s="227" t="s">
        <v>100</v>
      </c>
      <c r="KF1" s="227"/>
      <c r="KG1" s="227"/>
      <c r="KH1" s="227"/>
      <c r="KI1" s="227"/>
      <c r="KJ1" s="227"/>
      <c r="KK1" s="227"/>
      <c r="KL1" s="227" t="s">
        <v>101</v>
      </c>
      <c r="KM1" s="227"/>
      <c r="KN1" s="227"/>
      <c r="KO1" s="227"/>
      <c r="KP1" s="227"/>
      <c r="KQ1" s="227"/>
      <c r="KR1" s="227"/>
      <c r="KS1" s="227" t="s">
        <v>102</v>
      </c>
      <c r="KT1" s="227"/>
      <c r="KU1" s="227"/>
      <c r="KV1" s="227"/>
      <c r="KW1" s="227"/>
      <c r="KX1" s="227"/>
      <c r="KY1" s="227"/>
      <c r="KZ1" s="227" t="s">
        <v>103</v>
      </c>
      <c r="LA1" s="227"/>
      <c r="LB1" s="227"/>
      <c r="LC1" s="227"/>
      <c r="LD1" s="227"/>
      <c r="LE1" s="227"/>
      <c r="LF1" s="227"/>
      <c r="LG1" s="227" t="s">
        <v>104</v>
      </c>
      <c r="LH1" s="227"/>
      <c r="LI1" s="227"/>
      <c r="LJ1" s="227"/>
      <c r="LK1" s="227"/>
      <c r="LL1" s="227"/>
      <c r="LM1" s="227"/>
      <c r="LN1" s="227" t="s">
        <v>105</v>
      </c>
      <c r="LO1" s="227"/>
      <c r="LP1" s="227"/>
      <c r="LQ1" s="227"/>
      <c r="LR1" s="227"/>
      <c r="LS1" s="227"/>
      <c r="LT1" s="227"/>
      <c r="LU1" s="227" t="s">
        <v>106</v>
      </c>
      <c r="LV1" s="227"/>
      <c r="LW1" s="227"/>
      <c r="LX1" s="227"/>
      <c r="LY1" s="227"/>
      <c r="LZ1" s="227"/>
      <c r="MA1" s="227"/>
      <c r="MB1" s="227" t="s">
        <v>107</v>
      </c>
      <c r="MC1" s="227"/>
      <c r="MD1" s="227"/>
      <c r="ME1" s="227"/>
      <c r="MF1" s="227"/>
      <c r="MG1" s="227"/>
      <c r="MH1" s="227"/>
      <c r="MI1" s="227" t="s">
        <v>108</v>
      </c>
      <c r="MJ1" s="227"/>
      <c r="MK1" s="227"/>
      <c r="ML1" s="227"/>
      <c r="MM1" s="227"/>
      <c r="MN1" s="227"/>
      <c r="MO1" s="227"/>
      <c r="MP1" s="227" t="s">
        <v>109</v>
      </c>
      <c r="MQ1" s="227"/>
      <c r="MR1" s="227"/>
      <c r="MS1" s="227"/>
      <c r="MT1" s="227"/>
      <c r="MU1" s="227"/>
      <c r="MV1" s="227"/>
      <c r="MW1" s="227" t="s">
        <v>110</v>
      </c>
      <c r="MX1" s="227"/>
      <c r="MY1" s="227"/>
      <c r="MZ1" s="227"/>
      <c r="NA1" s="227"/>
      <c r="NB1" s="227"/>
      <c r="NC1" s="227"/>
      <c r="ND1" s="227" t="s">
        <v>111</v>
      </c>
      <c r="NE1" s="227"/>
      <c r="NF1" s="227"/>
      <c r="NG1" s="227"/>
      <c r="NH1" s="227"/>
      <c r="NI1" s="227"/>
      <c r="NJ1" s="227"/>
      <c r="NK1" s="227" t="s">
        <v>112</v>
      </c>
      <c r="NL1" s="227"/>
      <c r="NM1" s="227"/>
      <c r="NN1" s="227"/>
      <c r="NO1" s="227"/>
      <c r="NP1" s="227"/>
      <c r="NQ1" s="227"/>
      <c r="NR1" s="227" t="s">
        <v>113</v>
      </c>
      <c r="NS1" s="227"/>
      <c r="NT1" s="227"/>
      <c r="NU1" s="227"/>
      <c r="NV1" s="227"/>
      <c r="NW1" s="227"/>
      <c r="NX1" s="227"/>
      <c r="NY1" s="227" t="s">
        <v>114</v>
      </c>
      <c r="NZ1" s="227"/>
      <c r="OA1" s="227"/>
      <c r="OB1" s="227"/>
      <c r="OC1" s="227"/>
      <c r="OD1" s="227"/>
      <c r="OE1" s="227"/>
      <c r="OF1" s="227" t="s">
        <v>115</v>
      </c>
      <c r="OG1" s="227"/>
      <c r="OH1" s="227"/>
      <c r="OI1" s="227"/>
      <c r="OJ1" s="227"/>
      <c r="OK1" s="227"/>
      <c r="OL1" s="227"/>
      <c r="OM1" s="227" t="s">
        <v>116</v>
      </c>
      <c r="ON1" s="227"/>
      <c r="OO1" s="227"/>
      <c r="OP1" s="227"/>
      <c r="OQ1" s="227"/>
      <c r="OR1" s="227"/>
      <c r="OS1" s="227"/>
      <c r="OT1" s="227" t="s">
        <v>117</v>
      </c>
      <c r="OU1" s="227"/>
      <c r="OV1" s="227"/>
      <c r="OW1" s="227"/>
      <c r="OX1" s="227"/>
      <c r="OY1" s="227"/>
      <c r="OZ1" s="227"/>
    </row>
    <row r="2" spans="1:423">
      <c r="B2" s="228">
        <v>40</v>
      </c>
      <c r="C2" s="228"/>
      <c r="D2" s="228"/>
      <c r="E2" s="228"/>
      <c r="F2" s="228"/>
      <c r="G2" s="228"/>
      <c r="H2" s="228"/>
      <c r="I2" s="134"/>
      <c r="J2" s="134"/>
      <c r="K2" s="228">
        <v>41</v>
      </c>
      <c r="L2" s="228"/>
      <c r="M2" s="228"/>
      <c r="N2" s="228"/>
      <c r="O2" s="228"/>
      <c r="P2" s="228"/>
      <c r="Q2" s="228"/>
      <c r="R2" s="228">
        <v>42</v>
      </c>
      <c r="S2" s="228"/>
      <c r="T2" s="228"/>
      <c r="U2" s="228"/>
      <c r="V2" s="228"/>
      <c r="W2" s="228"/>
      <c r="X2" s="228"/>
      <c r="Y2" s="228">
        <v>43</v>
      </c>
      <c r="Z2" s="228"/>
      <c r="AA2" s="228"/>
      <c r="AB2" s="228"/>
      <c r="AC2" s="228"/>
      <c r="AD2" s="228"/>
      <c r="AE2" s="228"/>
      <c r="AF2" s="228">
        <v>44</v>
      </c>
      <c r="AG2" s="228"/>
      <c r="AH2" s="228"/>
      <c r="AI2" s="228"/>
      <c r="AJ2" s="228"/>
      <c r="AK2" s="228"/>
      <c r="AL2" s="228"/>
      <c r="AM2" s="228">
        <v>45</v>
      </c>
      <c r="AN2" s="228"/>
      <c r="AO2" s="228"/>
      <c r="AP2" s="228"/>
      <c r="AQ2" s="228"/>
      <c r="AR2" s="228"/>
      <c r="AS2" s="228"/>
      <c r="AT2" s="228">
        <v>46</v>
      </c>
      <c r="AU2" s="228"/>
      <c r="AV2" s="228"/>
      <c r="AW2" s="228"/>
      <c r="AX2" s="228"/>
      <c r="AY2" s="228"/>
      <c r="AZ2" s="228"/>
      <c r="BA2" s="228">
        <v>47</v>
      </c>
      <c r="BB2" s="228"/>
      <c r="BC2" s="228"/>
      <c r="BD2" s="228"/>
      <c r="BE2" s="228"/>
      <c r="BF2" s="228"/>
      <c r="BG2" s="228"/>
      <c r="BH2" s="228">
        <v>48</v>
      </c>
      <c r="BI2" s="228"/>
      <c r="BJ2" s="228"/>
      <c r="BK2" s="228"/>
      <c r="BL2" s="228"/>
      <c r="BM2" s="228"/>
      <c r="BN2" s="228"/>
      <c r="BO2" s="228">
        <v>49</v>
      </c>
      <c r="BP2" s="228"/>
      <c r="BQ2" s="228"/>
      <c r="BR2" s="228"/>
      <c r="BS2" s="228"/>
      <c r="BT2" s="228"/>
      <c r="BU2" s="228"/>
      <c r="BV2" s="228">
        <v>50</v>
      </c>
      <c r="BW2" s="228"/>
      <c r="BX2" s="228"/>
      <c r="BY2" s="228"/>
      <c r="BZ2" s="228"/>
      <c r="CA2" s="228"/>
      <c r="CB2" s="228"/>
      <c r="CC2" s="228">
        <v>51</v>
      </c>
      <c r="CD2" s="228"/>
      <c r="CE2" s="228"/>
      <c r="CF2" s="228"/>
      <c r="CG2" s="228"/>
      <c r="CH2" s="228"/>
      <c r="CI2" s="228"/>
      <c r="CJ2" s="228">
        <v>52</v>
      </c>
      <c r="CK2" s="228"/>
      <c r="CL2" s="228"/>
      <c r="CM2" s="228"/>
      <c r="CN2" s="228"/>
      <c r="CO2" s="228"/>
      <c r="CP2" s="228"/>
      <c r="CQ2" s="228">
        <v>1</v>
      </c>
      <c r="CR2" s="228"/>
      <c r="CS2" s="228"/>
      <c r="CT2" s="228"/>
      <c r="CU2" s="228"/>
      <c r="CV2" s="228"/>
      <c r="CW2" s="228"/>
      <c r="CX2" s="228">
        <v>2</v>
      </c>
      <c r="CY2" s="228"/>
      <c r="CZ2" s="228"/>
      <c r="DA2" s="228"/>
      <c r="DB2" s="228"/>
      <c r="DC2" s="228"/>
      <c r="DD2" s="228"/>
      <c r="DE2" s="228">
        <v>3</v>
      </c>
      <c r="DF2" s="228"/>
      <c r="DG2" s="228"/>
      <c r="DH2" s="228"/>
      <c r="DI2" s="228"/>
      <c r="DJ2" s="228"/>
      <c r="DK2" s="228"/>
      <c r="DL2" s="228">
        <v>4</v>
      </c>
      <c r="DM2" s="228"/>
      <c r="DN2" s="228"/>
      <c r="DO2" s="228"/>
      <c r="DP2" s="228"/>
      <c r="DQ2" s="228"/>
      <c r="DR2" s="228"/>
      <c r="DS2" s="228">
        <v>5</v>
      </c>
      <c r="DT2" s="228"/>
      <c r="DU2" s="228"/>
      <c r="DV2" s="228"/>
      <c r="DW2" s="228"/>
      <c r="DX2" s="228"/>
      <c r="DY2" s="228"/>
      <c r="DZ2" s="228">
        <v>6</v>
      </c>
      <c r="EA2" s="228"/>
      <c r="EB2" s="228"/>
      <c r="EC2" s="228"/>
      <c r="ED2" s="228"/>
      <c r="EE2" s="228"/>
      <c r="EF2" s="228"/>
      <c r="EG2" s="228">
        <v>7</v>
      </c>
      <c r="EH2" s="228"/>
      <c r="EI2" s="228"/>
      <c r="EJ2" s="228"/>
      <c r="EK2" s="228"/>
      <c r="EL2" s="228"/>
      <c r="EM2" s="228"/>
      <c r="EN2" s="228">
        <v>8</v>
      </c>
      <c r="EO2" s="228"/>
      <c r="EP2" s="228"/>
      <c r="EQ2" s="228"/>
      <c r="ER2" s="228"/>
      <c r="ES2" s="228"/>
      <c r="ET2" s="228"/>
      <c r="EU2" s="228">
        <v>9</v>
      </c>
      <c r="EV2" s="228"/>
      <c r="EW2" s="228"/>
      <c r="EX2" s="228"/>
      <c r="EY2" s="228"/>
      <c r="EZ2" s="228"/>
      <c r="FA2" s="228"/>
      <c r="FB2" s="228">
        <v>10</v>
      </c>
      <c r="FC2" s="228"/>
      <c r="FD2" s="228"/>
      <c r="FE2" s="228"/>
      <c r="FF2" s="228"/>
      <c r="FG2" s="228"/>
      <c r="FH2" s="228"/>
      <c r="FI2" s="228">
        <v>11</v>
      </c>
      <c r="FJ2" s="228"/>
      <c r="FK2" s="228"/>
      <c r="FL2" s="228"/>
      <c r="FM2" s="228"/>
      <c r="FN2" s="228"/>
      <c r="FO2" s="228"/>
      <c r="FP2" s="228">
        <v>12</v>
      </c>
      <c r="FQ2" s="228"/>
      <c r="FR2" s="228"/>
      <c r="FS2" s="228"/>
      <c r="FT2" s="228"/>
      <c r="FU2" s="228"/>
      <c r="FV2" s="228"/>
      <c r="FW2" s="228">
        <v>13</v>
      </c>
      <c r="FX2" s="228"/>
      <c r="FY2" s="228"/>
      <c r="FZ2" s="228"/>
      <c r="GA2" s="228"/>
      <c r="GB2" s="228"/>
      <c r="GC2" s="228"/>
      <c r="GD2" s="228">
        <v>14</v>
      </c>
      <c r="GE2" s="228"/>
      <c r="GF2" s="228"/>
      <c r="GG2" s="228"/>
      <c r="GH2" s="228"/>
      <c r="GI2" s="228"/>
      <c r="GJ2" s="228"/>
      <c r="GK2" s="228">
        <v>15</v>
      </c>
      <c r="GL2" s="228"/>
      <c r="GM2" s="228"/>
      <c r="GN2" s="228"/>
      <c r="GO2" s="228"/>
      <c r="GP2" s="228"/>
      <c r="GQ2" s="228"/>
      <c r="GR2" s="228">
        <v>16</v>
      </c>
      <c r="GS2" s="228"/>
      <c r="GT2" s="228"/>
      <c r="GU2" s="228"/>
      <c r="GV2" s="228"/>
      <c r="GW2" s="228"/>
      <c r="GX2" s="228"/>
      <c r="GY2" s="228">
        <v>17</v>
      </c>
      <c r="GZ2" s="228"/>
      <c r="HA2" s="228"/>
      <c r="HB2" s="228"/>
      <c r="HC2" s="228"/>
      <c r="HD2" s="228"/>
      <c r="HE2" s="228"/>
      <c r="HF2" s="228">
        <v>18</v>
      </c>
      <c r="HG2" s="228"/>
      <c r="HH2" s="228"/>
      <c r="HI2" s="228"/>
      <c r="HJ2" s="228"/>
      <c r="HK2" s="228"/>
      <c r="HL2" s="228"/>
      <c r="HM2" s="228">
        <v>19</v>
      </c>
      <c r="HN2" s="228"/>
      <c r="HO2" s="228"/>
      <c r="HP2" s="228"/>
      <c r="HQ2" s="228"/>
      <c r="HR2" s="228"/>
      <c r="HS2" s="228"/>
      <c r="HT2" s="228">
        <v>20</v>
      </c>
      <c r="HU2" s="228"/>
      <c r="HV2" s="228"/>
      <c r="HW2" s="228"/>
      <c r="HX2" s="228"/>
      <c r="HY2" s="228"/>
      <c r="HZ2" s="228"/>
      <c r="IA2" s="228">
        <v>21</v>
      </c>
      <c r="IB2" s="228"/>
      <c r="IC2" s="228"/>
      <c r="ID2" s="228"/>
      <c r="IE2" s="228"/>
      <c r="IF2" s="228"/>
      <c r="IG2" s="228"/>
      <c r="IH2" s="228">
        <v>22</v>
      </c>
      <c r="II2" s="228"/>
      <c r="IJ2" s="228"/>
      <c r="IK2" s="228"/>
      <c r="IL2" s="228"/>
      <c r="IM2" s="228"/>
      <c r="IN2" s="228"/>
      <c r="IO2" s="228">
        <v>23</v>
      </c>
      <c r="IP2" s="228"/>
      <c r="IQ2" s="228"/>
      <c r="IR2" s="228"/>
      <c r="IS2" s="228"/>
      <c r="IT2" s="228"/>
      <c r="IU2" s="228"/>
      <c r="IV2" s="228">
        <v>24</v>
      </c>
      <c r="IW2" s="228"/>
      <c r="IX2" s="228"/>
      <c r="IY2" s="228"/>
      <c r="IZ2" s="228"/>
      <c r="JA2" s="228"/>
      <c r="JB2" s="228"/>
      <c r="JC2" s="228">
        <v>25</v>
      </c>
      <c r="JD2" s="228"/>
      <c r="JE2" s="228"/>
      <c r="JF2" s="228"/>
      <c r="JG2" s="228"/>
      <c r="JH2" s="228"/>
      <c r="JI2" s="228"/>
      <c r="JJ2" s="228">
        <v>26</v>
      </c>
      <c r="JK2" s="228"/>
      <c r="JL2" s="228"/>
      <c r="JM2" s="228"/>
      <c r="JN2" s="228"/>
      <c r="JO2" s="228"/>
      <c r="JP2" s="228"/>
      <c r="JQ2" s="228">
        <v>27</v>
      </c>
      <c r="JR2" s="228"/>
      <c r="JS2" s="228"/>
      <c r="JT2" s="228"/>
      <c r="JU2" s="228"/>
      <c r="JV2" s="228"/>
      <c r="JW2" s="228"/>
      <c r="JX2" s="228">
        <v>28</v>
      </c>
      <c r="JY2" s="228"/>
      <c r="JZ2" s="228"/>
      <c r="KA2" s="228"/>
      <c r="KB2" s="228"/>
      <c r="KC2" s="228"/>
      <c r="KD2" s="228"/>
      <c r="KE2" s="228">
        <v>29</v>
      </c>
      <c r="KF2" s="228"/>
      <c r="KG2" s="228"/>
      <c r="KH2" s="228"/>
      <c r="KI2" s="228"/>
      <c r="KJ2" s="228"/>
      <c r="KK2" s="228"/>
      <c r="KL2" s="228">
        <v>30</v>
      </c>
      <c r="KM2" s="228"/>
      <c r="KN2" s="228"/>
      <c r="KO2" s="228"/>
      <c r="KP2" s="228"/>
      <c r="KQ2" s="228"/>
      <c r="KR2" s="228"/>
      <c r="KS2" s="228">
        <v>31</v>
      </c>
      <c r="KT2" s="228"/>
      <c r="KU2" s="228"/>
      <c r="KV2" s="228"/>
      <c r="KW2" s="228"/>
      <c r="KX2" s="228"/>
      <c r="KY2" s="228"/>
      <c r="KZ2" s="228">
        <v>32</v>
      </c>
      <c r="LA2" s="228"/>
      <c r="LB2" s="228"/>
      <c r="LC2" s="228"/>
      <c r="LD2" s="228"/>
      <c r="LE2" s="228"/>
      <c r="LF2" s="228"/>
      <c r="LG2" s="228">
        <v>33</v>
      </c>
      <c r="LH2" s="228"/>
      <c r="LI2" s="228"/>
      <c r="LJ2" s="228"/>
      <c r="LK2" s="228"/>
      <c r="LL2" s="228"/>
      <c r="LM2" s="228"/>
      <c r="LN2" s="228">
        <v>34</v>
      </c>
      <c r="LO2" s="228"/>
      <c r="LP2" s="228"/>
      <c r="LQ2" s="228"/>
      <c r="LR2" s="228"/>
      <c r="LS2" s="228"/>
      <c r="LT2" s="228"/>
      <c r="LU2" s="228">
        <v>35</v>
      </c>
      <c r="LV2" s="228"/>
      <c r="LW2" s="228"/>
      <c r="LX2" s="228"/>
      <c r="LY2" s="228"/>
      <c r="LZ2" s="228"/>
      <c r="MA2" s="228"/>
      <c r="MB2" s="228">
        <v>36</v>
      </c>
      <c r="MC2" s="228"/>
      <c r="MD2" s="228"/>
      <c r="ME2" s="228"/>
      <c r="MF2" s="228"/>
      <c r="MG2" s="228"/>
      <c r="MH2" s="228"/>
      <c r="MI2" s="228">
        <v>37</v>
      </c>
      <c r="MJ2" s="228"/>
      <c r="MK2" s="228"/>
      <c r="ML2" s="228"/>
      <c r="MM2" s="228"/>
      <c r="MN2" s="228"/>
      <c r="MO2" s="228"/>
      <c r="MP2" s="228">
        <v>38</v>
      </c>
      <c r="MQ2" s="228"/>
      <c r="MR2" s="228"/>
      <c r="MS2" s="228"/>
      <c r="MT2" s="228"/>
      <c r="MU2" s="228"/>
      <c r="MV2" s="228"/>
      <c r="MW2" s="228">
        <v>39</v>
      </c>
      <c r="MX2" s="228"/>
      <c r="MY2" s="228"/>
      <c r="MZ2" s="228"/>
      <c r="NA2" s="228"/>
      <c r="NB2" s="228"/>
      <c r="NC2" s="228"/>
      <c r="ND2" s="228">
        <v>40</v>
      </c>
      <c r="NE2" s="228"/>
      <c r="NF2" s="228"/>
      <c r="NG2" s="228"/>
      <c r="NH2" s="228"/>
      <c r="NI2" s="228"/>
      <c r="NJ2" s="228"/>
      <c r="NK2" s="228">
        <v>41</v>
      </c>
      <c r="NL2" s="228"/>
      <c r="NM2" s="228"/>
      <c r="NN2" s="228"/>
      <c r="NO2" s="228"/>
      <c r="NP2" s="228"/>
      <c r="NQ2" s="228"/>
      <c r="NR2" s="228">
        <v>42</v>
      </c>
      <c r="NS2" s="228"/>
      <c r="NT2" s="228"/>
      <c r="NU2" s="228"/>
      <c r="NV2" s="228"/>
      <c r="NW2" s="228"/>
      <c r="NX2" s="228"/>
      <c r="NY2" s="228">
        <v>43</v>
      </c>
      <c r="NZ2" s="228"/>
      <c r="OA2" s="228"/>
      <c r="OB2" s="228"/>
      <c r="OC2" s="228"/>
      <c r="OD2" s="228"/>
      <c r="OE2" s="228"/>
      <c r="OF2" s="228">
        <v>44</v>
      </c>
      <c r="OG2" s="228"/>
      <c r="OH2" s="228"/>
      <c r="OI2" s="228"/>
      <c r="OJ2" s="228"/>
      <c r="OK2" s="228"/>
      <c r="OL2" s="228"/>
      <c r="OM2" s="228">
        <v>45</v>
      </c>
      <c r="ON2" s="228"/>
      <c r="OO2" s="228"/>
      <c r="OP2" s="228"/>
      <c r="OQ2" s="228"/>
      <c r="OR2" s="228"/>
      <c r="OS2" s="228"/>
      <c r="OT2" s="228">
        <v>46</v>
      </c>
      <c r="OU2" s="228"/>
      <c r="OV2" s="228"/>
      <c r="OW2" s="228"/>
      <c r="OX2" s="228"/>
      <c r="OY2" s="228"/>
      <c r="OZ2" s="228"/>
    </row>
    <row r="3" spans="1:423">
      <c r="A3" s="124"/>
      <c r="B3" s="4" t="s">
        <v>0</v>
      </c>
      <c r="C3" s="4" t="s">
        <v>1</v>
      </c>
      <c r="D3" s="4" t="s">
        <v>2</v>
      </c>
      <c r="E3" s="4" t="s">
        <v>3</v>
      </c>
      <c r="F3" s="4" t="s">
        <v>4</v>
      </c>
      <c r="G3" s="4" t="s">
        <v>5</v>
      </c>
      <c r="H3" s="4" t="s">
        <v>6</v>
      </c>
      <c r="I3" s="2" t="s">
        <v>5</v>
      </c>
      <c r="J3" s="2" t="s">
        <v>6</v>
      </c>
      <c r="K3" s="2" t="s">
        <v>0</v>
      </c>
      <c r="L3" s="2" t="s">
        <v>1</v>
      </c>
      <c r="M3" s="2" t="s">
        <v>2</v>
      </c>
      <c r="N3" s="2" t="s">
        <v>3</v>
      </c>
      <c r="O3" s="2" t="s">
        <v>4</v>
      </c>
      <c r="P3" s="2" t="s">
        <v>5</v>
      </c>
      <c r="Q3" s="2" t="s">
        <v>6</v>
      </c>
      <c r="R3" s="2" t="s">
        <v>0</v>
      </c>
      <c r="S3" s="2" t="s">
        <v>1</v>
      </c>
      <c r="T3" s="2" t="s">
        <v>2</v>
      </c>
      <c r="U3" s="2" t="s">
        <v>3</v>
      </c>
      <c r="V3" s="2" t="s">
        <v>4</v>
      </c>
      <c r="W3" s="2" t="s">
        <v>5</v>
      </c>
      <c r="X3" s="2" t="s">
        <v>6</v>
      </c>
      <c r="Y3" s="2" t="s">
        <v>0</v>
      </c>
      <c r="Z3" s="2" t="s">
        <v>1</v>
      </c>
      <c r="AA3" s="2" t="s">
        <v>2</v>
      </c>
      <c r="AB3" s="2" t="s">
        <v>3</v>
      </c>
      <c r="AC3" s="2" t="s">
        <v>4</v>
      </c>
      <c r="AD3" s="2" t="s">
        <v>5</v>
      </c>
      <c r="AE3" s="2" t="s">
        <v>6</v>
      </c>
      <c r="AF3" s="2" t="s">
        <v>0</v>
      </c>
      <c r="AG3" s="2" t="s">
        <v>1</v>
      </c>
      <c r="AH3" s="2" t="s">
        <v>2</v>
      </c>
      <c r="AI3" s="2" t="s">
        <v>3</v>
      </c>
      <c r="AJ3" s="2" t="s">
        <v>4</v>
      </c>
      <c r="AK3" s="2" t="s">
        <v>5</v>
      </c>
      <c r="AL3" s="2" t="s">
        <v>6</v>
      </c>
      <c r="AM3" s="2" t="s">
        <v>0</v>
      </c>
      <c r="AN3" s="2" t="s">
        <v>1</v>
      </c>
      <c r="AO3" s="2" t="s">
        <v>2</v>
      </c>
      <c r="AP3" s="2" t="s">
        <v>3</v>
      </c>
      <c r="AQ3" s="2" t="s">
        <v>4</v>
      </c>
      <c r="AR3" s="2" t="s">
        <v>5</v>
      </c>
      <c r="AS3" s="2" t="s">
        <v>6</v>
      </c>
      <c r="AT3" s="2" t="s">
        <v>0</v>
      </c>
      <c r="AU3" s="2" t="s">
        <v>1</v>
      </c>
      <c r="AV3" s="2" t="s">
        <v>2</v>
      </c>
      <c r="AW3" s="2" t="s">
        <v>3</v>
      </c>
      <c r="AX3" s="2" t="s">
        <v>4</v>
      </c>
      <c r="AY3" s="2" t="s">
        <v>5</v>
      </c>
      <c r="AZ3" s="2" t="s">
        <v>6</v>
      </c>
      <c r="BA3" s="2" t="s">
        <v>0</v>
      </c>
      <c r="BB3" s="2" t="s">
        <v>1</v>
      </c>
      <c r="BC3" s="2" t="s">
        <v>2</v>
      </c>
      <c r="BD3" s="2" t="s">
        <v>3</v>
      </c>
      <c r="BE3" s="2" t="s">
        <v>4</v>
      </c>
      <c r="BF3" s="2" t="s">
        <v>5</v>
      </c>
      <c r="BG3" s="2" t="s">
        <v>6</v>
      </c>
      <c r="BH3" s="2" t="s">
        <v>0</v>
      </c>
      <c r="BI3" s="2" t="s">
        <v>1</v>
      </c>
      <c r="BJ3" s="2" t="s">
        <v>2</v>
      </c>
      <c r="BK3" s="2" t="s">
        <v>3</v>
      </c>
      <c r="BL3" s="2" t="s">
        <v>4</v>
      </c>
      <c r="BM3" s="2" t="s">
        <v>5</v>
      </c>
      <c r="BN3" s="2" t="s">
        <v>6</v>
      </c>
      <c r="BO3" s="2" t="s">
        <v>0</v>
      </c>
      <c r="BP3" s="2" t="s">
        <v>1</v>
      </c>
      <c r="BQ3" s="2" t="s">
        <v>2</v>
      </c>
      <c r="BR3" s="2" t="s">
        <v>3</v>
      </c>
      <c r="BS3" s="2" t="s">
        <v>4</v>
      </c>
      <c r="BT3" s="2" t="s">
        <v>5</v>
      </c>
      <c r="BU3" s="2" t="s">
        <v>6</v>
      </c>
      <c r="BV3" s="2" t="s">
        <v>0</v>
      </c>
      <c r="BW3" s="2" t="s">
        <v>1</v>
      </c>
      <c r="BX3" s="2" t="s">
        <v>2</v>
      </c>
      <c r="BY3" s="2" t="s">
        <v>3</v>
      </c>
      <c r="BZ3" s="2" t="s">
        <v>4</v>
      </c>
      <c r="CA3" s="2" t="s">
        <v>5</v>
      </c>
      <c r="CB3" s="2" t="s">
        <v>6</v>
      </c>
      <c r="CC3" s="2" t="s">
        <v>0</v>
      </c>
      <c r="CD3" s="2" t="s">
        <v>1</v>
      </c>
      <c r="CE3" s="2" t="s">
        <v>2</v>
      </c>
      <c r="CF3" s="2" t="s">
        <v>3</v>
      </c>
      <c r="CG3" s="2" t="s">
        <v>4</v>
      </c>
      <c r="CH3" s="2" t="s">
        <v>5</v>
      </c>
      <c r="CI3" s="2" t="s">
        <v>6</v>
      </c>
      <c r="CJ3" s="2" t="s">
        <v>0</v>
      </c>
      <c r="CK3" s="2" t="s">
        <v>1</v>
      </c>
      <c r="CL3" s="2" t="s">
        <v>2</v>
      </c>
      <c r="CM3" s="2" t="s">
        <v>3</v>
      </c>
      <c r="CN3" s="2" t="s">
        <v>4</v>
      </c>
      <c r="CO3" s="2" t="s">
        <v>5</v>
      </c>
      <c r="CP3" s="2" t="s">
        <v>6</v>
      </c>
      <c r="CQ3" s="2" t="s">
        <v>0</v>
      </c>
      <c r="CR3" s="2" t="s">
        <v>1</v>
      </c>
      <c r="CS3" s="2" t="s">
        <v>2</v>
      </c>
      <c r="CT3" s="2" t="s">
        <v>3</v>
      </c>
      <c r="CU3" s="2" t="s">
        <v>4</v>
      </c>
      <c r="CV3" s="2" t="s">
        <v>5</v>
      </c>
      <c r="CW3" s="2" t="s">
        <v>6</v>
      </c>
      <c r="CX3" s="2" t="s">
        <v>0</v>
      </c>
      <c r="CY3" s="2" t="s">
        <v>1</v>
      </c>
      <c r="CZ3" s="2" t="s">
        <v>2</v>
      </c>
      <c r="DA3" s="2" t="s">
        <v>3</v>
      </c>
      <c r="DB3" s="2" t="s">
        <v>4</v>
      </c>
      <c r="DC3" s="2" t="s">
        <v>5</v>
      </c>
      <c r="DD3" s="2" t="s">
        <v>6</v>
      </c>
      <c r="DE3" s="2" t="s">
        <v>0</v>
      </c>
      <c r="DF3" s="2" t="s">
        <v>1</v>
      </c>
      <c r="DG3" s="2" t="s">
        <v>2</v>
      </c>
      <c r="DH3" s="2" t="s">
        <v>3</v>
      </c>
      <c r="DI3" s="2" t="s">
        <v>4</v>
      </c>
      <c r="DJ3" s="2" t="s">
        <v>5</v>
      </c>
      <c r="DK3" s="2" t="s">
        <v>6</v>
      </c>
      <c r="DL3" s="2" t="s">
        <v>0</v>
      </c>
      <c r="DM3" s="2" t="s">
        <v>1</v>
      </c>
      <c r="DN3" s="2" t="s">
        <v>2</v>
      </c>
      <c r="DO3" s="2" t="s">
        <v>3</v>
      </c>
      <c r="DP3" s="2" t="s">
        <v>4</v>
      </c>
      <c r="DQ3" s="2" t="s">
        <v>5</v>
      </c>
      <c r="DR3" s="2" t="s">
        <v>6</v>
      </c>
      <c r="DS3" s="2" t="s">
        <v>0</v>
      </c>
      <c r="DT3" s="2" t="s">
        <v>1</v>
      </c>
      <c r="DU3" s="2" t="s">
        <v>2</v>
      </c>
      <c r="DV3" s="2" t="s">
        <v>3</v>
      </c>
      <c r="DW3" s="2" t="s">
        <v>4</v>
      </c>
      <c r="DX3" s="2" t="s">
        <v>5</v>
      </c>
      <c r="DY3" s="2" t="s">
        <v>6</v>
      </c>
      <c r="DZ3" s="2" t="s">
        <v>0</v>
      </c>
      <c r="EA3" s="2" t="s">
        <v>1</v>
      </c>
      <c r="EB3" s="2" t="s">
        <v>2</v>
      </c>
      <c r="EC3" s="2" t="s">
        <v>3</v>
      </c>
      <c r="ED3" s="2" t="s">
        <v>4</v>
      </c>
      <c r="EE3" s="2" t="s">
        <v>5</v>
      </c>
      <c r="EF3" s="2" t="s">
        <v>6</v>
      </c>
      <c r="EG3" s="2" t="s">
        <v>0</v>
      </c>
      <c r="EH3" s="2" t="s">
        <v>1</v>
      </c>
      <c r="EI3" s="2" t="s">
        <v>2</v>
      </c>
      <c r="EJ3" s="2" t="s">
        <v>3</v>
      </c>
      <c r="EK3" s="2" t="s">
        <v>4</v>
      </c>
      <c r="EL3" s="2" t="s">
        <v>5</v>
      </c>
      <c r="EM3" s="2" t="s">
        <v>6</v>
      </c>
      <c r="EN3" s="2" t="s">
        <v>0</v>
      </c>
      <c r="EO3" s="2" t="s">
        <v>1</v>
      </c>
      <c r="EP3" s="2" t="s">
        <v>2</v>
      </c>
      <c r="EQ3" s="2" t="s">
        <v>3</v>
      </c>
      <c r="ER3" s="2" t="s">
        <v>4</v>
      </c>
      <c r="ES3" s="2" t="s">
        <v>5</v>
      </c>
      <c r="ET3" s="2" t="s">
        <v>6</v>
      </c>
      <c r="EU3" s="2" t="s">
        <v>0</v>
      </c>
      <c r="EV3" s="2" t="s">
        <v>1</v>
      </c>
      <c r="EW3" s="2" t="s">
        <v>2</v>
      </c>
      <c r="EX3" s="2" t="s">
        <v>3</v>
      </c>
      <c r="EY3" s="2" t="s">
        <v>4</v>
      </c>
      <c r="EZ3" s="2" t="s">
        <v>5</v>
      </c>
      <c r="FA3" s="2" t="s">
        <v>6</v>
      </c>
      <c r="FB3" s="2" t="s">
        <v>0</v>
      </c>
      <c r="FC3" s="2" t="s">
        <v>1</v>
      </c>
      <c r="FD3" s="2" t="s">
        <v>2</v>
      </c>
      <c r="FE3" s="2" t="s">
        <v>3</v>
      </c>
      <c r="FF3" s="2" t="s">
        <v>4</v>
      </c>
      <c r="FG3" s="2" t="s">
        <v>5</v>
      </c>
      <c r="FH3" s="2" t="s">
        <v>6</v>
      </c>
      <c r="FI3" s="2" t="s">
        <v>0</v>
      </c>
      <c r="FJ3" s="2" t="s">
        <v>1</v>
      </c>
      <c r="FK3" s="2" t="s">
        <v>2</v>
      </c>
      <c r="FL3" s="2" t="s">
        <v>3</v>
      </c>
      <c r="FM3" s="2" t="s">
        <v>4</v>
      </c>
      <c r="FN3" s="2" t="s">
        <v>5</v>
      </c>
      <c r="FO3" s="2" t="s">
        <v>6</v>
      </c>
      <c r="FP3" s="2" t="s">
        <v>0</v>
      </c>
      <c r="FQ3" s="2" t="s">
        <v>1</v>
      </c>
      <c r="FR3" s="2" t="s">
        <v>2</v>
      </c>
      <c r="FS3" s="2" t="s">
        <v>3</v>
      </c>
      <c r="FT3" s="2" t="s">
        <v>4</v>
      </c>
      <c r="FU3" s="2" t="s">
        <v>5</v>
      </c>
      <c r="FV3" s="2" t="s">
        <v>6</v>
      </c>
      <c r="FW3" s="2" t="s">
        <v>0</v>
      </c>
      <c r="FX3" s="2" t="s">
        <v>1</v>
      </c>
      <c r="FY3" s="2" t="s">
        <v>2</v>
      </c>
      <c r="FZ3" s="2" t="s">
        <v>3</v>
      </c>
      <c r="GA3" s="2" t="s">
        <v>4</v>
      </c>
      <c r="GB3" s="2" t="s">
        <v>5</v>
      </c>
      <c r="GC3" s="2" t="s">
        <v>6</v>
      </c>
      <c r="GD3" s="2" t="s">
        <v>0</v>
      </c>
      <c r="GE3" s="2" t="s">
        <v>1</v>
      </c>
      <c r="GF3" s="2" t="s">
        <v>2</v>
      </c>
      <c r="GG3" s="2" t="s">
        <v>3</v>
      </c>
      <c r="GH3" s="2" t="s">
        <v>4</v>
      </c>
      <c r="GI3" s="2" t="s">
        <v>5</v>
      </c>
      <c r="GJ3" s="2" t="s">
        <v>6</v>
      </c>
      <c r="GK3" s="2" t="s">
        <v>0</v>
      </c>
      <c r="GL3" s="2" t="s">
        <v>1</v>
      </c>
      <c r="GM3" s="2" t="s">
        <v>2</v>
      </c>
      <c r="GN3" s="2" t="s">
        <v>3</v>
      </c>
      <c r="GO3" s="2" t="s">
        <v>4</v>
      </c>
      <c r="GP3" s="2" t="s">
        <v>5</v>
      </c>
      <c r="GQ3" s="2" t="s">
        <v>6</v>
      </c>
      <c r="GR3" s="2" t="s">
        <v>0</v>
      </c>
      <c r="GS3" s="2" t="s">
        <v>1</v>
      </c>
      <c r="GT3" s="2" t="s">
        <v>2</v>
      </c>
      <c r="GU3" s="2" t="s">
        <v>3</v>
      </c>
      <c r="GV3" s="2" t="s">
        <v>4</v>
      </c>
      <c r="GW3" s="2" t="s">
        <v>5</v>
      </c>
      <c r="GX3" s="2" t="s">
        <v>6</v>
      </c>
      <c r="GY3" s="2" t="s">
        <v>0</v>
      </c>
      <c r="GZ3" s="2" t="s">
        <v>1</v>
      </c>
      <c r="HA3" s="2" t="s">
        <v>2</v>
      </c>
      <c r="HB3" s="2" t="s">
        <v>3</v>
      </c>
      <c r="HC3" s="2" t="s">
        <v>4</v>
      </c>
      <c r="HD3" s="2" t="s">
        <v>5</v>
      </c>
      <c r="HE3" s="2" t="s">
        <v>6</v>
      </c>
      <c r="HF3" s="2" t="s">
        <v>0</v>
      </c>
      <c r="HG3" s="2" t="s">
        <v>1</v>
      </c>
      <c r="HH3" s="2" t="s">
        <v>2</v>
      </c>
      <c r="HI3" s="2" t="s">
        <v>3</v>
      </c>
      <c r="HJ3" s="2" t="s">
        <v>4</v>
      </c>
      <c r="HK3" s="2" t="s">
        <v>5</v>
      </c>
      <c r="HL3" s="2" t="s">
        <v>6</v>
      </c>
      <c r="HM3" s="2" t="s">
        <v>0</v>
      </c>
      <c r="HN3" s="2" t="s">
        <v>1</v>
      </c>
      <c r="HO3" s="2" t="s">
        <v>2</v>
      </c>
      <c r="HP3" s="2" t="s">
        <v>3</v>
      </c>
      <c r="HQ3" s="2" t="s">
        <v>4</v>
      </c>
      <c r="HR3" s="2" t="s">
        <v>5</v>
      </c>
      <c r="HS3" s="2" t="s">
        <v>6</v>
      </c>
      <c r="HT3" s="2" t="s">
        <v>0</v>
      </c>
      <c r="HU3" s="2" t="s">
        <v>1</v>
      </c>
      <c r="HV3" s="2" t="s">
        <v>2</v>
      </c>
      <c r="HW3" s="2" t="s">
        <v>3</v>
      </c>
      <c r="HX3" s="2" t="s">
        <v>4</v>
      </c>
      <c r="HY3" s="2" t="s">
        <v>5</v>
      </c>
      <c r="HZ3" s="2" t="s">
        <v>6</v>
      </c>
      <c r="IA3" s="2" t="s">
        <v>0</v>
      </c>
      <c r="IB3" s="2" t="s">
        <v>1</v>
      </c>
      <c r="IC3" s="2" t="s">
        <v>2</v>
      </c>
      <c r="ID3" s="2" t="s">
        <v>3</v>
      </c>
      <c r="IE3" s="2" t="s">
        <v>4</v>
      </c>
      <c r="IF3" s="2" t="s">
        <v>5</v>
      </c>
      <c r="IG3" s="2" t="s">
        <v>6</v>
      </c>
      <c r="IH3" s="2" t="s">
        <v>0</v>
      </c>
      <c r="II3" s="2" t="s">
        <v>1</v>
      </c>
      <c r="IJ3" s="2" t="s">
        <v>2</v>
      </c>
      <c r="IK3" s="2" t="s">
        <v>3</v>
      </c>
      <c r="IL3" s="2" t="s">
        <v>4</v>
      </c>
      <c r="IM3" s="2" t="s">
        <v>5</v>
      </c>
      <c r="IN3" s="2" t="s">
        <v>6</v>
      </c>
      <c r="IO3" s="2" t="s">
        <v>0</v>
      </c>
      <c r="IP3" s="2" t="s">
        <v>1</v>
      </c>
      <c r="IQ3" s="2" t="s">
        <v>2</v>
      </c>
      <c r="IR3" s="2" t="s">
        <v>3</v>
      </c>
      <c r="IS3" s="2" t="s">
        <v>4</v>
      </c>
      <c r="IT3" s="2" t="s">
        <v>5</v>
      </c>
      <c r="IU3" s="2" t="s">
        <v>6</v>
      </c>
      <c r="IV3" s="2" t="s">
        <v>0</v>
      </c>
      <c r="IW3" s="2" t="s">
        <v>1</v>
      </c>
      <c r="IX3" s="2" t="s">
        <v>2</v>
      </c>
      <c r="IY3" s="2" t="s">
        <v>3</v>
      </c>
      <c r="IZ3" s="2" t="s">
        <v>4</v>
      </c>
      <c r="JA3" s="2" t="s">
        <v>5</v>
      </c>
      <c r="JB3" s="2" t="s">
        <v>6</v>
      </c>
      <c r="JC3" s="2" t="s">
        <v>0</v>
      </c>
      <c r="JD3" s="2" t="s">
        <v>1</v>
      </c>
      <c r="JE3" s="2" t="s">
        <v>2</v>
      </c>
      <c r="JF3" s="2" t="s">
        <v>3</v>
      </c>
      <c r="JG3" s="2" t="s">
        <v>4</v>
      </c>
      <c r="JH3" s="2" t="s">
        <v>5</v>
      </c>
      <c r="JI3" s="2" t="s">
        <v>6</v>
      </c>
      <c r="JJ3" s="2" t="s">
        <v>0</v>
      </c>
      <c r="JK3" s="2" t="s">
        <v>1</v>
      </c>
      <c r="JL3" s="2" t="s">
        <v>2</v>
      </c>
      <c r="JM3" s="2" t="s">
        <v>3</v>
      </c>
      <c r="JN3" s="2" t="s">
        <v>4</v>
      </c>
      <c r="JO3" s="2" t="s">
        <v>5</v>
      </c>
      <c r="JP3" s="2" t="s">
        <v>6</v>
      </c>
      <c r="JQ3" s="2" t="s">
        <v>0</v>
      </c>
      <c r="JR3" s="2" t="s">
        <v>1</v>
      </c>
      <c r="JS3" s="2" t="s">
        <v>2</v>
      </c>
      <c r="JT3" s="2" t="s">
        <v>3</v>
      </c>
      <c r="JU3" s="2" t="s">
        <v>4</v>
      </c>
      <c r="JV3" s="2" t="s">
        <v>5</v>
      </c>
      <c r="JW3" s="2" t="s">
        <v>6</v>
      </c>
      <c r="JX3" s="2" t="s">
        <v>0</v>
      </c>
      <c r="JY3" s="2" t="s">
        <v>1</v>
      </c>
      <c r="JZ3" s="2" t="s">
        <v>2</v>
      </c>
      <c r="KA3" s="2" t="s">
        <v>3</v>
      </c>
      <c r="KB3" s="2" t="s">
        <v>4</v>
      </c>
      <c r="KC3" s="2" t="s">
        <v>5</v>
      </c>
      <c r="KD3" s="2" t="s">
        <v>6</v>
      </c>
      <c r="KE3" s="2" t="s">
        <v>0</v>
      </c>
      <c r="KF3" s="2" t="s">
        <v>1</v>
      </c>
      <c r="KG3" s="2" t="s">
        <v>2</v>
      </c>
      <c r="KH3" s="2" t="s">
        <v>3</v>
      </c>
      <c r="KI3" s="2" t="s">
        <v>4</v>
      </c>
      <c r="KJ3" s="2" t="s">
        <v>5</v>
      </c>
      <c r="KK3" s="2" t="s">
        <v>6</v>
      </c>
      <c r="KL3" s="2" t="s">
        <v>0</v>
      </c>
      <c r="KM3" s="2" t="s">
        <v>1</v>
      </c>
      <c r="KN3" s="2" t="s">
        <v>2</v>
      </c>
      <c r="KO3" s="2" t="s">
        <v>3</v>
      </c>
      <c r="KP3" s="2" t="s">
        <v>4</v>
      </c>
      <c r="KQ3" s="2" t="s">
        <v>5</v>
      </c>
      <c r="KR3" s="2" t="s">
        <v>6</v>
      </c>
      <c r="KS3" s="2" t="s">
        <v>0</v>
      </c>
      <c r="KT3" s="2" t="s">
        <v>1</v>
      </c>
      <c r="KU3" s="2" t="s">
        <v>2</v>
      </c>
      <c r="KV3" s="2" t="s">
        <v>3</v>
      </c>
      <c r="KW3" s="2" t="s">
        <v>4</v>
      </c>
      <c r="KX3" s="2" t="s">
        <v>5</v>
      </c>
      <c r="KY3" s="2" t="s">
        <v>6</v>
      </c>
      <c r="KZ3" s="2" t="s">
        <v>0</v>
      </c>
      <c r="LA3" s="2" t="s">
        <v>1</v>
      </c>
      <c r="LB3" s="2" t="s">
        <v>2</v>
      </c>
      <c r="LC3" s="2" t="s">
        <v>3</v>
      </c>
      <c r="LD3" s="2" t="s">
        <v>4</v>
      </c>
      <c r="LE3" s="2" t="s">
        <v>5</v>
      </c>
      <c r="LF3" s="2" t="s">
        <v>6</v>
      </c>
      <c r="LG3" s="2" t="s">
        <v>0</v>
      </c>
      <c r="LH3" s="2" t="s">
        <v>1</v>
      </c>
      <c r="LI3" s="2" t="s">
        <v>2</v>
      </c>
      <c r="LJ3" s="2" t="s">
        <v>3</v>
      </c>
      <c r="LK3" s="2" t="s">
        <v>4</v>
      </c>
      <c r="LL3" s="2" t="s">
        <v>5</v>
      </c>
      <c r="LM3" s="2" t="s">
        <v>6</v>
      </c>
      <c r="LN3" s="2" t="s">
        <v>0</v>
      </c>
      <c r="LO3" s="2" t="s">
        <v>1</v>
      </c>
      <c r="LP3" s="2" t="s">
        <v>2</v>
      </c>
      <c r="LQ3" s="2" t="s">
        <v>3</v>
      </c>
      <c r="LR3" s="2" t="s">
        <v>4</v>
      </c>
      <c r="LS3" s="2" t="s">
        <v>5</v>
      </c>
      <c r="LT3" s="2" t="s">
        <v>6</v>
      </c>
      <c r="LU3" s="2" t="s">
        <v>0</v>
      </c>
      <c r="LV3" s="2" t="s">
        <v>1</v>
      </c>
      <c r="LW3" s="2" t="s">
        <v>2</v>
      </c>
      <c r="LX3" s="2" t="s">
        <v>3</v>
      </c>
      <c r="LY3" s="2" t="s">
        <v>4</v>
      </c>
      <c r="LZ3" s="2" t="s">
        <v>5</v>
      </c>
      <c r="MA3" s="2" t="s">
        <v>6</v>
      </c>
      <c r="MB3" s="2" t="s">
        <v>0</v>
      </c>
      <c r="MC3" s="2" t="s">
        <v>1</v>
      </c>
      <c r="MD3" s="2" t="s">
        <v>2</v>
      </c>
      <c r="ME3" s="2" t="s">
        <v>3</v>
      </c>
      <c r="MF3" s="2" t="s">
        <v>4</v>
      </c>
      <c r="MG3" s="2" t="s">
        <v>5</v>
      </c>
      <c r="MH3" s="2" t="s">
        <v>6</v>
      </c>
      <c r="MI3" s="2" t="s">
        <v>0</v>
      </c>
      <c r="MJ3" s="2" t="s">
        <v>1</v>
      </c>
      <c r="MK3" s="2" t="s">
        <v>2</v>
      </c>
      <c r="ML3" s="2" t="s">
        <v>3</v>
      </c>
      <c r="MM3" s="2" t="s">
        <v>4</v>
      </c>
      <c r="MN3" s="2" t="s">
        <v>5</v>
      </c>
      <c r="MO3" s="2" t="s">
        <v>6</v>
      </c>
      <c r="MP3" s="2" t="s">
        <v>0</v>
      </c>
      <c r="MQ3" s="2" t="s">
        <v>1</v>
      </c>
      <c r="MR3" s="2" t="s">
        <v>2</v>
      </c>
      <c r="MS3" s="2" t="s">
        <v>3</v>
      </c>
      <c r="MT3" s="2" t="s">
        <v>4</v>
      </c>
      <c r="MU3" s="2" t="s">
        <v>5</v>
      </c>
      <c r="MV3" s="2" t="s">
        <v>6</v>
      </c>
      <c r="MW3" s="2" t="s">
        <v>0</v>
      </c>
      <c r="MX3" s="2" t="s">
        <v>1</v>
      </c>
      <c r="MY3" s="2" t="s">
        <v>2</v>
      </c>
      <c r="MZ3" s="2" t="s">
        <v>3</v>
      </c>
      <c r="NA3" s="2" t="s">
        <v>4</v>
      </c>
      <c r="NB3" s="2" t="s">
        <v>5</v>
      </c>
      <c r="NC3" s="2" t="s">
        <v>6</v>
      </c>
      <c r="ND3" s="2" t="s">
        <v>0</v>
      </c>
      <c r="NE3" s="2" t="s">
        <v>1</v>
      </c>
      <c r="NF3" s="2" t="s">
        <v>2</v>
      </c>
      <c r="NG3" s="2" t="s">
        <v>3</v>
      </c>
      <c r="NH3" s="2" t="s">
        <v>4</v>
      </c>
      <c r="NI3" s="2" t="s">
        <v>5</v>
      </c>
      <c r="NJ3" s="2" t="s">
        <v>6</v>
      </c>
      <c r="NK3" s="2" t="s">
        <v>0</v>
      </c>
      <c r="NL3" s="2" t="s">
        <v>1</v>
      </c>
      <c r="NM3" s="2" t="s">
        <v>2</v>
      </c>
      <c r="NN3" s="2" t="s">
        <v>3</v>
      </c>
      <c r="NO3" s="2" t="s">
        <v>4</v>
      </c>
      <c r="NP3" s="2" t="s">
        <v>5</v>
      </c>
      <c r="NQ3" s="2" t="s">
        <v>6</v>
      </c>
      <c r="NR3" s="2" t="s">
        <v>0</v>
      </c>
      <c r="NS3" s="2" t="s">
        <v>1</v>
      </c>
      <c r="NT3" s="2" t="s">
        <v>2</v>
      </c>
      <c r="NU3" s="2" t="s">
        <v>3</v>
      </c>
      <c r="NV3" s="2" t="s">
        <v>4</v>
      </c>
      <c r="NW3" s="2" t="s">
        <v>5</v>
      </c>
      <c r="NX3" s="2" t="s">
        <v>6</v>
      </c>
      <c r="NY3" s="2" t="s">
        <v>0</v>
      </c>
      <c r="NZ3" s="2" t="s">
        <v>1</v>
      </c>
      <c r="OA3" s="2" t="s">
        <v>2</v>
      </c>
      <c r="OB3" s="2" t="s">
        <v>3</v>
      </c>
      <c r="OC3" s="2" t="s">
        <v>4</v>
      </c>
      <c r="OD3" s="2" t="s">
        <v>5</v>
      </c>
      <c r="OE3" s="2" t="s">
        <v>6</v>
      </c>
      <c r="OF3" s="2" t="s">
        <v>0</v>
      </c>
      <c r="OG3" s="2" t="s">
        <v>1</v>
      </c>
      <c r="OH3" s="2" t="s">
        <v>2</v>
      </c>
      <c r="OI3" s="2" t="s">
        <v>3</v>
      </c>
      <c r="OJ3" s="2" t="s">
        <v>4</v>
      </c>
      <c r="OK3" s="2" t="s">
        <v>5</v>
      </c>
      <c r="OL3" s="2" t="s">
        <v>6</v>
      </c>
      <c r="OM3" s="2" t="s">
        <v>0</v>
      </c>
      <c r="ON3" s="2" t="s">
        <v>1</v>
      </c>
      <c r="OO3" s="2" t="s">
        <v>2</v>
      </c>
      <c r="OP3" s="2" t="s">
        <v>3</v>
      </c>
      <c r="OQ3" s="2" t="s">
        <v>4</v>
      </c>
      <c r="OR3" s="2" t="s">
        <v>5</v>
      </c>
      <c r="OS3" s="2" t="s">
        <v>6</v>
      </c>
      <c r="OT3" s="2" t="s">
        <v>0</v>
      </c>
      <c r="OU3" s="2" t="s">
        <v>1</v>
      </c>
      <c r="OV3" s="2" t="s">
        <v>2</v>
      </c>
      <c r="OW3" s="2" t="s">
        <v>3</v>
      </c>
      <c r="OX3" s="2" t="s">
        <v>4</v>
      </c>
      <c r="OY3" s="2" t="s">
        <v>5</v>
      </c>
      <c r="OZ3" s="2" t="s">
        <v>6</v>
      </c>
    </row>
    <row r="4" spans="1:423">
      <c r="A4" s="124"/>
      <c r="B4" s="135" t="s">
        <v>9</v>
      </c>
      <c r="C4" s="105" t="s">
        <v>8</v>
      </c>
      <c r="D4" s="4" t="s">
        <v>9</v>
      </c>
      <c r="E4" s="106" t="str">
        <f>IF(COUNTIF(Trames!$K$73:$K$80,'Deroulé 5Jours'!$A4),"RA","JFR-32")</f>
        <v>JFR-32</v>
      </c>
      <c r="F4" s="4" t="s">
        <v>9</v>
      </c>
      <c r="G4" s="4" t="s">
        <v>7</v>
      </c>
      <c r="H4" s="135" t="s">
        <v>7</v>
      </c>
      <c r="I4" s="4" t="s">
        <v>7</v>
      </c>
      <c r="J4" s="135" t="s">
        <v>7</v>
      </c>
      <c r="K4" s="4" t="s">
        <v>10</v>
      </c>
      <c r="L4" s="4" t="s">
        <v>10</v>
      </c>
      <c r="M4" s="105" t="s">
        <v>8</v>
      </c>
      <c r="N4" s="4" t="s">
        <v>10</v>
      </c>
      <c r="O4" s="105" t="s">
        <v>8</v>
      </c>
      <c r="P4" s="4" t="s">
        <v>7</v>
      </c>
      <c r="Q4" s="4" t="s">
        <v>7</v>
      </c>
      <c r="R4" s="4" t="s">
        <v>11</v>
      </c>
      <c r="S4" s="105" t="s">
        <v>8</v>
      </c>
      <c r="T4" s="106" t="str">
        <f>IF(COUNTIF(Trames!$K$73:$K$80,'Deroulé 5Jours'!$A4),"RA","JFR-37")</f>
        <v>JFR-37</v>
      </c>
      <c r="U4" s="4" t="s">
        <v>11</v>
      </c>
      <c r="V4" s="4" t="s">
        <v>11</v>
      </c>
      <c r="W4" s="4" t="s">
        <v>7</v>
      </c>
      <c r="X4" s="4" t="s">
        <v>7</v>
      </c>
      <c r="Y4" s="105" t="s">
        <v>8</v>
      </c>
      <c r="Z4" s="4" t="s">
        <v>9</v>
      </c>
      <c r="AA4" s="4" t="s">
        <v>12</v>
      </c>
      <c r="AB4" s="4" t="s">
        <v>46</v>
      </c>
      <c r="AC4" s="105" t="s">
        <v>8</v>
      </c>
      <c r="AD4" s="4" t="s">
        <v>7</v>
      </c>
      <c r="AE4" s="4" t="s">
        <v>7</v>
      </c>
      <c r="AF4" s="106" t="str">
        <f>IF(COUNTIF(Trames!$K$73:$K$80,'Deroulé 5Jours'!$A4),"RA","7H30-18H")</f>
        <v>7H30-18H</v>
      </c>
      <c r="AG4" s="105" t="s">
        <v>8</v>
      </c>
      <c r="AH4" s="4" t="s">
        <v>14</v>
      </c>
      <c r="AI4" s="4" t="s">
        <v>15</v>
      </c>
      <c r="AJ4" s="4" t="s">
        <v>15</v>
      </c>
      <c r="AK4" s="4" t="s">
        <v>7</v>
      </c>
      <c r="AL4" s="4" t="s">
        <v>7</v>
      </c>
      <c r="AM4" s="105" t="s">
        <v>8</v>
      </c>
      <c r="AN4" s="105" t="s">
        <v>8</v>
      </c>
      <c r="AO4" s="107" t="str">
        <f>IF($E$6="RA","JFR-37","7H30-18H")</f>
        <v>7H30-18H</v>
      </c>
      <c r="AP4" s="107" t="str">
        <f>IF($G$20="RA","CCV-46","7H30-18H")</f>
        <v>7H30-18H</v>
      </c>
      <c r="AQ4" s="107" t="str">
        <f>IF($F$18="RA","JBU-16","7H30-18H")</f>
        <v>7H30-18H</v>
      </c>
      <c r="AR4" s="4" t="s">
        <v>7</v>
      </c>
      <c r="AS4" s="4" t="s">
        <v>7</v>
      </c>
      <c r="AT4" s="106" t="str">
        <f>IF(COUNTIF(Trames!$K$73:$K$80,'Deroulé 5Jours'!$A4),"RA","JBC-23")</f>
        <v>JBC-23</v>
      </c>
      <c r="AU4" s="4" t="s">
        <v>16</v>
      </c>
      <c r="AV4" s="105" t="s">
        <v>8</v>
      </c>
      <c r="AW4" s="107" t="str">
        <f>IF($F$4="RA","JFR-32","7H30-18H")</f>
        <v>7H30-18H</v>
      </c>
      <c r="AX4" s="4" t="s">
        <v>46</v>
      </c>
      <c r="AY4" s="4" t="s">
        <v>7</v>
      </c>
      <c r="AZ4" s="4" t="s">
        <v>7</v>
      </c>
      <c r="BA4" s="105" t="s">
        <v>8</v>
      </c>
      <c r="BB4" s="105" t="s">
        <v>8</v>
      </c>
      <c r="BC4" s="4" t="s">
        <v>16</v>
      </c>
      <c r="BD4" s="4" t="s">
        <v>16</v>
      </c>
      <c r="BE4" s="4" t="s">
        <v>16</v>
      </c>
      <c r="BF4" s="4" t="s">
        <v>7</v>
      </c>
      <c r="BG4" s="4" t="s">
        <v>7</v>
      </c>
      <c r="BH4" s="4" t="s">
        <v>15</v>
      </c>
      <c r="BI4" s="106" t="str">
        <f>IF(COUNTIF(Trames!$K$73:$K$80,'Deroulé 5Jours'!$A4),"RA","JBC-21")</f>
        <v>JBC-21</v>
      </c>
      <c r="BJ4" s="4" t="s">
        <v>15</v>
      </c>
      <c r="BK4" s="105" t="s">
        <v>8</v>
      </c>
      <c r="BL4" s="4" t="s">
        <v>12</v>
      </c>
      <c r="BM4" s="4" t="s">
        <v>7</v>
      </c>
      <c r="BN4" s="4" t="s">
        <v>7</v>
      </c>
      <c r="BO4" s="4" t="s">
        <v>37</v>
      </c>
      <c r="BP4" s="4" t="s">
        <v>12</v>
      </c>
      <c r="BQ4" s="4" t="s">
        <v>46</v>
      </c>
      <c r="BR4" s="105" t="s">
        <v>8</v>
      </c>
      <c r="BS4" s="105" t="s">
        <v>8</v>
      </c>
      <c r="BT4" s="4" t="s">
        <v>7</v>
      </c>
      <c r="BU4" s="4" t="s">
        <v>7</v>
      </c>
      <c r="BV4" s="106" t="str">
        <f>IF(COUNTIF(Trames!$K$73:$K$80,'Deroulé 5Jours'!$A4),"RA","7H30-18H")</f>
        <v>7H30-18H</v>
      </c>
      <c r="BW4" s="105" t="s">
        <v>8</v>
      </c>
      <c r="BX4" s="106" t="str">
        <f>IF(COUNTIF(Trames!$K$73:$K$80,'Deroulé 5Jours'!$A4),"RA","JBC-25")</f>
        <v>JBC-25</v>
      </c>
      <c r="BY4" s="4" t="s">
        <v>39</v>
      </c>
      <c r="BZ4" s="4" t="s">
        <v>39</v>
      </c>
      <c r="CA4" s="4" t="s">
        <v>7</v>
      </c>
      <c r="CB4" s="4" t="s">
        <v>7</v>
      </c>
      <c r="CC4" s="4" t="s">
        <v>38</v>
      </c>
      <c r="CD4" s="4" t="s">
        <v>40</v>
      </c>
      <c r="CE4" s="4" t="s">
        <v>40</v>
      </c>
      <c r="CF4" s="105" t="s">
        <v>8</v>
      </c>
      <c r="CG4" s="105" t="s">
        <v>8</v>
      </c>
      <c r="CH4" s="4" t="s">
        <v>7</v>
      </c>
      <c r="CI4" s="4" t="s">
        <v>7</v>
      </c>
      <c r="CJ4" s="4" t="s">
        <v>41</v>
      </c>
      <c r="CK4" s="106" t="str">
        <f>IF(COUNTIF(Trames!$K$73:$K$80,'Deroulé 5Jours'!$A4),"RA","JBU-15")</f>
        <v>JBU-15</v>
      </c>
      <c r="CL4" s="4" t="s">
        <v>41</v>
      </c>
      <c r="CM4" s="4" t="s">
        <v>8</v>
      </c>
      <c r="CN4" s="4" t="s">
        <v>41</v>
      </c>
      <c r="CO4" s="4" t="s">
        <v>7</v>
      </c>
      <c r="CP4" s="4" t="s">
        <v>7</v>
      </c>
      <c r="CQ4" s="107" t="str">
        <f>IF($C$10="RA","JBC-23","7H30-18H")</f>
        <v>7H30-18H</v>
      </c>
      <c r="CR4" s="105" t="s">
        <v>8</v>
      </c>
      <c r="CS4" s="105" t="s">
        <v>8</v>
      </c>
      <c r="CT4" s="4" t="s">
        <v>42</v>
      </c>
      <c r="CU4" s="4" t="s">
        <v>42</v>
      </c>
      <c r="CV4" s="4" t="s">
        <v>7</v>
      </c>
      <c r="CW4" s="4" t="s">
        <v>7</v>
      </c>
      <c r="CX4" s="4" t="s">
        <v>43</v>
      </c>
      <c r="CY4" s="4" t="s">
        <v>43</v>
      </c>
      <c r="CZ4" s="105" t="s">
        <v>8</v>
      </c>
      <c r="DA4" s="106" t="str">
        <f>IF(COUNTIF(Trames!$K$73:$K$80,'Deroulé 5Jours'!$A4),"RA","JBU-16")</f>
        <v>JBU-16</v>
      </c>
      <c r="DB4" s="4" t="s">
        <v>43</v>
      </c>
      <c r="DC4" s="4" t="s">
        <v>7</v>
      </c>
      <c r="DD4" s="4" t="s">
        <v>7</v>
      </c>
      <c r="DE4" s="4" t="s">
        <v>42</v>
      </c>
      <c r="DF4" s="4" t="s">
        <v>42</v>
      </c>
      <c r="DG4" s="4" t="s">
        <v>43</v>
      </c>
      <c r="DH4" s="105" t="s">
        <v>8</v>
      </c>
      <c r="DI4" s="105" t="s">
        <v>8</v>
      </c>
      <c r="DJ4" s="4" t="s">
        <v>7</v>
      </c>
      <c r="DK4" s="4" t="s">
        <v>7</v>
      </c>
      <c r="DL4" s="4" t="s">
        <v>44</v>
      </c>
      <c r="DM4" s="106" t="str">
        <f>IF(COUNTIF(Trames!$K$73:$K$80,'Deroulé 5Jours'!$A4),"RA","7H30-18H")</f>
        <v>7H30-18H</v>
      </c>
      <c r="DN4" s="4" t="s">
        <v>45</v>
      </c>
      <c r="DO4" s="105" t="s">
        <v>8</v>
      </c>
      <c r="DP4" s="106" t="str">
        <f>IF(COUNTIF(Trames!$K$73:$K$80,'Deroulé 5Jours'!$A4),"RA","CCV-46")</f>
        <v>CCV-46</v>
      </c>
      <c r="DQ4" s="4" t="s">
        <v>7</v>
      </c>
      <c r="DR4" s="4" t="s">
        <v>7</v>
      </c>
      <c r="DS4" s="105" t="s">
        <v>8</v>
      </c>
      <c r="DT4" s="4" t="s">
        <v>46</v>
      </c>
      <c r="DU4" s="107" t="str">
        <f>IF($E$14="RA","JBC-25","7H30-18H")</f>
        <v>7H30-18H</v>
      </c>
      <c r="DV4" s="4" t="s">
        <v>12</v>
      </c>
      <c r="DW4" s="105" t="s">
        <v>8</v>
      </c>
      <c r="DX4" s="4" t="s">
        <v>7</v>
      </c>
      <c r="DY4" s="4" t="s">
        <v>7</v>
      </c>
      <c r="DZ4" s="4" t="s">
        <v>45</v>
      </c>
      <c r="EA4" s="4" t="s">
        <v>47</v>
      </c>
      <c r="EB4" s="106" t="str">
        <f>IF(COUNTIF(Trames!$K$73:$K$80,'Deroulé 5Jours'!$A4),"RA","7H30-18H")</f>
        <v>7H30-18H</v>
      </c>
      <c r="EC4" s="105" t="s">
        <v>8</v>
      </c>
      <c r="ED4" s="106" t="str">
        <f>IF(COUNTIF(Trames!$K$73:$K$80,'Deroulé 5Jours'!$A4),"RA","7H30-18H")</f>
        <v>7H30-18H</v>
      </c>
      <c r="EE4" s="4" t="s">
        <v>7</v>
      </c>
      <c r="EF4" s="4" t="s">
        <v>7</v>
      </c>
      <c r="EG4" s="136" t="s">
        <v>8</v>
      </c>
      <c r="EH4" s="105" t="s">
        <v>8</v>
      </c>
      <c r="EI4" s="4" t="s">
        <v>42</v>
      </c>
      <c r="EJ4" s="4" t="s">
        <v>54</v>
      </c>
      <c r="EK4" s="4" t="s">
        <v>54</v>
      </c>
      <c r="EL4" s="4" t="s">
        <v>7</v>
      </c>
      <c r="EM4" s="136" t="s">
        <v>7</v>
      </c>
      <c r="EN4" s="135" t="s">
        <v>9</v>
      </c>
      <c r="EO4" s="105" t="s">
        <v>8</v>
      </c>
      <c r="EP4" s="4" t="s">
        <v>9</v>
      </c>
      <c r="EQ4" s="106" t="str">
        <f>IF(COUNTIF(Trames!$K$73:$K$80,'Deroulé 5Jours'!$A4),"RA","JFR-32")</f>
        <v>JFR-32</v>
      </c>
      <c r="ER4" s="4" t="s">
        <v>9</v>
      </c>
      <c r="ES4" s="4" t="s">
        <v>7</v>
      </c>
      <c r="ET4" s="135" t="s">
        <v>7</v>
      </c>
      <c r="EU4" s="4" t="s">
        <v>10</v>
      </c>
      <c r="EV4" s="4" t="s">
        <v>10</v>
      </c>
      <c r="EW4" s="105" t="s">
        <v>8</v>
      </c>
      <c r="EX4" s="4" t="s">
        <v>10</v>
      </c>
      <c r="EY4" s="105" t="s">
        <v>8</v>
      </c>
      <c r="EZ4" s="4" t="s">
        <v>7</v>
      </c>
      <c r="FA4" s="4" t="s">
        <v>7</v>
      </c>
      <c r="FB4" s="4" t="s">
        <v>11</v>
      </c>
      <c r="FC4" s="105" t="s">
        <v>8</v>
      </c>
      <c r="FD4" s="106" t="str">
        <f>IF(COUNTIF(Trames!$K$73:$K$80,'Deroulé 5Jours'!$A4),"RA","JFR-37")</f>
        <v>JFR-37</v>
      </c>
      <c r="FE4" s="4" t="s">
        <v>11</v>
      </c>
      <c r="FF4" s="4" t="s">
        <v>11</v>
      </c>
      <c r="FG4" s="4" t="s">
        <v>7</v>
      </c>
      <c r="FH4" s="4" t="s">
        <v>7</v>
      </c>
      <c r="FI4" s="105" t="s">
        <v>8</v>
      </c>
      <c r="FJ4" s="4" t="s">
        <v>9</v>
      </c>
      <c r="FK4" s="4" t="s">
        <v>12</v>
      </c>
      <c r="FL4" s="4" t="s">
        <v>46</v>
      </c>
      <c r="FM4" s="105" t="s">
        <v>8</v>
      </c>
      <c r="FN4" s="4" t="s">
        <v>7</v>
      </c>
      <c r="FO4" s="4" t="s">
        <v>7</v>
      </c>
      <c r="FP4" s="106" t="str">
        <f>IF(COUNTIF(Trames!$K$73:$K$80,'Deroulé 5Jours'!$A4),"RA","7H30-18H")</f>
        <v>7H30-18H</v>
      </c>
      <c r="FQ4" s="105" t="s">
        <v>8</v>
      </c>
      <c r="FR4" s="4" t="s">
        <v>14</v>
      </c>
      <c r="FS4" s="4" t="s">
        <v>15</v>
      </c>
      <c r="FT4" s="4" t="s">
        <v>15</v>
      </c>
      <c r="FU4" s="4" t="s">
        <v>7</v>
      </c>
      <c r="FV4" s="4" t="s">
        <v>7</v>
      </c>
      <c r="FW4" s="105" t="s">
        <v>8</v>
      </c>
      <c r="FX4" s="105" t="s">
        <v>8</v>
      </c>
      <c r="FY4" s="107" t="str">
        <f>IF($E$6="RA","JFR-37","7H30-18H")</f>
        <v>7H30-18H</v>
      </c>
      <c r="FZ4" s="107" t="str">
        <f>IF($G$20="RA","CCV-46","7H30-18H")</f>
        <v>7H30-18H</v>
      </c>
      <c r="GA4" s="107" t="str">
        <f>IF($F$18="RA","JBU-16","7H30-18H")</f>
        <v>7H30-18H</v>
      </c>
      <c r="GB4" s="4" t="s">
        <v>7</v>
      </c>
      <c r="GC4" s="4" t="s">
        <v>7</v>
      </c>
      <c r="GD4" s="106" t="str">
        <f>IF(COUNTIF(Trames!$K$73:$K$80,'Deroulé 5Jours'!$A4),"RA","JBC-23")</f>
        <v>JBC-23</v>
      </c>
      <c r="GE4" s="4" t="s">
        <v>16</v>
      </c>
      <c r="GF4" s="105" t="s">
        <v>8</v>
      </c>
      <c r="GG4" s="107" t="str">
        <f>IF($F$4="RA","JFR-32","7H30-18H")</f>
        <v>7H30-18H</v>
      </c>
      <c r="GH4" s="4" t="s">
        <v>46</v>
      </c>
      <c r="GI4" s="4" t="s">
        <v>7</v>
      </c>
      <c r="GJ4" s="4" t="s">
        <v>7</v>
      </c>
      <c r="GK4" s="105" t="s">
        <v>8</v>
      </c>
      <c r="GL4" s="105" t="s">
        <v>8</v>
      </c>
      <c r="GM4" s="4" t="s">
        <v>16</v>
      </c>
      <c r="GN4" s="4" t="s">
        <v>16</v>
      </c>
      <c r="GO4" s="4" t="s">
        <v>16</v>
      </c>
      <c r="GP4" s="4" t="s">
        <v>7</v>
      </c>
      <c r="GQ4" s="4" t="s">
        <v>7</v>
      </c>
      <c r="GR4" s="4" t="s">
        <v>15</v>
      </c>
      <c r="GS4" s="106" t="str">
        <f>IF(COUNTIF(Trames!$K$73:$K$80,'Deroulé 5Jours'!$A4),"RA","JBC-21")</f>
        <v>JBC-21</v>
      </c>
      <c r="GT4" s="4" t="s">
        <v>15</v>
      </c>
      <c r="GU4" s="105" t="s">
        <v>8</v>
      </c>
      <c r="GV4" s="4" t="s">
        <v>12</v>
      </c>
      <c r="GW4" s="4" t="s">
        <v>7</v>
      </c>
      <c r="GX4" s="4" t="s">
        <v>7</v>
      </c>
      <c r="GY4" s="4" t="s">
        <v>37</v>
      </c>
      <c r="GZ4" s="4" t="s">
        <v>12</v>
      </c>
      <c r="HA4" s="4" t="s">
        <v>46</v>
      </c>
      <c r="HB4" s="105" t="s">
        <v>8</v>
      </c>
      <c r="HC4" s="105" t="s">
        <v>8</v>
      </c>
      <c r="HD4" s="4" t="s">
        <v>7</v>
      </c>
      <c r="HE4" s="4" t="s">
        <v>7</v>
      </c>
      <c r="HF4" s="106" t="str">
        <f>IF(COUNTIF(Trames!$K$73:$K$80,'Deroulé 5Jours'!$A4),"RA","7H30-18H")</f>
        <v>7H30-18H</v>
      </c>
      <c r="HG4" s="105" t="s">
        <v>8</v>
      </c>
      <c r="HH4" s="106" t="str">
        <f>IF(COUNTIF(Trames!$K$73:$K$80,'Deroulé 5Jours'!$A4),"RA","JBC-25")</f>
        <v>JBC-25</v>
      </c>
      <c r="HI4" s="4" t="s">
        <v>39</v>
      </c>
      <c r="HJ4" s="4" t="s">
        <v>39</v>
      </c>
      <c r="HK4" s="4" t="s">
        <v>7</v>
      </c>
      <c r="HL4" s="4" t="s">
        <v>7</v>
      </c>
      <c r="HM4" s="4" t="s">
        <v>38</v>
      </c>
      <c r="HN4" s="4" t="s">
        <v>40</v>
      </c>
      <c r="HO4" s="4" t="s">
        <v>40</v>
      </c>
      <c r="HP4" s="105" t="s">
        <v>8</v>
      </c>
      <c r="HQ4" s="105" t="s">
        <v>8</v>
      </c>
      <c r="HR4" s="4" t="s">
        <v>7</v>
      </c>
      <c r="HS4" s="4" t="s">
        <v>7</v>
      </c>
      <c r="HT4" s="4" t="s">
        <v>41</v>
      </c>
      <c r="HU4" s="106" t="str">
        <f>IF(COUNTIF(Trames!$K$73:$K$80,'Deroulé 5Jours'!$A4),"RA","JBU-15")</f>
        <v>JBU-15</v>
      </c>
      <c r="HV4" s="4" t="s">
        <v>41</v>
      </c>
      <c r="HW4" s="4" t="s">
        <v>8</v>
      </c>
      <c r="HX4" s="4" t="s">
        <v>41</v>
      </c>
      <c r="HY4" s="4" t="s">
        <v>7</v>
      </c>
      <c r="HZ4" s="4" t="s">
        <v>7</v>
      </c>
      <c r="IA4" s="107" t="str">
        <f>IF($C$10="RA","JBC-23","7H30-18H")</f>
        <v>7H30-18H</v>
      </c>
      <c r="IB4" s="105" t="s">
        <v>8</v>
      </c>
      <c r="IC4" s="105" t="s">
        <v>8</v>
      </c>
      <c r="ID4" s="4" t="s">
        <v>42</v>
      </c>
      <c r="IE4" s="4" t="s">
        <v>42</v>
      </c>
      <c r="IF4" s="4" t="s">
        <v>7</v>
      </c>
      <c r="IG4" s="4" t="s">
        <v>7</v>
      </c>
      <c r="IH4" s="4" t="s">
        <v>43</v>
      </c>
      <c r="II4" s="4" t="s">
        <v>43</v>
      </c>
      <c r="IJ4" s="105" t="s">
        <v>8</v>
      </c>
      <c r="IK4" s="106" t="str">
        <f>IF(COUNTIF(Trames!$K$73:$K$80,'Deroulé 5Jours'!$A4),"RA","JBU-16")</f>
        <v>JBU-16</v>
      </c>
      <c r="IL4" s="4" t="s">
        <v>43</v>
      </c>
      <c r="IM4" s="4" t="s">
        <v>7</v>
      </c>
      <c r="IN4" s="4" t="s">
        <v>7</v>
      </c>
      <c r="IO4" s="4" t="s">
        <v>42</v>
      </c>
      <c r="IP4" s="4" t="s">
        <v>42</v>
      </c>
      <c r="IQ4" s="4" t="s">
        <v>43</v>
      </c>
      <c r="IR4" s="105" t="s">
        <v>8</v>
      </c>
      <c r="IS4" s="105" t="s">
        <v>8</v>
      </c>
      <c r="IT4" s="4" t="s">
        <v>7</v>
      </c>
      <c r="IU4" s="4" t="s">
        <v>7</v>
      </c>
      <c r="IV4" s="4" t="s">
        <v>44</v>
      </c>
      <c r="IW4" s="106" t="str">
        <f>IF(COUNTIF(Trames!$K$73:$K$80,'Deroulé 5Jours'!$A4),"RA","7H30-18H")</f>
        <v>7H30-18H</v>
      </c>
      <c r="IX4" s="4" t="s">
        <v>45</v>
      </c>
      <c r="IY4" s="105" t="s">
        <v>8</v>
      </c>
      <c r="IZ4" s="106" t="str">
        <f>IF(COUNTIF(Trames!$K$73:$K$80,'Deroulé 5Jours'!$A4),"RA","CCV-46")</f>
        <v>CCV-46</v>
      </c>
      <c r="JA4" s="4" t="s">
        <v>7</v>
      </c>
      <c r="JB4" s="4" t="s">
        <v>7</v>
      </c>
      <c r="JC4" s="105" t="s">
        <v>8</v>
      </c>
      <c r="JD4" s="4" t="s">
        <v>46</v>
      </c>
      <c r="JE4" s="107" t="str">
        <f>IF($E$14="RA","JBC-25","7H30-18H")</f>
        <v>7H30-18H</v>
      </c>
      <c r="JF4" s="4" t="s">
        <v>12</v>
      </c>
      <c r="JG4" s="105" t="s">
        <v>8</v>
      </c>
      <c r="JH4" s="4" t="s">
        <v>7</v>
      </c>
      <c r="JI4" s="4" t="s">
        <v>7</v>
      </c>
      <c r="JJ4" s="4" t="s">
        <v>45</v>
      </c>
      <c r="JK4" s="4" t="s">
        <v>47</v>
      </c>
      <c r="JL4" s="106" t="str">
        <f>IF(COUNTIF(Trames!$K$73:$K$80,'Deroulé 5Jours'!$A4),"RA","7H30-18H")</f>
        <v>7H30-18H</v>
      </c>
      <c r="JM4" s="105" t="s">
        <v>8</v>
      </c>
      <c r="JN4" s="106" t="str">
        <f>IF(COUNTIF(Trames!$K$73:$K$80,'Deroulé 5Jours'!$A4),"RA","7H30-18H")</f>
        <v>7H30-18H</v>
      </c>
      <c r="JO4" s="4" t="s">
        <v>7</v>
      </c>
      <c r="JP4" s="4" t="s">
        <v>7</v>
      </c>
      <c r="JQ4" s="136" t="s">
        <v>8</v>
      </c>
      <c r="JR4" s="105" t="s">
        <v>8</v>
      </c>
      <c r="JS4" s="4" t="s">
        <v>42</v>
      </c>
      <c r="JT4" s="4" t="s">
        <v>54</v>
      </c>
      <c r="JU4" s="4" t="s">
        <v>54</v>
      </c>
      <c r="JV4" s="4" t="s">
        <v>7</v>
      </c>
      <c r="JW4" s="136" t="s">
        <v>7</v>
      </c>
      <c r="JX4" s="4" t="s">
        <v>9</v>
      </c>
      <c r="JY4" s="105" t="s">
        <v>8</v>
      </c>
      <c r="JZ4" s="4" t="s">
        <v>9</v>
      </c>
      <c r="KA4" s="106" t="str">
        <f>IF(COUNTIF(Trames!$K$73:$K$80,'Deroulé 5Jours'!$A4),"RA","JFR-32")</f>
        <v>JFR-32</v>
      </c>
      <c r="KB4" s="4" t="s">
        <v>9</v>
      </c>
      <c r="KC4" s="4" t="s">
        <v>7</v>
      </c>
      <c r="KD4" s="4" t="s">
        <v>7</v>
      </c>
      <c r="KE4" s="105" t="s">
        <v>8</v>
      </c>
      <c r="KF4" s="105" t="s">
        <v>8</v>
      </c>
      <c r="KG4" s="4" t="s">
        <v>42</v>
      </c>
      <c r="KH4" s="4" t="s">
        <v>54</v>
      </c>
      <c r="KI4" s="4" t="s">
        <v>54</v>
      </c>
      <c r="KJ4" s="4" t="s">
        <v>7</v>
      </c>
      <c r="KK4" s="4" t="s">
        <v>7</v>
      </c>
      <c r="KL4" s="4" t="s">
        <v>45</v>
      </c>
      <c r="KM4" s="4" t="s">
        <v>47</v>
      </c>
      <c r="KN4" s="106" t="str">
        <f>IF(COUNTIF(Trames!$K$73:$K$80,'Deroulé 5Jours'!#REF!),"RA","7H30-18H")</f>
        <v>7H30-18H</v>
      </c>
      <c r="KO4" s="105" t="s">
        <v>8</v>
      </c>
      <c r="KP4" s="106" t="str">
        <f>IF(COUNTIF(Trames!$K$73:$K$80,'Deroulé 5Jours'!#REF!),"RA","7H30-18H")</f>
        <v>7H30-18H</v>
      </c>
      <c r="KQ4" s="4" t="s">
        <v>7</v>
      </c>
      <c r="KR4" s="4" t="s">
        <v>7</v>
      </c>
      <c r="KS4" s="105" t="s">
        <v>8</v>
      </c>
      <c r="KT4" s="4" t="s">
        <v>46</v>
      </c>
      <c r="KU4" s="107" t="str">
        <f>IF($E$14="RA","JBC-25","7H30-18H")</f>
        <v>7H30-18H</v>
      </c>
      <c r="KV4" s="4" t="s">
        <v>12</v>
      </c>
      <c r="KW4" s="105" t="s">
        <v>8</v>
      </c>
      <c r="KX4" s="4" t="s">
        <v>7</v>
      </c>
      <c r="KY4" s="4" t="s">
        <v>7</v>
      </c>
      <c r="KZ4" s="4" t="s">
        <v>44</v>
      </c>
      <c r="LA4" s="106" t="str">
        <f>IF(COUNTIF(Trames!$K$73:$K$80,'Deroulé 5Jours'!#REF!),"RA","7H30-18H")</f>
        <v>7H30-18H</v>
      </c>
      <c r="LB4" s="4" t="s">
        <v>45</v>
      </c>
      <c r="LC4" s="105" t="s">
        <v>8</v>
      </c>
      <c r="LD4" s="106" t="str">
        <f>IF(COUNTIF(Trames!$K$73:$K$80,'Deroulé 5Jours'!#REF!),"RA","CCV-46")</f>
        <v>CCV-46</v>
      </c>
      <c r="LE4" s="4" t="s">
        <v>7</v>
      </c>
      <c r="LF4" s="4" t="s">
        <v>7</v>
      </c>
      <c r="LG4" s="4" t="s">
        <v>42</v>
      </c>
      <c r="LH4" s="4" t="s">
        <v>42</v>
      </c>
      <c r="LI4" s="4" t="s">
        <v>43</v>
      </c>
      <c r="LJ4" s="105" t="s">
        <v>8</v>
      </c>
      <c r="LK4" s="105" t="s">
        <v>8</v>
      </c>
      <c r="LL4" s="4" t="s">
        <v>7</v>
      </c>
      <c r="LM4" s="4" t="s">
        <v>7</v>
      </c>
      <c r="LN4" s="4" t="s">
        <v>43</v>
      </c>
      <c r="LO4" s="4" t="s">
        <v>43</v>
      </c>
      <c r="LP4" s="105" t="s">
        <v>8</v>
      </c>
      <c r="LQ4" s="106" t="str">
        <f>IF(COUNTIF(Trames!$K$73:$K$80,'Deroulé 5Jours'!#REF!),"RA","JBU-16")</f>
        <v>JBU-16</v>
      </c>
      <c r="LR4" s="4" t="s">
        <v>43</v>
      </c>
      <c r="LS4" s="4" t="s">
        <v>7</v>
      </c>
      <c r="LT4" s="4" t="s">
        <v>7</v>
      </c>
      <c r="LU4" s="107" t="str">
        <f>IF($C$10="RA","JBC-23","7H30-18H")</f>
        <v>7H30-18H</v>
      </c>
      <c r="LV4" s="105" t="s">
        <v>8</v>
      </c>
      <c r="LW4" s="105" t="s">
        <v>8</v>
      </c>
      <c r="LX4" s="4" t="s">
        <v>42</v>
      </c>
      <c r="LY4" s="4" t="s">
        <v>42</v>
      </c>
      <c r="LZ4" s="4" t="s">
        <v>7</v>
      </c>
      <c r="MA4" s="4" t="s">
        <v>7</v>
      </c>
      <c r="MB4" s="4" t="s">
        <v>41</v>
      </c>
      <c r="MC4" s="106" t="str">
        <f>IF(COUNTIF(Trames!$K$73:$K$80,'Deroulé 5Jours'!#REF!),"RA","JBU-15")</f>
        <v>JBU-15</v>
      </c>
      <c r="MD4" s="4" t="s">
        <v>41</v>
      </c>
      <c r="ME4" s="4" t="s">
        <v>8</v>
      </c>
      <c r="MF4" s="4" t="s">
        <v>41</v>
      </c>
      <c r="MG4" s="4" t="s">
        <v>7</v>
      </c>
      <c r="MH4" s="4" t="s">
        <v>7</v>
      </c>
      <c r="MI4" s="4" t="s">
        <v>38</v>
      </c>
      <c r="MJ4" s="4" t="s">
        <v>40</v>
      </c>
      <c r="MK4" s="4" t="s">
        <v>40</v>
      </c>
      <c r="ML4" s="105" t="s">
        <v>8</v>
      </c>
      <c r="MM4" s="105" t="s">
        <v>8</v>
      </c>
      <c r="MN4" s="4" t="s">
        <v>7</v>
      </c>
      <c r="MO4" s="4" t="s">
        <v>7</v>
      </c>
      <c r="MP4" s="106" t="str">
        <f>IF(COUNTIF(Trames!$K$73:$K$80,'Deroulé 5Jours'!#REF!),"RA","7H30-18H")</f>
        <v>7H30-18H</v>
      </c>
      <c r="MQ4" s="105" t="s">
        <v>8</v>
      </c>
      <c r="MR4" s="106" t="str">
        <f>IF(COUNTIF(Trames!$K$73:$K$80,'Deroulé 5Jours'!#REF!),"RA","JBC-25")</f>
        <v>JBC-25</v>
      </c>
      <c r="MS4" s="4" t="s">
        <v>39</v>
      </c>
      <c r="MT4" s="4" t="s">
        <v>39</v>
      </c>
      <c r="MU4" s="2" t="s">
        <v>7</v>
      </c>
      <c r="MV4" s="2" t="s">
        <v>7</v>
      </c>
      <c r="MW4" s="4" t="s">
        <v>37</v>
      </c>
      <c r="MX4" s="4" t="s">
        <v>12</v>
      </c>
      <c r="MY4" s="4" t="s">
        <v>46</v>
      </c>
      <c r="MZ4" s="105" t="s">
        <v>8</v>
      </c>
      <c r="NA4" s="105" t="s">
        <v>8</v>
      </c>
      <c r="NB4" s="2" t="s">
        <v>7</v>
      </c>
      <c r="NC4" s="2" t="s">
        <v>7</v>
      </c>
      <c r="ND4" s="4" t="s">
        <v>15</v>
      </c>
      <c r="NE4" s="106" t="str">
        <f>IF(COUNTIF(Trames!$K$73:$K$80,'Deroulé 5Jours'!#REF!),"RA","JBC-21")</f>
        <v>JBC-21</v>
      </c>
      <c r="NF4" s="4" t="s">
        <v>15</v>
      </c>
      <c r="NG4" s="105" t="s">
        <v>8</v>
      </c>
      <c r="NH4" s="4" t="s">
        <v>12</v>
      </c>
      <c r="NI4" s="2" t="s">
        <v>7</v>
      </c>
      <c r="NJ4" s="2" t="s">
        <v>7</v>
      </c>
      <c r="NK4" s="105" t="s">
        <v>8</v>
      </c>
      <c r="NL4" s="105" t="s">
        <v>8</v>
      </c>
      <c r="NM4" s="4" t="s">
        <v>16</v>
      </c>
      <c r="NN4" s="4" t="s">
        <v>16</v>
      </c>
      <c r="NO4" s="4" t="s">
        <v>16</v>
      </c>
      <c r="NP4" s="2" t="s">
        <v>7</v>
      </c>
      <c r="NQ4" s="2" t="s">
        <v>7</v>
      </c>
      <c r="NR4" s="106" t="str">
        <f>IF(COUNTIF(Trames!$K$73:$K$80,'Deroulé 5Jours'!#REF!),"RA","JBC-23")</f>
        <v>JBC-23</v>
      </c>
      <c r="NS4" s="4" t="s">
        <v>16</v>
      </c>
      <c r="NT4" s="105" t="s">
        <v>8</v>
      </c>
      <c r="NU4" s="107" t="str">
        <f>IF($F$4="RA","JFR-32","7H30-18H")</f>
        <v>7H30-18H</v>
      </c>
      <c r="NV4" s="4" t="s">
        <v>46</v>
      </c>
      <c r="NW4" s="2" t="s">
        <v>7</v>
      </c>
      <c r="NX4" s="2" t="s">
        <v>7</v>
      </c>
      <c r="NY4" s="105" t="s">
        <v>8</v>
      </c>
      <c r="NZ4" s="105" t="s">
        <v>8</v>
      </c>
      <c r="OA4" s="107" t="str">
        <f>IF($E$6="RA","JFR-37","7H30-18H")</f>
        <v>7H30-18H</v>
      </c>
      <c r="OB4" s="107" t="str">
        <f>IF($G$20="RA","CCV-46","7H30-18H")</f>
        <v>7H30-18H</v>
      </c>
      <c r="OC4" s="107" t="str">
        <f>IF($F$18="RA","JBU-16","7H30-18H")</f>
        <v>7H30-18H</v>
      </c>
      <c r="OD4" s="2" t="s">
        <v>7</v>
      </c>
      <c r="OE4" s="2" t="s">
        <v>7</v>
      </c>
      <c r="OF4" s="106" t="str">
        <f>IF(COUNTIF(Trames!$K$73:$K$80,'Deroulé 5Jours'!#REF!),"RA","7H30-18H")</f>
        <v>7H30-18H</v>
      </c>
      <c r="OG4" s="105" t="s">
        <v>8</v>
      </c>
      <c r="OH4" s="4" t="s">
        <v>14</v>
      </c>
      <c r="OI4" s="4" t="s">
        <v>15</v>
      </c>
      <c r="OJ4" s="4" t="s">
        <v>15</v>
      </c>
      <c r="OK4" s="2" t="s">
        <v>7</v>
      </c>
      <c r="OL4" s="2" t="s">
        <v>7</v>
      </c>
      <c r="OM4" s="105" t="s">
        <v>8</v>
      </c>
      <c r="ON4" s="4" t="s">
        <v>9</v>
      </c>
      <c r="OO4" s="4" t="s">
        <v>12</v>
      </c>
      <c r="OP4" s="4" t="s">
        <v>46</v>
      </c>
      <c r="OQ4" s="105" t="s">
        <v>8</v>
      </c>
      <c r="OR4" s="2" t="s">
        <v>7</v>
      </c>
      <c r="OS4" s="2" t="s">
        <v>7</v>
      </c>
      <c r="OT4" s="4" t="s">
        <v>11</v>
      </c>
      <c r="OU4" s="105" t="s">
        <v>8</v>
      </c>
      <c r="OV4" s="106" t="str">
        <f>IF(COUNTIF(Trames!$K$73:$K$80,'Deroulé 5Jours'!#REF!),"RA","JFR-37")</f>
        <v>JFR-37</v>
      </c>
      <c r="OW4" s="4" t="s">
        <v>11</v>
      </c>
      <c r="OX4" s="4" t="s">
        <v>11</v>
      </c>
      <c r="OY4" s="2" t="s">
        <v>7</v>
      </c>
      <c r="OZ4" s="2" t="s">
        <v>7</v>
      </c>
      <c r="PA4" s="4" t="s">
        <v>10</v>
      </c>
      <c r="PB4" s="4" t="s">
        <v>10</v>
      </c>
      <c r="PC4" s="105" t="s">
        <v>8</v>
      </c>
      <c r="PD4" s="4" t="s">
        <v>10</v>
      </c>
      <c r="PE4" s="105" t="s">
        <v>8</v>
      </c>
      <c r="PF4" s="2" t="s">
        <v>7</v>
      </c>
      <c r="PG4" s="2" t="s">
        <v>7</v>
      </c>
    </row>
    <row r="5" spans="1:423">
      <c r="A5" s="124"/>
      <c r="B5" s="4" t="s">
        <v>10</v>
      </c>
      <c r="C5" s="4" t="s">
        <v>10</v>
      </c>
      <c r="D5" s="105" t="s">
        <v>8</v>
      </c>
      <c r="E5" s="4" t="s">
        <v>10</v>
      </c>
      <c r="F5" s="105" t="s">
        <v>8</v>
      </c>
      <c r="G5" s="4" t="s">
        <v>7</v>
      </c>
      <c r="H5" s="4" t="s">
        <v>7</v>
      </c>
      <c r="I5" s="4" t="s">
        <v>7</v>
      </c>
      <c r="J5" s="4" t="s">
        <v>7</v>
      </c>
      <c r="K5" s="4" t="s">
        <v>11</v>
      </c>
      <c r="L5" s="105" t="s">
        <v>8</v>
      </c>
      <c r="M5" s="106" t="str">
        <f>IF(COUNTIF(Trames!$K$73:$K$80,'Deroulé 5Jours'!$A5),"RA","JFR-37")</f>
        <v>JFR-37</v>
      </c>
      <c r="N5" s="4" t="s">
        <v>11</v>
      </c>
      <c r="O5" s="4" t="s">
        <v>11</v>
      </c>
      <c r="P5" s="4" t="s">
        <v>7</v>
      </c>
      <c r="Q5" s="4" t="s">
        <v>7</v>
      </c>
      <c r="R5" s="105" t="s">
        <v>8</v>
      </c>
      <c r="S5" s="4" t="s">
        <v>9</v>
      </c>
      <c r="T5" s="4" t="s">
        <v>12</v>
      </c>
      <c r="U5" s="4" t="s">
        <v>46</v>
      </c>
      <c r="V5" s="105" t="s">
        <v>8</v>
      </c>
      <c r="W5" s="4" t="s">
        <v>7</v>
      </c>
      <c r="X5" s="4" t="s">
        <v>7</v>
      </c>
      <c r="Y5" s="106" t="str">
        <f>IF(COUNTIF(Trames!$K$73:$K$80,'Deroulé 5Jours'!$A5),"RA","7H30-18H")</f>
        <v>7H30-18H</v>
      </c>
      <c r="Z5" s="105" t="s">
        <v>8</v>
      </c>
      <c r="AA5" s="4" t="s">
        <v>14</v>
      </c>
      <c r="AB5" s="4" t="s">
        <v>15</v>
      </c>
      <c r="AC5" s="4" t="s">
        <v>15</v>
      </c>
      <c r="AD5" s="4" t="s">
        <v>7</v>
      </c>
      <c r="AE5" s="4" t="s">
        <v>7</v>
      </c>
      <c r="AF5" s="105" t="s">
        <v>8</v>
      </c>
      <c r="AG5" s="105" t="s">
        <v>8</v>
      </c>
      <c r="AH5" s="107" t="str">
        <f>IF($E$6="RA","JFR-37","7H30-18H")</f>
        <v>7H30-18H</v>
      </c>
      <c r="AI5" s="107" t="str">
        <f>IF($G$20="RA","CCV-46","7H30-18H")</f>
        <v>7H30-18H</v>
      </c>
      <c r="AJ5" s="107" t="str">
        <f>IF($F$18="RA","JBU-16","7H30-18H")</f>
        <v>7H30-18H</v>
      </c>
      <c r="AK5" s="4" t="s">
        <v>7</v>
      </c>
      <c r="AL5" s="4" t="s">
        <v>7</v>
      </c>
      <c r="AM5" s="106" t="str">
        <f>IF(COUNTIF(Trames!$K$73:$K$80,'Deroulé 5Jours'!$A5),"RA","JBC-23")</f>
        <v>JBC-23</v>
      </c>
      <c r="AN5" s="4" t="s">
        <v>16</v>
      </c>
      <c r="AO5" s="105" t="s">
        <v>8</v>
      </c>
      <c r="AP5" s="107" t="str">
        <f>IF($F$4="RA","JFR-32","7H30-18H")</f>
        <v>7H30-18H</v>
      </c>
      <c r="AQ5" s="4" t="s">
        <v>46</v>
      </c>
      <c r="AR5" s="4" t="s">
        <v>7</v>
      </c>
      <c r="AS5" s="4" t="s">
        <v>7</v>
      </c>
      <c r="AT5" s="105" t="s">
        <v>8</v>
      </c>
      <c r="AU5" s="105" t="s">
        <v>8</v>
      </c>
      <c r="AV5" s="4" t="s">
        <v>16</v>
      </c>
      <c r="AW5" s="4" t="s">
        <v>16</v>
      </c>
      <c r="AX5" s="4" t="s">
        <v>16</v>
      </c>
      <c r="AY5" s="4" t="s">
        <v>7</v>
      </c>
      <c r="AZ5" s="4" t="s">
        <v>7</v>
      </c>
      <c r="BA5" s="4" t="s">
        <v>15</v>
      </c>
      <c r="BB5" s="106" t="str">
        <f>IF(COUNTIF(Trames!$K$73:$K$80,'Deroulé 5Jours'!$A5),"RA","JBC-21")</f>
        <v>JBC-21</v>
      </c>
      <c r="BC5" s="4" t="s">
        <v>15</v>
      </c>
      <c r="BD5" s="105" t="s">
        <v>8</v>
      </c>
      <c r="BE5" s="4" t="s">
        <v>12</v>
      </c>
      <c r="BF5" s="4" t="s">
        <v>7</v>
      </c>
      <c r="BG5" s="4" t="s">
        <v>7</v>
      </c>
      <c r="BH5" s="4" t="s">
        <v>37</v>
      </c>
      <c r="BI5" s="4" t="s">
        <v>12</v>
      </c>
      <c r="BJ5" s="4" t="s">
        <v>46</v>
      </c>
      <c r="BK5" s="105" t="s">
        <v>8</v>
      </c>
      <c r="BL5" s="105" t="s">
        <v>8</v>
      </c>
      <c r="BM5" s="4" t="s">
        <v>7</v>
      </c>
      <c r="BN5" s="4" t="s">
        <v>7</v>
      </c>
      <c r="BO5" s="106" t="str">
        <f>IF(COUNTIF(Trames!$K$73:$K$80,'Deroulé 5Jours'!$A5),"RA","7H30-18H")</f>
        <v>7H30-18H</v>
      </c>
      <c r="BP5" s="105" t="s">
        <v>8</v>
      </c>
      <c r="BQ5" s="106" t="str">
        <f>IF(COUNTIF(Trames!$K$73:$K$80,'Deroulé 5Jours'!$A5),"RA","JBC-25")</f>
        <v>JBC-25</v>
      </c>
      <c r="BR5" s="4" t="s">
        <v>39</v>
      </c>
      <c r="BS5" s="4" t="s">
        <v>39</v>
      </c>
      <c r="BT5" s="4" t="s">
        <v>7</v>
      </c>
      <c r="BU5" s="4" t="s">
        <v>7</v>
      </c>
      <c r="BV5" s="4" t="s">
        <v>38</v>
      </c>
      <c r="BW5" s="4" t="s">
        <v>40</v>
      </c>
      <c r="BX5" s="4" t="s">
        <v>40</v>
      </c>
      <c r="BY5" s="105" t="s">
        <v>8</v>
      </c>
      <c r="BZ5" s="105" t="s">
        <v>8</v>
      </c>
      <c r="CA5" s="4" t="s">
        <v>7</v>
      </c>
      <c r="CB5" s="4" t="s">
        <v>7</v>
      </c>
      <c r="CC5" s="4" t="s">
        <v>41</v>
      </c>
      <c r="CD5" s="106" t="str">
        <f>IF(COUNTIF(Trames!$K$73:$K$80,'Deroulé 5Jours'!$A5),"RA","JBU-15")</f>
        <v>JBU-15</v>
      </c>
      <c r="CE5" s="4" t="s">
        <v>41</v>
      </c>
      <c r="CF5" s="4" t="s">
        <v>8</v>
      </c>
      <c r="CG5" s="4" t="s">
        <v>41</v>
      </c>
      <c r="CH5" s="4" t="s">
        <v>7</v>
      </c>
      <c r="CI5" s="4" t="s">
        <v>7</v>
      </c>
      <c r="CJ5" s="107" t="str">
        <f>IF($C$10="RA","JBC-23","7H30-18H")</f>
        <v>7H30-18H</v>
      </c>
      <c r="CK5" s="105" t="s">
        <v>8</v>
      </c>
      <c r="CL5" s="105" t="s">
        <v>8</v>
      </c>
      <c r="CM5" s="4" t="s">
        <v>42</v>
      </c>
      <c r="CN5" s="4" t="s">
        <v>42</v>
      </c>
      <c r="CO5" s="4" t="s">
        <v>7</v>
      </c>
      <c r="CP5" s="4" t="s">
        <v>7</v>
      </c>
      <c r="CQ5" s="4" t="s">
        <v>43</v>
      </c>
      <c r="CR5" s="4" t="s">
        <v>43</v>
      </c>
      <c r="CS5" s="105" t="s">
        <v>8</v>
      </c>
      <c r="CT5" s="106" t="str">
        <f>IF(COUNTIF(Trames!$K$73:$K$80,'Deroulé 5Jours'!$A5),"RA","JBU-16")</f>
        <v>JBU-16</v>
      </c>
      <c r="CU5" s="4" t="s">
        <v>43</v>
      </c>
      <c r="CV5" s="4" t="s">
        <v>7</v>
      </c>
      <c r="CW5" s="4" t="s">
        <v>7</v>
      </c>
      <c r="CX5" s="4" t="s">
        <v>42</v>
      </c>
      <c r="CY5" s="4" t="s">
        <v>42</v>
      </c>
      <c r="CZ5" s="4" t="s">
        <v>43</v>
      </c>
      <c r="DA5" s="105" t="s">
        <v>8</v>
      </c>
      <c r="DB5" s="105" t="s">
        <v>8</v>
      </c>
      <c r="DC5" s="4" t="s">
        <v>7</v>
      </c>
      <c r="DD5" s="4" t="s">
        <v>7</v>
      </c>
      <c r="DE5" s="4" t="s">
        <v>44</v>
      </c>
      <c r="DF5" s="106" t="str">
        <f>IF(COUNTIF(Trames!$K$73:$K$80,'Deroulé 5Jours'!$A5),"RA","7H30-18H")</f>
        <v>7H30-18H</v>
      </c>
      <c r="DG5" s="4" t="s">
        <v>45</v>
      </c>
      <c r="DH5" s="105" t="s">
        <v>8</v>
      </c>
      <c r="DI5" s="106" t="str">
        <f>IF(COUNTIF(Trames!$K$73:$K$80,'Deroulé 5Jours'!$A5),"RA","CCV-46")</f>
        <v>CCV-46</v>
      </c>
      <c r="DJ5" s="4" t="s">
        <v>7</v>
      </c>
      <c r="DK5" s="4" t="s">
        <v>7</v>
      </c>
      <c r="DL5" s="105" t="s">
        <v>8</v>
      </c>
      <c r="DM5" s="4" t="s">
        <v>46</v>
      </c>
      <c r="DN5" s="107" t="str">
        <f>IF($E$14="RA","JBC-25","7H30-18H")</f>
        <v>7H30-18H</v>
      </c>
      <c r="DO5" s="4" t="s">
        <v>12</v>
      </c>
      <c r="DP5" s="105" t="s">
        <v>8</v>
      </c>
      <c r="DQ5" s="4" t="s">
        <v>7</v>
      </c>
      <c r="DR5" s="4" t="s">
        <v>7</v>
      </c>
      <c r="DS5" s="4" t="s">
        <v>45</v>
      </c>
      <c r="DT5" s="4" t="s">
        <v>47</v>
      </c>
      <c r="DU5" s="106" t="str">
        <f>IF(COUNTIF(Trames!$K$73:$K$80,'Deroulé 5Jours'!$A5),"RA","7H30-18H")</f>
        <v>7H30-18H</v>
      </c>
      <c r="DV5" s="105" t="s">
        <v>8</v>
      </c>
      <c r="DW5" s="106" t="str">
        <f>IF(COUNTIF(Trames!$K$73:$K$80,'Deroulé 5Jours'!$A5),"RA","7H30-18H")</f>
        <v>7H30-18H</v>
      </c>
      <c r="DX5" s="4" t="s">
        <v>7</v>
      </c>
      <c r="DY5" s="4" t="s">
        <v>7</v>
      </c>
      <c r="DZ5" s="136" t="s">
        <v>8</v>
      </c>
      <c r="EA5" s="105" t="s">
        <v>8</v>
      </c>
      <c r="EB5" s="4" t="s">
        <v>42</v>
      </c>
      <c r="EC5" s="4" t="s">
        <v>54</v>
      </c>
      <c r="ED5" s="4" t="s">
        <v>54</v>
      </c>
      <c r="EE5" s="4" t="s">
        <v>7</v>
      </c>
      <c r="EF5" s="136" t="s">
        <v>7</v>
      </c>
      <c r="EG5" s="135" t="s">
        <v>9</v>
      </c>
      <c r="EH5" s="105" t="s">
        <v>8</v>
      </c>
      <c r="EI5" s="4" t="s">
        <v>9</v>
      </c>
      <c r="EJ5" s="106" t="str">
        <f>IF(COUNTIF(Trames!$K$73:$K$80,'Deroulé 5Jours'!$A5),"RA","JFR-32")</f>
        <v>JFR-32</v>
      </c>
      <c r="EK5" s="4" t="s">
        <v>9</v>
      </c>
      <c r="EL5" s="4" t="s">
        <v>7</v>
      </c>
      <c r="EM5" s="135" t="s">
        <v>7</v>
      </c>
      <c r="EN5" s="4" t="s">
        <v>10</v>
      </c>
      <c r="EO5" s="4" t="s">
        <v>10</v>
      </c>
      <c r="EP5" s="105" t="s">
        <v>8</v>
      </c>
      <c r="EQ5" s="4" t="s">
        <v>10</v>
      </c>
      <c r="ER5" s="105" t="s">
        <v>8</v>
      </c>
      <c r="ES5" s="4" t="s">
        <v>7</v>
      </c>
      <c r="ET5" s="4" t="s">
        <v>7</v>
      </c>
      <c r="EU5" s="4" t="s">
        <v>11</v>
      </c>
      <c r="EV5" s="105" t="s">
        <v>8</v>
      </c>
      <c r="EW5" s="106" t="str">
        <f>IF(COUNTIF(Trames!$K$73:$K$80,'Deroulé 5Jours'!$A5),"RA","JFR-37")</f>
        <v>JFR-37</v>
      </c>
      <c r="EX5" s="4" t="s">
        <v>11</v>
      </c>
      <c r="EY5" s="4" t="s">
        <v>11</v>
      </c>
      <c r="EZ5" s="4" t="s">
        <v>7</v>
      </c>
      <c r="FA5" s="4" t="s">
        <v>7</v>
      </c>
      <c r="FB5" s="105" t="s">
        <v>8</v>
      </c>
      <c r="FC5" s="4" t="s">
        <v>9</v>
      </c>
      <c r="FD5" s="4" t="s">
        <v>12</v>
      </c>
      <c r="FE5" s="4" t="s">
        <v>46</v>
      </c>
      <c r="FF5" s="105" t="s">
        <v>8</v>
      </c>
      <c r="FG5" s="4" t="s">
        <v>7</v>
      </c>
      <c r="FH5" s="4" t="s">
        <v>7</v>
      </c>
      <c r="FI5" s="106" t="str">
        <f>IF(COUNTIF(Trames!$K$73:$K$80,'Deroulé 5Jours'!$A5),"RA","7H30-18H")</f>
        <v>7H30-18H</v>
      </c>
      <c r="FJ5" s="105" t="s">
        <v>8</v>
      </c>
      <c r="FK5" s="4" t="s">
        <v>14</v>
      </c>
      <c r="FL5" s="4" t="s">
        <v>15</v>
      </c>
      <c r="FM5" s="4" t="s">
        <v>15</v>
      </c>
      <c r="FN5" s="4" t="s">
        <v>7</v>
      </c>
      <c r="FO5" s="4" t="s">
        <v>7</v>
      </c>
      <c r="FP5" s="105" t="s">
        <v>8</v>
      </c>
      <c r="FQ5" s="105" t="s">
        <v>8</v>
      </c>
      <c r="FR5" s="107" t="str">
        <f>IF($E$6="RA","JFR-37","7H30-18H")</f>
        <v>7H30-18H</v>
      </c>
      <c r="FS5" s="107" t="str">
        <f>IF($G$20="RA","CCV-46","7H30-18H")</f>
        <v>7H30-18H</v>
      </c>
      <c r="FT5" s="107" t="str">
        <f>IF($F$18="RA","JBU-16","7H30-18H")</f>
        <v>7H30-18H</v>
      </c>
      <c r="FU5" s="4" t="s">
        <v>7</v>
      </c>
      <c r="FV5" s="4" t="s">
        <v>7</v>
      </c>
      <c r="FW5" s="106" t="str">
        <f>IF(COUNTIF(Trames!$K$73:$K$80,'Deroulé 5Jours'!$A5),"RA","JBC-23")</f>
        <v>JBC-23</v>
      </c>
      <c r="FX5" s="4" t="s">
        <v>16</v>
      </c>
      <c r="FY5" s="105" t="s">
        <v>8</v>
      </c>
      <c r="FZ5" s="107" t="str">
        <f>IF($F$4="RA","JFR-32","7H30-18H")</f>
        <v>7H30-18H</v>
      </c>
      <c r="GA5" s="4" t="s">
        <v>46</v>
      </c>
      <c r="GB5" s="4" t="s">
        <v>7</v>
      </c>
      <c r="GC5" s="4" t="s">
        <v>7</v>
      </c>
      <c r="GD5" s="105" t="s">
        <v>8</v>
      </c>
      <c r="GE5" s="105" t="s">
        <v>8</v>
      </c>
      <c r="GF5" s="4" t="s">
        <v>16</v>
      </c>
      <c r="GG5" s="4" t="s">
        <v>16</v>
      </c>
      <c r="GH5" s="4" t="s">
        <v>16</v>
      </c>
      <c r="GI5" s="4" t="s">
        <v>7</v>
      </c>
      <c r="GJ5" s="4" t="s">
        <v>7</v>
      </c>
      <c r="GK5" s="4" t="s">
        <v>15</v>
      </c>
      <c r="GL5" s="106" t="str">
        <f>IF(COUNTIF(Trames!$K$73:$K$80,'Deroulé 5Jours'!$A5),"RA","JBC-21")</f>
        <v>JBC-21</v>
      </c>
      <c r="GM5" s="4" t="s">
        <v>15</v>
      </c>
      <c r="GN5" s="105" t="s">
        <v>8</v>
      </c>
      <c r="GO5" s="4" t="s">
        <v>12</v>
      </c>
      <c r="GP5" s="4" t="s">
        <v>7</v>
      </c>
      <c r="GQ5" s="4" t="s">
        <v>7</v>
      </c>
      <c r="GR5" s="4" t="s">
        <v>37</v>
      </c>
      <c r="GS5" s="4" t="s">
        <v>12</v>
      </c>
      <c r="GT5" s="4" t="s">
        <v>46</v>
      </c>
      <c r="GU5" s="105" t="s">
        <v>8</v>
      </c>
      <c r="GV5" s="105" t="s">
        <v>8</v>
      </c>
      <c r="GW5" s="4" t="s">
        <v>7</v>
      </c>
      <c r="GX5" s="4" t="s">
        <v>7</v>
      </c>
      <c r="GY5" s="106" t="str">
        <f>IF(COUNTIF(Trames!$K$73:$K$80,'Deroulé 5Jours'!$A5),"RA","7H30-18H")</f>
        <v>7H30-18H</v>
      </c>
      <c r="GZ5" s="105" t="s">
        <v>8</v>
      </c>
      <c r="HA5" s="106" t="str">
        <f>IF(COUNTIF(Trames!$K$73:$K$80,'Deroulé 5Jours'!$A5),"RA","JBC-25")</f>
        <v>JBC-25</v>
      </c>
      <c r="HB5" s="4" t="s">
        <v>39</v>
      </c>
      <c r="HC5" s="4" t="s">
        <v>39</v>
      </c>
      <c r="HD5" s="4" t="s">
        <v>7</v>
      </c>
      <c r="HE5" s="4" t="s">
        <v>7</v>
      </c>
      <c r="HF5" s="4" t="s">
        <v>38</v>
      </c>
      <c r="HG5" s="4" t="s">
        <v>40</v>
      </c>
      <c r="HH5" s="4" t="s">
        <v>40</v>
      </c>
      <c r="HI5" s="105" t="s">
        <v>8</v>
      </c>
      <c r="HJ5" s="105" t="s">
        <v>8</v>
      </c>
      <c r="HK5" s="4" t="s">
        <v>7</v>
      </c>
      <c r="HL5" s="4" t="s">
        <v>7</v>
      </c>
      <c r="HM5" s="4" t="s">
        <v>41</v>
      </c>
      <c r="HN5" s="106" t="str">
        <f>IF(COUNTIF(Trames!$K$73:$K$80,'Deroulé 5Jours'!$A5),"RA","JBU-15")</f>
        <v>JBU-15</v>
      </c>
      <c r="HO5" s="4" t="s">
        <v>41</v>
      </c>
      <c r="HP5" s="4" t="s">
        <v>8</v>
      </c>
      <c r="HQ5" s="4" t="s">
        <v>41</v>
      </c>
      <c r="HR5" s="4" t="s">
        <v>7</v>
      </c>
      <c r="HS5" s="4" t="s">
        <v>7</v>
      </c>
      <c r="HT5" s="107" t="str">
        <f>IF($C$10="RA","JBC-23","7H30-18H")</f>
        <v>7H30-18H</v>
      </c>
      <c r="HU5" s="105" t="s">
        <v>8</v>
      </c>
      <c r="HV5" s="105" t="s">
        <v>8</v>
      </c>
      <c r="HW5" s="4" t="s">
        <v>42</v>
      </c>
      <c r="HX5" s="4" t="s">
        <v>42</v>
      </c>
      <c r="HY5" s="4" t="s">
        <v>7</v>
      </c>
      <c r="HZ5" s="4" t="s">
        <v>7</v>
      </c>
      <c r="IA5" s="4" t="s">
        <v>43</v>
      </c>
      <c r="IB5" s="4" t="s">
        <v>43</v>
      </c>
      <c r="IC5" s="105" t="s">
        <v>8</v>
      </c>
      <c r="ID5" s="106" t="str">
        <f>IF(COUNTIF(Trames!$K$73:$K$80,'Deroulé 5Jours'!$A5),"RA","JBU-16")</f>
        <v>JBU-16</v>
      </c>
      <c r="IE5" s="4" t="s">
        <v>43</v>
      </c>
      <c r="IF5" s="4" t="s">
        <v>7</v>
      </c>
      <c r="IG5" s="4" t="s">
        <v>7</v>
      </c>
      <c r="IH5" s="4" t="s">
        <v>42</v>
      </c>
      <c r="II5" s="4" t="s">
        <v>42</v>
      </c>
      <c r="IJ5" s="4" t="s">
        <v>43</v>
      </c>
      <c r="IK5" s="105" t="s">
        <v>8</v>
      </c>
      <c r="IL5" s="105" t="s">
        <v>8</v>
      </c>
      <c r="IM5" s="4" t="s">
        <v>7</v>
      </c>
      <c r="IN5" s="4" t="s">
        <v>7</v>
      </c>
      <c r="IO5" s="4" t="s">
        <v>44</v>
      </c>
      <c r="IP5" s="106" t="str">
        <f>IF(COUNTIF(Trames!$K$73:$K$80,'Deroulé 5Jours'!$A5),"RA","7H30-18H")</f>
        <v>7H30-18H</v>
      </c>
      <c r="IQ5" s="4" t="s">
        <v>45</v>
      </c>
      <c r="IR5" s="105" t="s">
        <v>8</v>
      </c>
      <c r="IS5" s="106" t="str">
        <f>IF(COUNTIF(Trames!$K$73:$K$80,'Deroulé 5Jours'!$A5),"RA","CCV-46")</f>
        <v>CCV-46</v>
      </c>
      <c r="IT5" s="4" t="s">
        <v>7</v>
      </c>
      <c r="IU5" s="4" t="s">
        <v>7</v>
      </c>
      <c r="IV5" s="105" t="s">
        <v>8</v>
      </c>
      <c r="IW5" s="4" t="s">
        <v>46</v>
      </c>
      <c r="IX5" s="107" t="str">
        <f>IF($E$14="RA","JBC-25","7H30-18H")</f>
        <v>7H30-18H</v>
      </c>
      <c r="IY5" s="4" t="s">
        <v>12</v>
      </c>
      <c r="IZ5" s="105" t="s">
        <v>8</v>
      </c>
      <c r="JA5" s="4" t="s">
        <v>7</v>
      </c>
      <c r="JB5" s="4" t="s">
        <v>7</v>
      </c>
      <c r="JC5" s="4" t="s">
        <v>45</v>
      </c>
      <c r="JD5" s="4" t="s">
        <v>47</v>
      </c>
      <c r="JE5" s="106" t="str">
        <f>IF(COUNTIF(Trames!$K$73:$K$80,'Deroulé 5Jours'!$A5),"RA","7H30-18H")</f>
        <v>7H30-18H</v>
      </c>
      <c r="JF5" s="105" t="s">
        <v>8</v>
      </c>
      <c r="JG5" s="106" t="str">
        <f>IF(COUNTIF(Trames!$K$73:$K$80,'Deroulé 5Jours'!$A5),"RA","7H30-18H")</f>
        <v>7H30-18H</v>
      </c>
      <c r="JH5" s="4" t="s">
        <v>7</v>
      </c>
      <c r="JI5" s="4" t="s">
        <v>7</v>
      </c>
      <c r="JJ5" s="136" t="s">
        <v>8</v>
      </c>
      <c r="JK5" s="105" t="s">
        <v>8</v>
      </c>
      <c r="JL5" s="4" t="s">
        <v>42</v>
      </c>
      <c r="JM5" s="4" t="s">
        <v>54</v>
      </c>
      <c r="JN5" s="4" t="s">
        <v>54</v>
      </c>
      <c r="JO5" s="4" t="s">
        <v>7</v>
      </c>
      <c r="JP5" s="136" t="s">
        <v>7</v>
      </c>
      <c r="JQ5" s="135" t="s">
        <v>9</v>
      </c>
      <c r="JR5" s="105" t="s">
        <v>8</v>
      </c>
      <c r="JS5" s="4" t="s">
        <v>9</v>
      </c>
      <c r="JT5" s="106" t="str">
        <f>IF(COUNTIF(Trames!$K$73:$K$80,'Deroulé 5Jours'!$A5),"RA","JFR-32")</f>
        <v>JFR-32</v>
      </c>
      <c r="JU5" s="4" t="s">
        <v>9</v>
      </c>
      <c r="JV5" s="4" t="s">
        <v>7</v>
      </c>
      <c r="JW5" s="135" t="s">
        <v>7</v>
      </c>
      <c r="JX5" s="4" t="s">
        <v>10</v>
      </c>
      <c r="JY5" s="4" t="s">
        <v>10</v>
      </c>
      <c r="JZ5" s="105" t="s">
        <v>8</v>
      </c>
      <c r="KA5" s="4" t="s">
        <v>10</v>
      </c>
      <c r="KB5" s="105" t="s">
        <v>8</v>
      </c>
      <c r="KC5" s="4" t="s">
        <v>7</v>
      </c>
      <c r="KD5" s="4" t="s">
        <v>7</v>
      </c>
      <c r="KE5" s="4" t="s">
        <v>9</v>
      </c>
      <c r="KF5" s="105" t="s">
        <v>8</v>
      </c>
      <c r="KG5" s="4" t="s">
        <v>9</v>
      </c>
      <c r="KH5" s="106" t="str">
        <f>IF(COUNTIF(Trames!$K$73:$K$80,'Deroulé 5Jours'!$A5),"RA","JFR-32")</f>
        <v>JFR-32</v>
      </c>
      <c r="KI5" s="4" t="s">
        <v>9</v>
      </c>
      <c r="KJ5" s="4" t="s">
        <v>7</v>
      </c>
      <c r="KK5" s="4" t="s">
        <v>7</v>
      </c>
      <c r="KL5" s="105" t="s">
        <v>8</v>
      </c>
      <c r="KM5" s="105" t="s">
        <v>8</v>
      </c>
      <c r="KN5" s="4" t="s">
        <v>42</v>
      </c>
      <c r="KO5" s="4" t="s">
        <v>54</v>
      </c>
      <c r="KP5" s="4" t="s">
        <v>54</v>
      </c>
      <c r="KQ5" s="4" t="s">
        <v>7</v>
      </c>
      <c r="KR5" s="4" t="s">
        <v>7</v>
      </c>
      <c r="KS5" s="4" t="s">
        <v>45</v>
      </c>
      <c r="KT5" s="4" t="s">
        <v>47</v>
      </c>
      <c r="KU5" s="106" t="str">
        <f>IF(COUNTIF(Trames!$K$73:$K$80,'Deroulé 5Jours'!$A25),"RA","7H30-18H")</f>
        <v>7H30-18H</v>
      </c>
      <c r="KV5" s="105" t="s">
        <v>8</v>
      </c>
      <c r="KW5" s="106" t="str">
        <f>IF(COUNTIF(Trames!$K$73:$K$80,'Deroulé 5Jours'!$A25),"RA","7H30-18H")</f>
        <v>7H30-18H</v>
      </c>
      <c r="KX5" s="4" t="s">
        <v>7</v>
      </c>
      <c r="KY5" s="4" t="s">
        <v>7</v>
      </c>
      <c r="KZ5" s="105" t="s">
        <v>8</v>
      </c>
      <c r="LA5" s="4" t="s">
        <v>46</v>
      </c>
      <c r="LB5" s="107" t="str">
        <f>IF($E$14="RA","JBC-25","7H30-18H")</f>
        <v>7H30-18H</v>
      </c>
      <c r="LC5" s="4" t="s">
        <v>12</v>
      </c>
      <c r="LD5" s="105" t="s">
        <v>8</v>
      </c>
      <c r="LE5" s="4" t="s">
        <v>7</v>
      </c>
      <c r="LF5" s="4" t="s">
        <v>7</v>
      </c>
      <c r="LG5" s="4" t="s">
        <v>44</v>
      </c>
      <c r="LH5" s="106" t="str">
        <f>IF(COUNTIF(Trames!$K$73:$K$80,'Deroulé 5Jours'!$A25),"RA","7H30-18H")</f>
        <v>7H30-18H</v>
      </c>
      <c r="LI5" s="4" t="s">
        <v>45</v>
      </c>
      <c r="LJ5" s="105" t="s">
        <v>8</v>
      </c>
      <c r="LK5" s="106" t="str">
        <f>IF(COUNTIF(Trames!$K$73:$K$80,'Deroulé 5Jours'!$A25),"RA","CCV-46")</f>
        <v>CCV-46</v>
      </c>
      <c r="LL5" s="4" t="s">
        <v>7</v>
      </c>
      <c r="LM5" s="4" t="s">
        <v>7</v>
      </c>
      <c r="LN5" s="4" t="s">
        <v>42</v>
      </c>
      <c r="LO5" s="4" t="s">
        <v>42</v>
      </c>
      <c r="LP5" s="4" t="s">
        <v>43</v>
      </c>
      <c r="LQ5" s="105" t="s">
        <v>8</v>
      </c>
      <c r="LR5" s="105" t="s">
        <v>8</v>
      </c>
      <c r="LS5" s="4" t="s">
        <v>7</v>
      </c>
      <c r="LT5" s="4" t="s">
        <v>7</v>
      </c>
      <c r="LU5" s="4" t="s">
        <v>43</v>
      </c>
      <c r="LV5" s="4" t="s">
        <v>43</v>
      </c>
      <c r="LW5" s="105" t="s">
        <v>8</v>
      </c>
      <c r="LX5" s="106" t="str">
        <f>IF(COUNTIF(Trames!$K$73:$K$80,'Deroulé 5Jours'!$A25),"RA","JBU-16")</f>
        <v>JBU-16</v>
      </c>
      <c r="LY5" s="4" t="s">
        <v>43</v>
      </c>
      <c r="LZ5" s="4" t="s">
        <v>7</v>
      </c>
      <c r="MA5" s="4" t="s">
        <v>7</v>
      </c>
      <c r="MB5" s="107" t="str">
        <f>IF($C$10="RA","JBC-23","7H30-18H")</f>
        <v>7H30-18H</v>
      </c>
      <c r="MC5" s="105" t="s">
        <v>8</v>
      </c>
      <c r="MD5" s="105" t="s">
        <v>8</v>
      </c>
      <c r="ME5" s="4" t="s">
        <v>42</v>
      </c>
      <c r="MF5" s="4" t="s">
        <v>42</v>
      </c>
      <c r="MG5" s="4" t="s">
        <v>7</v>
      </c>
      <c r="MH5" s="4" t="s">
        <v>7</v>
      </c>
      <c r="MI5" s="4" t="s">
        <v>41</v>
      </c>
      <c r="MJ5" s="106" t="str">
        <f>IF(COUNTIF(Trames!$K$73:$K$80,'Deroulé 5Jours'!$A25),"RA","JBU-15")</f>
        <v>JBU-15</v>
      </c>
      <c r="MK5" s="4" t="s">
        <v>41</v>
      </c>
      <c r="ML5" s="4" t="s">
        <v>8</v>
      </c>
      <c r="MM5" s="4" t="s">
        <v>41</v>
      </c>
      <c r="MN5" s="4" t="s">
        <v>7</v>
      </c>
      <c r="MO5" s="4" t="s">
        <v>7</v>
      </c>
      <c r="MP5" s="4" t="s">
        <v>38</v>
      </c>
      <c r="MQ5" s="4" t="s">
        <v>40</v>
      </c>
      <c r="MR5" s="4" t="s">
        <v>40</v>
      </c>
      <c r="MS5" s="105" t="s">
        <v>8</v>
      </c>
      <c r="MT5" s="105" t="s">
        <v>8</v>
      </c>
      <c r="MU5" s="2" t="s">
        <v>7</v>
      </c>
      <c r="MV5" s="2" t="s">
        <v>7</v>
      </c>
      <c r="MW5" s="106" t="str">
        <f>IF(COUNTIF(Trames!$K$73:$K$80,'Deroulé 5Jours'!$A25),"RA","7H30-18H")</f>
        <v>7H30-18H</v>
      </c>
      <c r="MX5" s="105" t="s">
        <v>8</v>
      </c>
      <c r="MY5" s="106" t="str">
        <f>IF(COUNTIF(Trames!$K$73:$K$80,'Deroulé 5Jours'!$A25),"RA","JBC-25")</f>
        <v>JBC-25</v>
      </c>
      <c r="MZ5" s="4" t="s">
        <v>39</v>
      </c>
      <c r="NA5" s="4" t="s">
        <v>39</v>
      </c>
      <c r="NB5" s="2" t="s">
        <v>7</v>
      </c>
      <c r="NC5" s="2" t="s">
        <v>7</v>
      </c>
      <c r="ND5" s="4" t="s">
        <v>37</v>
      </c>
      <c r="NE5" s="4" t="s">
        <v>12</v>
      </c>
      <c r="NF5" s="4" t="s">
        <v>46</v>
      </c>
      <c r="NG5" s="105" t="s">
        <v>8</v>
      </c>
      <c r="NH5" s="105" t="s">
        <v>8</v>
      </c>
      <c r="NI5" s="2" t="s">
        <v>7</v>
      </c>
      <c r="NJ5" s="2" t="s">
        <v>7</v>
      </c>
      <c r="NK5" s="4" t="s">
        <v>15</v>
      </c>
      <c r="NL5" s="106" t="str">
        <f>IF(COUNTIF(Trames!$K$73:$K$80,'Deroulé 5Jours'!$A25),"RA","JBC-21")</f>
        <v>JBC-21</v>
      </c>
      <c r="NM5" s="4" t="s">
        <v>15</v>
      </c>
      <c r="NN5" s="105" t="s">
        <v>8</v>
      </c>
      <c r="NO5" s="4" t="s">
        <v>12</v>
      </c>
      <c r="NP5" s="2" t="s">
        <v>7</v>
      </c>
      <c r="NQ5" s="2" t="s">
        <v>7</v>
      </c>
      <c r="NR5" s="105" t="s">
        <v>8</v>
      </c>
      <c r="NS5" s="105" t="s">
        <v>8</v>
      </c>
      <c r="NT5" s="4" t="s">
        <v>16</v>
      </c>
      <c r="NU5" s="4" t="s">
        <v>16</v>
      </c>
      <c r="NV5" s="4" t="s">
        <v>16</v>
      </c>
      <c r="NW5" s="2" t="s">
        <v>7</v>
      </c>
      <c r="NX5" s="2" t="s">
        <v>7</v>
      </c>
      <c r="NY5" s="106" t="str">
        <f>IF(COUNTIF(Trames!$K$73:$K$80,'Deroulé 5Jours'!$A25),"RA","JBC-23")</f>
        <v>JBC-23</v>
      </c>
      <c r="NZ5" s="4" t="s">
        <v>16</v>
      </c>
      <c r="OA5" s="105" t="s">
        <v>8</v>
      </c>
      <c r="OB5" s="107" t="str">
        <f>IF($F$4="RA","JFR-32","7H30-18H")</f>
        <v>7H30-18H</v>
      </c>
      <c r="OC5" s="4" t="s">
        <v>46</v>
      </c>
      <c r="OD5" s="2" t="s">
        <v>7</v>
      </c>
      <c r="OE5" s="2" t="s">
        <v>7</v>
      </c>
      <c r="OF5" s="105" t="s">
        <v>8</v>
      </c>
      <c r="OG5" s="105" t="s">
        <v>8</v>
      </c>
      <c r="OH5" s="107" t="str">
        <f>IF($E$6="RA","JFR-37","7H30-18H")</f>
        <v>7H30-18H</v>
      </c>
      <c r="OI5" s="107" t="str">
        <f>IF($G$20="RA","CCV-46","7H30-18H")</f>
        <v>7H30-18H</v>
      </c>
      <c r="OJ5" s="107" t="str">
        <f>IF($F$18="RA","JBU-16","7H30-18H")</f>
        <v>7H30-18H</v>
      </c>
      <c r="OK5" s="2" t="s">
        <v>7</v>
      </c>
      <c r="OL5" s="2" t="s">
        <v>7</v>
      </c>
      <c r="OM5" s="106" t="str">
        <f>IF(COUNTIF(Trames!$K$73:$K$80,'Deroulé 5Jours'!$A25),"RA","7H30-18H")</f>
        <v>7H30-18H</v>
      </c>
      <c r="ON5" s="105" t="s">
        <v>8</v>
      </c>
      <c r="OO5" s="4" t="s">
        <v>14</v>
      </c>
      <c r="OP5" s="4" t="s">
        <v>15</v>
      </c>
      <c r="OQ5" s="4" t="s">
        <v>15</v>
      </c>
      <c r="OR5" s="2" t="s">
        <v>7</v>
      </c>
      <c r="OS5" s="2" t="s">
        <v>7</v>
      </c>
      <c r="OT5" s="105" t="s">
        <v>8</v>
      </c>
      <c r="OU5" s="4" t="s">
        <v>9</v>
      </c>
      <c r="OV5" s="4" t="s">
        <v>12</v>
      </c>
      <c r="OW5" s="4" t="s">
        <v>46</v>
      </c>
      <c r="OX5" s="105" t="s">
        <v>8</v>
      </c>
      <c r="OY5" s="2" t="s">
        <v>7</v>
      </c>
      <c r="OZ5" s="2" t="s">
        <v>7</v>
      </c>
      <c r="PA5" s="4" t="s">
        <v>11</v>
      </c>
      <c r="PB5" s="105" t="s">
        <v>8</v>
      </c>
      <c r="PC5" s="106" t="str">
        <f>IF(COUNTIF(Trames!$K$73:$K$80,'Deroulé 5Jours'!$A25),"RA","JFR-37")</f>
        <v>JFR-37</v>
      </c>
      <c r="PD5" s="4" t="s">
        <v>11</v>
      </c>
      <c r="PE5" s="4" t="s">
        <v>11</v>
      </c>
      <c r="PF5" s="2" t="s">
        <v>7</v>
      </c>
      <c r="PG5" s="2" t="s">
        <v>7</v>
      </c>
    </row>
    <row r="6" spans="1:423">
      <c r="A6" s="124"/>
      <c r="B6" s="4" t="s">
        <v>11</v>
      </c>
      <c r="C6" s="105" t="s">
        <v>8</v>
      </c>
      <c r="D6" s="106" t="str">
        <f>IF(COUNTIF(Trames!$K$73:$K$80,'Deroulé 5Jours'!$A6),"RA","JFR-37")</f>
        <v>JFR-37</v>
      </c>
      <c r="E6" s="4" t="s">
        <v>11</v>
      </c>
      <c r="F6" s="4" t="s">
        <v>11</v>
      </c>
      <c r="G6" s="4" t="s">
        <v>7</v>
      </c>
      <c r="H6" s="4" t="s">
        <v>7</v>
      </c>
      <c r="I6" s="4" t="s">
        <v>7</v>
      </c>
      <c r="J6" s="4" t="s">
        <v>7</v>
      </c>
      <c r="K6" s="105" t="s">
        <v>8</v>
      </c>
      <c r="L6" s="4" t="s">
        <v>9</v>
      </c>
      <c r="M6" s="4" t="s">
        <v>12</v>
      </c>
      <c r="N6" s="4" t="s">
        <v>46</v>
      </c>
      <c r="O6" s="105" t="s">
        <v>8</v>
      </c>
      <c r="P6" s="4" t="s">
        <v>7</v>
      </c>
      <c r="Q6" s="4" t="s">
        <v>7</v>
      </c>
      <c r="R6" s="106" t="str">
        <f>IF(COUNTIF(Trames!$K$73:$K$80,'Deroulé 5Jours'!$A6),"RA","7H30-18H")</f>
        <v>7H30-18H</v>
      </c>
      <c r="S6" s="105" t="s">
        <v>8</v>
      </c>
      <c r="T6" s="4" t="s">
        <v>14</v>
      </c>
      <c r="U6" s="4" t="s">
        <v>15</v>
      </c>
      <c r="V6" s="4" t="s">
        <v>15</v>
      </c>
      <c r="W6" s="4" t="s">
        <v>7</v>
      </c>
      <c r="X6" s="4" t="s">
        <v>7</v>
      </c>
      <c r="Y6" s="105" t="s">
        <v>8</v>
      </c>
      <c r="Z6" s="105" t="s">
        <v>8</v>
      </c>
      <c r="AA6" s="107" t="str">
        <f>IF($E$6="RA","JFR-37","7H30-18H")</f>
        <v>7H30-18H</v>
      </c>
      <c r="AB6" s="107" t="str">
        <f>IF($G$20="RA","CCV-46","7H30-18H")</f>
        <v>7H30-18H</v>
      </c>
      <c r="AC6" s="107" t="str">
        <f>IF($F$18="RA","JBU-16","7H30-18H")</f>
        <v>7H30-18H</v>
      </c>
      <c r="AD6" s="4" t="s">
        <v>7</v>
      </c>
      <c r="AE6" s="4" t="s">
        <v>7</v>
      </c>
      <c r="AF6" s="106" t="str">
        <f>IF(COUNTIF(Trames!$K$73:$K$80,'Deroulé 5Jours'!$A6),"RA","JBC-23")</f>
        <v>JBC-23</v>
      </c>
      <c r="AG6" s="4" t="s">
        <v>16</v>
      </c>
      <c r="AH6" s="105" t="s">
        <v>8</v>
      </c>
      <c r="AI6" s="107" t="str">
        <f>IF($F$4="RA","JFR-32","7H30-18H")</f>
        <v>7H30-18H</v>
      </c>
      <c r="AJ6" s="4" t="s">
        <v>46</v>
      </c>
      <c r="AK6" s="4" t="s">
        <v>7</v>
      </c>
      <c r="AL6" s="4" t="s">
        <v>7</v>
      </c>
      <c r="AM6" s="105" t="s">
        <v>8</v>
      </c>
      <c r="AN6" s="105" t="s">
        <v>8</v>
      </c>
      <c r="AO6" s="4" t="s">
        <v>16</v>
      </c>
      <c r="AP6" s="4" t="s">
        <v>16</v>
      </c>
      <c r="AQ6" s="4" t="s">
        <v>16</v>
      </c>
      <c r="AR6" s="4" t="s">
        <v>7</v>
      </c>
      <c r="AS6" s="4" t="s">
        <v>7</v>
      </c>
      <c r="AT6" s="4" t="s">
        <v>15</v>
      </c>
      <c r="AU6" s="106" t="str">
        <f>IF(COUNTIF(Trames!$K$73:$K$80,'Deroulé 5Jours'!$A6),"RA","JBC-21")</f>
        <v>JBC-21</v>
      </c>
      <c r="AV6" s="4" t="s">
        <v>15</v>
      </c>
      <c r="AW6" s="105" t="s">
        <v>8</v>
      </c>
      <c r="AX6" s="4" t="s">
        <v>12</v>
      </c>
      <c r="AY6" s="4" t="s">
        <v>7</v>
      </c>
      <c r="AZ6" s="4" t="s">
        <v>7</v>
      </c>
      <c r="BA6" s="4" t="s">
        <v>37</v>
      </c>
      <c r="BB6" s="4" t="s">
        <v>12</v>
      </c>
      <c r="BC6" s="4" t="s">
        <v>46</v>
      </c>
      <c r="BD6" s="105" t="s">
        <v>8</v>
      </c>
      <c r="BE6" s="105" t="s">
        <v>8</v>
      </c>
      <c r="BF6" s="4" t="s">
        <v>7</v>
      </c>
      <c r="BG6" s="4" t="s">
        <v>7</v>
      </c>
      <c r="BH6" s="106" t="str">
        <f>IF(COUNTIF(Trames!$K$73:$K$80,'Deroulé 5Jours'!$A6),"RA","7H30-18H")</f>
        <v>7H30-18H</v>
      </c>
      <c r="BI6" s="105" t="s">
        <v>8</v>
      </c>
      <c r="BJ6" s="106" t="str">
        <f>IF(COUNTIF(Trames!$K$73:$K$80,'Deroulé 5Jours'!$A6),"RA","JBC-25")</f>
        <v>JBC-25</v>
      </c>
      <c r="BK6" s="4" t="s">
        <v>39</v>
      </c>
      <c r="BL6" s="4" t="s">
        <v>39</v>
      </c>
      <c r="BM6" s="4" t="s">
        <v>7</v>
      </c>
      <c r="BN6" s="4" t="s">
        <v>7</v>
      </c>
      <c r="BO6" s="4" t="s">
        <v>38</v>
      </c>
      <c r="BP6" s="4" t="s">
        <v>40</v>
      </c>
      <c r="BQ6" s="4" t="s">
        <v>40</v>
      </c>
      <c r="BR6" s="105" t="s">
        <v>8</v>
      </c>
      <c r="BS6" s="105" t="s">
        <v>8</v>
      </c>
      <c r="BT6" s="4" t="s">
        <v>7</v>
      </c>
      <c r="BU6" s="4" t="s">
        <v>7</v>
      </c>
      <c r="BV6" s="4" t="s">
        <v>41</v>
      </c>
      <c r="BW6" s="106" t="str">
        <f>IF(COUNTIF(Trames!$K$73:$K$80,'Deroulé 5Jours'!$A6),"RA","JBU-15")</f>
        <v>JBU-15</v>
      </c>
      <c r="BX6" s="4" t="s">
        <v>41</v>
      </c>
      <c r="BY6" s="4" t="s">
        <v>8</v>
      </c>
      <c r="BZ6" s="4" t="s">
        <v>41</v>
      </c>
      <c r="CA6" s="4" t="s">
        <v>7</v>
      </c>
      <c r="CB6" s="4" t="s">
        <v>7</v>
      </c>
      <c r="CC6" s="107" t="str">
        <f>IF($C$10="RA","JBC-23","7H30-18H")</f>
        <v>7H30-18H</v>
      </c>
      <c r="CD6" s="105" t="s">
        <v>8</v>
      </c>
      <c r="CE6" s="105" t="s">
        <v>8</v>
      </c>
      <c r="CF6" s="4" t="s">
        <v>42</v>
      </c>
      <c r="CG6" s="4" t="s">
        <v>42</v>
      </c>
      <c r="CH6" s="4" t="s">
        <v>7</v>
      </c>
      <c r="CI6" s="4" t="s">
        <v>7</v>
      </c>
      <c r="CJ6" s="4" t="s">
        <v>43</v>
      </c>
      <c r="CK6" s="4" t="s">
        <v>43</v>
      </c>
      <c r="CL6" s="105" t="s">
        <v>8</v>
      </c>
      <c r="CM6" s="106" t="str">
        <f>IF(COUNTIF(Trames!$K$73:$K$80,'Deroulé 5Jours'!$A6),"RA","JBU-16")</f>
        <v>JBU-16</v>
      </c>
      <c r="CN6" s="4" t="s">
        <v>43</v>
      </c>
      <c r="CO6" s="4" t="s">
        <v>7</v>
      </c>
      <c r="CP6" s="4" t="s">
        <v>7</v>
      </c>
      <c r="CQ6" s="4" t="s">
        <v>42</v>
      </c>
      <c r="CR6" s="4" t="s">
        <v>42</v>
      </c>
      <c r="CS6" s="4" t="s">
        <v>43</v>
      </c>
      <c r="CT6" s="105" t="s">
        <v>8</v>
      </c>
      <c r="CU6" s="105" t="s">
        <v>8</v>
      </c>
      <c r="CV6" s="4" t="s">
        <v>7</v>
      </c>
      <c r="CW6" s="4" t="s">
        <v>7</v>
      </c>
      <c r="CX6" s="4" t="s">
        <v>44</v>
      </c>
      <c r="CY6" s="106" t="str">
        <f>IF(COUNTIF(Trames!$K$73:$K$80,'Deroulé 5Jours'!$A6),"RA","7H30-18H")</f>
        <v>7H30-18H</v>
      </c>
      <c r="CZ6" s="4" t="s">
        <v>45</v>
      </c>
      <c r="DA6" s="105" t="s">
        <v>8</v>
      </c>
      <c r="DB6" s="106" t="str">
        <f>IF(COUNTIF(Trames!$K$73:$K$80,'Deroulé 5Jours'!$A6),"RA","CCV-46")</f>
        <v>CCV-46</v>
      </c>
      <c r="DC6" s="4" t="s">
        <v>7</v>
      </c>
      <c r="DD6" s="4" t="s">
        <v>7</v>
      </c>
      <c r="DE6" s="105" t="s">
        <v>8</v>
      </c>
      <c r="DF6" s="4" t="s">
        <v>46</v>
      </c>
      <c r="DG6" s="107" t="str">
        <f>IF($E$14="RA","JBC-25","7H30-18H")</f>
        <v>7H30-18H</v>
      </c>
      <c r="DH6" s="4" t="s">
        <v>12</v>
      </c>
      <c r="DI6" s="105" t="s">
        <v>8</v>
      </c>
      <c r="DJ6" s="4" t="s">
        <v>7</v>
      </c>
      <c r="DK6" s="4" t="s">
        <v>7</v>
      </c>
      <c r="DL6" s="4" t="s">
        <v>45</v>
      </c>
      <c r="DM6" s="4" t="s">
        <v>47</v>
      </c>
      <c r="DN6" s="106" t="str">
        <f>IF(COUNTIF(Trames!$K$73:$K$80,'Deroulé 5Jours'!$A6),"RA","7H30-18H")</f>
        <v>7H30-18H</v>
      </c>
      <c r="DO6" s="105" t="s">
        <v>8</v>
      </c>
      <c r="DP6" s="106" t="str">
        <f>IF(COUNTIF(Trames!$K$73:$K$80,'Deroulé 5Jours'!$A6),"RA","7H30-18H")</f>
        <v>7H30-18H</v>
      </c>
      <c r="DQ6" s="4" t="s">
        <v>7</v>
      </c>
      <c r="DR6" s="4" t="s">
        <v>7</v>
      </c>
      <c r="DS6" s="136" t="s">
        <v>8</v>
      </c>
      <c r="DT6" s="105" t="s">
        <v>8</v>
      </c>
      <c r="DU6" s="4" t="s">
        <v>42</v>
      </c>
      <c r="DV6" s="4" t="s">
        <v>54</v>
      </c>
      <c r="DW6" s="4" t="s">
        <v>54</v>
      </c>
      <c r="DX6" s="4" t="s">
        <v>7</v>
      </c>
      <c r="DY6" s="136" t="s">
        <v>7</v>
      </c>
      <c r="DZ6" s="135" t="s">
        <v>9</v>
      </c>
      <c r="EA6" s="105" t="s">
        <v>8</v>
      </c>
      <c r="EB6" s="4" t="s">
        <v>9</v>
      </c>
      <c r="EC6" s="106" t="str">
        <f>IF(COUNTIF(Trames!$K$73:$K$80,'Deroulé 5Jours'!$A6),"RA","JFR-32")</f>
        <v>JFR-32</v>
      </c>
      <c r="ED6" s="4" t="s">
        <v>9</v>
      </c>
      <c r="EE6" s="4" t="s">
        <v>7</v>
      </c>
      <c r="EF6" s="135" t="s">
        <v>7</v>
      </c>
      <c r="EG6" s="4" t="s">
        <v>10</v>
      </c>
      <c r="EH6" s="4" t="s">
        <v>10</v>
      </c>
      <c r="EI6" s="105" t="s">
        <v>8</v>
      </c>
      <c r="EJ6" s="4" t="s">
        <v>10</v>
      </c>
      <c r="EK6" s="105" t="s">
        <v>8</v>
      </c>
      <c r="EL6" s="4" t="s">
        <v>7</v>
      </c>
      <c r="EM6" s="4" t="s">
        <v>7</v>
      </c>
      <c r="EN6" s="4" t="s">
        <v>11</v>
      </c>
      <c r="EO6" s="105" t="s">
        <v>8</v>
      </c>
      <c r="EP6" s="106" t="str">
        <f>IF(COUNTIF(Trames!$K$73:$K$80,'Deroulé 5Jours'!$A6),"RA","JFR-37")</f>
        <v>JFR-37</v>
      </c>
      <c r="EQ6" s="4" t="s">
        <v>11</v>
      </c>
      <c r="ER6" s="4" t="s">
        <v>11</v>
      </c>
      <c r="ES6" s="4" t="s">
        <v>7</v>
      </c>
      <c r="ET6" s="4" t="s">
        <v>7</v>
      </c>
      <c r="EU6" s="105" t="s">
        <v>8</v>
      </c>
      <c r="EV6" s="4" t="s">
        <v>9</v>
      </c>
      <c r="EW6" s="4" t="s">
        <v>12</v>
      </c>
      <c r="EX6" s="4" t="s">
        <v>46</v>
      </c>
      <c r="EY6" s="105" t="s">
        <v>8</v>
      </c>
      <c r="EZ6" s="4" t="s">
        <v>7</v>
      </c>
      <c r="FA6" s="4" t="s">
        <v>7</v>
      </c>
      <c r="FB6" s="106" t="str">
        <f>IF(COUNTIF(Trames!$K$73:$K$80,'Deroulé 5Jours'!$A6),"RA","7H30-18H")</f>
        <v>7H30-18H</v>
      </c>
      <c r="FC6" s="105" t="s">
        <v>8</v>
      </c>
      <c r="FD6" s="4" t="s">
        <v>14</v>
      </c>
      <c r="FE6" s="4" t="s">
        <v>15</v>
      </c>
      <c r="FF6" s="4" t="s">
        <v>15</v>
      </c>
      <c r="FG6" s="4" t="s">
        <v>7</v>
      </c>
      <c r="FH6" s="4" t="s">
        <v>7</v>
      </c>
      <c r="FI6" s="105" t="s">
        <v>8</v>
      </c>
      <c r="FJ6" s="105" t="s">
        <v>8</v>
      </c>
      <c r="FK6" s="107" t="str">
        <f>IF($E$6="RA","JFR-37","7H30-18H")</f>
        <v>7H30-18H</v>
      </c>
      <c r="FL6" s="107" t="str">
        <f>IF($G$20="RA","CCV-46","7H30-18H")</f>
        <v>7H30-18H</v>
      </c>
      <c r="FM6" s="107" t="str">
        <f>IF($F$18="RA","JBU-16","7H30-18H")</f>
        <v>7H30-18H</v>
      </c>
      <c r="FN6" s="4" t="s">
        <v>7</v>
      </c>
      <c r="FO6" s="4" t="s">
        <v>7</v>
      </c>
      <c r="FP6" s="106" t="str">
        <f>IF(COUNTIF(Trames!$K$73:$K$80,'Deroulé 5Jours'!$A6),"RA","JBC-23")</f>
        <v>JBC-23</v>
      </c>
      <c r="FQ6" s="4" t="s">
        <v>16</v>
      </c>
      <c r="FR6" s="105" t="s">
        <v>8</v>
      </c>
      <c r="FS6" s="107" t="str">
        <f>IF($F$4="RA","JFR-32","7H30-18H")</f>
        <v>7H30-18H</v>
      </c>
      <c r="FT6" s="4" t="s">
        <v>46</v>
      </c>
      <c r="FU6" s="4" t="s">
        <v>7</v>
      </c>
      <c r="FV6" s="4" t="s">
        <v>7</v>
      </c>
      <c r="FW6" s="105" t="s">
        <v>8</v>
      </c>
      <c r="FX6" s="105" t="s">
        <v>8</v>
      </c>
      <c r="FY6" s="4" t="s">
        <v>16</v>
      </c>
      <c r="FZ6" s="4" t="s">
        <v>16</v>
      </c>
      <c r="GA6" s="4" t="s">
        <v>16</v>
      </c>
      <c r="GB6" s="4" t="s">
        <v>7</v>
      </c>
      <c r="GC6" s="4" t="s">
        <v>7</v>
      </c>
      <c r="GD6" s="4" t="s">
        <v>15</v>
      </c>
      <c r="GE6" s="106" t="str">
        <f>IF(COUNTIF(Trames!$K$73:$K$80,'Deroulé 5Jours'!$A6),"RA","JBC-21")</f>
        <v>JBC-21</v>
      </c>
      <c r="GF6" s="4" t="s">
        <v>15</v>
      </c>
      <c r="GG6" s="105" t="s">
        <v>8</v>
      </c>
      <c r="GH6" s="4" t="s">
        <v>12</v>
      </c>
      <c r="GI6" s="4" t="s">
        <v>7</v>
      </c>
      <c r="GJ6" s="4" t="s">
        <v>7</v>
      </c>
      <c r="GK6" s="4" t="s">
        <v>37</v>
      </c>
      <c r="GL6" s="4" t="s">
        <v>12</v>
      </c>
      <c r="GM6" s="4" t="s">
        <v>46</v>
      </c>
      <c r="GN6" s="105" t="s">
        <v>8</v>
      </c>
      <c r="GO6" s="105" t="s">
        <v>8</v>
      </c>
      <c r="GP6" s="4" t="s">
        <v>7</v>
      </c>
      <c r="GQ6" s="4" t="s">
        <v>7</v>
      </c>
      <c r="GR6" s="106" t="str">
        <f>IF(COUNTIF(Trames!$K$73:$K$80,'Deroulé 5Jours'!$A6),"RA","7H30-18H")</f>
        <v>7H30-18H</v>
      </c>
      <c r="GS6" s="105" t="s">
        <v>8</v>
      </c>
      <c r="GT6" s="106" t="str">
        <f>IF(COUNTIF(Trames!$K$73:$K$80,'Deroulé 5Jours'!$A6),"RA","JBC-25")</f>
        <v>JBC-25</v>
      </c>
      <c r="GU6" s="4" t="s">
        <v>39</v>
      </c>
      <c r="GV6" s="4" t="s">
        <v>39</v>
      </c>
      <c r="GW6" s="4" t="s">
        <v>7</v>
      </c>
      <c r="GX6" s="4" t="s">
        <v>7</v>
      </c>
      <c r="GY6" s="4" t="s">
        <v>38</v>
      </c>
      <c r="GZ6" s="4" t="s">
        <v>40</v>
      </c>
      <c r="HA6" s="4" t="s">
        <v>40</v>
      </c>
      <c r="HB6" s="105" t="s">
        <v>8</v>
      </c>
      <c r="HC6" s="105" t="s">
        <v>8</v>
      </c>
      <c r="HD6" s="4" t="s">
        <v>7</v>
      </c>
      <c r="HE6" s="4" t="s">
        <v>7</v>
      </c>
      <c r="HF6" s="4" t="s">
        <v>41</v>
      </c>
      <c r="HG6" s="106" t="str">
        <f>IF(COUNTIF(Trames!$K$73:$K$80,'Deroulé 5Jours'!$A6),"RA","JBU-15")</f>
        <v>JBU-15</v>
      </c>
      <c r="HH6" s="4" t="s">
        <v>41</v>
      </c>
      <c r="HI6" s="4" t="s">
        <v>8</v>
      </c>
      <c r="HJ6" s="4" t="s">
        <v>41</v>
      </c>
      <c r="HK6" s="4" t="s">
        <v>7</v>
      </c>
      <c r="HL6" s="4" t="s">
        <v>7</v>
      </c>
      <c r="HM6" s="107" t="str">
        <f>IF($C$10="RA","JBC-23","7H30-18H")</f>
        <v>7H30-18H</v>
      </c>
      <c r="HN6" s="105" t="s">
        <v>8</v>
      </c>
      <c r="HO6" s="105" t="s">
        <v>8</v>
      </c>
      <c r="HP6" s="4" t="s">
        <v>42</v>
      </c>
      <c r="HQ6" s="4" t="s">
        <v>42</v>
      </c>
      <c r="HR6" s="4" t="s">
        <v>7</v>
      </c>
      <c r="HS6" s="4" t="s">
        <v>7</v>
      </c>
      <c r="HT6" s="4" t="s">
        <v>43</v>
      </c>
      <c r="HU6" s="4" t="s">
        <v>43</v>
      </c>
      <c r="HV6" s="105" t="s">
        <v>8</v>
      </c>
      <c r="HW6" s="106" t="str">
        <f>IF(COUNTIF(Trames!$K$73:$K$80,'Deroulé 5Jours'!$A6),"RA","JBU-16")</f>
        <v>JBU-16</v>
      </c>
      <c r="HX6" s="4" t="s">
        <v>43</v>
      </c>
      <c r="HY6" s="4" t="s">
        <v>7</v>
      </c>
      <c r="HZ6" s="4" t="s">
        <v>7</v>
      </c>
      <c r="IA6" s="4" t="s">
        <v>42</v>
      </c>
      <c r="IB6" s="4" t="s">
        <v>42</v>
      </c>
      <c r="IC6" s="4" t="s">
        <v>43</v>
      </c>
      <c r="ID6" s="105" t="s">
        <v>8</v>
      </c>
      <c r="IE6" s="105" t="s">
        <v>8</v>
      </c>
      <c r="IF6" s="4" t="s">
        <v>7</v>
      </c>
      <c r="IG6" s="4" t="s">
        <v>7</v>
      </c>
      <c r="IH6" s="4" t="s">
        <v>44</v>
      </c>
      <c r="II6" s="106" t="str">
        <f>IF(COUNTIF(Trames!$K$73:$K$80,'Deroulé 5Jours'!$A6),"RA","7H30-18H")</f>
        <v>7H30-18H</v>
      </c>
      <c r="IJ6" s="4" t="s">
        <v>45</v>
      </c>
      <c r="IK6" s="105" t="s">
        <v>8</v>
      </c>
      <c r="IL6" s="106" t="str">
        <f>IF(COUNTIF(Trames!$K$73:$K$80,'Deroulé 5Jours'!$A6),"RA","CCV-46")</f>
        <v>CCV-46</v>
      </c>
      <c r="IM6" s="4" t="s">
        <v>7</v>
      </c>
      <c r="IN6" s="4" t="s">
        <v>7</v>
      </c>
      <c r="IO6" s="105" t="s">
        <v>8</v>
      </c>
      <c r="IP6" s="4" t="s">
        <v>46</v>
      </c>
      <c r="IQ6" s="107" t="str">
        <f>IF($E$14="RA","JBC-25","7H30-18H")</f>
        <v>7H30-18H</v>
      </c>
      <c r="IR6" s="4" t="s">
        <v>12</v>
      </c>
      <c r="IS6" s="105" t="s">
        <v>8</v>
      </c>
      <c r="IT6" s="4" t="s">
        <v>7</v>
      </c>
      <c r="IU6" s="4" t="s">
        <v>7</v>
      </c>
      <c r="IV6" s="4" t="s">
        <v>45</v>
      </c>
      <c r="IW6" s="4" t="s">
        <v>47</v>
      </c>
      <c r="IX6" s="106" t="str">
        <f>IF(COUNTIF(Trames!$K$73:$K$80,'Deroulé 5Jours'!$A6),"RA","7H30-18H")</f>
        <v>7H30-18H</v>
      </c>
      <c r="IY6" s="105" t="s">
        <v>8</v>
      </c>
      <c r="IZ6" s="106" t="str">
        <f>IF(COUNTIF(Trames!$K$73:$K$80,'Deroulé 5Jours'!$A6),"RA","7H30-18H")</f>
        <v>7H30-18H</v>
      </c>
      <c r="JA6" s="4" t="s">
        <v>7</v>
      </c>
      <c r="JB6" s="4" t="s">
        <v>7</v>
      </c>
      <c r="JC6" s="136" t="s">
        <v>8</v>
      </c>
      <c r="JD6" s="105" t="s">
        <v>8</v>
      </c>
      <c r="JE6" s="4" t="s">
        <v>42</v>
      </c>
      <c r="JF6" s="4" t="s">
        <v>54</v>
      </c>
      <c r="JG6" s="4" t="s">
        <v>54</v>
      </c>
      <c r="JH6" s="4" t="s">
        <v>7</v>
      </c>
      <c r="JI6" s="136" t="s">
        <v>7</v>
      </c>
      <c r="JJ6" s="135" t="s">
        <v>9</v>
      </c>
      <c r="JK6" s="105" t="s">
        <v>8</v>
      </c>
      <c r="JL6" s="4" t="s">
        <v>9</v>
      </c>
      <c r="JM6" s="106" t="str">
        <f>IF(COUNTIF(Trames!$K$73:$K$80,'Deroulé 5Jours'!$A6),"RA","JFR-32")</f>
        <v>JFR-32</v>
      </c>
      <c r="JN6" s="4" t="s">
        <v>9</v>
      </c>
      <c r="JO6" s="4" t="s">
        <v>7</v>
      </c>
      <c r="JP6" s="135" t="s">
        <v>7</v>
      </c>
      <c r="JQ6" s="4" t="s">
        <v>10</v>
      </c>
      <c r="JR6" s="4" t="s">
        <v>10</v>
      </c>
      <c r="JS6" s="105" t="s">
        <v>8</v>
      </c>
      <c r="JT6" s="4" t="s">
        <v>10</v>
      </c>
      <c r="JU6" s="105" t="s">
        <v>8</v>
      </c>
      <c r="JV6" s="4" t="s">
        <v>7</v>
      </c>
      <c r="JW6" s="4" t="s">
        <v>7</v>
      </c>
      <c r="JX6" s="4" t="s">
        <v>11</v>
      </c>
      <c r="JY6" s="105" t="s">
        <v>8</v>
      </c>
      <c r="JZ6" s="106" t="str">
        <f>IF(COUNTIF(Trames!$K$73:$K$80,'Deroulé 5Jours'!$A6),"RA","JFR-37")</f>
        <v>JFR-37</v>
      </c>
      <c r="KA6" s="4" t="s">
        <v>11</v>
      </c>
      <c r="KB6" s="4" t="s">
        <v>11</v>
      </c>
      <c r="KC6" s="4" t="s">
        <v>7</v>
      </c>
      <c r="KD6" s="4" t="s">
        <v>7</v>
      </c>
      <c r="KE6" s="4" t="s">
        <v>10</v>
      </c>
      <c r="KF6" s="4" t="s">
        <v>10</v>
      </c>
      <c r="KG6" s="105" t="s">
        <v>8</v>
      </c>
      <c r="KH6" s="4" t="s">
        <v>10</v>
      </c>
      <c r="KI6" s="105" t="s">
        <v>8</v>
      </c>
      <c r="KJ6" s="4" t="s">
        <v>7</v>
      </c>
      <c r="KK6" s="4" t="s">
        <v>7</v>
      </c>
      <c r="KL6" s="4" t="s">
        <v>9</v>
      </c>
      <c r="KM6" s="105" t="s">
        <v>8</v>
      </c>
      <c r="KN6" s="4" t="s">
        <v>9</v>
      </c>
      <c r="KO6" s="106" t="str">
        <f>IF(COUNTIF(Trames!$K$73:$K$80,'Deroulé 5Jours'!$A6),"RA","JFR-32")</f>
        <v>JFR-32</v>
      </c>
      <c r="KP6" s="4" t="s">
        <v>9</v>
      </c>
      <c r="KQ6" s="4" t="s">
        <v>7</v>
      </c>
      <c r="KR6" s="4" t="s">
        <v>7</v>
      </c>
      <c r="KS6" s="105" t="s">
        <v>8</v>
      </c>
      <c r="KT6" s="105" t="s">
        <v>8</v>
      </c>
      <c r="KU6" s="4" t="s">
        <v>42</v>
      </c>
      <c r="KV6" s="4" t="s">
        <v>54</v>
      </c>
      <c r="KW6" s="4" t="s">
        <v>54</v>
      </c>
      <c r="KX6" s="4" t="s">
        <v>7</v>
      </c>
      <c r="KY6" s="4" t="s">
        <v>7</v>
      </c>
      <c r="KZ6" s="4" t="s">
        <v>45</v>
      </c>
      <c r="LA6" s="4" t="s">
        <v>47</v>
      </c>
      <c r="LB6" s="106" t="str">
        <f>IF(COUNTIF(Trames!$K$73:$K$80,'Deroulé 5Jours'!$A26),"RA","7H30-18H")</f>
        <v>7H30-18H</v>
      </c>
      <c r="LC6" s="105" t="s">
        <v>8</v>
      </c>
      <c r="LD6" s="106" t="str">
        <f>IF(COUNTIF(Trames!$K$73:$K$80,'Deroulé 5Jours'!$A26),"RA","7H30-18H")</f>
        <v>7H30-18H</v>
      </c>
      <c r="LE6" s="4" t="s">
        <v>7</v>
      </c>
      <c r="LF6" s="4" t="s">
        <v>7</v>
      </c>
      <c r="LG6" s="105" t="s">
        <v>8</v>
      </c>
      <c r="LH6" s="4" t="s">
        <v>46</v>
      </c>
      <c r="LI6" s="107" t="str">
        <f>IF($E$14="RA","JBC-25","7H30-18H")</f>
        <v>7H30-18H</v>
      </c>
      <c r="LJ6" s="4" t="s">
        <v>12</v>
      </c>
      <c r="LK6" s="105" t="s">
        <v>8</v>
      </c>
      <c r="LL6" s="4" t="s">
        <v>7</v>
      </c>
      <c r="LM6" s="4" t="s">
        <v>7</v>
      </c>
      <c r="LN6" s="4" t="s">
        <v>44</v>
      </c>
      <c r="LO6" s="106" t="str">
        <f>IF(COUNTIF(Trames!$K$73:$K$80,'Deroulé 5Jours'!$A26),"RA","7H30-18H")</f>
        <v>7H30-18H</v>
      </c>
      <c r="LP6" s="4" t="s">
        <v>45</v>
      </c>
      <c r="LQ6" s="105" t="s">
        <v>8</v>
      </c>
      <c r="LR6" s="106" t="str">
        <f>IF(COUNTIF(Trames!$K$73:$K$80,'Deroulé 5Jours'!$A26),"RA","CCV-46")</f>
        <v>CCV-46</v>
      </c>
      <c r="LS6" s="4" t="s">
        <v>7</v>
      </c>
      <c r="LT6" s="4" t="s">
        <v>7</v>
      </c>
      <c r="LU6" s="4" t="s">
        <v>42</v>
      </c>
      <c r="LV6" s="4" t="s">
        <v>42</v>
      </c>
      <c r="LW6" s="4" t="s">
        <v>43</v>
      </c>
      <c r="LX6" s="105" t="s">
        <v>8</v>
      </c>
      <c r="LY6" s="105" t="s">
        <v>8</v>
      </c>
      <c r="LZ6" s="4" t="s">
        <v>7</v>
      </c>
      <c r="MA6" s="4" t="s">
        <v>7</v>
      </c>
      <c r="MB6" s="4" t="s">
        <v>43</v>
      </c>
      <c r="MC6" s="4" t="s">
        <v>43</v>
      </c>
      <c r="MD6" s="105" t="s">
        <v>8</v>
      </c>
      <c r="ME6" s="106" t="str">
        <f>IF(COUNTIF(Trames!$K$73:$K$80,'Deroulé 5Jours'!$A26),"RA","JBU-16")</f>
        <v>JBU-16</v>
      </c>
      <c r="MF6" s="4" t="s">
        <v>43</v>
      </c>
      <c r="MG6" s="4" t="s">
        <v>7</v>
      </c>
      <c r="MH6" s="4" t="s">
        <v>7</v>
      </c>
      <c r="MI6" s="107" t="str">
        <f>IF($C$10="RA","JBC-23","7H30-18H")</f>
        <v>7H30-18H</v>
      </c>
      <c r="MJ6" s="105" t="s">
        <v>8</v>
      </c>
      <c r="MK6" s="105" t="s">
        <v>8</v>
      </c>
      <c r="ML6" s="4" t="s">
        <v>42</v>
      </c>
      <c r="MM6" s="4" t="s">
        <v>42</v>
      </c>
      <c r="MN6" s="4" t="s">
        <v>7</v>
      </c>
      <c r="MO6" s="4" t="s">
        <v>7</v>
      </c>
      <c r="MP6" s="4" t="s">
        <v>41</v>
      </c>
      <c r="MQ6" s="106" t="str">
        <f>IF(COUNTIF(Trames!$K$73:$K$80,'Deroulé 5Jours'!$A26),"RA","JBU-15")</f>
        <v>JBU-15</v>
      </c>
      <c r="MR6" s="4" t="s">
        <v>41</v>
      </c>
      <c r="MS6" s="4" t="s">
        <v>8</v>
      </c>
      <c r="MT6" s="4" t="s">
        <v>41</v>
      </c>
      <c r="MU6" s="2" t="s">
        <v>7</v>
      </c>
      <c r="MV6" s="2" t="s">
        <v>7</v>
      </c>
      <c r="MW6" s="4" t="s">
        <v>38</v>
      </c>
      <c r="MX6" s="4" t="s">
        <v>40</v>
      </c>
      <c r="MY6" s="4" t="s">
        <v>40</v>
      </c>
      <c r="MZ6" s="105" t="s">
        <v>8</v>
      </c>
      <c r="NA6" s="105" t="s">
        <v>8</v>
      </c>
      <c r="NB6" s="2" t="s">
        <v>7</v>
      </c>
      <c r="NC6" s="2" t="s">
        <v>7</v>
      </c>
      <c r="ND6" s="106" t="str">
        <f>IF(COUNTIF(Trames!$K$73:$K$80,'Deroulé 5Jours'!$A26),"RA","7H30-18H")</f>
        <v>7H30-18H</v>
      </c>
      <c r="NE6" s="105" t="s">
        <v>8</v>
      </c>
      <c r="NF6" s="106" t="str">
        <f>IF(COUNTIF(Trames!$K$73:$K$80,'Deroulé 5Jours'!$A26),"RA","JBC-25")</f>
        <v>JBC-25</v>
      </c>
      <c r="NG6" s="4" t="s">
        <v>39</v>
      </c>
      <c r="NH6" s="4" t="s">
        <v>39</v>
      </c>
      <c r="NI6" s="2" t="s">
        <v>7</v>
      </c>
      <c r="NJ6" s="2" t="s">
        <v>7</v>
      </c>
      <c r="NK6" s="4" t="s">
        <v>37</v>
      </c>
      <c r="NL6" s="4" t="s">
        <v>12</v>
      </c>
      <c r="NM6" s="4" t="s">
        <v>46</v>
      </c>
      <c r="NN6" s="105" t="s">
        <v>8</v>
      </c>
      <c r="NO6" s="105" t="s">
        <v>8</v>
      </c>
      <c r="NP6" s="2" t="s">
        <v>7</v>
      </c>
      <c r="NQ6" s="2" t="s">
        <v>7</v>
      </c>
      <c r="NR6" s="4" t="s">
        <v>15</v>
      </c>
      <c r="NS6" s="106" t="str">
        <f>IF(COUNTIF(Trames!$K$73:$K$80,'Deroulé 5Jours'!$A26),"RA","JBC-21")</f>
        <v>JBC-21</v>
      </c>
      <c r="NT6" s="4" t="s">
        <v>15</v>
      </c>
      <c r="NU6" s="105" t="s">
        <v>8</v>
      </c>
      <c r="NV6" s="4" t="s">
        <v>12</v>
      </c>
      <c r="NW6" s="2" t="s">
        <v>7</v>
      </c>
      <c r="NX6" s="2" t="s">
        <v>7</v>
      </c>
      <c r="NY6" s="105" t="s">
        <v>8</v>
      </c>
      <c r="NZ6" s="105" t="s">
        <v>8</v>
      </c>
      <c r="OA6" s="4" t="s">
        <v>16</v>
      </c>
      <c r="OB6" s="4" t="s">
        <v>16</v>
      </c>
      <c r="OC6" s="4" t="s">
        <v>16</v>
      </c>
      <c r="OD6" s="2" t="s">
        <v>7</v>
      </c>
      <c r="OE6" s="2" t="s">
        <v>7</v>
      </c>
      <c r="OF6" s="106" t="str">
        <f>IF(COUNTIF(Trames!$K$73:$K$80,'Deroulé 5Jours'!$A26),"RA","JBC-23")</f>
        <v>JBC-23</v>
      </c>
      <c r="OG6" s="4" t="s">
        <v>16</v>
      </c>
      <c r="OH6" s="105" t="s">
        <v>8</v>
      </c>
      <c r="OI6" s="107" t="str">
        <f>IF($F$4="RA","JFR-32","7H30-18H")</f>
        <v>7H30-18H</v>
      </c>
      <c r="OJ6" s="4" t="s">
        <v>46</v>
      </c>
      <c r="OK6" s="2" t="s">
        <v>7</v>
      </c>
      <c r="OL6" s="2" t="s">
        <v>7</v>
      </c>
      <c r="OM6" s="105" t="s">
        <v>8</v>
      </c>
      <c r="ON6" s="105" t="s">
        <v>8</v>
      </c>
      <c r="OO6" s="107" t="str">
        <f>IF($E$6="RA","JFR-37","7H30-18H")</f>
        <v>7H30-18H</v>
      </c>
      <c r="OP6" s="107" t="str">
        <f>IF($G$20="RA","CCV-46","7H30-18H")</f>
        <v>7H30-18H</v>
      </c>
      <c r="OQ6" s="107" t="str">
        <f>IF($F$18="RA","JBU-16","7H30-18H")</f>
        <v>7H30-18H</v>
      </c>
      <c r="OR6" s="2" t="s">
        <v>7</v>
      </c>
      <c r="OS6" s="2" t="s">
        <v>7</v>
      </c>
      <c r="OT6" s="106" t="str">
        <f>IF(COUNTIF(Trames!$K$73:$K$80,'Deroulé 5Jours'!$A26),"RA","7H30-18H")</f>
        <v>7H30-18H</v>
      </c>
      <c r="OU6" s="105" t="s">
        <v>8</v>
      </c>
      <c r="OV6" s="4" t="s">
        <v>14</v>
      </c>
      <c r="OW6" s="4" t="s">
        <v>15</v>
      </c>
      <c r="OX6" s="4" t="s">
        <v>15</v>
      </c>
      <c r="OY6" s="2" t="s">
        <v>7</v>
      </c>
      <c r="OZ6" s="2" t="s">
        <v>7</v>
      </c>
      <c r="PA6" s="105" t="s">
        <v>8</v>
      </c>
      <c r="PB6" s="4" t="s">
        <v>9</v>
      </c>
      <c r="PC6" s="4" t="s">
        <v>12</v>
      </c>
      <c r="PD6" s="4" t="s">
        <v>46</v>
      </c>
      <c r="PE6" s="105" t="s">
        <v>8</v>
      </c>
      <c r="PF6" s="2" t="s">
        <v>7</v>
      </c>
      <c r="PG6" s="2" t="s">
        <v>7</v>
      </c>
    </row>
    <row r="7" spans="1:423">
      <c r="A7" s="124"/>
      <c r="B7" s="105" t="s">
        <v>8</v>
      </c>
      <c r="C7" s="4" t="s">
        <v>9</v>
      </c>
      <c r="D7" s="4" t="s">
        <v>12</v>
      </c>
      <c r="E7" s="4" t="s">
        <v>46</v>
      </c>
      <c r="F7" s="105" t="s">
        <v>8</v>
      </c>
      <c r="G7" s="4" t="s">
        <v>7</v>
      </c>
      <c r="H7" s="4" t="s">
        <v>7</v>
      </c>
      <c r="I7" s="4" t="s">
        <v>7</v>
      </c>
      <c r="J7" s="4" t="s">
        <v>7</v>
      </c>
      <c r="K7" s="106" t="str">
        <f>IF(COUNTIF(Trames!$K$73:$K$80,'Deroulé 5Jours'!$A7),"RA","7H30-18H")</f>
        <v>7H30-18H</v>
      </c>
      <c r="L7" s="105" t="s">
        <v>8</v>
      </c>
      <c r="M7" s="4" t="s">
        <v>14</v>
      </c>
      <c r="N7" s="4" t="s">
        <v>15</v>
      </c>
      <c r="O7" s="4" t="s">
        <v>15</v>
      </c>
      <c r="P7" s="4" t="s">
        <v>7</v>
      </c>
      <c r="Q7" s="4" t="s">
        <v>7</v>
      </c>
      <c r="R7" s="105" t="s">
        <v>8</v>
      </c>
      <c r="S7" s="105" t="s">
        <v>8</v>
      </c>
      <c r="T7" s="107" t="str">
        <f>IF($E$6="RA","JFR-37","7H30-18H")</f>
        <v>7H30-18H</v>
      </c>
      <c r="U7" s="107" t="str">
        <f>IF($G$20="RA","CCV-46","7H30-18H")</f>
        <v>7H30-18H</v>
      </c>
      <c r="V7" s="107" t="str">
        <f>IF($F$18="RA","JBU-16","7H30-18H")</f>
        <v>7H30-18H</v>
      </c>
      <c r="W7" s="4" t="s">
        <v>7</v>
      </c>
      <c r="X7" s="4" t="s">
        <v>7</v>
      </c>
      <c r="Y7" s="106" t="str">
        <f>IF(COUNTIF(Trames!$K$73:$K$80,'Deroulé 5Jours'!$A7),"RA","JBC-23")</f>
        <v>JBC-23</v>
      </c>
      <c r="Z7" s="4" t="s">
        <v>16</v>
      </c>
      <c r="AA7" s="105" t="s">
        <v>8</v>
      </c>
      <c r="AB7" s="107" t="str">
        <f>IF($F$4="RA","JFR-32","7H30-18H")</f>
        <v>7H30-18H</v>
      </c>
      <c r="AC7" s="4" t="s">
        <v>46</v>
      </c>
      <c r="AD7" s="4" t="s">
        <v>7</v>
      </c>
      <c r="AE7" s="4" t="s">
        <v>7</v>
      </c>
      <c r="AF7" s="105" t="s">
        <v>8</v>
      </c>
      <c r="AG7" s="105" t="s">
        <v>8</v>
      </c>
      <c r="AH7" s="4" t="s">
        <v>16</v>
      </c>
      <c r="AI7" s="4" t="s">
        <v>16</v>
      </c>
      <c r="AJ7" s="4" t="s">
        <v>16</v>
      </c>
      <c r="AK7" s="4" t="s">
        <v>7</v>
      </c>
      <c r="AL7" s="4" t="s">
        <v>7</v>
      </c>
      <c r="AM7" s="4" t="s">
        <v>15</v>
      </c>
      <c r="AN7" s="106" t="str">
        <f>IF(COUNTIF(Trames!$K$73:$K$80,'Deroulé 5Jours'!$A7),"RA","JBC-21")</f>
        <v>JBC-21</v>
      </c>
      <c r="AO7" s="4" t="s">
        <v>15</v>
      </c>
      <c r="AP7" s="105" t="s">
        <v>8</v>
      </c>
      <c r="AQ7" s="4" t="s">
        <v>12</v>
      </c>
      <c r="AR7" s="4" t="s">
        <v>7</v>
      </c>
      <c r="AS7" s="4" t="s">
        <v>7</v>
      </c>
      <c r="AT7" s="4" t="s">
        <v>37</v>
      </c>
      <c r="AU7" s="4" t="s">
        <v>12</v>
      </c>
      <c r="AV7" s="4" t="s">
        <v>46</v>
      </c>
      <c r="AW7" s="105" t="s">
        <v>8</v>
      </c>
      <c r="AX7" s="105" t="s">
        <v>8</v>
      </c>
      <c r="AY7" s="4" t="s">
        <v>7</v>
      </c>
      <c r="AZ7" s="4" t="s">
        <v>7</v>
      </c>
      <c r="BA7" s="106" t="str">
        <f>IF(COUNTIF(Trames!$K$73:$K$80,'Deroulé 5Jours'!$A7),"RA","7H30-18H")</f>
        <v>7H30-18H</v>
      </c>
      <c r="BB7" s="105" t="s">
        <v>8</v>
      </c>
      <c r="BC7" s="106" t="str">
        <f>IF(COUNTIF(Trames!$K$73:$K$80,'Deroulé 5Jours'!$A7),"RA","JBC-25")</f>
        <v>JBC-25</v>
      </c>
      <c r="BD7" s="4" t="s">
        <v>39</v>
      </c>
      <c r="BE7" s="4" t="s">
        <v>39</v>
      </c>
      <c r="BF7" s="4" t="s">
        <v>7</v>
      </c>
      <c r="BG7" s="4" t="s">
        <v>7</v>
      </c>
      <c r="BH7" s="4" t="s">
        <v>38</v>
      </c>
      <c r="BI7" s="4" t="s">
        <v>40</v>
      </c>
      <c r="BJ7" s="4" t="s">
        <v>40</v>
      </c>
      <c r="BK7" s="105" t="s">
        <v>8</v>
      </c>
      <c r="BL7" s="105" t="s">
        <v>8</v>
      </c>
      <c r="BM7" s="4" t="s">
        <v>7</v>
      </c>
      <c r="BN7" s="4" t="s">
        <v>7</v>
      </c>
      <c r="BO7" s="4" t="s">
        <v>41</v>
      </c>
      <c r="BP7" s="106" t="str">
        <f>IF(COUNTIF(Trames!$K$73:$K$80,'Deroulé 5Jours'!$A7),"RA","JBU-15")</f>
        <v>JBU-15</v>
      </c>
      <c r="BQ7" s="4" t="s">
        <v>41</v>
      </c>
      <c r="BR7" s="4" t="s">
        <v>8</v>
      </c>
      <c r="BS7" s="4" t="s">
        <v>41</v>
      </c>
      <c r="BT7" s="4" t="s">
        <v>7</v>
      </c>
      <c r="BU7" s="4" t="s">
        <v>7</v>
      </c>
      <c r="BV7" s="107" t="str">
        <f>IF($C$10="RA","JBC-23","7H30-18H")</f>
        <v>7H30-18H</v>
      </c>
      <c r="BW7" s="105" t="s">
        <v>8</v>
      </c>
      <c r="BX7" s="105" t="s">
        <v>8</v>
      </c>
      <c r="BY7" s="4" t="s">
        <v>42</v>
      </c>
      <c r="BZ7" s="4" t="s">
        <v>42</v>
      </c>
      <c r="CA7" s="4" t="s">
        <v>7</v>
      </c>
      <c r="CB7" s="4" t="s">
        <v>7</v>
      </c>
      <c r="CC7" s="4" t="s">
        <v>43</v>
      </c>
      <c r="CD7" s="4" t="s">
        <v>43</v>
      </c>
      <c r="CE7" s="105" t="s">
        <v>8</v>
      </c>
      <c r="CF7" s="106" t="str">
        <f>IF(COUNTIF(Trames!$K$73:$K$80,'Deroulé 5Jours'!$A7),"RA","JBU-16")</f>
        <v>JBU-16</v>
      </c>
      <c r="CG7" s="4" t="s">
        <v>43</v>
      </c>
      <c r="CH7" s="4" t="s">
        <v>7</v>
      </c>
      <c r="CI7" s="4" t="s">
        <v>7</v>
      </c>
      <c r="CJ7" s="4" t="s">
        <v>42</v>
      </c>
      <c r="CK7" s="4" t="s">
        <v>42</v>
      </c>
      <c r="CL7" s="4" t="s">
        <v>43</v>
      </c>
      <c r="CM7" s="105" t="s">
        <v>8</v>
      </c>
      <c r="CN7" s="105" t="s">
        <v>8</v>
      </c>
      <c r="CO7" s="4" t="s">
        <v>7</v>
      </c>
      <c r="CP7" s="4" t="s">
        <v>7</v>
      </c>
      <c r="CQ7" s="4" t="s">
        <v>44</v>
      </c>
      <c r="CR7" s="106" t="str">
        <f>IF(COUNTIF(Trames!$K$73:$K$80,'Deroulé 5Jours'!$A7),"RA","7H30-18H")</f>
        <v>7H30-18H</v>
      </c>
      <c r="CS7" s="4" t="s">
        <v>45</v>
      </c>
      <c r="CT7" s="105" t="s">
        <v>8</v>
      </c>
      <c r="CU7" s="106" t="str">
        <f>IF(COUNTIF(Trames!$K$73:$K$80,'Deroulé 5Jours'!$A7),"RA","CCV-46")</f>
        <v>CCV-46</v>
      </c>
      <c r="CV7" s="4" t="s">
        <v>7</v>
      </c>
      <c r="CW7" s="4" t="s">
        <v>7</v>
      </c>
      <c r="CX7" s="105" t="s">
        <v>8</v>
      </c>
      <c r="CY7" s="4" t="s">
        <v>46</v>
      </c>
      <c r="CZ7" s="107" t="str">
        <f>IF($E$14="RA","JBC-25","7H30-18H")</f>
        <v>7H30-18H</v>
      </c>
      <c r="DA7" s="4" t="s">
        <v>12</v>
      </c>
      <c r="DB7" s="105" t="s">
        <v>8</v>
      </c>
      <c r="DC7" s="4" t="s">
        <v>7</v>
      </c>
      <c r="DD7" s="4" t="s">
        <v>7</v>
      </c>
      <c r="DE7" s="4" t="s">
        <v>45</v>
      </c>
      <c r="DF7" s="4" t="s">
        <v>47</v>
      </c>
      <c r="DG7" s="106" t="str">
        <f>IF(COUNTIF(Trames!$K$73:$K$80,'Deroulé 5Jours'!$A7),"RA","7H30-18H")</f>
        <v>7H30-18H</v>
      </c>
      <c r="DH7" s="105" t="s">
        <v>8</v>
      </c>
      <c r="DI7" s="106" t="str">
        <f>IF(COUNTIF(Trames!$K$73:$K$80,'Deroulé 5Jours'!$A7),"RA","7H30-18H")</f>
        <v>7H30-18H</v>
      </c>
      <c r="DJ7" s="4" t="s">
        <v>7</v>
      </c>
      <c r="DK7" s="4" t="s">
        <v>7</v>
      </c>
      <c r="DL7" s="136" t="s">
        <v>8</v>
      </c>
      <c r="DM7" s="105" t="s">
        <v>8</v>
      </c>
      <c r="DN7" s="4" t="s">
        <v>42</v>
      </c>
      <c r="DO7" s="4" t="s">
        <v>54</v>
      </c>
      <c r="DP7" s="4" t="s">
        <v>54</v>
      </c>
      <c r="DQ7" s="4" t="s">
        <v>7</v>
      </c>
      <c r="DR7" s="136" t="s">
        <v>7</v>
      </c>
      <c r="DS7" s="135" t="s">
        <v>9</v>
      </c>
      <c r="DT7" s="105" t="s">
        <v>8</v>
      </c>
      <c r="DU7" s="4" t="s">
        <v>9</v>
      </c>
      <c r="DV7" s="106" t="str">
        <f>IF(COUNTIF(Trames!$K$73:$K$80,'Deroulé 5Jours'!$A7),"RA","JFR-32")</f>
        <v>JFR-32</v>
      </c>
      <c r="DW7" s="4" t="s">
        <v>9</v>
      </c>
      <c r="DX7" s="4" t="s">
        <v>7</v>
      </c>
      <c r="DY7" s="135" t="s">
        <v>7</v>
      </c>
      <c r="DZ7" s="4" t="s">
        <v>10</v>
      </c>
      <c r="EA7" s="4" t="s">
        <v>10</v>
      </c>
      <c r="EB7" s="105" t="s">
        <v>8</v>
      </c>
      <c r="EC7" s="4" t="s">
        <v>10</v>
      </c>
      <c r="ED7" s="105" t="s">
        <v>8</v>
      </c>
      <c r="EE7" s="4" t="s">
        <v>7</v>
      </c>
      <c r="EF7" s="4" t="s">
        <v>7</v>
      </c>
      <c r="EG7" s="4" t="s">
        <v>11</v>
      </c>
      <c r="EH7" s="105" t="s">
        <v>8</v>
      </c>
      <c r="EI7" s="106" t="str">
        <f>IF(COUNTIF(Trames!$K$73:$K$80,'Deroulé 5Jours'!$A7),"RA","JFR-37")</f>
        <v>JFR-37</v>
      </c>
      <c r="EJ7" s="4" t="s">
        <v>11</v>
      </c>
      <c r="EK7" s="4" t="s">
        <v>11</v>
      </c>
      <c r="EL7" s="4" t="s">
        <v>7</v>
      </c>
      <c r="EM7" s="4" t="s">
        <v>7</v>
      </c>
      <c r="EN7" s="105" t="s">
        <v>8</v>
      </c>
      <c r="EO7" s="4" t="s">
        <v>9</v>
      </c>
      <c r="EP7" s="4" t="s">
        <v>12</v>
      </c>
      <c r="EQ7" s="4" t="s">
        <v>46</v>
      </c>
      <c r="ER7" s="105" t="s">
        <v>8</v>
      </c>
      <c r="ES7" s="4" t="s">
        <v>7</v>
      </c>
      <c r="ET7" s="4" t="s">
        <v>7</v>
      </c>
      <c r="EU7" s="106" t="str">
        <f>IF(COUNTIF(Trames!$K$73:$K$80,'Deroulé 5Jours'!$A7),"RA","7H30-18H")</f>
        <v>7H30-18H</v>
      </c>
      <c r="EV7" s="105" t="s">
        <v>8</v>
      </c>
      <c r="EW7" s="4" t="s">
        <v>14</v>
      </c>
      <c r="EX7" s="4" t="s">
        <v>15</v>
      </c>
      <c r="EY7" s="4" t="s">
        <v>15</v>
      </c>
      <c r="EZ7" s="4" t="s">
        <v>7</v>
      </c>
      <c r="FA7" s="4" t="s">
        <v>7</v>
      </c>
      <c r="FB7" s="105" t="s">
        <v>8</v>
      </c>
      <c r="FC7" s="105" t="s">
        <v>8</v>
      </c>
      <c r="FD7" s="107" t="str">
        <f>IF($E$6="RA","JFR-37","7H30-18H")</f>
        <v>7H30-18H</v>
      </c>
      <c r="FE7" s="107" t="str">
        <f>IF($G$20="RA","CCV-46","7H30-18H")</f>
        <v>7H30-18H</v>
      </c>
      <c r="FF7" s="107" t="str">
        <f>IF($F$18="RA","JBU-16","7H30-18H")</f>
        <v>7H30-18H</v>
      </c>
      <c r="FG7" s="4" t="s">
        <v>7</v>
      </c>
      <c r="FH7" s="4" t="s">
        <v>7</v>
      </c>
      <c r="FI7" s="106" t="str">
        <f>IF(COUNTIF(Trames!$K$73:$K$80,'Deroulé 5Jours'!$A7),"RA","JBC-23")</f>
        <v>JBC-23</v>
      </c>
      <c r="FJ7" s="4" t="s">
        <v>16</v>
      </c>
      <c r="FK7" s="105" t="s">
        <v>8</v>
      </c>
      <c r="FL7" s="107" t="str">
        <f>IF($F$4="RA","JFR-32","7H30-18H")</f>
        <v>7H30-18H</v>
      </c>
      <c r="FM7" s="4" t="s">
        <v>46</v>
      </c>
      <c r="FN7" s="4" t="s">
        <v>7</v>
      </c>
      <c r="FO7" s="4" t="s">
        <v>7</v>
      </c>
      <c r="FP7" s="105" t="s">
        <v>8</v>
      </c>
      <c r="FQ7" s="105" t="s">
        <v>8</v>
      </c>
      <c r="FR7" s="4" t="s">
        <v>16</v>
      </c>
      <c r="FS7" s="4" t="s">
        <v>16</v>
      </c>
      <c r="FT7" s="4" t="s">
        <v>16</v>
      </c>
      <c r="FU7" s="4" t="s">
        <v>7</v>
      </c>
      <c r="FV7" s="4" t="s">
        <v>7</v>
      </c>
      <c r="FW7" s="4" t="s">
        <v>15</v>
      </c>
      <c r="FX7" s="106" t="str">
        <f>IF(COUNTIF(Trames!$K$73:$K$80,'Deroulé 5Jours'!$A7),"RA","JBC-21")</f>
        <v>JBC-21</v>
      </c>
      <c r="FY7" s="4" t="s">
        <v>15</v>
      </c>
      <c r="FZ7" s="105" t="s">
        <v>8</v>
      </c>
      <c r="GA7" s="4" t="s">
        <v>12</v>
      </c>
      <c r="GB7" s="4" t="s">
        <v>7</v>
      </c>
      <c r="GC7" s="4" t="s">
        <v>7</v>
      </c>
      <c r="GD7" s="4" t="s">
        <v>37</v>
      </c>
      <c r="GE7" s="4" t="s">
        <v>12</v>
      </c>
      <c r="GF7" s="4" t="s">
        <v>46</v>
      </c>
      <c r="GG7" s="105" t="s">
        <v>8</v>
      </c>
      <c r="GH7" s="105" t="s">
        <v>8</v>
      </c>
      <c r="GI7" s="4" t="s">
        <v>7</v>
      </c>
      <c r="GJ7" s="4" t="s">
        <v>7</v>
      </c>
      <c r="GK7" s="106" t="str">
        <f>IF(COUNTIF(Trames!$K$73:$K$80,'Deroulé 5Jours'!$A7),"RA","7H30-18H")</f>
        <v>7H30-18H</v>
      </c>
      <c r="GL7" s="105" t="s">
        <v>8</v>
      </c>
      <c r="GM7" s="106" t="str">
        <f>IF(COUNTIF(Trames!$K$73:$K$80,'Deroulé 5Jours'!$A7),"RA","JBC-25")</f>
        <v>JBC-25</v>
      </c>
      <c r="GN7" s="4" t="s">
        <v>39</v>
      </c>
      <c r="GO7" s="4" t="s">
        <v>39</v>
      </c>
      <c r="GP7" s="4" t="s">
        <v>7</v>
      </c>
      <c r="GQ7" s="4" t="s">
        <v>7</v>
      </c>
      <c r="GR7" s="4" t="s">
        <v>38</v>
      </c>
      <c r="GS7" s="4" t="s">
        <v>40</v>
      </c>
      <c r="GT7" s="4" t="s">
        <v>40</v>
      </c>
      <c r="GU7" s="105" t="s">
        <v>8</v>
      </c>
      <c r="GV7" s="105" t="s">
        <v>8</v>
      </c>
      <c r="GW7" s="4" t="s">
        <v>7</v>
      </c>
      <c r="GX7" s="4" t="s">
        <v>7</v>
      </c>
      <c r="GY7" s="4" t="s">
        <v>41</v>
      </c>
      <c r="GZ7" s="106" t="str">
        <f>IF(COUNTIF(Trames!$K$73:$K$80,'Deroulé 5Jours'!$A7),"RA","JBU-15")</f>
        <v>JBU-15</v>
      </c>
      <c r="HA7" s="4" t="s">
        <v>41</v>
      </c>
      <c r="HB7" s="4" t="s">
        <v>8</v>
      </c>
      <c r="HC7" s="4" t="s">
        <v>41</v>
      </c>
      <c r="HD7" s="4" t="s">
        <v>7</v>
      </c>
      <c r="HE7" s="4" t="s">
        <v>7</v>
      </c>
      <c r="HF7" s="107" t="str">
        <f>IF($C$10="RA","JBC-23","7H30-18H")</f>
        <v>7H30-18H</v>
      </c>
      <c r="HG7" s="105" t="s">
        <v>8</v>
      </c>
      <c r="HH7" s="105" t="s">
        <v>8</v>
      </c>
      <c r="HI7" s="4" t="s">
        <v>42</v>
      </c>
      <c r="HJ7" s="4" t="s">
        <v>42</v>
      </c>
      <c r="HK7" s="4" t="s">
        <v>7</v>
      </c>
      <c r="HL7" s="4" t="s">
        <v>7</v>
      </c>
      <c r="HM7" s="4" t="s">
        <v>43</v>
      </c>
      <c r="HN7" s="4" t="s">
        <v>43</v>
      </c>
      <c r="HO7" s="105" t="s">
        <v>8</v>
      </c>
      <c r="HP7" s="106" t="str">
        <f>IF(COUNTIF(Trames!$K$73:$K$80,'Deroulé 5Jours'!$A7),"RA","JBU-16")</f>
        <v>JBU-16</v>
      </c>
      <c r="HQ7" s="4" t="s">
        <v>43</v>
      </c>
      <c r="HR7" s="4" t="s">
        <v>7</v>
      </c>
      <c r="HS7" s="4" t="s">
        <v>7</v>
      </c>
      <c r="HT7" s="4" t="s">
        <v>42</v>
      </c>
      <c r="HU7" s="4" t="s">
        <v>42</v>
      </c>
      <c r="HV7" s="4" t="s">
        <v>43</v>
      </c>
      <c r="HW7" s="105" t="s">
        <v>8</v>
      </c>
      <c r="HX7" s="105" t="s">
        <v>8</v>
      </c>
      <c r="HY7" s="4" t="s">
        <v>7</v>
      </c>
      <c r="HZ7" s="4" t="s">
        <v>7</v>
      </c>
      <c r="IA7" s="4" t="s">
        <v>44</v>
      </c>
      <c r="IB7" s="106" t="str">
        <f>IF(COUNTIF(Trames!$K$73:$K$80,'Deroulé 5Jours'!$A7),"RA","7H30-18H")</f>
        <v>7H30-18H</v>
      </c>
      <c r="IC7" s="4" t="s">
        <v>45</v>
      </c>
      <c r="ID7" s="105" t="s">
        <v>8</v>
      </c>
      <c r="IE7" s="106" t="str">
        <f>IF(COUNTIF(Trames!$K$73:$K$80,'Deroulé 5Jours'!$A7),"RA","CCV-46")</f>
        <v>CCV-46</v>
      </c>
      <c r="IF7" s="4" t="s">
        <v>7</v>
      </c>
      <c r="IG7" s="4" t="s">
        <v>7</v>
      </c>
      <c r="IH7" s="105" t="s">
        <v>8</v>
      </c>
      <c r="II7" s="4" t="s">
        <v>46</v>
      </c>
      <c r="IJ7" s="107" t="str">
        <f>IF($E$14="RA","JBC-25","7H30-18H")</f>
        <v>7H30-18H</v>
      </c>
      <c r="IK7" s="4" t="s">
        <v>12</v>
      </c>
      <c r="IL7" s="105" t="s">
        <v>8</v>
      </c>
      <c r="IM7" s="4" t="s">
        <v>7</v>
      </c>
      <c r="IN7" s="4" t="s">
        <v>7</v>
      </c>
      <c r="IO7" s="4" t="s">
        <v>45</v>
      </c>
      <c r="IP7" s="4" t="s">
        <v>47</v>
      </c>
      <c r="IQ7" s="106" t="str">
        <f>IF(COUNTIF(Trames!$K$73:$K$80,'Deroulé 5Jours'!$A7),"RA","7H30-18H")</f>
        <v>7H30-18H</v>
      </c>
      <c r="IR7" s="105" t="s">
        <v>8</v>
      </c>
      <c r="IS7" s="106" t="str">
        <f>IF(COUNTIF(Trames!$K$73:$K$80,'Deroulé 5Jours'!$A7),"RA","7H30-18H")</f>
        <v>7H30-18H</v>
      </c>
      <c r="IT7" s="4" t="s">
        <v>7</v>
      </c>
      <c r="IU7" s="4" t="s">
        <v>7</v>
      </c>
      <c r="IV7" s="136" t="s">
        <v>8</v>
      </c>
      <c r="IW7" s="105" t="s">
        <v>8</v>
      </c>
      <c r="IX7" s="4" t="s">
        <v>42</v>
      </c>
      <c r="IY7" s="4" t="s">
        <v>54</v>
      </c>
      <c r="IZ7" s="4" t="s">
        <v>54</v>
      </c>
      <c r="JA7" s="4" t="s">
        <v>7</v>
      </c>
      <c r="JB7" s="136" t="s">
        <v>7</v>
      </c>
      <c r="JC7" s="135" t="s">
        <v>9</v>
      </c>
      <c r="JD7" s="105" t="s">
        <v>8</v>
      </c>
      <c r="JE7" s="4" t="s">
        <v>9</v>
      </c>
      <c r="JF7" s="106" t="str">
        <f>IF(COUNTIF(Trames!$K$73:$K$80,'Deroulé 5Jours'!$A7),"RA","JFR-32")</f>
        <v>JFR-32</v>
      </c>
      <c r="JG7" s="4" t="s">
        <v>9</v>
      </c>
      <c r="JH7" s="4" t="s">
        <v>7</v>
      </c>
      <c r="JI7" s="135" t="s">
        <v>7</v>
      </c>
      <c r="JJ7" s="4" t="s">
        <v>10</v>
      </c>
      <c r="JK7" s="4" t="s">
        <v>10</v>
      </c>
      <c r="JL7" s="105" t="s">
        <v>8</v>
      </c>
      <c r="JM7" s="4" t="s">
        <v>10</v>
      </c>
      <c r="JN7" s="105" t="s">
        <v>8</v>
      </c>
      <c r="JO7" s="4" t="s">
        <v>7</v>
      </c>
      <c r="JP7" s="4" t="s">
        <v>7</v>
      </c>
      <c r="JQ7" s="4" t="s">
        <v>11</v>
      </c>
      <c r="JR7" s="105" t="s">
        <v>8</v>
      </c>
      <c r="JS7" s="106" t="str">
        <f>IF(COUNTIF(Trames!$K$73:$K$80,'Deroulé 5Jours'!$A7),"RA","JFR-37")</f>
        <v>JFR-37</v>
      </c>
      <c r="JT7" s="4" t="s">
        <v>11</v>
      </c>
      <c r="JU7" s="4" t="s">
        <v>11</v>
      </c>
      <c r="JV7" s="4" t="s">
        <v>7</v>
      </c>
      <c r="JW7" s="4" t="s">
        <v>7</v>
      </c>
      <c r="JX7" s="105" t="s">
        <v>8</v>
      </c>
      <c r="JY7" s="4" t="s">
        <v>9</v>
      </c>
      <c r="JZ7" s="4" t="s">
        <v>12</v>
      </c>
      <c r="KA7" s="4" t="s">
        <v>46</v>
      </c>
      <c r="KB7" s="105" t="s">
        <v>8</v>
      </c>
      <c r="KC7" s="4" t="s">
        <v>7</v>
      </c>
      <c r="KD7" s="4" t="s">
        <v>7</v>
      </c>
      <c r="KE7" s="4" t="s">
        <v>11</v>
      </c>
      <c r="KF7" s="105" t="s">
        <v>8</v>
      </c>
      <c r="KG7" s="106" t="str">
        <f>IF(COUNTIF(Trames!$K$73:$K$80,'Deroulé 5Jours'!$A7),"RA","JFR-37")</f>
        <v>JFR-37</v>
      </c>
      <c r="KH7" s="4" t="s">
        <v>11</v>
      </c>
      <c r="KI7" s="4" t="s">
        <v>11</v>
      </c>
      <c r="KJ7" s="4" t="s">
        <v>7</v>
      </c>
      <c r="KK7" s="4" t="s">
        <v>7</v>
      </c>
      <c r="KL7" s="4" t="s">
        <v>10</v>
      </c>
      <c r="KM7" s="4" t="s">
        <v>10</v>
      </c>
      <c r="KN7" s="105" t="s">
        <v>8</v>
      </c>
      <c r="KO7" s="4" t="s">
        <v>10</v>
      </c>
      <c r="KP7" s="105" t="s">
        <v>8</v>
      </c>
      <c r="KQ7" s="4" t="s">
        <v>7</v>
      </c>
      <c r="KR7" s="4" t="s">
        <v>7</v>
      </c>
      <c r="KS7" s="4" t="s">
        <v>9</v>
      </c>
      <c r="KT7" s="105" t="s">
        <v>8</v>
      </c>
      <c r="KU7" s="4" t="s">
        <v>9</v>
      </c>
      <c r="KV7" s="106" t="str">
        <f>IF(COUNTIF(Trames!$K$73:$K$80,'Deroulé 5Jours'!$A7),"RA","JFR-32")</f>
        <v>JFR-32</v>
      </c>
      <c r="KW7" s="4" t="s">
        <v>9</v>
      </c>
      <c r="KX7" s="4" t="s">
        <v>7</v>
      </c>
      <c r="KY7" s="4" t="s">
        <v>7</v>
      </c>
      <c r="KZ7" s="105" t="s">
        <v>8</v>
      </c>
      <c r="LA7" s="105" t="s">
        <v>8</v>
      </c>
      <c r="LB7" s="4" t="s">
        <v>42</v>
      </c>
      <c r="LC7" s="4" t="s">
        <v>54</v>
      </c>
      <c r="LD7" s="4" t="s">
        <v>54</v>
      </c>
      <c r="LE7" s="4" t="s">
        <v>7</v>
      </c>
      <c r="LF7" s="4" t="s">
        <v>7</v>
      </c>
      <c r="LG7" s="4" t="s">
        <v>45</v>
      </c>
      <c r="LH7" s="4" t="s">
        <v>47</v>
      </c>
      <c r="LI7" s="106" t="str">
        <f>IF(COUNTIF(Trames!$K$73:$K$80,'Deroulé 5Jours'!$A27),"RA","7H30-18H")</f>
        <v>7H30-18H</v>
      </c>
      <c r="LJ7" s="105" t="s">
        <v>8</v>
      </c>
      <c r="LK7" s="106" t="str">
        <f>IF(COUNTIF(Trames!$K$73:$K$80,'Deroulé 5Jours'!$A27),"RA","7H30-18H")</f>
        <v>7H30-18H</v>
      </c>
      <c r="LL7" s="4" t="s">
        <v>7</v>
      </c>
      <c r="LM7" s="4" t="s">
        <v>7</v>
      </c>
      <c r="LN7" s="105" t="s">
        <v>8</v>
      </c>
      <c r="LO7" s="4" t="s">
        <v>46</v>
      </c>
      <c r="LP7" s="107" t="str">
        <f>IF($E$14="RA","JBC-25","7H30-18H")</f>
        <v>7H30-18H</v>
      </c>
      <c r="LQ7" s="4" t="s">
        <v>12</v>
      </c>
      <c r="LR7" s="105" t="s">
        <v>8</v>
      </c>
      <c r="LS7" s="4" t="s">
        <v>7</v>
      </c>
      <c r="LT7" s="4" t="s">
        <v>7</v>
      </c>
      <c r="LU7" s="4" t="s">
        <v>44</v>
      </c>
      <c r="LV7" s="106" t="str">
        <f>IF(COUNTIF(Trames!$K$73:$K$80,'Deroulé 5Jours'!$A27),"RA","7H30-18H")</f>
        <v>7H30-18H</v>
      </c>
      <c r="LW7" s="4" t="s">
        <v>45</v>
      </c>
      <c r="LX7" s="105" t="s">
        <v>8</v>
      </c>
      <c r="LY7" s="106" t="str">
        <f>IF(COUNTIF(Trames!$K$73:$K$80,'Deroulé 5Jours'!$A27),"RA","CCV-46")</f>
        <v>CCV-46</v>
      </c>
      <c r="LZ7" s="4" t="s">
        <v>7</v>
      </c>
      <c r="MA7" s="4" t="s">
        <v>7</v>
      </c>
      <c r="MB7" s="4" t="s">
        <v>42</v>
      </c>
      <c r="MC7" s="4" t="s">
        <v>42</v>
      </c>
      <c r="MD7" s="4" t="s">
        <v>43</v>
      </c>
      <c r="ME7" s="105" t="s">
        <v>8</v>
      </c>
      <c r="MF7" s="105" t="s">
        <v>8</v>
      </c>
      <c r="MG7" s="4" t="s">
        <v>7</v>
      </c>
      <c r="MH7" s="4" t="s">
        <v>7</v>
      </c>
      <c r="MI7" s="4" t="s">
        <v>43</v>
      </c>
      <c r="MJ7" s="4" t="s">
        <v>43</v>
      </c>
      <c r="MK7" s="105" t="s">
        <v>8</v>
      </c>
      <c r="ML7" s="106" t="str">
        <f>IF(COUNTIF(Trames!$K$73:$K$80,'Deroulé 5Jours'!$A27),"RA","JBU-16")</f>
        <v>JBU-16</v>
      </c>
      <c r="MM7" s="4" t="s">
        <v>43</v>
      </c>
      <c r="MN7" s="4" t="s">
        <v>7</v>
      </c>
      <c r="MO7" s="4" t="s">
        <v>7</v>
      </c>
      <c r="MP7" s="107" t="str">
        <f>IF($C$10="RA","JBC-23","7H30-18H")</f>
        <v>7H30-18H</v>
      </c>
      <c r="MQ7" s="105" t="s">
        <v>8</v>
      </c>
      <c r="MR7" s="105" t="s">
        <v>8</v>
      </c>
      <c r="MS7" s="4" t="s">
        <v>42</v>
      </c>
      <c r="MT7" s="4" t="s">
        <v>42</v>
      </c>
      <c r="MU7" s="2" t="s">
        <v>7</v>
      </c>
      <c r="MV7" s="2" t="s">
        <v>7</v>
      </c>
      <c r="MW7" s="4" t="s">
        <v>41</v>
      </c>
      <c r="MX7" s="106" t="str">
        <f>IF(COUNTIF(Trames!$K$73:$K$80,'Deroulé 5Jours'!$A27),"RA","JBU-15")</f>
        <v>JBU-15</v>
      </c>
      <c r="MY7" s="4" t="s">
        <v>41</v>
      </c>
      <c r="MZ7" s="4" t="s">
        <v>8</v>
      </c>
      <c r="NA7" s="4" t="s">
        <v>41</v>
      </c>
      <c r="NB7" s="2" t="s">
        <v>7</v>
      </c>
      <c r="NC7" s="2" t="s">
        <v>7</v>
      </c>
      <c r="ND7" s="4" t="s">
        <v>38</v>
      </c>
      <c r="NE7" s="4" t="s">
        <v>40</v>
      </c>
      <c r="NF7" s="4" t="s">
        <v>40</v>
      </c>
      <c r="NG7" s="105" t="s">
        <v>8</v>
      </c>
      <c r="NH7" s="105" t="s">
        <v>8</v>
      </c>
      <c r="NI7" s="2" t="s">
        <v>7</v>
      </c>
      <c r="NJ7" s="2" t="s">
        <v>7</v>
      </c>
      <c r="NK7" s="106" t="str">
        <f>IF(COUNTIF(Trames!$K$73:$K$80,'Deroulé 5Jours'!$A27),"RA","7H30-18H")</f>
        <v>7H30-18H</v>
      </c>
      <c r="NL7" s="105" t="s">
        <v>8</v>
      </c>
      <c r="NM7" s="106" t="str">
        <f>IF(COUNTIF(Trames!$K$73:$K$80,'Deroulé 5Jours'!$A27),"RA","JBC-25")</f>
        <v>JBC-25</v>
      </c>
      <c r="NN7" s="4" t="s">
        <v>39</v>
      </c>
      <c r="NO7" s="4" t="s">
        <v>39</v>
      </c>
      <c r="NP7" s="2" t="s">
        <v>7</v>
      </c>
      <c r="NQ7" s="2" t="s">
        <v>7</v>
      </c>
      <c r="NR7" s="4" t="s">
        <v>37</v>
      </c>
      <c r="NS7" s="4" t="s">
        <v>12</v>
      </c>
      <c r="NT7" s="4" t="s">
        <v>46</v>
      </c>
      <c r="NU7" s="105" t="s">
        <v>8</v>
      </c>
      <c r="NV7" s="105" t="s">
        <v>8</v>
      </c>
      <c r="NW7" s="2" t="s">
        <v>7</v>
      </c>
      <c r="NX7" s="2" t="s">
        <v>7</v>
      </c>
      <c r="NY7" s="4" t="s">
        <v>15</v>
      </c>
      <c r="NZ7" s="106" t="str">
        <f>IF(COUNTIF(Trames!$K$73:$K$80,'Deroulé 5Jours'!$A27),"RA","JBC-21")</f>
        <v>JBC-21</v>
      </c>
      <c r="OA7" s="4" t="s">
        <v>15</v>
      </c>
      <c r="OB7" s="105" t="s">
        <v>8</v>
      </c>
      <c r="OC7" s="4" t="s">
        <v>12</v>
      </c>
      <c r="OD7" s="2" t="s">
        <v>7</v>
      </c>
      <c r="OE7" s="2" t="s">
        <v>7</v>
      </c>
      <c r="OF7" s="105" t="s">
        <v>8</v>
      </c>
      <c r="OG7" s="105" t="s">
        <v>8</v>
      </c>
      <c r="OH7" s="4" t="s">
        <v>16</v>
      </c>
      <c r="OI7" s="4" t="s">
        <v>16</v>
      </c>
      <c r="OJ7" s="4" t="s">
        <v>16</v>
      </c>
      <c r="OK7" s="2" t="s">
        <v>7</v>
      </c>
      <c r="OL7" s="2" t="s">
        <v>7</v>
      </c>
      <c r="OM7" s="106" t="str">
        <f>IF(COUNTIF(Trames!$K$73:$K$80,'Deroulé 5Jours'!$A27),"RA","JBC-23")</f>
        <v>JBC-23</v>
      </c>
      <c r="ON7" s="4" t="s">
        <v>16</v>
      </c>
      <c r="OO7" s="105" t="s">
        <v>8</v>
      </c>
      <c r="OP7" s="107" t="str">
        <f>IF($F$4="RA","JFR-32","7H30-18H")</f>
        <v>7H30-18H</v>
      </c>
      <c r="OQ7" s="4" t="s">
        <v>46</v>
      </c>
      <c r="OR7" s="2" t="s">
        <v>7</v>
      </c>
      <c r="OS7" s="2" t="s">
        <v>7</v>
      </c>
      <c r="OT7" s="105" t="s">
        <v>8</v>
      </c>
      <c r="OU7" s="105" t="s">
        <v>8</v>
      </c>
      <c r="OV7" s="107" t="str">
        <f>IF($E$6="RA","JFR-37","7H30-18H")</f>
        <v>7H30-18H</v>
      </c>
      <c r="OW7" s="107" t="str">
        <f>IF($G$20="RA","CCV-46","7H30-18H")</f>
        <v>7H30-18H</v>
      </c>
      <c r="OX7" s="107" t="str">
        <f>IF($F$18="RA","JBU-16","7H30-18H")</f>
        <v>7H30-18H</v>
      </c>
      <c r="OY7" s="2" t="s">
        <v>7</v>
      </c>
      <c r="OZ7" s="2" t="s">
        <v>7</v>
      </c>
      <c r="PA7" s="106" t="str">
        <f>IF(COUNTIF(Trames!$K$73:$K$80,'Deroulé 5Jours'!$A27),"RA","7H30-18H")</f>
        <v>7H30-18H</v>
      </c>
      <c r="PB7" s="105" t="s">
        <v>8</v>
      </c>
      <c r="PC7" s="4" t="s">
        <v>14</v>
      </c>
      <c r="PD7" s="4" t="s">
        <v>15</v>
      </c>
      <c r="PE7" s="4" t="s">
        <v>15</v>
      </c>
      <c r="PF7" s="2" t="s">
        <v>7</v>
      </c>
      <c r="PG7" s="2" t="s">
        <v>7</v>
      </c>
    </row>
    <row r="8" spans="1:423">
      <c r="A8" s="104"/>
      <c r="B8" s="106" t="str">
        <f>IF(COUNTIF(Trames!$K$73:$K$80,'Deroulé 5Jours'!$A8),"RA","7H30-18H")</f>
        <v>7H30-18H</v>
      </c>
      <c r="C8" s="105" t="s">
        <v>8</v>
      </c>
      <c r="D8" s="4" t="s">
        <v>14</v>
      </c>
      <c r="E8" s="4" t="s">
        <v>15</v>
      </c>
      <c r="F8" s="4" t="s">
        <v>15</v>
      </c>
      <c r="G8" s="4" t="s">
        <v>7</v>
      </c>
      <c r="H8" s="4" t="s">
        <v>7</v>
      </c>
      <c r="I8" s="4" t="s">
        <v>7</v>
      </c>
      <c r="J8" s="4" t="s">
        <v>7</v>
      </c>
      <c r="K8" s="105" t="s">
        <v>8</v>
      </c>
      <c r="L8" s="105" t="s">
        <v>8</v>
      </c>
      <c r="M8" s="107" t="str">
        <f>IF($E$6="RA","JFR-37","7H30-18H")</f>
        <v>7H30-18H</v>
      </c>
      <c r="N8" s="107" t="str">
        <f>IF($G$20="RA","CCV-46","7H30-18H")</f>
        <v>7H30-18H</v>
      </c>
      <c r="O8" s="107" t="str">
        <f>IF($F$18="RA","JBU-16","7H30-18H")</f>
        <v>7H30-18H</v>
      </c>
      <c r="P8" s="4" t="s">
        <v>7</v>
      </c>
      <c r="Q8" s="4" t="s">
        <v>7</v>
      </c>
      <c r="R8" s="106" t="str">
        <f>IF(COUNTIF(Trames!$K$73:$K$80,'Deroulé 5Jours'!$A8),"RA","JBC-23")</f>
        <v>JBC-23</v>
      </c>
      <c r="S8" s="4" t="s">
        <v>16</v>
      </c>
      <c r="T8" s="105" t="s">
        <v>8</v>
      </c>
      <c r="U8" s="107" t="str">
        <f>IF($F$4="RA","JFR-32","7H30-18H")</f>
        <v>7H30-18H</v>
      </c>
      <c r="V8" s="4" t="s">
        <v>46</v>
      </c>
      <c r="W8" s="4" t="s">
        <v>7</v>
      </c>
      <c r="X8" s="4" t="s">
        <v>7</v>
      </c>
      <c r="Y8" s="105" t="s">
        <v>8</v>
      </c>
      <c r="Z8" s="105" t="s">
        <v>8</v>
      </c>
      <c r="AA8" s="4" t="s">
        <v>16</v>
      </c>
      <c r="AB8" s="4" t="s">
        <v>16</v>
      </c>
      <c r="AC8" s="4" t="s">
        <v>16</v>
      </c>
      <c r="AD8" s="4" t="s">
        <v>7</v>
      </c>
      <c r="AE8" s="4" t="s">
        <v>7</v>
      </c>
      <c r="AF8" s="4" t="s">
        <v>15</v>
      </c>
      <c r="AG8" s="106" t="str">
        <f>IF(COUNTIF(Trames!$K$73:$K$80,'Deroulé 5Jours'!$A8),"RA","JBC-21")</f>
        <v>JBC-21</v>
      </c>
      <c r="AH8" s="4" t="s">
        <v>15</v>
      </c>
      <c r="AI8" s="105" t="s">
        <v>8</v>
      </c>
      <c r="AJ8" s="4" t="s">
        <v>12</v>
      </c>
      <c r="AK8" s="4" t="s">
        <v>7</v>
      </c>
      <c r="AL8" s="4" t="s">
        <v>7</v>
      </c>
      <c r="AM8" s="4" t="s">
        <v>37</v>
      </c>
      <c r="AN8" s="4" t="s">
        <v>12</v>
      </c>
      <c r="AO8" s="4" t="s">
        <v>46</v>
      </c>
      <c r="AP8" s="105" t="s">
        <v>8</v>
      </c>
      <c r="AQ8" s="105" t="s">
        <v>8</v>
      </c>
      <c r="AR8" s="4" t="s">
        <v>7</v>
      </c>
      <c r="AS8" s="4" t="s">
        <v>7</v>
      </c>
      <c r="AT8" s="106" t="str">
        <f>IF(COUNTIF(Trames!$K$73:$K$80,'Deroulé 5Jours'!$A8),"RA","7H30-18H")</f>
        <v>7H30-18H</v>
      </c>
      <c r="AU8" s="105" t="s">
        <v>8</v>
      </c>
      <c r="AV8" s="106" t="str">
        <f>IF(COUNTIF(Trames!$K$73:$K$80,'Deroulé 5Jours'!$A8),"RA","JBC-25")</f>
        <v>JBC-25</v>
      </c>
      <c r="AW8" s="4" t="s">
        <v>39</v>
      </c>
      <c r="AX8" s="4" t="s">
        <v>39</v>
      </c>
      <c r="AY8" s="4" t="s">
        <v>7</v>
      </c>
      <c r="AZ8" s="4" t="s">
        <v>7</v>
      </c>
      <c r="BA8" s="4" t="s">
        <v>38</v>
      </c>
      <c r="BB8" s="4" t="s">
        <v>40</v>
      </c>
      <c r="BC8" s="4" t="s">
        <v>40</v>
      </c>
      <c r="BD8" s="105" t="s">
        <v>8</v>
      </c>
      <c r="BE8" s="105" t="s">
        <v>8</v>
      </c>
      <c r="BF8" s="4" t="s">
        <v>7</v>
      </c>
      <c r="BG8" s="4" t="s">
        <v>7</v>
      </c>
      <c r="BH8" s="4" t="s">
        <v>41</v>
      </c>
      <c r="BI8" s="106" t="str">
        <f>IF(COUNTIF(Trames!$K$73:$K$80,'Deroulé 5Jours'!$A8),"RA","JBU-15")</f>
        <v>JBU-15</v>
      </c>
      <c r="BJ8" s="4" t="s">
        <v>41</v>
      </c>
      <c r="BK8" s="4" t="s">
        <v>8</v>
      </c>
      <c r="BL8" s="4" t="s">
        <v>41</v>
      </c>
      <c r="BM8" s="4" t="s">
        <v>7</v>
      </c>
      <c r="BN8" s="4" t="s">
        <v>7</v>
      </c>
      <c r="BO8" s="107" t="str">
        <f>IF($C$10="RA","JBC-23","7H30-18H")</f>
        <v>7H30-18H</v>
      </c>
      <c r="BP8" s="105" t="s">
        <v>8</v>
      </c>
      <c r="BQ8" s="105" t="s">
        <v>8</v>
      </c>
      <c r="BR8" s="4" t="s">
        <v>42</v>
      </c>
      <c r="BS8" s="4" t="s">
        <v>42</v>
      </c>
      <c r="BT8" s="4" t="s">
        <v>7</v>
      </c>
      <c r="BU8" s="4" t="s">
        <v>7</v>
      </c>
      <c r="BV8" s="4" t="s">
        <v>43</v>
      </c>
      <c r="BW8" s="4" t="s">
        <v>43</v>
      </c>
      <c r="BX8" s="105" t="s">
        <v>8</v>
      </c>
      <c r="BY8" s="106" t="str">
        <f>IF(COUNTIF(Trames!$K$73:$K$80,'Deroulé 5Jours'!$A8),"RA","JBU-16")</f>
        <v>JBU-16</v>
      </c>
      <c r="BZ8" s="4" t="s">
        <v>43</v>
      </c>
      <c r="CA8" s="4" t="s">
        <v>7</v>
      </c>
      <c r="CB8" s="4" t="s">
        <v>7</v>
      </c>
      <c r="CC8" s="4" t="s">
        <v>42</v>
      </c>
      <c r="CD8" s="4" t="s">
        <v>42</v>
      </c>
      <c r="CE8" s="4" t="s">
        <v>43</v>
      </c>
      <c r="CF8" s="105" t="s">
        <v>8</v>
      </c>
      <c r="CG8" s="105" t="s">
        <v>8</v>
      </c>
      <c r="CH8" s="4" t="s">
        <v>7</v>
      </c>
      <c r="CI8" s="4" t="s">
        <v>7</v>
      </c>
      <c r="CJ8" s="4" t="s">
        <v>44</v>
      </c>
      <c r="CK8" s="106" t="str">
        <f>IF(COUNTIF(Trames!$K$73:$K$80,'Deroulé 5Jours'!$A8),"RA","7H30-18H")</f>
        <v>7H30-18H</v>
      </c>
      <c r="CL8" s="4" t="s">
        <v>45</v>
      </c>
      <c r="CM8" s="105" t="s">
        <v>8</v>
      </c>
      <c r="CN8" s="106" t="str">
        <f>IF(COUNTIF(Trames!$K$73:$K$80,'Deroulé 5Jours'!$A8),"RA","CCV-46")</f>
        <v>CCV-46</v>
      </c>
      <c r="CO8" s="4" t="s">
        <v>7</v>
      </c>
      <c r="CP8" s="4" t="s">
        <v>7</v>
      </c>
      <c r="CQ8" s="105" t="s">
        <v>8</v>
      </c>
      <c r="CR8" s="4" t="s">
        <v>46</v>
      </c>
      <c r="CS8" s="107" t="str">
        <f>IF($E$14="RA","JBC-25","7H30-18H")</f>
        <v>7H30-18H</v>
      </c>
      <c r="CT8" s="4" t="s">
        <v>12</v>
      </c>
      <c r="CU8" s="105" t="s">
        <v>8</v>
      </c>
      <c r="CV8" s="4" t="s">
        <v>7</v>
      </c>
      <c r="CW8" s="4" t="s">
        <v>7</v>
      </c>
      <c r="CX8" s="4" t="s">
        <v>45</v>
      </c>
      <c r="CY8" s="4" t="s">
        <v>47</v>
      </c>
      <c r="CZ8" s="106" t="str">
        <f>IF(COUNTIF(Trames!$K$73:$K$80,'Deroulé 5Jours'!$A8),"RA","7H30-18H")</f>
        <v>7H30-18H</v>
      </c>
      <c r="DA8" s="105" t="s">
        <v>8</v>
      </c>
      <c r="DB8" s="106" t="str">
        <f>IF(COUNTIF(Trames!$K$73:$K$80,'Deroulé 5Jours'!$A8),"RA","7H30-18H")</f>
        <v>7H30-18H</v>
      </c>
      <c r="DC8" s="4" t="s">
        <v>7</v>
      </c>
      <c r="DD8" s="4" t="s">
        <v>7</v>
      </c>
      <c r="DE8" s="136" t="s">
        <v>8</v>
      </c>
      <c r="DF8" s="105" t="s">
        <v>8</v>
      </c>
      <c r="DG8" s="4" t="s">
        <v>42</v>
      </c>
      <c r="DH8" s="4" t="s">
        <v>54</v>
      </c>
      <c r="DI8" s="4" t="s">
        <v>54</v>
      </c>
      <c r="DJ8" s="4" t="s">
        <v>7</v>
      </c>
      <c r="DK8" s="136" t="s">
        <v>7</v>
      </c>
      <c r="DL8" s="135" t="s">
        <v>9</v>
      </c>
      <c r="DM8" s="105" t="s">
        <v>8</v>
      </c>
      <c r="DN8" s="4" t="s">
        <v>9</v>
      </c>
      <c r="DO8" s="106" t="str">
        <f>IF(COUNTIF(Trames!$K$73:$K$80,'Deroulé 5Jours'!$A8),"RA","JFR-32")</f>
        <v>JFR-32</v>
      </c>
      <c r="DP8" s="4" t="s">
        <v>9</v>
      </c>
      <c r="DQ8" s="4" t="s">
        <v>7</v>
      </c>
      <c r="DR8" s="135" t="s">
        <v>7</v>
      </c>
      <c r="DS8" s="4" t="s">
        <v>10</v>
      </c>
      <c r="DT8" s="4" t="s">
        <v>10</v>
      </c>
      <c r="DU8" s="105" t="s">
        <v>8</v>
      </c>
      <c r="DV8" s="4" t="s">
        <v>10</v>
      </c>
      <c r="DW8" s="105" t="s">
        <v>8</v>
      </c>
      <c r="DX8" s="4" t="s">
        <v>7</v>
      </c>
      <c r="DY8" s="4" t="s">
        <v>7</v>
      </c>
      <c r="DZ8" s="4" t="s">
        <v>11</v>
      </c>
      <c r="EA8" s="105" t="s">
        <v>8</v>
      </c>
      <c r="EB8" s="106" t="str">
        <f>IF(COUNTIF(Trames!$K$73:$K$80,'Deroulé 5Jours'!$A8),"RA","JFR-37")</f>
        <v>JFR-37</v>
      </c>
      <c r="EC8" s="4" t="s">
        <v>11</v>
      </c>
      <c r="ED8" s="4" t="s">
        <v>11</v>
      </c>
      <c r="EE8" s="4" t="s">
        <v>7</v>
      </c>
      <c r="EF8" s="4" t="s">
        <v>7</v>
      </c>
      <c r="EG8" s="105" t="s">
        <v>8</v>
      </c>
      <c r="EH8" s="4" t="s">
        <v>9</v>
      </c>
      <c r="EI8" s="4" t="s">
        <v>12</v>
      </c>
      <c r="EJ8" s="4" t="s">
        <v>46</v>
      </c>
      <c r="EK8" s="105" t="s">
        <v>8</v>
      </c>
      <c r="EL8" s="4" t="s">
        <v>7</v>
      </c>
      <c r="EM8" s="4" t="s">
        <v>7</v>
      </c>
      <c r="EN8" s="106" t="str">
        <f>IF(COUNTIF(Trames!$K$73:$K$80,'Deroulé 5Jours'!$A8),"RA","7H30-18H")</f>
        <v>7H30-18H</v>
      </c>
      <c r="EO8" s="105" t="s">
        <v>8</v>
      </c>
      <c r="EP8" s="4" t="s">
        <v>14</v>
      </c>
      <c r="EQ8" s="4" t="s">
        <v>15</v>
      </c>
      <c r="ER8" s="4" t="s">
        <v>15</v>
      </c>
      <c r="ES8" s="4" t="s">
        <v>7</v>
      </c>
      <c r="ET8" s="4" t="s">
        <v>7</v>
      </c>
      <c r="EU8" s="105" t="s">
        <v>8</v>
      </c>
      <c r="EV8" s="105" t="s">
        <v>8</v>
      </c>
      <c r="EW8" s="107" t="str">
        <f>IF($E$6="RA","JFR-37","7H30-18H")</f>
        <v>7H30-18H</v>
      </c>
      <c r="EX8" s="107" t="str">
        <f>IF($G$20="RA","CCV-46","7H30-18H")</f>
        <v>7H30-18H</v>
      </c>
      <c r="EY8" s="107" t="str">
        <f>IF($F$18="RA","JBU-16","7H30-18H")</f>
        <v>7H30-18H</v>
      </c>
      <c r="EZ8" s="4" t="s">
        <v>7</v>
      </c>
      <c r="FA8" s="4" t="s">
        <v>7</v>
      </c>
      <c r="FB8" s="106" t="str">
        <f>IF(COUNTIF(Trames!$K$73:$K$80,'Deroulé 5Jours'!$A8),"RA","JBC-23")</f>
        <v>JBC-23</v>
      </c>
      <c r="FC8" s="4" t="s">
        <v>16</v>
      </c>
      <c r="FD8" s="105" t="s">
        <v>8</v>
      </c>
      <c r="FE8" s="107" t="str">
        <f>IF($F$4="RA","JFR-32","7H30-18H")</f>
        <v>7H30-18H</v>
      </c>
      <c r="FF8" s="4" t="s">
        <v>46</v>
      </c>
      <c r="FG8" s="4" t="s">
        <v>7</v>
      </c>
      <c r="FH8" s="4" t="s">
        <v>7</v>
      </c>
      <c r="FI8" s="105" t="s">
        <v>8</v>
      </c>
      <c r="FJ8" s="105" t="s">
        <v>8</v>
      </c>
      <c r="FK8" s="4" t="s">
        <v>16</v>
      </c>
      <c r="FL8" s="4" t="s">
        <v>16</v>
      </c>
      <c r="FM8" s="4" t="s">
        <v>16</v>
      </c>
      <c r="FN8" s="4" t="s">
        <v>7</v>
      </c>
      <c r="FO8" s="4" t="s">
        <v>7</v>
      </c>
      <c r="FP8" s="4" t="s">
        <v>15</v>
      </c>
      <c r="FQ8" s="106" t="str">
        <f>IF(COUNTIF(Trames!$K$73:$K$80,'Deroulé 5Jours'!$A8),"RA","JBC-21")</f>
        <v>JBC-21</v>
      </c>
      <c r="FR8" s="4" t="s">
        <v>15</v>
      </c>
      <c r="FS8" s="105" t="s">
        <v>8</v>
      </c>
      <c r="FT8" s="4" t="s">
        <v>12</v>
      </c>
      <c r="FU8" s="4" t="s">
        <v>7</v>
      </c>
      <c r="FV8" s="4" t="s">
        <v>7</v>
      </c>
      <c r="FW8" s="4" t="s">
        <v>37</v>
      </c>
      <c r="FX8" s="4" t="s">
        <v>12</v>
      </c>
      <c r="FY8" s="4" t="s">
        <v>46</v>
      </c>
      <c r="FZ8" s="105" t="s">
        <v>8</v>
      </c>
      <c r="GA8" s="105" t="s">
        <v>8</v>
      </c>
      <c r="GB8" s="4" t="s">
        <v>7</v>
      </c>
      <c r="GC8" s="4" t="s">
        <v>7</v>
      </c>
      <c r="GD8" s="106" t="str">
        <f>IF(COUNTIF(Trames!$K$73:$K$80,'Deroulé 5Jours'!$A8),"RA","7H30-18H")</f>
        <v>7H30-18H</v>
      </c>
      <c r="GE8" s="105" t="s">
        <v>8</v>
      </c>
      <c r="GF8" s="106" t="str">
        <f>IF(COUNTIF(Trames!$K$73:$K$80,'Deroulé 5Jours'!$A8),"RA","JBC-25")</f>
        <v>JBC-25</v>
      </c>
      <c r="GG8" s="4" t="s">
        <v>39</v>
      </c>
      <c r="GH8" s="4" t="s">
        <v>39</v>
      </c>
      <c r="GI8" s="4" t="s">
        <v>7</v>
      </c>
      <c r="GJ8" s="4" t="s">
        <v>7</v>
      </c>
      <c r="GK8" s="4" t="s">
        <v>38</v>
      </c>
      <c r="GL8" s="4" t="s">
        <v>40</v>
      </c>
      <c r="GM8" s="4" t="s">
        <v>40</v>
      </c>
      <c r="GN8" s="105" t="s">
        <v>8</v>
      </c>
      <c r="GO8" s="105" t="s">
        <v>8</v>
      </c>
      <c r="GP8" s="4" t="s">
        <v>7</v>
      </c>
      <c r="GQ8" s="4" t="s">
        <v>7</v>
      </c>
      <c r="GR8" s="4" t="s">
        <v>41</v>
      </c>
      <c r="GS8" s="106" t="str">
        <f>IF(COUNTIF(Trames!$K$73:$K$80,'Deroulé 5Jours'!$A8),"RA","JBU-15")</f>
        <v>JBU-15</v>
      </c>
      <c r="GT8" s="4" t="s">
        <v>41</v>
      </c>
      <c r="GU8" s="4" t="s">
        <v>8</v>
      </c>
      <c r="GV8" s="4" t="s">
        <v>41</v>
      </c>
      <c r="GW8" s="4" t="s">
        <v>7</v>
      </c>
      <c r="GX8" s="4" t="s">
        <v>7</v>
      </c>
      <c r="GY8" s="107" t="str">
        <f>IF($C$10="RA","JBC-23","7H30-18H")</f>
        <v>7H30-18H</v>
      </c>
      <c r="GZ8" s="105" t="s">
        <v>8</v>
      </c>
      <c r="HA8" s="105" t="s">
        <v>8</v>
      </c>
      <c r="HB8" s="4" t="s">
        <v>42</v>
      </c>
      <c r="HC8" s="4" t="s">
        <v>42</v>
      </c>
      <c r="HD8" s="4" t="s">
        <v>7</v>
      </c>
      <c r="HE8" s="4" t="s">
        <v>7</v>
      </c>
      <c r="HF8" s="4" t="s">
        <v>43</v>
      </c>
      <c r="HG8" s="4" t="s">
        <v>43</v>
      </c>
      <c r="HH8" s="105" t="s">
        <v>8</v>
      </c>
      <c r="HI8" s="106" t="str">
        <f>IF(COUNTIF(Trames!$K$73:$K$80,'Deroulé 5Jours'!$A8),"RA","JBU-16")</f>
        <v>JBU-16</v>
      </c>
      <c r="HJ8" s="4" t="s">
        <v>43</v>
      </c>
      <c r="HK8" s="4" t="s">
        <v>7</v>
      </c>
      <c r="HL8" s="4" t="s">
        <v>7</v>
      </c>
      <c r="HM8" s="4" t="s">
        <v>42</v>
      </c>
      <c r="HN8" s="4" t="s">
        <v>42</v>
      </c>
      <c r="HO8" s="4" t="s">
        <v>43</v>
      </c>
      <c r="HP8" s="105" t="s">
        <v>8</v>
      </c>
      <c r="HQ8" s="105" t="s">
        <v>8</v>
      </c>
      <c r="HR8" s="4" t="s">
        <v>7</v>
      </c>
      <c r="HS8" s="4" t="s">
        <v>7</v>
      </c>
      <c r="HT8" s="4" t="s">
        <v>44</v>
      </c>
      <c r="HU8" s="106" t="str">
        <f>IF(COUNTIF(Trames!$K$73:$K$80,'Deroulé 5Jours'!$A8),"RA","7H30-18H")</f>
        <v>7H30-18H</v>
      </c>
      <c r="HV8" s="4" t="s">
        <v>45</v>
      </c>
      <c r="HW8" s="105" t="s">
        <v>8</v>
      </c>
      <c r="HX8" s="106" t="str">
        <f>IF(COUNTIF(Trames!$K$73:$K$80,'Deroulé 5Jours'!$A8),"RA","CCV-46")</f>
        <v>CCV-46</v>
      </c>
      <c r="HY8" s="4" t="s">
        <v>7</v>
      </c>
      <c r="HZ8" s="4" t="s">
        <v>7</v>
      </c>
      <c r="IA8" s="105" t="s">
        <v>8</v>
      </c>
      <c r="IB8" s="4" t="s">
        <v>46</v>
      </c>
      <c r="IC8" s="107" t="str">
        <f>IF($E$14="RA","JBC-25","7H30-18H")</f>
        <v>7H30-18H</v>
      </c>
      <c r="ID8" s="4" t="s">
        <v>12</v>
      </c>
      <c r="IE8" s="105" t="s">
        <v>8</v>
      </c>
      <c r="IF8" s="4" t="s">
        <v>7</v>
      </c>
      <c r="IG8" s="4" t="s">
        <v>7</v>
      </c>
      <c r="IH8" s="4" t="s">
        <v>45</v>
      </c>
      <c r="II8" s="4" t="s">
        <v>47</v>
      </c>
      <c r="IJ8" s="106" t="str">
        <f>IF(COUNTIF(Trames!$K$73:$K$80,'Deroulé 5Jours'!$A8),"RA","7H30-18H")</f>
        <v>7H30-18H</v>
      </c>
      <c r="IK8" s="105" t="s">
        <v>8</v>
      </c>
      <c r="IL8" s="106" t="str">
        <f>IF(COUNTIF(Trames!$K$73:$K$80,'Deroulé 5Jours'!$A8),"RA","7H30-18H")</f>
        <v>7H30-18H</v>
      </c>
      <c r="IM8" s="4" t="s">
        <v>7</v>
      </c>
      <c r="IN8" s="4" t="s">
        <v>7</v>
      </c>
      <c r="IO8" s="136" t="s">
        <v>8</v>
      </c>
      <c r="IP8" s="105" t="s">
        <v>8</v>
      </c>
      <c r="IQ8" s="4" t="s">
        <v>42</v>
      </c>
      <c r="IR8" s="4" t="s">
        <v>54</v>
      </c>
      <c r="IS8" s="4" t="s">
        <v>54</v>
      </c>
      <c r="IT8" s="4" t="s">
        <v>7</v>
      </c>
      <c r="IU8" s="136" t="s">
        <v>7</v>
      </c>
      <c r="IV8" s="135" t="s">
        <v>9</v>
      </c>
      <c r="IW8" s="105" t="s">
        <v>8</v>
      </c>
      <c r="IX8" s="4" t="s">
        <v>9</v>
      </c>
      <c r="IY8" s="106" t="str">
        <f>IF(COUNTIF(Trames!$K$73:$K$80,'Deroulé 5Jours'!$A8),"RA","JFR-32")</f>
        <v>JFR-32</v>
      </c>
      <c r="IZ8" s="4" t="s">
        <v>9</v>
      </c>
      <c r="JA8" s="4" t="s">
        <v>7</v>
      </c>
      <c r="JB8" s="135" t="s">
        <v>7</v>
      </c>
      <c r="JC8" s="4" t="s">
        <v>10</v>
      </c>
      <c r="JD8" s="4" t="s">
        <v>10</v>
      </c>
      <c r="JE8" s="105" t="s">
        <v>8</v>
      </c>
      <c r="JF8" s="4" t="s">
        <v>10</v>
      </c>
      <c r="JG8" s="105" t="s">
        <v>8</v>
      </c>
      <c r="JH8" s="4" t="s">
        <v>7</v>
      </c>
      <c r="JI8" s="4" t="s">
        <v>7</v>
      </c>
      <c r="JJ8" s="4" t="s">
        <v>11</v>
      </c>
      <c r="JK8" s="105" t="s">
        <v>8</v>
      </c>
      <c r="JL8" s="106" t="str">
        <f>IF(COUNTIF(Trames!$K$73:$K$80,'Deroulé 5Jours'!$A8),"RA","JFR-37")</f>
        <v>JFR-37</v>
      </c>
      <c r="JM8" s="4" t="s">
        <v>11</v>
      </c>
      <c r="JN8" s="4" t="s">
        <v>11</v>
      </c>
      <c r="JO8" s="4" t="s">
        <v>7</v>
      </c>
      <c r="JP8" s="4" t="s">
        <v>7</v>
      </c>
      <c r="JQ8" s="105" t="s">
        <v>8</v>
      </c>
      <c r="JR8" s="4" t="s">
        <v>9</v>
      </c>
      <c r="JS8" s="4" t="s">
        <v>12</v>
      </c>
      <c r="JT8" s="4" t="s">
        <v>46</v>
      </c>
      <c r="JU8" s="105" t="s">
        <v>8</v>
      </c>
      <c r="JV8" s="4" t="s">
        <v>7</v>
      </c>
      <c r="JW8" s="4" t="s">
        <v>7</v>
      </c>
      <c r="JX8" s="106" t="str">
        <f>IF(COUNTIF(Trames!$K$73:$K$80,'Deroulé 5Jours'!$A8),"RA","7H30-18H")</f>
        <v>7H30-18H</v>
      </c>
      <c r="JY8" s="105" t="s">
        <v>8</v>
      </c>
      <c r="JZ8" s="4" t="s">
        <v>14</v>
      </c>
      <c r="KA8" s="4" t="s">
        <v>15</v>
      </c>
      <c r="KB8" s="4" t="s">
        <v>15</v>
      </c>
      <c r="KC8" s="4" t="s">
        <v>7</v>
      </c>
      <c r="KD8" s="4" t="s">
        <v>7</v>
      </c>
      <c r="KE8" s="105" t="s">
        <v>8</v>
      </c>
      <c r="KF8" s="4" t="s">
        <v>9</v>
      </c>
      <c r="KG8" s="4" t="s">
        <v>12</v>
      </c>
      <c r="KH8" s="4" t="s">
        <v>46</v>
      </c>
      <c r="KI8" s="105" t="s">
        <v>8</v>
      </c>
      <c r="KJ8" s="4" t="s">
        <v>7</v>
      </c>
      <c r="KK8" s="4" t="s">
        <v>7</v>
      </c>
      <c r="KL8" s="4" t="s">
        <v>11</v>
      </c>
      <c r="KM8" s="105" t="s">
        <v>8</v>
      </c>
      <c r="KN8" s="106" t="str">
        <f>IF(COUNTIF(Trames!$K$73:$K$80,'Deroulé 5Jours'!$A8),"RA","JFR-37")</f>
        <v>JFR-37</v>
      </c>
      <c r="KO8" s="4" t="s">
        <v>11</v>
      </c>
      <c r="KP8" s="4" t="s">
        <v>11</v>
      </c>
      <c r="KQ8" s="4" t="s">
        <v>7</v>
      </c>
      <c r="KR8" s="4" t="s">
        <v>7</v>
      </c>
      <c r="KS8" s="4" t="s">
        <v>10</v>
      </c>
      <c r="KT8" s="4" t="s">
        <v>10</v>
      </c>
      <c r="KU8" s="105" t="s">
        <v>8</v>
      </c>
      <c r="KV8" s="4" t="s">
        <v>10</v>
      </c>
      <c r="KW8" s="105" t="s">
        <v>8</v>
      </c>
      <c r="KX8" s="4" t="s">
        <v>7</v>
      </c>
      <c r="KY8" s="4" t="s">
        <v>7</v>
      </c>
      <c r="KZ8" s="4" t="s">
        <v>9</v>
      </c>
      <c r="LA8" s="105" t="s">
        <v>8</v>
      </c>
      <c r="LB8" s="4" t="s">
        <v>9</v>
      </c>
      <c r="LC8" s="106" t="str">
        <f>IF(COUNTIF(Trames!$K$73:$K$80,'Deroulé 5Jours'!$A8),"RA","JFR-32")</f>
        <v>JFR-32</v>
      </c>
      <c r="LD8" s="4" t="s">
        <v>9</v>
      </c>
      <c r="LE8" s="4" t="s">
        <v>7</v>
      </c>
      <c r="LF8" s="4" t="s">
        <v>7</v>
      </c>
      <c r="LG8" s="105" t="s">
        <v>8</v>
      </c>
      <c r="LH8" s="105" t="s">
        <v>8</v>
      </c>
      <c r="LI8" s="4" t="s">
        <v>42</v>
      </c>
      <c r="LJ8" s="4" t="s">
        <v>54</v>
      </c>
      <c r="LK8" s="4" t="s">
        <v>54</v>
      </c>
      <c r="LL8" s="4" t="s">
        <v>7</v>
      </c>
      <c r="LM8" s="4" t="s">
        <v>7</v>
      </c>
      <c r="LN8" s="4" t="s">
        <v>45</v>
      </c>
      <c r="LO8" s="4" t="s">
        <v>47</v>
      </c>
      <c r="LP8" s="106" t="str">
        <f>IF(COUNTIF(Trames!$K$73:$K$80,'Deroulé 5Jours'!$A28),"RA","7H30-18H")</f>
        <v>7H30-18H</v>
      </c>
      <c r="LQ8" s="105" t="s">
        <v>8</v>
      </c>
      <c r="LR8" s="106" t="str">
        <f>IF(COUNTIF(Trames!$K$73:$K$80,'Deroulé 5Jours'!$A28),"RA","7H30-18H")</f>
        <v>7H30-18H</v>
      </c>
      <c r="LS8" s="4" t="s">
        <v>7</v>
      </c>
      <c r="LT8" s="4" t="s">
        <v>7</v>
      </c>
      <c r="LU8" s="105" t="s">
        <v>8</v>
      </c>
      <c r="LV8" s="4" t="s">
        <v>46</v>
      </c>
      <c r="LW8" s="107" t="str">
        <f>IF($E$14="RA","JBC-25","7H30-18H")</f>
        <v>7H30-18H</v>
      </c>
      <c r="LX8" s="4" t="s">
        <v>12</v>
      </c>
      <c r="LY8" s="105" t="s">
        <v>8</v>
      </c>
      <c r="LZ8" s="4" t="s">
        <v>7</v>
      </c>
      <c r="MA8" s="4" t="s">
        <v>7</v>
      </c>
      <c r="MB8" s="4" t="s">
        <v>44</v>
      </c>
      <c r="MC8" s="106" t="str">
        <f>IF(COUNTIF(Trames!$K$73:$K$80,'Deroulé 5Jours'!$A28),"RA","7H30-18H")</f>
        <v>7H30-18H</v>
      </c>
      <c r="MD8" s="4" t="s">
        <v>45</v>
      </c>
      <c r="ME8" s="105" t="s">
        <v>8</v>
      </c>
      <c r="MF8" s="106" t="str">
        <f>IF(COUNTIF(Trames!$K$73:$K$80,'Deroulé 5Jours'!$A28),"RA","CCV-46")</f>
        <v>CCV-46</v>
      </c>
      <c r="MG8" s="4" t="s">
        <v>7</v>
      </c>
      <c r="MH8" s="4" t="s">
        <v>7</v>
      </c>
      <c r="MI8" s="4" t="s">
        <v>42</v>
      </c>
      <c r="MJ8" s="4" t="s">
        <v>42</v>
      </c>
      <c r="MK8" s="4" t="s">
        <v>43</v>
      </c>
      <c r="ML8" s="105" t="s">
        <v>8</v>
      </c>
      <c r="MM8" s="105" t="s">
        <v>8</v>
      </c>
      <c r="MN8" s="4" t="s">
        <v>7</v>
      </c>
      <c r="MO8" s="4" t="s">
        <v>7</v>
      </c>
      <c r="MP8" s="4" t="s">
        <v>43</v>
      </c>
      <c r="MQ8" s="4" t="s">
        <v>43</v>
      </c>
      <c r="MR8" s="105" t="s">
        <v>8</v>
      </c>
      <c r="MS8" s="106" t="str">
        <f>IF(COUNTIF(Trames!$K$73:$K$80,'Deroulé 5Jours'!$A28),"RA","JBU-16")</f>
        <v>JBU-16</v>
      </c>
      <c r="MT8" s="4" t="s">
        <v>43</v>
      </c>
      <c r="MU8" s="2" t="s">
        <v>7</v>
      </c>
      <c r="MV8" s="2" t="s">
        <v>7</v>
      </c>
      <c r="MW8" s="107" t="str">
        <f>IF($C$10="RA","JBC-23","7H30-18H")</f>
        <v>7H30-18H</v>
      </c>
      <c r="MX8" s="105" t="s">
        <v>8</v>
      </c>
      <c r="MY8" s="105" t="s">
        <v>8</v>
      </c>
      <c r="MZ8" s="4" t="s">
        <v>42</v>
      </c>
      <c r="NA8" s="4" t="s">
        <v>42</v>
      </c>
      <c r="NB8" s="2" t="s">
        <v>7</v>
      </c>
      <c r="NC8" s="2" t="s">
        <v>7</v>
      </c>
      <c r="ND8" s="4" t="s">
        <v>41</v>
      </c>
      <c r="NE8" s="106" t="str">
        <f>IF(COUNTIF(Trames!$K$73:$K$80,'Deroulé 5Jours'!$A28),"RA","JBU-15")</f>
        <v>JBU-15</v>
      </c>
      <c r="NF8" s="4" t="s">
        <v>41</v>
      </c>
      <c r="NG8" s="4" t="s">
        <v>8</v>
      </c>
      <c r="NH8" s="4" t="s">
        <v>41</v>
      </c>
      <c r="NI8" s="2" t="s">
        <v>7</v>
      </c>
      <c r="NJ8" s="2" t="s">
        <v>7</v>
      </c>
      <c r="NK8" s="4" t="s">
        <v>38</v>
      </c>
      <c r="NL8" s="4" t="s">
        <v>40</v>
      </c>
      <c r="NM8" s="4" t="s">
        <v>40</v>
      </c>
      <c r="NN8" s="105" t="s">
        <v>8</v>
      </c>
      <c r="NO8" s="105" t="s">
        <v>8</v>
      </c>
      <c r="NP8" s="2" t="s">
        <v>7</v>
      </c>
      <c r="NQ8" s="2" t="s">
        <v>7</v>
      </c>
      <c r="NR8" s="106" t="str">
        <f>IF(COUNTIF(Trames!$K$73:$K$80,'Deroulé 5Jours'!$A28),"RA","7H30-18H")</f>
        <v>7H30-18H</v>
      </c>
      <c r="NS8" s="105" t="s">
        <v>8</v>
      </c>
      <c r="NT8" s="106" t="str">
        <f>IF(COUNTIF(Trames!$K$73:$K$80,'Deroulé 5Jours'!$A28),"RA","JBC-25")</f>
        <v>JBC-25</v>
      </c>
      <c r="NU8" s="4" t="s">
        <v>39</v>
      </c>
      <c r="NV8" s="4" t="s">
        <v>39</v>
      </c>
      <c r="NW8" s="2" t="s">
        <v>7</v>
      </c>
      <c r="NX8" s="2" t="s">
        <v>7</v>
      </c>
      <c r="NY8" s="4" t="s">
        <v>37</v>
      </c>
      <c r="NZ8" s="4" t="s">
        <v>12</v>
      </c>
      <c r="OA8" s="4" t="s">
        <v>46</v>
      </c>
      <c r="OB8" s="105" t="s">
        <v>8</v>
      </c>
      <c r="OC8" s="105" t="s">
        <v>8</v>
      </c>
      <c r="OD8" s="2" t="s">
        <v>7</v>
      </c>
      <c r="OE8" s="2" t="s">
        <v>7</v>
      </c>
      <c r="OF8" s="4" t="s">
        <v>15</v>
      </c>
      <c r="OG8" s="106" t="str">
        <f>IF(COUNTIF(Trames!$K$73:$K$80,'Deroulé 5Jours'!$A28),"RA","JBC-21")</f>
        <v>JBC-21</v>
      </c>
      <c r="OH8" s="4" t="s">
        <v>15</v>
      </c>
      <c r="OI8" s="105" t="s">
        <v>8</v>
      </c>
      <c r="OJ8" s="4" t="s">
        <v>12</v>
      </c>
      <c r="OK8" s="2" t="s">
        <v>7</v>
      </c>
      <c r="OL8" s="2" t="s">
        <v>7</v>
      </c>
      <c r="OM8" s="105" t="s">
        <v>8</v>
      </c>
      <c r="ON8" s="105" t="s">
        <v>8</v>
      </c>
      <c r="OO8" s="4" t="s">
        <v>16</v>
      </c>
      <c r="OP8" s="4" t="s">
        <v>16</v>
      </c>
      <c r="OQ8" s="4" t="s">
        <v>16</v>
      </c>
      <c r="OR8" s="2" t="s">
        <v>7</v>
      </c>
      <c r="OS8" s="2" t="s">
        <v>7</v>
      </c>
      <c r="OT8" s="106" t="str">
        <f>IF(COUNTIF(Trames!$K$73:$K$80,'Deroulé 5Jours'!$A28),"RA","JBC-23")</f>
        <v>JBC-23</v>
      </c>
      <c r="OU8" s="4" t="s">
        <v>16</v>
      </c>
      <c r="OV8" s="105" t="s">
        <v>8</v>
      </c>
      <c r="OW8" s="107" t="str">
        <f>IF($F$4="RA","JFR-32","7H30-18H")</f>
        <v>7H30-18H</v>
      </c>
      <c r="OX8" s="4" t="s">
        <v>46</v>
      </c>
      <c r="OY8" s="2" t="s">
        <v>7</v>
      </c>
      <c r="OZ8" s="2" t="s">
        <v>7</v>
      </c>
      <c r="PA8" s="105" t="s">
        <v>8</v>
      </c>
      <c r="PB8" s="105" t="s">
        <v>8</v>
      </c>
      <c r="PC8" s="107" t="str">
        <f>IF($E$6="RA","JFR-37","7H30-18H")</f>
        <v>7H30-18H</v>
      </c>
      <c r="PD8" s="107" t="str">
        <f>IF($G$20="RA","CCV-46","7H30-18H")</f>
        <v>7H30-18H</v>
      </c>
      <c r="PE8" s="107" t="str">
        <f>IF($F$18="RA","JBU-16","7H30-18H")</f>
        <v>7H30-18H</v>
      </c>
      <c r="PF8" s="2" t="s">
        <v>7</v>
      </c>
      <c r="PG8" s="2" t="s">
        <v>7</v>
      </c>
    </row>
    <row r="9" spans="1:423">
      <c r="A9" s="124"/>
      <c r="B9" s="105" t="s">
        <v>8</v>
      </c>
      <c r="C9" s="105" t="s">
        <v>8</v>
      </c>
      <c r="D9" s="107" t="str">
        <f>IF($E$6="RA","JFR-37","7H30-18H")</f>
        <v>7H30-18H</v>
      </c>
      <c r="E9" s="107" t="str">
        <f>IF($G$20="RA","CCV-46","7H30-18H")</f>
        <v>7H30-18H</v>
      </c>
      <c r="F9" s="107" t="str">
        <f>IF($F$18="RA","JBU-16","7H30-18H")</f>
        <v>7H30-18H</v>
      </c>
      <c r="G9" s="4" t="s">
        <v>7</v>
      </c>
      <c r="H9" s="4" t="s">
        <v>7</v>
      </c>
      <c r="I9" s="4" t="s">
        <v>7</v>
      </c>
      <c r="J9" s="4" t="s">
        <v>7</v>
      </c>
      <c r="K9" s="106" t="str">
        <f>IF(COUNTIF(Trames!$K$73:$K$80,'Deroulé 5Jours'!$A9),"RA","JBC-23")</f>
        <v>JBC-23</v>
      </c>
      <c r="L9" s="4" t="s">
        <v>16</v>
      </c>
      <c r="M9" s="105" t="s">
        <v>8</v>
      </c>
      <c r="N9" s="107" t="str">
        <f>IF($F$4="RA","JFR-32","7H30-18H")</f>
        <v>7H30-18H</v>
      </c>
      <c r="O9" s="4" t="s">
        <v>46</v>
      </c>
      <c r="P9" s="4" t="s">
        <v>7</v>
      </c>
      <c r="Q9" s="4" t="s">
        <v>7</v>
      </c>
      <c r="R9" s="105" t="s">
        <v>8</v>
      </c>
      <c r="S9" s="105" t="s">
        <v>8</v>
      </c>
      <c r="T9" s="4" t="s">
        <v>16</v>
      </c>
      <c r="U9" s="4" t="s">
        <v>16</v>
      </c>
      <c r="V9" s="4" t="s">
        <v>16</v>
      </c>
      <c r="W9" s="4" t="s">
        <v>7</v>
      </c>
      <c r="X9" s="4" t="s">
        <v>7</v>
      </c>
      <c r="Y9" s="4" t="s">
        <v>15</v>
      </c>
      <c r="Z9" s="106" t="str">
        <f>IF(COUNTIF(Trames!$K$73:$K$80,'Deroulé 5Jours'!$A9),"RA","JBC-21")</f>
        <v>JBC-21</v>
      </c>
      <c r="AA9" s="4" t="s">
        <v>15</v>
      </c>
      <c r="AB9" s="105" t="s">
        <v>8</v>
      </c>
      <c r="AC9" s="4" t="s">
        <v>12</v>
      </c>
      <c r="AD9" s="4" t="s">
        <v>7</v>
      </c>
      <c r="AE9" s="4" t="s">
        <v>7</v>
      </c>
      <c r="AF9" s="4" t="s">
        <v>37</v>
      </c>
      <c r="AG9" s="4" t="s">
        <v>12</v>
      </c>
      <c r="AH9" s="4" t="s">
        <v>46</v>
      </c>
      <c r="AI9" s="105" t="s">
        <v>8</v>
      </c>
      <c r="AJ9" s="105" t="s">
        <v>8</v>
      </c>
      <c r="AK9" s="4" t="s">
        <v>7</v>
      </c>
      <c r="AL9" s="4" t="s">
        <v>7</v>
      </c>
      <c r="AM9" s="106" t="str">
        <f>IF(COUNTIF(Trames!$K$73:$K$80,'Deroulé 5Jours'!$A9),"RA","7H30-18H")</f>
        <v>7H30-18H</v>
      </c>
      <c r="AN9" s="105" t="s">
        <v>8</v>
      </c>
      <c r="AO9" s="106" t="str">
        <f>IF(COUNTIF(Trames!$K$73:$K$80,'Deroulé 5Jours'!$A9),"RA","JBC-25")</f>
        <v>JBC-25</v>
      </c>
      <c r="AP9" s="4" t="s">
        <v>39</v>
      </c>
      <c r="AQ9" s="4" t="s">
        <v>39</v>
      </c>
      <c r="AR9" s="4" t="s">
        <v>7</v>
      </c>
      <c r="AS9" s="4" t="s">
        <v>7</v>
      </c>
      <c r="AT9" s="4" t="s">
        <v>38</v>
      </c>
      <c r="AU9" s="4" t="s">
        <v>40</v>
      </c>
      <c r="AV9" s="4" t="s">
        <v>40</v>
      </c>
      <c r="AW9" s="105" t="s">
        <v>8</v>
      </c>
      <c r="AX9" s="105" t="s">
        <v>8</v>
      </c>
      <c r="AY9" s="4" t="s">
        <v>7</v>
      </c>
      <c r="AZ9" s="4" t="s">
        <v>7</v>
      </c>
      <c r="BA9" s="4" t="s">
        <v>41</v>
      </c>
      <c r="BB9" s="106" t="str">
        <f>IF(COUNTIF(Trames!$K$73:$K$80,'Deroulé 5Jours'!$A9),"RA","JBU-15")</f>
        <v>JBU-15</v>
      </c>
      <c r="BC9" s="4" t="s">
        <v>41</v>
      </c>
      <c r="BD9" s="4" t="s">
        <v>8</v>
      </c>
      <c r="BE9" s="4" t="s">
        <v>41</v>
      </c>
      <c r="BF9" s="4" t="s">
        <v>7</v>
      </c>
      <c r="BG9" s="4" t="s">
        <v>7</v>
      </c>
      <c r="BH9" s="107" t="str">
        <f>IF($C$10="RA","JBC-23","7H30-18H")</f>
        <v>7H30-18H</v>
      </c>
      <c r="BI9" s="105" t="s">
        <v>8</v>
      </c>
      <c r="BJ9" s="105" t="s">
        <v>8</v>
      </c>
      <c r="BK9" s="4" t="s">
        <v>42</v>
      </c>
      <c r="BL9" s="4" t="s">
        <v>42</v>
      </c>
      <c r="BM9" s="4" t="s">
        <v>7</v>
      </c>
      <c r="BN9" s="4" t="s">
        <v>7</v>
      </c>
      <c r="BO9" s="4" t="s">
        <v>43</v>
      </c>
      <c r="BP9" s="4" t="s">
        <v>43</v>
      </c>
      <c r="BQ9" s="105" t="s">
        <v>8</v>
      </c>
      <c r="BR9" s="106" t="str">
        <f>IF(COUNTIF(Trames!$K$73:$K$80,'Deroulé 5Jours'!$A9),"RA","JBU-16")</f>
        <v>JBU-16</v>
      </c>
      <c r="BS9" s="4" t="s">
        <v>43</v>
      </c>
      <c r="BT9" s="4" t="s">
        <v>7</v>
      </c>
      <c r="BU9" s="4" t="s">
        <v>7</v>
      </c>
      <c r="BV9" s="4" t="s">
        <v>42</v>
      </c>
      <c r="BW9" s="4" t="s">
        <v>42</v>
      </c>
      <c r="BX9" s="4" t="s">
        <v>43</v>
      </c>
      <c r="BY9" s="105" t="s">
        <v>8</v>
      </c>
      <c r="BZ9" s="105" t="s">
        <v>8</v>
      </c>
      <c r="CA9" s="4" t="s">
        <v>7</v>
      </c>
      <c r="CB9" s="4" t="s">
        <v>7</v>
      </c>
      <c r="CC9" s="4" t="s">
        <v>44</v>
      </c>
      <c r="CD9" s="106" t="str">
        <f>IF(COUNTIF(Trames!$K$73:$K$80,'Deroulé 5Jours'!$A9),"RA","7H30-18H")</f>
        <v>7H30-18H</v>
      </c>
      <c r="CE9" s="4" t="s">
        <v>45</v>
      </c>
      <c r="CF9" s="105" t="s">
        <v>8</v>
      </c>
      <c r="CG9" s="106" t="str">
        <f>IF(COUNTIF(Trames!$K$73:$K$80,'Deroulé 5Jours'!$A9),"RA","CCV-46")</f>
        <v>CCV-46</v>
      </c>
      <c r="CH9" s="4" t="s">
        <v>7</v>
      </c>
      <c r="CI9" s="4" t="s">
        <v>7</v>
      </c>
      <c r="CJ9" s="105" t="s">
        <v>8</v>
      </c>
      <c r="CK9" s="4" t="s">
        <v>46</v>
      </c>
      <c r="CL9" s="107" t="str">
        <f>IF($E$14="RA","JBC-25","7H30-18H")</f>
        <v>7H30-18H</v>
      </c>
      <c r="CM9" s="4" t="s">
        <v>12</v>
      </c>
      <c r="CN9" s="105" t="s">
        <v>8</v>
      </c>
      <c r="CO9" s="4" t="s">
        <v>7</v>
      </c>
      <c r="CP9" s="4" t="s">
        <v>7</v>
      </c>
      <c r="CQ9" s="4" t="s">
        <v>45</v>
      </c>
      <c r="CR9" s="4" t="s">
        <v>47</v>
      </c>
      <c r="CS9" s="106" t="str">
        <f>IF(COUNTIF(Trames!$K$73:$K$80,'Deroulé 5Jours'!$A9),"RA","7H30-18H")</f>
        <v>7H30-18H</v>
      </c>
      <c r="CT9" s="105" t="s">
        <v>8</v>
      </c>
      <c r="CU9" s="106" t="str">
        <f>IF(COUNTIF(Trames!$K$73:$K$80,'Deroulé 5Jours'!$A9),"RA","7H30-18H")</f>
        <v>7H30-18H</v>
      </c>
      <c r="CV9" s="4" t="s">
        <v>7</v>
      </c>
      <c r="CW9" s="4" t="s">
        <v>7</v>
      </c>
      <c r="CX9" s="136" t="s">
        <v>8</v>
      </c>
      <c r="CY9" s="105" t="s">
        <v>8</v>
      </c>
      <c r="CZ9" s="4" t="s">
        <v>42</v>
      </c>
      <c r="DA9" s="4" t="s">
        <v>54</v>
      </c>
      <c r="DB9" s="4" t="s">
        <v>54</v>
      </c>
      <c r="DC9" s="4" t="s">
        <v>7</v>
      </c>
      <c r="DD9" s="136" t="s">
        <v>7</v>
      </c>
      <c r="DE9" s="135" t="s">
        <v>9</v>
      </c>
      <c r="DF9" s="105" t="s">
        <v>8</v>
      </c>
      <c r="DG9" s="4" t="s">
        <v>9</v>
      </c>
      <c r="DH9" s="106" t="str">
        <f>IF(COUNTIF(Trames!$K$73:$K$80,'Deroulé 5Jours'!$A9),"RA","JFR-32")</f>
        <v>JFR-32</v>
      </c>
      <c r="DI9" s="4" t="s">
        <v>9</v>
      </c>
      <c r="DJ9" s="4" t="s">
        <v>7</v>
      </c>
      <c r="DK9" s="135" t="s">
        <v>7</v>
      </c>
      <c r="DL9" s="4" t="s">
        <v>10</v>
      </c>
      <c r="DM9" s="4" t="s">
        <v>10</v>
      </c>
      <c r="DN9" s="105" t="s">
        <v>8</v>
      </c>
      <c r="DO9" s="4" t="s">
        <v>10</v>
      </c>
      <c r="DP9" s="105" t="s">
        <v>8</v>
      </c>
      <c r="DQ9" s="4" t="s">
        <v>7</v>
      </c>
      <c r="DR9" s="4" t="s">
        <v>7</v>
      </c>
      <c r="DS9" s="4" t="s">
        <v>11</v>
      </c>
      <c r="DT9" s="105" t="s">
        <v>8</v>
      </c>
      <c r="DU9" s="106" t="str">
        <f>IF(COUNTIF(Trames!$K$73:$K$80,'Deroulé 5Jours'!$A9),"RA","JFR-37")</f>
        <v>JFR-37</v>
      </c>
      <c r="DV9" s="4" t="s">
        <v>11</v>
      </c>
      <c r="DW9" s="4" t="s">
        <v>11</v>
      </c>
      <c r="DX9" s="4" t="s">
        <v>7</v>
      </c>
      <c r="DY9" s="4" t="s">
        <v>7</v>
      </c>
      <c r="DZ9" s="105" t="s">
        <v>8</v>
      </c>
      <c r="EA9" s="4" t="s">
        <v>9</v>
      </c>
      <c r="EB9" s="4" t="s">
        <v>12</v>
      </c>
      <c r="EC9" s="4" t="s">
        <v>46</v>
      </c>
      <c r="ED9" s="105" t="s">
        <v>8</v>
      </c>
      <c r="EE9" s="4" t="s">
        <v>7</v>
      </c>
      <c r="EF9" s="4" t="s">
        <v>7</v>
      </c>
      <c r="EG9" s="106" t="str">
        <f>IF(COUNTIF(Trames!$K$73:$K$80,'Deroulé 5Jours'!$A9),"RA","7H30-18H")</f>
        <v>7H30-18H</v>
      </c>
      <c r="EH9" s="105" t="s">
        <v>8</v>
      </c>
      <c r="EI9" s="4" t="s">
        <v>14</v>
      </c>
      <c r="EJ9" s="4" t="s">
        <v>15</v>
      </c>
      <c r="EK9" s="4" t="s">
        <v>15</v>
      </c>
      <c r="EL9" s="4" t="s">
        <v>7</v>
      </c>
      <c r="EM9" s="4" t="s">
        <v>7</v>
      </c>
      <c r="EN9" s="105" t="s">
        <v>8</v>
      </c>
      <c r="EO9" s="105" t="s">
        <v>8</v>
      </c>
      <c r="EP9" s="107" t="str">
        <f>IF($E$6="RA","JFR-37","7H30-18H")</f>
        <v>7H30-18H</v>
      </c>
      <c r="EQ9" s="107" t="str">
        <f>IF($G$20="RA","CCV-46","7H30-18H")</f>
        <v>7H30-18H</v>
      </c>
      <c r="ER9" s="107" t="str">
        <f>IF($F$18="RA","JBU-16","7H30-18H")</f>
        <v>7H30-18H</v>
      </c>
      <c r="ES9" s="4" t="s">
        <v>7</v>
      </c>
      <c r="ET9" s="4" t="s">
        <v>7</v>
      </c>
      <c r="EU9" s="106" t="str">
        <f>IF(COUNTIF(Trames!$K$73:$K$80,'Deroulé 5Jours'!$A9),"RA","JBC-23")</f>
        <v>JBC-23</v>
      </c>
      <c r="EV9" s="4" t="s">
        <v>16</v>
      </c>
      <c r="EW9" s="105" t="s">
        <v>8</v>
      </c>
      <c r="EX9" s="107" t="str">
        <f>IF($F$4="RA","JFR-32","7H30-18H")</f>
        <v>7H30-18H</v>
      </c>
      <c r="EY9" s="4" t="s">
        <v>46</v>
      </c>
      <c r="EZ9" s="4" t="s">
        <v>7</v>
      </c>
      <c r="FA9" s="4" t="s">
        <v>7</v>
      </c>
      <c r="FB9" s="105" t="s">
        <v>8</v>
      </c>
      <c r="FC9" s="105" t="s">
        <v>8</v>
      </c>
      <c r="FD9" s="4" t="s">
        <v>16</v>
      </c>
      <c r="FE9" s="4" t="s">
        <v>16</v>
      </c>
      <c r="FF9" s="4" t="s">
        <v>16</v>
      </c>
      <c r="FG9" s="4" t="s">
        <v>7</v>
      </c>
      <c r="FH9" s="4" t="s">
        <v>7</v>
      </c>
      <c r="FI9" s="4" t="s">
        <v>15</v>
      </c>
      <c r="FJ9" s="106" t="str">
        <f>IF(COUNTIF(Trames!$K$73:$K$80,'Deroulé 5Jours'!$A9),"RA","JBC-21")</f>
        <v>JBC-21</v>
      </c>
      <c r="FK9" s="4" t="s">
        <v>15</v>
      </c>
      <c r="FL9" s="105" t="s">
        <v>8</v>
      </c>
      <c r="FM9" s="4" t="s">
        <v>12</v>
      </c>
      <c r="FN9" s="4" t="s">
        <v>7</v>
      </c>
      <c r="FO9" s="4" t="s">
        <v>7</v>
      </c>
      <c r="FP9" s="4" t="s">
        <v>37</v>
      </c>
      <c r="FQ9" s="4" t="s">
        <v>12</v>
      </c>
      <c r="FR9" s="4" t="s">
        <v>46</v>
      </c>
      <c r="FS9" s="105" t="s">
        <v>8</v>
      </c>
      <c r="FT9" s="105" t="s">
        <v>8</v>
      </c>
      <c r="FU9" s="4" t="s">
        <v>7</v>
      </c>
      <c r="FV9" s="4" t="s">
        <v>7</v>
      </c>
      <c r="FW9" s="106" t="str">
        <f>IF(COUNTIF(Trames!$K$73:$K$80,'Deroulé 5Jours'!$A9),"RA","7H30-18H")</f>
        <v>7H30-18H</v>
      </c>
      <c r="FX9" s="105" t="s">
        <v>8</v>
      </c>
      <c r="FY9" s="106" t="str">
        <f>IF(COUNTIF(Trames!$K$73:$K$80,'Deroulé 5Jours'!$A9),"RA","JBC-25")</f>
        <v>JBC-25</v>
      </c>
      <c r="FZ9" s="4" t="s">
        <v>39</v>
      </c>
      <c r="GA9" s="4" t="s">
        <v>39</v>
      </c>
      <c r="GB9" s="4" t="s">
        <v>7</v>
      </c>
      <c r="GC9" s="4" t="s">
        <v>7</v>
      </c>
      <c r="GD9" s="4" t="s">
        <v>38</v>
      </c>
      <c r="GE9" s="4" t="s">
        <v>40</v>
      </c>
      <c r="GF9" s="4" t="s">
        <v>40</v>
      </c>
      <c r="GG9" s="105" t="s">
        <v>8</v>
      </c>
      <c r="GH9" s="105" t="s">
        <v>8</v>
      </c>
      <c r="GI9" s="4" t="s">
        <v>7</v>
      </c>
      <c r="GJ9" s="4" t="s">
        <v>7</v>
      </c>
      <c r="GK9" s="4" t="s">
        <v>41</v>
      </c>
      <c r="GL9" s="106" t="str">
        <f>IF(COUNTIF(Trames!$K$73:$K$80,'Deroulé 5Jours'!$A9),"RA","JBU-15")</f>
        <v>JBU-15</v>
      </c>
      <c r="GM9" s="4" t="s">
        <v>41</v>
      </c>
      <c r="GN9" s="4" t="s">
        <v>8</v>
      </c>
      <c r="GO9" s="4" t="s">
        <v>41</v>
      </c>
      <c r="GP9" s="4" t="s">
        <v>7</v>
      </c>
      <c r="GQ9" s="4" t="s">
        <v>7</v>
      </c>
      <c r="GR9" s="107" t="str">
        <f>IF($C$10="RA","JBC-23","7H30-18H")</f>
        <v>7H30-18H</v>
      </c>
      <c r="GS9" s="105" t="s">
        <v>8</v>
      </c>
      <c r="GT9" s="105" t="s">
        <v>8</v>
      </c>
      <c r="GU9" s="4" t="s">
        <v>42</v>
      </c>
      <c r="GV9" s="4" t="s">
        <v>42</v>
      </c>
      <c r="GW9" s="4" t="s">
        <v>7</v>
      </c>
      <c r="GX9" s="4" t="s">
        <v>7</v>
      </c>
      <c r="GY9" s="4" t="s">
        <v>43</v>
      </c>
      <c r="GZ9" s="4" t="s">
        <v>43</v>
      </c>
      <c r="HA9" s="105" t="s">
        <v>8</v>
      </c>
      <c r="HB9" s="106" t="str">
        <f>IF(COUNTIF(Trames!$K$73:$K$80,'Deroulé 5Jours'!$A9),"RA","JBU-16")</f>
        <v>JBU-16</v>
      </c>
      <c r="HC9" s="4" t="s">
        <v>43</v>
      </c>
      <c r="HD9" s="4" t="s">
        <v>7</v>
      </c>
      <c r="HE9" s="4" t="s">
        <v>7</v>
      </c>
      <c r="HF9" s="4" t="s">
        <v>42</v>
      </c>
      <c r="HG9" s="4" t="s">
        <v>42</v>
      </c>
      <c r="HH9" s="4" t="s">
        <v>43</v>
      </c>
      <c r="HI9" s="105" t="s">
        <v>8</v>
      </c>
      <c r="HJ9" s="105" t="s">
        <v>8</v>
      </c>
      <c r="HK9" s="4" t="s">
        <v>7</v>
      </c>
      <c r="HL9" s="4" t="s">
        <v>7</v>
      </c>
      <c r="HM9" s="4" t="s">
        <v>44</v>
      </c>
      <c r="HN9" s="106" t="str">
        <f>IF(COUNTIF(Trames!$K$73:$K$80,'Deroulé 5Jours'!$A9),"RA","7H30-18H")</f>
        <v>7H30-18H</v>
      </c>
      <c r="HO9" s="4" t="s">
        <v>45</v>
      </c>
      <c r="HP9" s="105" t="s">
        <v>8</v>
      </c>
      <c r="HQ9" s="106" t="str">
        <f>IF(COUNTIF(Trames!$K$73:$K$80,'Deroulé 5Jours'!$A9),"RA","CCV-46")</f>
        <v>CCV-46</v>
      </c>
      <c r="HR9" s="4" t="s">
        <v>7</v>
      </c>
      <c r="HS9" s="4" t="s">
        <v>7</v>
      </c>
      <c r="HT9" s="105" t="s">
        <v>8</v>
      </c>
      <c r="HU9" s="4" t="s">
        <v>46</v>
      </c>
      <c r="HV9" s="107" t="str">
        <f>IF($E$14="RA","JBC-25","7H30-18H")</f>
        <v>7H30-18H</v>
      </c>
      <c r="HW9" s="4" t="s">
        <v>12</v>
      </c>
      <c r="HX9" s="105" t="s">
        <v>8</v>
      </c>
      <c r="HY9" s="4" t="s">
        <v>7</v>
      </c>
      <c r="HZ9" s="4" t="s">
        <v>7</v>
      </c>
      <c r="IA9" s="4" t="s">
        <v>45</v>
      </c>
      <c r="IB9" s="4" t="s">
        <v>47</v>
      </c>
      <c r="IC9" s="106" t="str">
        <f>IF(COUNTIF(Trames!$K$73:$K$80,'Deroulé 5Jours'!$A9),"RA","7H30-18H")</f>
        <v>7H30-18H</v>
      </c>
      <c r="ID9" s="105" t="s">
        <v>8</v>
      </c>
      <c r="IE9" s="106" t="str">
        <f>IF(COUNTIF(Trames!$K$73:$K$80,'Deroulé 5Jours'!$A9),"RA","7H30-18H")</f>
        <v>7H30-18H</v>
      </c>
      <c r="IF9" s="4" t="s">
        <v>7</v>
      </c>
      <c r="IG9" s="4" t="s">
        <v>7</v>
      </c>
      <c r="IH9" s="136" t="s">
        <v>8</v>
      </c>
      <c r="II9" s="105" t="s">
        <v>8</v>
      </c>
      <c r="IJ9" s="4" t="s">
        <v>42</v>
      </c>
      <c r="IK9" s="4" t="s">
        <v>54</v>
      </c>
      <c r="IL9" s="4" t="s">
        <v>54</v>
      </c>
      <c r="IM9" s="4" t="s">
        <v>7</v>
      </c>
      <c r="IN9" s="136" t="s">
        <v>7</v>
      </c>
      <c r="IO9" s="135" t="s">
        <v>9</v>
      </c>
      <c r="IP9" s="105" t="s">
        <v>8</v>
      </c>
      <c r="IQ9" s="4" t="s">
        <v>9</v>
      </c>
      <c r="IR9" s="106" t="str">
        <f>IF(COUNTIF(Trames!$K$73:$K$80,'Deroulé 5Jours'!$A9),"RA","JFR-32")</f>
        <v>JFR-32</v>
      </c>
      <c r="IS9" s="4" t="s">
        <v>9</v>
      </c>
      <c r="IT9" s="4" t="s">
        <v>7</v>
      </c>
      <c r="IU9" s="135" t="s">
        <v>7</v>
      </c>
      <c r="IV9" s="4" t="s">
        <v>10</v>
      </c>
      <c r="IW9" s="4" t="s">
        <v>10</v>
      </c>
      <c r="IX9" s="105" t="s">
        <v>8</v>
      </c>
      <c r="IY9" s="4" t="s">
        <v>10</v>
      </c>
      <c r="IZ9" s="105" t="s">
        <v>8</v>
      </c>
      <c r="JA9" s="4" t="s">
        <v>7</v>
      </c>
      <c r="JB9" s="4" t="s">
        <v>7</v>
      </c>
      <c r="JC9" s="4" t="s">
        <v>11</v>
      </c>
      <c r="JD9" s="105" t="s">
        <v>8</v>
      </c>
      <c r="JE9" s="106" t="str">
        <f>IF(COUNTIF(Trames!$K$73:$K$80,'Deroulé 5Jours'!$A9),"RA","JFR-37")</f>
        <v>JFR-37</v>
      </c>
      <c r="JF9" s="4" t="s">
        <v>11</v>
      </c>
      <c r="JG9" s="4" t="s">
        <v>11</v>
      </c>
      <c r="JH9" s="4" t="s">
        <v>7</v>
      </c>
      <c r="JI9" s="4" t="s">
        <v>7</v>
      </c>
      <c r="JJ9" s="105" t="s">
        <v>8</v>
      </c>
      <c r="JK9" s="4" t="s">
        <v>9</v>
      </c>
      <c r="JL9" s="4" t="s">
        <v>12</v>
      </c>
      <c r="JM9" s="4" t="s">
        <v>46</v>
      </c>
      <c r="JN9" s="105" t="s">
        <v>8</v>
      </c>
      <c r="JO9" s="4" t="s">
        <v>7</v>
      </c>
      <c r="JP9" s="4" t="s">
        <v>7</v>
      </c>
      <c r="JQ9" s="106" t="str">
        <f>IF(COUNTIF(Trames!$K$73:$K$80,'Deroulé 5Jours'!$A9),"RA","7H30-18H")</f>
        <v>7H30-18H</v>
      </c>
      <c r="JR9" s="105" t="s">
        <v>8</v>
      </c>
      <c r="JS9" s="4" t="s">
        <v>14</v>
      </c>
      <c r="JT9" s="4" t="s">
        <v>15</v>
      </c>
      <c r="JU9" s="4" t="s">
        <v>15</v>
      </c>
      <c r="JV9" s="4" t="s">
        <v>7</v>
      </c>
      <c r="JW9" s="4" t="s">
        <v>7</v>
      </c>
      <c r="JX9" s="105" t="s">
        <v>8</v>
      </c>
      <c r="JY9" s="105" t="s">
        <v>8</v>
      </c>
      <c r="JZ9" s="107" t="str">
        <f>IF($E$6="RA","JFR-37","7H30-18H")</f>
        <v>7H30-18H</v>
      </c>
      <c r="KA9" s="107" t="str">
        <f>IF($G$20="RA","CCV-46","7H30-18H")</f>
        <v>7H30-18H</v>
      </c>
      <c r="KB9" s="107" t="str">
        <f>IF($F$18="RA","JBU-16","7H30-18H")</f>
        <v>7H30-18H</v>
      </c>
      <c r="KC9" s="4" t="s">
        <v>7</v>
      </c>
      <c r="KD9" s="4" t="s">
        <v>7</v>
      </c>
      <c r="KE9" s="106" t="str">
        <f>IF(COUNTIF(Trames!$K$73:$K$80,'Deroulé 5Jours'!$A9),"RA","7H30-18H")</f>
        <v>7H30-18H</v>
      </c>
      <c r="KF9" s="105" t="s">
        <v>8</v>
      </c>
      <c r="KG9" s="4" t="s">
        <v>14</v>
      </c>
      <c r="KH9" s="4" t="s">
        <v>15</v>
      </c>
      <c r="KI9" s="4" t="s">
        <v>15</v>
      </c>
      <c r="KJ9" s="4" t="s">
        <v>7</v>
      </c>
      <c r="KK9" s="4" t="s">
        <v>7</v>
      </c>
      <c r="KL9" s="105" t="s">
        <v>8</v>
      </c>
      <c r="KM9" s="4" t="s">
        <v>9</v>
      </c>
      <c r="KN9" s="4" t="s">
        <v>12</v>
      </c>
      <c r="KO9" s="4" t="s">
        <v>46</v>
      </c>
      <c r="KP9" s="105" t="s">
        <v>8</v>
      </c>
      <c r="KQ9" s="4" t="s">
        <v>7</v>
      </c>
      <c r="KR9" s="4" t="s">
        <v>7</v>
      </c>
      <c r="KS9" s="4" t="s">
        <v>11</v>
      </c>
      <c r="KT9" s="105" t="s">
        <v>8</v>
      </c>
      <c r="KU9" s="106" t="str">
        <f>IF(COUNTIF(Trames!$K$73:$K$80,'Deroulé 5Jours'!$A9),"RA","JFR-37")</f>
        <v>JFR-37</v>
      </c>
      <c r="KV9" s="4" t="s">
        <v>11</v>
      </c>
      <c r="KW9" s="4" t="s">
        <v>11</v>
      </c>
      <c r="KX9" s="4" t="s">
        <v>7</v>
      </c>
      <c r="KY9" s="4" t="s">
        <v>7</v>
      </c>
      <c r="KZ9" s="4" t="s">
        <v>10</v>
      </c>
      <c r="LA9" s="4" t="s">
        <v>10</v>
      </c>
      <c r="LB9" s="105" t="s">
        <v>8</v>
      </c>
      <c r="LC9" s="4" t="s">
        <v>10</v>
      </c>
      <c r="LD9" s="105" t="s">
        <v>8</v>
      </c>
      <c r="LE9" s="4" t="s">
        <v>7</v>
      </c>
      <c r="LF9" s="4" t="s">
        <v>7</v>
      </c>
      <c r="LG9" s="4" t="s">
        <v>9</v>
      </c>
      <c r="LH9" s="105" t="s">
        <v>8</v>
      </c>
      <c r="LI9" s="4" t="s">
        <v>9</v>
      </c>
      <c r="LJ9" s="106" t="str">
        <f>IF(COUNTIF(Trames!$K$73:$K$80,'Deroulé 5Jours'!$A9),"RA","JFR-32")</f>
        <v>JFR-32</v>
      </c>
      <c r="LK9" s="4" t="s">
        <v>9</v>
      </c>
      <c r="LL9" s="4" t="s">
        <v>7</v>
      </c>
      <c r="LM9" s="4" t="s">
        <v>7</v>
      </c>
      <c r="LN9" s="105" t="s">
        <v>8</v>
      </c>
      <c r="LO9" s="105" t="s">
        <v>8</v>
      </c>
      <c r="LP9" s="4" t="s">
        <v>42</v>
      </c>
      <c r="LQ9" s="4" t="s">
        <v>54</v>
      </c>
      <c r="LR9" s="4" t="s">
        <v>54</v>
      </c>
      <c r="LS9" s="4" t="s">
        <v>7</v>
      </c>
      <c r="LT9" s="4" t="s">
        <v>7</v>
      </c>
      <c r="LU9" s="4" t="s">
        <v>45</v>
      </c>
      <c r="LV9" s="4" t="s">
        <v>47</v>
      </c>
      <c r="LW9" s="106" t="str">
        <f>IF(COUNTIF(Trames!$K$73:$K$80,'Deroulé 5Jours'!$A30),"RA","7H30-18H")</f>
        <v>7H30-18H</v>
      </c>
      <c r="LX9" s="105" t="s">
        <v>8</v>
      </c>
      <c r="LY9" s="106" t="str">
        <f>IF(COUNTIF(Trames!$K$73:$K$80,'Deroulé 5Jours'!$A30),"RA","7H30-18H")</f>
        <v>7H30-18H</v>
      </c>
      <c r="LZ9" s="4" t="s">
        <v>7</v>
      </c>
      <c r="MA9" s="4" t="s">
        <v>7</v>
      </c>
      <c r="MB9" s="105" t="s">
        <v>8</v>
      </c>
      <c r="MC9" s="4" t="s">
        <v>46</v>
      </c>
      <c r="MD9" s="107" t="str">
        <f>IF($E$14="RA","JBC-25","7H30-18H")</f>
        <v>7H30-18H</v>
      </c>
      <c r="ME9" s="4" t="s">
        <v>12</v>
      </c>
      <c r="MF9" s="105" t="s">
        <v>8</v>
      </c>
      <c r="MG9" s="4" t="s">
        <v>7</v>
      </c>
      <c r="MH9" s="4" t="s">
        <v>7</v>
      </c>
      <c r="MI9" s="4" t="s">
        <v>44</v>
      </c>
      <c r="MJ9" s="106" t="str">
        <f>IF(COUNTIF(Trames!$K$73:$K$80,'Deroulé 5Jours'!$A30),"RA","7H30-18H")</f>
        <v>7H30-18H</v>
      </c>
      <c r="MK9" s="4" t="s">
        <v>45</v>
      </c>
      <c r="ML9" s="105" t="s">
        <v>8</v>
      </c>
      <c r="MM9" s="106" t="str">
        <f>IF(COUNTIF(Trames!$K$73:$K$80,'Deroulé 5Jours'!$A30),"RA","CCV-46")</f>
        <v>CCV-46</v>
      </c>
      <c r="MN9" s="4" t="s">
        <v>7</v>
      </c>
      <c r="MO9" s="4" t="s">
        <v>7</v>
      </c>
      <c r="MP9" s="4" t="s">
        <v>42</v>
      </c>
      <c r="MQ9" s="4" t="s">
        <v>42</v>
      </c>
      <c r="MR9" s="4" t="s">
        <v>43</v>
      </c>
      <c r="MS9" s="105" t="s">
        <v>8</v>
      </c>
      <c r="MT9" s="105" t="s">
        <v>8</v>
      </c>
      <c r="MU9" s="2" t="s">
        <v>7</v>
      </c>
      <c r="MV9" s="2" t="s">
        <v>7</v>
      </c>
      <c r="MW9" s="4" t="s">
        <v>43</v>
      </c>
      <c r="MX9" s="4" t="s">
        <v>43</v>
      </c>
      <c r="MY9" s="105" t="s">
        <v>8</v>
      </c>
      <c r="MZ9" s="106" t="str">
        <f>IF(COUNTIF(Trames!$K$73:$K$80,'Deroulé 5Jours'!$A30),"RA","JBU-16")</f>
        <v>JBU-16</v>
      </c>
      <c r="NA9" s="4" t="s">
        <v>43</v>
      </c>
      <c r="NB9" s="2" t="s">
        <v>7</v>
      </c>
      <c r="NC9" s="2" t="s">
        <v>7</v>
      </c>
      <c r="ND9" s="107" t="str">
        <f>IF($C$10="RA","JBC-23","7H30-18H")</f>
        <v>7H30-18H</v>
      </c>
      <c r="NE9" s="105" t="s">
        <v>8</v>
      </c>
      <c r="NF9" s="105" t="s">
        <v>8</v>
      </c>
      <c r="NG9" s="4" t="s">
        <v>42</v>
      </c>
      <c r="NH9" s="4" t="s">
        <v>42</v>
      </c>
      <c r="NI9" s="2" t="s">
        <v>7</v>
      </c>
      <c r="NJ9" s="2" t="s">
        <v>7</v>
      </c>
      <c r="NK9" s="4" t="s">
        <v>41</v>
      </c>
      <c r="NL9" s="106" t="str">
        <f>IF(COUNTIF(Trames!$K$73:$K$80,'Deroulé 5Jours'!$A30),"RA","JBU-15")</f>
        <v>JBU-15</v>
      </c>
      <c r="NM9" s="4" t="s">
        <v>41</v>
      </c>
      <c r="NN9" s="4" t="s">
        <v>8</v>
      </c>
      <c r="NO9" s="4" t="s">
        <v>41</v>
      </c>
      <c r="NP9" s="2" t="s">
        <v>7</v>
      </c>
      <c r="NQ9" s="2" t="s">
        <v>7</v>
      </c>
      <c r="NR9" s="4" t="s">
        <v>38</v>
      </c>
      <c r="NS9" s="4" t="s">
        <v>40</v>
      </c>
      <c r="NT9" s="4" t="s">
        <v>40</v>
      </c>
      <c r="NU9" s="105" t="s">
        <v>8</v>
      </c>
      <c r="NV9" s="105" t="s">
        <v>8</v>
      </c>
      <c r="NW9" s="2" t="s">
        <v>7</v>
      </c>
      <c r="NX9" s="2" t="s">
        <v>7</v>
      </c>
      <c r="NY9" s="106" t="str">
        <f>IF(COUNTIF(Trames!$K$73:$K$80,'Deroulé 5Jours'!$A30),"RA","7H30-18H")</f>
        <v>7H30-18H</v>
      </c>
      <c r="NZ9" s="105" t="s">
        <v>8</v>
      </c>
      <c r="OA9" s="106" t="str">
        <f>IF(COUNTIF(Trames!$K$73:$K$80,'Deroulé 5Jours'!$A30),"RA","JBC-25")</f>
        <v>JBC-25</v>
      </c>
      <c r="OB9" s="4" t="s">
        <v>39</v>
      </c>
      <c r="OC9" s="4" t="s">
        <v>39</v>
      </c>
      <c r="OD9" s="2" t="s">
        <v>7</v>
      </c>
      <c r="OE9" s="2" t="s">
        <v>7</v>
      </c>
      <c r="OF9" s="4" t="s">
        <v>37</v>
      </c>
      <c r="OG9" s="4" t="s">
        <v>12</v>
      </c>
      <c r="OH9" s="4" t="s">
        <v>46</v>
      </c>
      <c r="OI9" s="105" t="s">
        <v>8</v>
      </c>
      <c r="OJ9" s="105" t="s">
        <v>8</v>
      </c>
      <c r="OK9" s="2" t="s">
        <v>7</v>
      </c>
      <c r="OL9" s="2" t="s">
        <v>7</v>
      </c>
      <c r="OM9" s="4" t="s">
        <v>15</v>
      </c>
      <c r="ON9" s="106" t="str">
        <f>IF(COUNTIF(Trames!$K$73:$K$80,'Deroulé 5Jours'!$A30),"RA","JBC-21")</f>
        <v>JBC-21</v>
      </c>
      <c r="OO9" s="4" t="s">
        <v>15</v>
      </c>
      <c r="OP9" s="105" t="s">
        <v>8</v>
      </c>
      <c r="OQ9" s="4" t="s">
        <v>12</v>
      </c>
      <c r="OR9" s="2" t="s">
        <v>7</v>
      </c>
      <c r="OS9" s="2" t="s">
        <v>7</v>
      </c>
      <c r="OT9" s="105" t="s">
        <v>8</v>
      </c>
      <c r="OU9" s="105" t="s">
        <v>8</v>
      </c>
      <c r="OV9" s="4" t="s">
        <v>16</v>
      </c>
      <c r="OW9" s="4" t="s">
        <v>16</v>
      </c>
      <c r="OX9" s="4" t="s">
        <v>16</v>
      </c>
      <c r="OY9" s="2" t="s">
        <v>7</v>
      </c>
      <c r="OZ9" s="2" t="s">
        <v>7</v>
      </c>
      <c r="PA9" s="106" t="str">
        <f>IF(COUNTIF(Trames!$K$73:$K$80,'Deroulé 5Jours'!$A30),"RA","JBC-23")</f>
        <v>JBC-23</v>
      </c>
      <c r="PB9" s="4" t="s">
        <v>16</v>
      </c>
      <c r="PC9" s="105" t="s">
        <v>8</v>
      </c>
      <c r="PD9" s="107" t="str">
        <f>IF($F$4="RA","JFR-32","7H30-18H")</f>
        <v>7H30-18H</v>
      </c>
      <c r="PE9" s="4" t="s">
        <v>46</v>
      </c>
      <c r="PF9" s="2" t="s">
        <v>7</v>
      </c>
      <c r="PG9" s="2" t="s">
        <v>7</v>
      </c>
    </row>
    <row r="10" spans="1:423">
      <c r="A10" s="124"/>
      <c r="B10" s="106" t="str">
        <f>IF(COUNTIF(Trames!$K$73:$K$80,'Deroulé 5Jours'!$A10),"RA","JBC-23")</f>
        <v>JBC-23</v>
      </c>
      <c r="C10" s="4" t="s">
        <v>16</v>
      </c>
      <c r="D10" s="105" t="s">
        <v>8</v>
      </c>
      <c r="E10" s="107" t="str">
        <f>IF($F$4="RA","JFR-32","7H30-18H")</f>
        <v>7H30-18H</v>
      </c>
      <c r="F10" s="4" t="s">
        <v>46</v>
      </c>
      <c r="G10" s="4" t="s">
        <v>7</v>
      </c>
      <c r="H10" s="4" t="s">
        <v>7</v>
      </c>
      <c r="I10" s="4" t="s">
        <v>7</v>
      </c>
      <c r="J10" s="4" t="s">
        <v>7</v>
      </c>
      <c r="K10" s="105" t="s">
        <v>8</v>
      </c>
      <c r="L10" s="105" t="s">
        <v>8</v>
      </c>
      <c r="M10" s="4" t="s">
        <v>16</v>
      </c>
      <c r="N10" s="4" t="s">
        <v>16</v>
      </c>
      <c r="O10" s="4" t="s">
        <v>16</v>
      </c>
      <c r="P10" s="4" t="s">
        <v>7</v>
      </c>
      <c r="Q10" s="4" t="s">
        <v>7</v>
      </c>
      <c r="R10" s="4" t="s">
        <v>15</v>
      </c>
      <c r="S10" s="106" t="str">
        <f>IF(COUNTIF(Trames!$K$73:$K$80,'Deroulé 5Jours'!$A10),"RA","JBC-21")</f>
        <v>JBC-21</v>
      </c>
      <c r="T10" s="4" t="s">
        <v>15</v>
      </c>
      <c r="U10" s="105" t="s">
        <v>8</v>
      </c>
      <c r="V10" s="4" t="s">
        <v>12</v>
      </c>
      <c r="W10" s="4" t="s">
        <v>7</v>
      </c>
      <c r="X10" s="4" t="s">
        <v>7</v>
      </c>
      <c r="Y10" s="4" t="s">
        <v>37</v>
      </c>
      <c r="Z10" s="4" t="s">
        <v>12</v>
      </c>
      <c r="AA10" s="4" t="s">
        <v>46</v>
      </c>
      <c r="AB10" s="105" t="s">
        <v>8</v>
      </c>
      <c r="AC10" s="105" t="s">
        <v>8</v>
      </c>
      <c r="AD10" s="4" t="s">
        <v>7</v>
      </c>
      <c r="AE10" s="4" t="s">
        <v>7</v>
      </c>
      <c r="AF10" s="106" t="str">
        <f>IF(COUNTIF(Trames!$K$73:$K$80,'Deroulé 5Jours'!$A10),"RA","7H30-18H")</f>
        <v>7H30-18H</v>
      </c>
      <c r="AG10" s="105" t="s">
        <v>8</v>
      </c>
      <c r="AH10" s="106" t="str">
        <f>IF(COUNTIF(Trames!$K$73:$K$80,'Deroulé 5Jours'!$A10),"RA","JBC-25")</f>
        <v>JBC-25</v>
      </c>
      <c r="AI10" s="4" t="s">
        <v>39</v>
      </c>
      <c r="AJ10" s="4" t="s">
        <v>39</v>
      </c>
      <c r="AK10" s="4" t="s">
        <v>7</v>
      </c>
      <c r="AL10" s="4" t="s">
        <v>7</v>
      </c>
      <c r="AM10" s="4" t="s">
        <v>38</v>
      </c>
      <c r="AN10" s="4" t="s">
        <v>40</v>
      </c>
      <c r="AO10" s="4" t="s">
        <v>40</v>
      </c>
      <c r="AP10" s="105" t="s">
        <v>8</v>
      </c>
      <c r="AQ10" s="105" t="s">
        <v>8</v>
      </c>
      <c r="AR10" s="4" t="s">
        <v>7</v>
      </c>
      <c r="AS10" s="4" t="s">
        <v>7</v>
      </c>
      <c r="AT10" s="4" t="s">
        <v>41</v>
      </c>
      <c r="AU10" s="106" t="str">
        <f>IF(COUNTIF(Trames!$K$73:$K$80,'Deroulé 5Jours'!$A10),"RA","JBU-15")</f>
        <v>JBU-15</v>
      </c>
      <c r="AV10" s="4" t="s">
        <v>41</v>
      </c>
      <c r="AW10" s="4" t="s">
        <v>8</v>
      </c>
      <c r="AX10" s="4" t="s">
        <v>41</v>
      </c>
      <c r="AY10" s="4" t="s">
        <v>7</v>
      </c>
      <c r="AZ10" s="4" t="s">
        <v>7</v>
      </c>
      <c r="BA10" s="107" t="str">
        <f>IF($C$10="RA","JBC-23","7H30-18H")</f>
        <v>7H30-18H</v>
      </c>
      <c r="BB10" s="105" t="s">
        <v>8</v>
      </c>
      <c r="BC10" s="105" t="s">
        <v>8</v>
      </c>
      <c r="BD10" s="4" t="s">
        <v>42</v>
      </c>
      <c r="BE10" s="4" t="s">
        <v>42</v>
      </c>
      <c r="BF10" s="4" t="s">
        <v>7</v>
      </c>
      <c r="BG10" s="4" t="s">
        <v>7</v>
      </c>
      <c r="BH10" s="4" t="s">
        <v>43</v>
      </c>
      <c r="BI10" s="4" t="s">
        <v>43</v>
      </c>
      <c r="BJ10" s="105" t="s">
        <v>8</v>
      </c>
      <c r="BK10" s="106" t="str">
        <f>IF(COUNTIF(Trames!$K$73:$K$80,'Deroulé 5Jours'!$A10),"RA","JBU-16")</f>
        <v>JBU-16</v>
      </c>
      <c r="BL10" s="4" t="s">
        <v>43</v>
      </c>
      <c r="BM10" s="4" t="s">
        <v>7</v>
      </c>
      <c r="BN10" s="4" t="s">
        <v>7</v>
      </c>
      <c r="BO10" s="4" t="s">
        <v>42</v>
      </c>
      <c r="BP10" s="4" t="s">
        <v>42</v>
      </c>
      <c r="BQ10" s="4" t="s">
        <v>43</v>
      </c>
      <c r="BR10" s="105" t="s">
        <v>8</v>
      </c>
      <c r="BS10" s="105" t="s">
        <v>8</v>
      </c>
      <c r="BT10" s="4" t="s">
        <v>7</v>
      </c>
      <c r="BU10" s="4" t="s">
        <v>7</v>
      </c>
      <c r="BV10" s="4" t="s">
        <v>44</v>
      </c>
      <c r="BW10" s="106" t="str">
        <f>IF(COUNTIF(Trames!$K$73:$K$80,'Deroulé 5Jours'!$A10),"RA","7H30-18H")</f>
        <v>7H30-18H</v>
      </c>
      <c r="BX10" s="4" t="s">
        <v>45</v>
      </c>
      <c r="BY10" s="105" t="s">
        <v>8</v>
      </c>
      <c r="BZ10" s="106" t="str">
        <f>IF(COUNTIF(Trames!$K$73:$K$80,'Deroulé 5Jours'!$A10),"RA","CCV-46")</f>
        <v>CCV-46</v>
      </c>
      <c r="CA10" s="4" t="s">
        <v>7</v>
      </c>
      <c r="CB10" s="4" t="s">
        <v>7</v>
      </c>
      <c r="CC10" s="105" t="s">
        <v>8</v>
      </c>
      <c r="CD10" s="4" t="s">
        <v>46</v>
      </c>
      <c r="CE10" s="107" t="str">
        <f>IF($E$14="RA","JBC-25","7H30-18H")</f>
        <v>7H30-18H</v>
      </c>
      <c r="CF10" s="4" t="s">
        <v>12</v>
      </c>
      <c r="CG10" s="105" t="s">
        <v>8</v>
      </c>
      <c r="CH10" s="4" t="s">
        <v>7</v>
      </c>
      <c r="CI10" s="4" t="s">
        <v>7</v>
      </c>
      <c r="CJ10" s="4" t="s">
        <v>45</v>
      </c>
      <c r="CK10" s="4" t="s">
        <v>47</v>
      </c>
      <c r="CL10" s="106" t="str">
        <f>IF(COUNTIF(Trames!$K$73:$K$80,'Deroulé 5Jours'!$A10),"RA","7H30-18H")</f>
        <v>7H30-18H</v>
      </c>
      <c r="CM10" s="105" t="s">
        <v>8</v>
      </c>
      <c r="CN10" s="106" t="str">
        <f>IF(COUNTIF(Trames!$K$73:$K$80,'Deroulé 5Jours'!$A10),"RA","7H30-18H")</f>
        <v>7H30-18H</v>
      </c>
      <c r="CO10" s="4" t="s">
        <v>7</v>
      </c>
      <c r="CP10" s="4" t="s">
        <v>7</v>
      </c>
      <c r="CQ10" s="136" t="s">
        <v>8</v>
      </c>
      <c r="CR10" s="105" t="s">
        <v>8</v>
      </c>
      <c r="CS10" s="4" t="s">
        <v>42</v>
      </c>
      <c r="CT10" s="4" t="s">
        <v>54</v>
      </c>
      <c r="CU10" s="4" t="s">
        <v>54</v>
      </c>
      <c r="CV10" s="4" t="s">
        <v>7</v>
      </c>
      <c r="CW10" s="136" t="s">
        <v>7</v>
      </c>
      <c r="CX10" s="135" t="s">
        <v>9</v>
      </c>
      <c r="CY10" s="105" t="s">
        <v>8</v>
      </c>
      <c r="CZ10" s="4" t="s">
        <v>9</v>
      </c>
      <c r="DA10" s="106" t="str">
        <f>IF(COUNTIF(Trames!$K$73:$K$80,'Deroulé 5Jours'!$A10),"RA","JFR-32")</f>
        <v>JFR-32</v>
      </c>
      <c r="DB10" s="4" t="s">
        <v>9</v>
      </c>
      <c r="DC10" s="4" t="s">
        <v>7</v>
      </c>
      <c r="DD10" s="135" t="s">
        <v>7</v>
      </c>
      <c r="DE10" s="4" t="s">
        <v>10</v>
      </c>
      <c r="DF10" s="4" t="s">
        <v>10</v>
      </c>
      <c r="DG10" s="105" t="s">
        <v>8</v>
      </c>
      <c r="DH10" s="4" t="s">
        <v>10</v>
      </c>
      <c r="DI10" s="105" t="s">
        <v>8</v>
      </c>
      <c r="DJ10" s="4" t="s">
        <v>7</v>
      </c>
      <c r="DK10" s="4" t="s">
        <v>7</v>
      </c>
      <c r="DL10" s="4" t="s">
        <v>11</v>
      </c>
      <c r="DM10" s="105" t="s">
        <v>8</v>
      </c>
      <c r="DN10" s="106" t="str">
        <f>IF(COUNTIF(Trames!$K$73:$K$80,'Deroulé 5Jours'!$A10),"RA","JFR-37")</f>
        <v>JFR-37</v>
      </c>
      <c r="DO10" s="4" t="s">
        <v>11</v>
      </c>
      <c r="DP10" s="4" t="s">
        <v>11</v>
      </c>
      <c r="DQ10" s="4" t="s">
        <v>7</v>
      </c>
      <c r="DR10" s="4" t="s">
        <v>7</v>
      </c>
      <c r="DS10" s="105" t="s">
        <v>8</v>
      </c>
      <c r="DT10" s="4" t="s">
        <v>9</v>
      </c>
      <c r="DU10" s="4" t="s">
        <v>12</v>
      </c>
      <c r="DV10" s="4" t="s">
        <v>46</v>
      </c>
      <c r="DW10" s="105" t="s">
        <v>8</v>
      </c>
      <c r="DX10" s="4" t="s">
        <v>7</v>
      </c>
      <c r="DY10" s="4" t="s">
        <v>7</v>
      </c>
      <c r="DZ10" s="106" t="str">
        <f>IF(COUNTIF(Trames!$K$73:$K$80,'Deroulé 5Jours'!$A10),"RA","7H30-18H")</f>
        <v>7H30-18H</v>
      </c>
      <c r="EA10" s="105" t="s">
        <v>8</v>
      </c>
      <c r="EB10" s="4" t="s">
        <v>14</v>
      </c>
      <c r="EC10" s="4" t="s">
        <v>15</v>
      </c>
      <c r="ED10" s="4" t="s">
        <v>15</v>
      </c>
      <c r="EE10" s="4" t="s">
        <v>7</v>
      </c>
      <c r="EF10" s="4" t="s">
        <v>7</v>
      </c>
      <c r="EG10" s="105" t="s">
        <v>8</v>
      </c>
      <c r="EH10" s="105" t="s">
        <v>8</v>
      </c>
      <c r="EI10" s="107" t="str">
        <f>IF($E$6="RA","JFR-37","7H30-18H")</f>
        <v>7H30-18H</v>
      </c>
      <c r="EJ10" s="107" t="str">
        <f>IF($G$20="RA","CCV-46","7H30-18H")</f>
        <v>7H30-18H</v>
      </c>
      <c r="EK10" s="107" t="str">
        <f>IF($F$18="RA","JBU-16","7H30-18H")</f>
        <v>7H30-18H</v>
      </c>
      <c r="EL10" s="4" t="s">
        <v>7</v>
      </c>
      <c r="EM10" s="4" t="s">
        <v>7</v>
      </c>
      <c r="EN10" s="106" t="str">
        <f>IF(COUNTIF(Trames!$K$73:$K$80,'Deroulé 5Jours'!$A10),"RA","JBC-23")</f>
        <v>JBC-23</v>
      </c>
      <c r="EO10" s="4" t="s">
        <v>16</v>
      </c>
      <c r="EP10" s="105" t="s">
        <v>8</v>
      </c>
      <c r="EQ10" s="107" t="str">
        <f>IF($F$4="RA","JFR-32","7H30-18H")</f>
        <v>7H30-18H</v>
      </c>
      <c r="ER10" s="4" t="s">
        <v>46</v>
      </c>
      <c r="ES10" s="4" t="s">
        <v>7</v>
      </c>
      <c r="ET10" s="4" t="s">
        <v>7</v>
      </c>
      <c r="EU10" s="105" t="s">
        <v>8</v>
      </c>
      <c r="EV10" s="105" t="s">
        <v>8</v>
      </c>
      <c r="EW10" s="4" t="s">
        <v>16</v>
      </c>
      <c r="EX10" s="4" t="s">
        <v>16</v>
      </c>
      <c r="EY10" s="4" t="s">
        <v>16</v>
      </c>
      <c r="EZ10" s="4" t="s">
        <v>7</v>
      </c>
      <c r="FA10" s="4" t="s">
        <v>7</v>
      </c>
      <c r="FB10" s="4" t="s">
        <v>15</v>
      </c>
      <c r="FC10" s="106" t="str">
        <f>IF(COUNTIF(Trames!$K$73:$K$80,'Deroulé 5Jours'!$A10),"RA","JBC-21")</f>
        <v>JBC-21</v>
      </c>
      <c r="FD10" s="4" t="s">
        <v>15</v>
      </c>
      <c r="FE10" s="105" t="s">
        <v>8</v>
      </c>
      <c r="FF10" s="4" t="s">
        <v>12</v>
      </c>
      <c r="FG10" s="4" t="s">
        <v>7</v>
      </c>
      <c r="FH10" s="4" t="s">
        <v>7</v>
      </c>
      <c r="FI10" s="4" t="s">
        <v>37</v>
      </c>
      <c r="FJ10" s="4" t="s">
        <v>12</v>
      </c>
      <c r="FK10" s="4" t="s">
        <v>46</v>
      </c>
      <c r="FL10" s="105" t="s">
        <v>8</v>
      </c>
      <c r="FM10" s="105" t="s">
        <v>8</v>
      </c>
      <c r="FN10" s="4" t="s">
        <v>7</v>
      </c>
      <c r="FO10" s="4" t="s">
        <v>7</v>
      </c>
      <c r="FP10" s="106" t="str">
        <f>IF(COUNTIF(Trames!$K$73:$K$80,'Deroulé 5Jours'!$A10),"RA","7H30-18H")</f>
        <v>7H30-18H</v>
      </c>
      <c r="FQ10" s="105" t="s">
        <v>8</v>
      </c>
      <c r="FR10" s="106" t="str">
        <f>IF(COUNTIF(Trames!$K$73:$K$80,'Deroulé 5Jours'!$A10),"RA","JBC-25")</f>
        <v>JBC-25</v>
      </c>
      <c r="FS10" s="4" t="s">
        <v>39</v>
      </c>
      <c r="FT10" s="4" t="s">
        <v>39</v>
      </c>
      <c r="FU10" s="4" t="s">
        <v>7</v>
      </c>
      <c r="FV10" s="4" t="s">
        <v>7</v>
      </c>
      <c r="FW10" s="4" t="s">
        <v>38</v>
      </c>
      <c r="FX10" s="4" t="s">
        <v>40</v>
      </c>
      <c r="FY10" s="4" t="s">
        <v>40</v>
      </c>
      <c r="FZ10" s="105" t="s">
        <v>8</v>
      </c>
      <c r="GA10" s="105" t="s">
        <v>8</v>
      </c>
      <c r="GB10" s="4" t="s">
        <v>7</v>
      </c>
      <c r="GC10" s="4" t="s">
        <v>7</v>
      </c>
      <c r="GD10" s="4" t="s">
        <v>41</v>
      </c>
      <c r="GE10" s="106" t="str">
        <f>IF(COUNTIF(Trames!$K$73:$K$80,'Deroulé 5Jours'!$A10),"RA","JBU-15")</f>
        <v>JBU-15</v>
      </c>
      <c r="GF10" s="4" t="s">
        <v>41</v>
      </c>
      <c r="GG10" s="4" t="s">
        <v>8</v>
      </c>
      <c r="GH10" s="4" t="s">
        <v>41</v>
      </c>
      <c r="GI10" s="4" t="s">
        <v>7</v>
      </c>
      <c r="GJ10" s="4" t="s">
        <v>7</v>
      </c>
      <c r="GK10" s="107" t="str">
        <f>IF($C$10="RA","JBC-23","7H30-18H")</f>
        <v>7H30-18H</v>
      </c>
      <c r="GL10" s="105" t="s">
        <v>8</v>
      </c>
      <c r="GM10" s="105" t="s">
        <v>8</v>
      </c>
      <c r="GN10" s="4" t="s">
        <v>42</v>
      </c>
      <c r="GO10" s="4" t="s">
        <v>42</v>
      </c>
      <c r="GP10" s="4" t="s">
        <v>7</v>
      </c>
      <c r="GQ10" s="4" t="s">
        <v>7</v>
      </c>
      <c r="GR10" s="4" t="s">
        <v>43</v>
      </c>
      <c r="GS10" s="4" t="s">
        <v>43</v>
      </c>
      <c r="GT10" s="105" t="s">
        <v>8</v>
      </c>
      <c r="GU10" s="106" t="str">
        <f>IF(COUNTIF(Trames!$K$73:$K$80,'Deroulé 5Jours'!$A10),"RA","JBU-16")</f>
        <v>JBU-16</v>
      </c>
      <c r="GV10" s="4" t="s">
        <v>43</v>
      </c>
      <c r="GW10" s="4" t="s">
        <v>7</v>
      </c>
      <c r="GX10" s="4" t="s">
        <v>7</v>
      </c>
      <c r="GY10" s="4" t="s">
        <v>42</v>
      </c>
      <c r="GZ10" s="4" t="s">
        <v>42</v>
      </c>
      <c r="HA10" s="4" t="s">
        <v>43</v>
      </c>
      <c r="HB10" s="105" t="s">
        <v>8</v>
      </c>
      <c r="HC10" s="105" t="s">
        <v>8</v>
      </c>
      <c r="HD10" s="4" t="s">
        <v>7</v>
      </c>
      <c r="HE10" s="4" t="s">
        <v>7</v>
      </c>
      <c r="HF10" s="4" t="s">
        <v>44</v>
      </c>
      <c r="HG10" s="106" t="str">
        <f>IF(COUNTIF(Trames!$K$73:$K$80,'Deroulé 5Jours'!$A10),"RA","7H30-18H")</f>
        <v>7H30-18H</v>
      </c>
      <c r="HH10" s="4" t="s">
        <v>45</v>
      </c>
      <c r="HI10" s="105" t="s">
        <v>8</v>
      </c>
      <c r="HJ10" s="106" t="str">
        <f>IF(COUNTIF(Trames!$K$73:$K$80,'Deroulé 5Jours'!$A10),"RA","CCV-46")</f>
        <v>CCV-46</v>
      </c>
      <c r="HK10" s="4" t="s">
        <v>7</v>
      </c>
      <c r="HL10" s="4" t="s">
        <v>7</v>
      </c>
      <c r="HM10" s="105" t="s">
        <v>8</v>
      </c>
      <c r="HN10" s="4" t="s">
        <v>46</v>
      </c>
      <c r="HO10" s="107" t="str">
        <f>IF($E$14="RA","JBC-25","7H30-18H")</f>
        <v>7H30-18H</v>
      </c>
      <c r="HP10" s="4" t="s">
        <v>12</v>
      </c>
      <c r="HQ10" s="105" t="s">
        <v>8</v>
      </c>
      <c r="HR10" s="4" t="s">
        <v>7</v>
      </c>
      <c r="HS10" s="4" t="s">
        <v>7</v>
      </c>
      <c r="HT10" s="4" t="s">
        <v>45</v>
      </c>
      <c r="HU10" s="4" t="s">
        <v>47</v>
      </c>
      <c r="HV10" s="106" t="str">
        <f>IF(COUNTIF(Trames!$K$73:$K$80,'Deroulé 5Jours'!$A10),"RA","7H30-18H")</f>
        <v>7H30-18H</v>
      </c>
      <c r="HW10" s="105" t="s">
        <v>8</v>
      </c>
      <c r="HX10" s="106" t="str">
        <f>IF(COUNTIF(Trames!$K$73:$K$80,'Deroulé 5Jours'!$A10),"RA","7H30-18H")</f>
        <v>7H30-18H</v>
      </c>
      <c r="HY10" s="4" t="s">
        <v>7</v>
      </c>
      <c r="HZ10" s="4" t="s">
        <v>7</v>
      </c>
      <c r="IA10" s="136" t="s">
        <v>8</v>
      </c>
      <c r="IB10" s="105" t="s">
        <v>8</v>
      </c>
      <c r="IC10" s="4" t="s">
        <v>42</v>
      </c>
      <c r="ID10" s="4" t="s">
        <v>54</v>
      </c>
      <c r="IE10" s="4" t="s">
        <v>54</v>
      </c>
      <c r="IF10" s="4" t="s">
        <v>7</v>
      </c>
      <c r="IG10" s="136" t="s">
        <v>7</v>
      </c>
      <c r="IH10" s="135" t="s">
        <v>9</v>
      </c>
      <c r="II10" s="105" t="s">
        <v>8</v>
      </c>
      <c r="IJ10" s="4" t="s">
        <v>9</v>
      </c>
      <c r="IK10" s="106" t="str">
        <f>IF(COUNTIF(Trames!$K$73:$K$80,'Deroulé 5Jours'!$A10),"RA","JFR-32")</f>
        <v>JFR-32</v>
      </c>
      <c r="IL10" s="4" t="s">
        <v>9</v>
      </c>
      <c r="IM10" s="4" t="s">
        <v>7</v>
      </c>
      <c r="IN10" s="135" t="s">
        <v>7</v>
      </c>
      <c r="IO10" s="4" t="s">
        <v>10</v>
      </c>
      <c r="IP10" s="4" t="s">
        <v>10</v>
      </c>
      <c r="IQ10" s="105" t="s">
        <v>8</v>
      </c>
      <c r="IR10" s="4" t="s">
        <v>10</v>
      </c>
      <c r="IS10" s="105" t="s">
        <v>8</v>
      </c>
      <c r="IT10" s="4" t="s">
        <v>7</v>
      </c>
      <c r="IU10" s="4" t="s">
        <v>7</v>
      </c>
      <c r="IV10" s="4" t="s">
        <v>11</v>
      </c>
      <c r="IW10" s="105" t="s">
        <v>8</v>
      </c>
      <c r="IX10" s="106" t="str">
        <f>IF(COUNTIF(Trames!$K$73:$K$80,'Deroulé 5Jours'!$A10),"RA","JFR-37")</f>
        <v>JFR-37</v>
      </c>
      <c r="IY10" s="4" t="s">
        <v>11</v>
      </c>
      <c r="IZ10" s="4" t="s">
        <v>11</v>
      </c>
      <c r="JA10" s="4" t="s">
        <v>7</v>
      </c>
      <c r="JB10" s="4" t="s">
        <v>7</v>
      </c>
      <c r="JC10" s="105" t="s">
        <v>8</v>
      </c>
      <c r="JD10" s="4" t="s">
        <v>9</v>
      </c>
      <c r="JE10" s="4" t="s">
        <v>12</v>
      </c>
      <c r="JF10" s="4" t="s">
        <v>46</v>
      </c>
      <c r="JG10" s="105" t="s">
        <v>8</v>
      </c>
      <c r="JH10" s="4" t="s">
        <v>7</v>
      </c>
      <c r="JI10" s="4" t="s">
        <v>7</v>
      </c>
      <c r="JJ10" s="106" t="str">
        <f>IF(COUNTIF(Trames!$K$73:$K$80,'Deroulé 5Jours'!$A10),"RA","7H30-18H")</f>
        <v>7H30-18H</v>
      </c>
      <c r="JK10" s="105" t="s">
        <v>8</v>
      </c>
      <c r="JL10" s="4" t="s">
        <v>14</v>
      </c>
      <c r="JM10" s="4" t="s">
        <v>15</v>
      </c>
      <c r="JN10" s="4" t="s">
        <v>15</v>
      </c>
      <c r="JO10" s="4" t="s">
        <v>7</v>
      </c>
      <c r="JP10" s="4" t="s">
        <v>7</v>
      </c>
      <c r="JQ10" s="105" t="s">
        <v>8</v>
      </c>
      <c r="JR10" s="105" t="s">
        <v>8</v>
      </c>
      <c r="JS10" s="107" t="str">
        <f>IF($E$6="RA","JFR-37","7H30-18H")</f>
        <v>7H30-18H</v>
      </c>
      <c r="JT10" s="107" t="str">
        <f>IF($G$20="RA","CCV-46","7H30-18H")</f>
        <v>7H30-18H</v>
      </c>
      <c r="JU10" s="107" t="str">
        <f>IF($F$18="RA","JBU-16","7H30-18H")</f>
        <v>7H30-18H</v>
      </c>
      <c r="JV10" s="4" t="s">
        <v>7</v>
      </c>
      <c r="JW10" s="4" t="s">
        <v>7</v>
      </c>
      <c r="JX10" s="106" t="str">
        <f>IF(COUNTIF(Trames!$K$73:$K$80,'Deroulé 5Jours'!$A10),"RA","JBC-23")</f>
        <v>JBC-23</v>
      </c>
      <c r="JY10" s="4" t="s">
        <v>16</v>
      </c>
      <c r="JZ10" s="105" t="s">
        <v>8</v>
      </c>
      <c r="KA10" s="107" t="str">
        <f>IF($F$4="RA","JFR-32","7H30-18H")</f>
        <v>7H30-18H</v>
      </c>
      <c r="KB10" s="4" t="s">
        <v>46</v>
      </c>
      <c r="KC10" s="4" t="s">
        <v>7</v>
      </c>
      <c r="KD10" s="4" t="s">
        <v>7</v>
      </c>
      <c r="KE10" s="105" t="s">
        <v>8</v>
      </c>
      <c r="KF10" s="105" t="s">
        <v>8</v>
      </c>
      <c r="KG10" s="107" t="str">
        <f>IF($E$6="RA","JFR-37","7H30-18H")</f>
        <v>7H30-18H</v>
      </c>
      <c r="KH10" s="107" t="str">
        <f>IF($G$20="RA","CCV-46","7H30-18H")</f>
        <v>7H30-18H</v>
      </c>
      <c r="KI10" s="107" t="str">
        <f>IF($F$18="RA","JBU-16","7H30-18H")</f>
        <v>7H30-18H</v>
      </c>
      <c r="KJ10" s="4" t="s">
        <v>7</v>
      </c>
      <c r="KK10" s="4" t="s">
        <v>7</v>
      </c>
      <c r="KL10" s="106" t="str">
        <f>IF(COUNTIF(Trames!$K$73:$K$80,'Deroulé 5Jours'!$A10),"RA","7H30-18H")</f>
        <v>7H30-18H</v>
      </c>
      <c r="KM10" s="105" t="s">
        <v>8</v>
      </c>
      <c r="KN10" s="4" t="s">
        <v>14</v>
      </c>
      <c r="KO10" s="4" t="s">
        <v>15</v>
      </c>
      <c r="KP10" s="4" t="s">
        <v>15</v>
      </c>
      <c r="KQ10" s="4" t="s">
        <v>7</v>
      </c>
      <c r="KR10" s="4" t="s">
        <v>7</v>
      </c>
      <c r="KS10" s="105" t="s">
        <v>8</v>
      </c>
      <c r="KT10" s="4" t="s">
        <v>9</v>
      </c>
      <c r="KU10" s="4" t="s">
        <v>12</v>
      </c>
      <c r="KV10" s="4" t="s">
        <v>46</v>
      </c>
      <c r="KW10" s="105" t="s">
        <v>8</v>
      </c>
      <c r="KX10" s="4" t="s">
        <v>7</v>
      </c>
      <c r="KY10" s="4" t="s">
        <v>7</v>
      </c>
      <c r="KZ10" s="4" t="s">
        <v>11</v>
      </c>
      <c r="LA10" s="105" t="s">
        <v>8</v>
      </c>
      <c r="LB10" s="106" t="str">
        <f>IF(COUNTIF(Trames!$K$73:$K$80,'Deroulé 5Jours'!$A10),"RA","JFR-37")</f>
        <v>JFR-37</v>
      </c>
      <c r="LC10" s="4" t="s">
        <v>11</v>
      </c>
      <c r="LD10" s="4" t="s">
        <v>11</v>
      </c>
      <c r="LE10" s="4" t="s">
        <v>7</v>
      </c>
      <c r="LF10" s="4" t="s">
        <v>7</v>
      </c>
      <c r="LG10" s="4" t="s">
        <v>10</v>
      </c>
      <c r="LH10" s="4" t="s">
        <v>10</v>
      </c>
      <c r="LI10" s="105" t="s">
        <v>8</v>
      </c>
      <c r="LJ10" s="4" t="s">
        <v>10</v>
      </c>
      <c r="LK10" s="105" t="s">
        <v>8</v>
      </c>
      <c r="LL10" s="4" t="s">
        <v>7</v>
      </c>
      <c r="LM10" s="4" t="s">
        <v>7</v>
      </c>
      <c r="LN10" s="4" t="s">
        <v>9</v>
      </c>
      <c r="LO10" s="105" t="s">
        <v>8</v>
      </c>
      <c r="LP10" s="4" t="s">
        <v>9</v>
      </c>
      <c r="LQ10" s="106" t="str">
        <f>IF(COUNTIF(Trames!$K$73:$K$80,'Deroulé 5Jours'!$A10),"RA","JFR-32")</f>
        <v>JFR-32</v>
      </c>
      <c r="LR10" s="4" t="s">
        <v>9</v>
      </c>
      <c r="LS10" s="4" t="s">
        <v>7</v>
      </c>
      <c r="LT10" s="4" t="s">
        <v>7</v>
      </c>
      <c r="LU10" s="105" t="s">
        <v>8</v>
      </c>
      <c r="LV10" s="105" t="s">
        <v>8</v>
      </c>
      <c r="LW10" s="4" t="s">
        <v>42</v>
      </c>
      <c r="LX10" s="4" t="s">
        <v>54</v>
      </c>
      <c r="LY10" s="4" t="s">
        <v>54</v>
      </c>
      <c r="LZ10" s="4" t="s">
        <v>7</v>
      </c>
      <c r="MA10" s="4" t="s">
        <v>7</v>
      </c>
      <c r="MB10" s="4" t="s">
        <v>45</v>
      </c>
      <c r="MC10" s="4" t="s">
        <v>47</v>
      </c>
      <c r="MD10" s="106" t="str">
        <f>IF(COUNTIF(Trames!$K$73:$K$80,'Deroulé 5Jours'!$A31),"RA","7H30-18H")</f>
        <v>7H30-18H</v>
      </c>
      <c r="ME10" s="105" t="s">
        <v>8</v>
      </c>
      <c r="MF10" s="106" t="str">
        <f>IF(COUNTIF(Trames!$K$73:$K$80,'Deroulé 5Jours'!$A31),"RA","7H30-18H")</f>
        <v>7H30-18H</v>
      </c>
      <c r="MG10" s="4" t="s">
        <v>7</v>
      </c>
      <c r="MH10" s="4" t="s">
        <v>7</v>
      </c>
      <c r="MI10" s="105" t="s">
        <v>8</v>
      </c>
      <c r="MJ10" s="4" t="s">
        <v>46</v>
      </c>
      <c r="MK10" s="107" t="str">
        <f>IF($E$14="RA","JBC-25","7H30-18H")</f>
        <v>7H30-18H</v>
      </c>
      <c r="ML10" s="4" t="s">
        <v>12</v>
      </c>
      <c r="MM10" s="105" t="s">
        <v>8</v>
      </c>
      <c r="MN10" s="4" t="s">
        <v>7</v>
      </c>
      <c r="MO10" s="4" t="s">
        <v>7</v>
      </c>
      <c r="MP10" s="4" t="s">
        <v>44</v>
      </c>
      <c r="MQ10" s="106" t="str">
        <f>IF(COUNTIF(Trames!$K$73:$K$80,'Deroulé 5Jours'!$A31),"RA","7H30-18H")</f>
        <v>7H30-18H</v>
      </c>
      <c r="MR10" s="4" t="s">
        <v>45</v>
      </c>
      <c r="MS10" s="105" t="s">
        <v>8</v>
      </c>
      <c r="MT10" s="106" t="str">
        <f>IF(COUNTIF(Trames!$K$73:$K$80,'Deroulé 5Jours'!$A31),"RA","CCV-46")</f>
        <v>CCV-46</v>
      </c>
      <c r="MU10" s="2" t="s">
        <v>7</v>
      </c>
      <c r="MV10" s="2" t="s">
        <v>7</v>
      </c>
      <c r="MW10" s="4" t="s">
        <v>42</v>
      </c>
      <c r="MX10" s="4" t="s">
        <v>42</v>
      </c>
      <c r="MY10" s="4" t="s">
        <v>43</v>
      </c>
      <c r="MZ10" s="105" t="s">
        <v>8</v>
      </c>
      <c r="NA10" s="105" t="s">
        <v>8</v>
      </c>
      <c r="NB10" s="2" t="s">
        <v>7</v>
      </c>
      <c r="NC10" s="2" t="s">
        <v>7</v>
      </c>
      <c r="ND10" s="4" t="s">
        <v>43</v>
      </c>
      <c r="NE10" s="4" t="s">
        <v>43</v>
      </c>
      <c r="NF10" s="105" t="s">
        <v>8</v>
      </c>
      <c r="NG10" s="106" t="str">
        <f>IF(COUNTIF(Trames!$K$73:$K$80,'Deroulé 5Jours'!$A31),"RA","JBU-16")</f>
        <v>JBU-16</v>
      </c>
      <c r="NH10" s="4" t="s">
        <v>43</v>
      </c>
      <c r="NI10" s="2" t="s">
        <v>7</v>
      </c>
      <c r="NJ10" s="2" t="s">
        <v>7</v>
      </c>
      <c r="NK10" s="107" t="str">
        <f>IF($C$10="RA","JBC-23","7H30-18H")</f>
        <v>7H30-18H</v>
      </c>
      <c r="NL10" s="105" t="s">
        <v>8</v>
      </c>
      <c r="NM10" s="105" t="s">
        <v>8</v>
      </c>
      <c r="NN10" s="4" t="s">
        <v>42</v>
      </c>
      <c r="NO10" s="4" t="s">
        <v>42</v>
      </c>
      <c r="NP10" s="2" t="s">
        <v>7</v>
      </c>
      <c r="NQ10" s="2" t="s">
        <v>7</v>
      </c>
      <c r="NR10" s="4" t="s">
        <v>41</v>
      </c>
      <c r="NS10" s="106" t="str">
        <f>IF(COUNTIF(Trames!$K$73:$K$80,'Deroulé 5Jours'!$A31),"RA","JBU-15")</f>
        <v>JBU-15</v>
      </c>
      <c r="NT10" s="4" t="s">
        <v>41</v>
      </c>
      <c r="NU10" s="4" t="s">
        <v>8</v>
      </c>
      <c r="NV10" s="4" t="s">
        <v>41</v>
      </c>
      <c r="NW10" s="2" t="s">
        <v>7</v>
      </c>
      <c r="NX10" s="2" t="s">
        <v>7</v>
      </c>
      <c r="NY10" s="4" t="s">
        <v>38</v>
      </c>
      <c r="NZ10" s="4" t="s">
        <v>40</v>
      </c>
      <c r="OA10" s="4" t="s">
        <v>40</v>
      </c>
      <c r="OB10" s="105" t="s">
        <v>8</v>
      </c>
      <c r="OC10" s="105" t="s">
        <v>8</v>
      </c>
      <c r="OD10" s="2" t="s">
        <v>7</v>
      </c>
      <c r="OE10" s="2" t="s">
        <v>7</v>
      </c>
      <c r="OF10" s="106" t="str">
        <f>IF(COUNTIF(Trames!$K$73:$K$80,'Deroulé 5Jours'!$A31),"RA","7H30-18H")</f>
        <v>7H30-18H</v>
      </c>
      <c r="OG10" s="105" t="s">
        <v>8</v>
      </c>
      <c r="OH10" s="106" t="str">
        <f>IF(COUNTIF(Trames!$K$73:$K$80,'Deroulé 5Jours'!$A31),"RA","JBC-25")</f>
        <v>JBC-25</v>
      </c>
      <c r="OI10" s="4" t="s">
        <v>39</v>
      </c>
      <c r="OJ10" s="4" t="s">
        <v>39</v>
      </c>
      <c r="OK10" s="2" t="s">
        <v>7</v>
      </c>
      <c r="OL10" s="2" t="s">
        <v>7</v>
      </c>
      <c r="OM10" s="4" t="s">
        <v>37</v>
      </c>
      <c r="ON10" s="4" t="s">
        <v>12</v>
      </c>
      <c r="OO10" s="4" t="s">
        <v>46</v>
      </c>
      <c r="OP10" s="105" t="s">
        <v>8</v>
      </c>
      <c r="OQ10" s="105" t="s">
        <v>8</v>
      </c>
      <c r="OR10" s="2" t="s">
        <v>7</v>
      </c>
      <c r="OS10" s="2" t="s">
        <v>7</v>
      </c>
      <c r="OT10" s="4" t="s">
        <v>15</v>
      </c>
      <c r="OU10" s="106" t="str">
        <f>IF(COUNTIF(Trames!$K$73:$K$80,'Deroulé 5Jours'!$A31),"RA","JBC-21")</f>
        <v>JBC-21</v>
      </c>
      <c r="OV10" s="4" t="s">
        <v>15</v>
      </c>
      <c r="OW10" s="105" t="s">
        <v>8</v>
      </c>
      <c r="OX10" s="4" t="s">
        <v>12</v>
      </c>
      <c r="OY10" s="2" t="s">
        <v>7</v>
      </c>
      <c r="OZ10" s="2" t="s">
        <v>7</v>
      </c>
      <c r="PA10" s="105" t="s">
        <v>8</v>
      </c>
      <c r="PB10" s="105" t="s">
        <v>8</v>
      </c>
      <c r="PC10" s="4" t="s">
        <v>16</v>
      </c>
      <c r="PD10" s="4" t="s">
        <v>16</v>
      </c>
      <c r="PE10" s="4" t="s">
        <v>16</v>
      </c>
      <c r="PF10" s="2" t="s">
        <v>7</v>
      </c>
      <c r="PG10" s="2" t="s">
        <v>7</v>
      </c>
    </row>
    <row r="11" spans="1:423">
      <c r="A11" s="124"/>
      <c r="B11" s="105" t="s">
        <v>8</v>
      </c>
      <c r="C11" s="105" t="s">
        <v>8</v>
      </c>
      <c r="D11" s="4" t="s">
        <v>16</v>
      </c>
      <c r="E11" s="4" t="s">
        <v>16</v>
      </c>
      <c r="F11" s="4" t="s">
        <v>16</v>
      </c>
      <c r="G11" s="4" t="s">
        <v>7</v>
      </c>
      <c r="H11" s="4" t="s">
        <v>7</v>
      </c>
      <c r="I11" s="4" t="s">
        <v>7</v>
      </c>
      <c r="J11" s="4" t="s">
        <v>7</v>
      </c>
      <c r="K11" s="4" t="s">
        <v>15</v>
      </c>
      <c r="L11" s="106" t="str">
        <f>IF(COUNTIF(Trames!$K$73:$K$80,'Deroulé 5Jours'!$A11),"RA","JBC-21")</f>
        <v>JBC-21</v>
      </c>
      <c r="M11" s="4" t="s">
        <v>15</v>
      </c>
      <c r="N11" s="105" t="s">
        <v>8</v>
      </c>
      <c r="O11" s="4" t="s">
        <v>12</v>
      </c>
      <c r="P11" s="4" t="s">
        <v>7</v>
      </c>
      <c r="Q11" s="4" t="s">
        <v>7</v>
      </c>
      <c r="R11" s="4" t="s">
        <v>37</v>
      </c>
      <c r="S11" s="4" t="s">
        <v>12</v>
      </c>
      <c r="T11" s="4" t="s">
        <v>46</v>
      </c>
      <c r="U11" s="105" t="s">
        <v>8</v>
      </c>
      <c r="V11" s="105" t="s">
        <v>8</v>
      </c>
      <c r="W11" s="4" t="s">
        <v>7</v>
      </c>
      <c r="X11" s="4" t="s">
        <v>7</v>
      </c>
      <c r="Y11" s="106" t="str">
        <f>IF(COUNTIF(Trames!$K$73:$K$80,'Deroulé 5Jours'!$A11),"RA","7H30-18H")</f>
        <v>7H30-18H</v>
      </c>
      <c r="Z11" s="105" t="s">
        <v>8</v>
      </c>
      <c r="AA11" s="106" t="str">
        <f>IF(COUNTIF(Trames!$K$73:$K$80,'Deroulé 5Jours'!$A11),"RA","JBC-25")</f>
        <v>JBC-25</v>
      </c>
      <c r="AB11" s="4" t="s">
        <v>39</v>
      </c>
      <c r="AC11" s="4" t="s">
        <v>39</v>
      </c>
      <c r="AD11" s="4" t="s">
        <v>7</v>
      </c>
      <c r="AE11" s="4" t="s">
        <v>7</v>
      </c>
      <c r="AF11" s="4" t="s">
        <v>38</v>
      </c>
      <c r="AG11" s="4" t="s">
        <v>40</v>
      </c>
      <c r="AH11" s="4" t="s">
        <v>40</v>
      </c>
      <c r="AI11" s="105" t="s">
        <v>8</v>
      </c>
      <c r="AJ11" s="105" t="s">
        <v>8</v>
      </c>
      <c r="AK11" s="4" t="s">
        <v>7</v>
      </c>
      <c r="AL11" s="4" t="s">
        <v>7</v>
      </c>
      <c r="AM11" s="4" t="s">
        <v>41</v>
      </c>
      <c r="AN11" s="106" t="str">
        <f>IF(COUNTIF(Trames!$K$73:$K$80,'Deroulé 5Jours'!$A11),"RA","JBU-15")</f>
        <v>JBU-15</v>
      </c>
      <c r="AO11" s="4" t="s">
        <v>41</v>
      </c>
      <c r="AP11" s="4" t="s">
        <v>8</v>
      </c>
      <c r="AQ11" s="4" t="s">
        <v>41</v>
      </c>
      <c r="AR11" s="4" t="s">
        <v>7</v>
      </c>
      <c r="AS11" s="4" t="s">
        <v>7</v>
      </c>
      <c r="AT11" s="107" t="str">
        <f>IF($C$10="RA","JBC-23","7H30-18H")</f>
        <v>7H30-18H</v>
      </c>
      <c r="AU11" s="105" t="s">
        <v>8</v>
      </c>
      <c r="AV11" s="105" t="s">
        <v>8</v>
      </c>
      <c r="AW11" s="4" t="s">
        <v>42</v>
      </c>
      <c r="AX11" s="4" t="s">
        <v>42</v>
      </c>
      <c r="AY11" s="4" t="s">
        <v>7</v>
      </c>
      <c r="AZ11" s="4" t="s">
        <v>7</v>
      </c>
      <c r="BA11" s="4" t="s">
        <v>43</v>
      </c>
      <c r="BB11" s="4" t="s">
        <v>43</v>
      </c>
      <c r="BC11" s="105" t="s">
        <v>8</v>
      </c>
      <c r="BD11" s="106" t="str">
        <f>IF(COUNTIF(Trames!$K$73:$K$80,'Deroulé 5Jours'!$A11),"RA","JBU-16")</f>
        <v>JBU-16</v>
      </c>
      <c r="BE11" s="4" t="s">
        <v>43</v>
      </c>
      <c r="BF11" s="4" t="s">
        <v>7</v>
      </c>
      <c r="BG11" s="4" t="s">
        <v>7</v>
      </c>
      <c r="BH11" s="4" t="s">
        <v>42</v>
      </c>
      <c r="BI11" s="4" t="s">
        <v>42</v>
      </c>
      <c r="BJ11" s="4" t="s">
        <v>43</v>
      </c>
      <c r="BK11" s="105" t="s">
        <v>8</v>
      </c>
      <c r="BL11" s="105" t="s">
        <v>8</v>
      </c>
      <c r="BM11" s="4" t="s">
        <v>7</v>
      </c>
      <c r="BN11" s="4" t="s">
        <v>7</v>
      </c>
      <c r="BO11" s="4" t="s">
        <v>44</v>
      </c>
      <c r="BP11" s="106" t="str">
        <f>IF(COUNTIF(Trames!$K$73:$K$80,'Deroulé 5Jours'!$A11),"RA","7H30-18H")</f>
        <v>7H30-18H</v>
      </c>
      <c r="BQ11" s="4" t="s">
        <v>45</v>
      </c>
      <c r="BR11" s="105" t="s">
        <v>8</v>
      </c>
      <c r="BS11" s="106" t="str">
        <f>IF(COUNTIF(Trames!$K$73:$K$80,'Deroulé 5Jours'!$A11),"RA","CCV-46")</f>
        <v>CCV-46</v>
      </c>
      <c r="BT11" s="4" t="s">
        <v>7</v>
      </c>
      <c r="BU11" s="4" t="s">
        <v>7</v>
      </c>
      <c r="BV11" s="105" t="s">
        <v>8</v>
      </c>
      <c r="BW11" s="4" t="s">
        <v>46</v>
      </c>
      <c r="BX11" s="107" t="str">
        <f>IF($E$14="RA","JBC-25","7H30-18H")</f>
        <v>7H30-18H</v>
      </c>
      <c r="BY11" s="4" t="s">
        <v>12</v>
      </c>
      <c r="BZ11" s="105" t="s">
        <v>8</v>
      </c>
      <c r="CA11" s="4" t="s">
        <v>7</v>
      </c>
      <c r="CB11" s="4" t="s">
        <v>7</v>
      </c>
      <c r="CC11" s="4" t="s">
        <v>45</v>
      </c>
      <c r="CD11" s="4" t="s">
        <v>47</v>
      </c>
      <c r="CE11" s="106" t="str">
        <f>IF(COUNTIF(Trames!$K$73:$K$80,'Deroulé 5Jours'!$A11),"RA","7H30-18H")</f>
        <v>7H30-18H</v>
      </c>
      <c r="CF11" s="105" t="s">
        <v>8</v>
      </c>
      <c r="CG11" s="106" t="str">
        <f>IF(COUNTIF(Trames!$K$73:$K$80,'Deroulé 5Jours'!$A11),"RA","7H30-18H")</f>
        <v>7H30-18H</v>
      </c>
      <c r="CH11" s="4" t="s">
        <v>7</v>
      </c>
      <c r="CI11" s="4" t="s">
        <v>7</v>
      </c>
      <c r="CJ11" s="136" t="s">
        <v>8</v>
      </c>
      <c r="CK11" s="105" t="s">
        <v>8</v>
      </c>
      <c r="CL11" s="4" t="s">
        <v>42</v>
      </c>
      <c r="CM11" s="4" t="s">
        <v>54</v>
      </c>
      <c r="CN11" s="4" t="s">
        <v>54</v>
      </c>
      <c r="CO11" s="4" t="s">
        <v>7</v>
      </c>
      <c r="CP11" s="136" t="s">
        <v>7</v>
      </c>
      <c r="CQ11" s="135" t="s">
        <v>9</v>
      </c>
      <c r="CR11" s="105" t="s">
        <v>8</v>
      </c>
      <c r="CS11" s="4" t="s">
        <v>9</v>
      </c>
      <c r="CT11" s="106" t="str">
        <f>IF(COUNTIF(Trames!$K$73:$K$80,'Deroulé 5Jours'!$A11),"RA","JFR-32")</f>
        <v>JFR-32</v>
      </c>
      <c r="CU11" s="4" t="s">
        <v>9</v>
      </c>
      <c r="CV11" s="4" t="s">
        <v>7</v>
      </c>
      <c r="CW11" s="135" t="s">
        <v>7</v>
      </c>
      <c r="CX11" s="4" t="s">
        <v>10</v>
      </c>
      <c r="CY11" s="4" t="s">
        <v>10</v>
      </c>
      <c r="CZ11" s="105" t="s">
        <v>8</v>
      </c>
      <c r="DA11" s="4" t="s">
        <v>10</v>
      </c>
      <c r="DB11" s="105" t="s">
        <v>8</v>
      </c>
      <c r="DC11" s="4" t="s">
        <v>7</v>
      </c>
      <c r="DD11" s="4" t="s">
        <v>7</v>
      </c>
      <c r="DE11" s="4" t="s">
        <v>11</v>
      </c>
      <c r="DF11" s="105" t="s">
        <v>8</v>
      </c>
      <c r="DG11" s="106" t="str">
        <f>IF(COUNTIF(Trames!$K$73:$K$80,'Deroulé 5Jours'!$A11),"RA","JFR-37")</f>
        <v>JFR-37</v>
      </c>
      <c r="DH11" s="4" t="s">
        <v>11</v>
      </c>
      <c r="DI11" s="4" t="s">
        <v>11</v>
      </c>
      <c r="DJ11" s="4" t="s">
        <v>7</v>
      </c>
      <c r="DK11" s="4" t="s">
        <v>7</v>
      </c>
      <c r="DL11" s="105" t="s">
        <v>8</v>
      </c>
      <c r="DM11" s="4" t="s">
        <v>9</v>
      </c>
      <c r="DN11" s="4" t="s">
        <v>12</v>
      </c>
      <c r="DO11" s="4" t="s">
        <v>46</v>
      </c>
      <c r="DP11" s="105" t="s">
        <v>8</v>
      </c>
      <c r="DQ11" s="4" t="s">
        <v>7</v>
      </c>
      <c r="DR11" s="4" t="s">
        <v>7</v>
      </c>
      <c r="DS11" s="106" t="str">
        <f>IF(COUNTIF(Trames!$K$73:$K$80,'Deroulé 5Jours'!$A11),"RA","7H30-18H")</f>
        <v>7H30-18H</v>
      </c>
      <c r="DT11" s="105" t="s">
        <v>8</v>
      </c>
      <c r="DU11" s="4" t="s">
        <v>14</v>
      </c>
      <c r="DV11" s="4" t="s">
        <v>15</v>
      </c>
      <c r="DW11" s="4" t="s">
        <v>15</v>
      </c>
      <c r="DX11" s="4" t="s">
        <v>7</v>
      </c>
      <c r="DY11" s="4" t="s">
        <v>7</v>
      </c>
      <c r="DZ11" s="105" t="s">
        <v>8</v>
      </c>
      <c r="EA11" s="105" t="s">
        <v>8</v>
      </c>
      <c r="EB11" s="107" t="str">
        <f>IF($E$6="RA","JFR-37","7H30-18H")</f>
        <v>7H30-18H</v>
      </c>
      <c r="EC11" s="107" t="str">
        <f>IF($G$20="RA","CCV-46","7H30-18H")</f>
        <v>7H30-18H</v>
      </c>
      <c r="ED11" s="107" t="str">
        <f>IF($F$18="RA","JBU-16","7H30-18H")</f>
        <v>7H30-18H</v>
      </c>
      <c r="EE11" s="4" t="s">
        <v>7</v>
      </c>
      <c r="EF11" s="4" t="s">
        <v>7</v>
      </c>
      <c r="EG11" s="106" t="str">
        <f>IF(COUNTIF(Trames!$K$73:$K$80,'Deroulé 5Jours'!$A11),"RA","JBC-23")</f>
        <v>JBC-23</v>
      </c>
      <c r="EH11" s="4" t="s">
        <v>16</v>
      </c>
      <c r="EI11" s="105" t="s">
        <v>8</v>
      </c>
      <c r="EJ11" s="107" t="str">
        <f>IF($F$4="RA","JFR-32","7H30-18H")</f>
        <v>7H30-18H</v>
      </c>
      <c r="EK11" s="4" t="s">
        <v>46</v>
      </c>
      <c r="EL11" s="4" t="s">
        <v>7</v>
      </c>
      <c r="EM11" s="4" t="s">
        <v>7</v>
      </c>
      <c r="EN11" s="105" t="s">
        <v>8</v>
      </c>
      <c r="EO11" s="105" t="s">
        <v>8</v>
      </c>
      <c r="EP11" s="4" t="s">
        <v>16</v>
      </c>
      <c r="EQ11" s="4" t="s">
        <v>16</v>
      </c>
      <c r="ER11" s="4" t="s">
        <v>16</v>
      </c>
      <c r="ES11" s="4" t="s">
        <v>7</v>
      </c>
      <c r="ET11" s="4" t="s">
        <v>7</v>
      </c>
      <c r="EU11" s="4" t="s">
        <v>15</v>
      </c>
      <c r="EV11" s="106" t="str">
        <f>IF(COUNTIF(Trames!$K$73:$K$80,'Deroulé 5Jours'!$A11),"RA","JBC-21")</f>
        <v>JBC-21</v>
      </c>
      <c r="EW11" s="4" t="s">
        <v>15</v>
      </c>
      <c r="EX11" s="105" t="s">
        <v>8</v>
      </c>
      <c r="EY11" s="4" t="s">
        <v>12</v>
      </c>
      <c r="EZ11" s="4" t="s">
        <v>7</v>
      </c>
      <c r="FA11" s="4" t="s">
        <v>7</v>
      </c>
      <c r="FB11" s="4" t="s">
        <v>37</v>
      </c>
      <c r="FC11" s="4" t="s">
        <v>12</v>
      </c>
      <c r="FD11" s="4" t="s">
        <v>46</v>
      </c>
      <c r="FE11" s="105" t="s">
        <v>8</v>
      </c>
      <c r="FF11" s="105" t="s">
        <v>8</v>
      </c>
      <c r="FG11" s="4" t="s">
        <v>7</v>
      </c>
      <c r="FH11" s="4" t="s">
        <v>7</v>
      </c>
      <c r="FI11" s="106" t="str">
        <f>IF(COUNTIF(Trames!$K$73:$K$80,'Deroulé 5Jours'!$A11),"RA","7H30-18H")</f>
        <v>7H30-18H</v>
      </c>
      <c r="FJ11" s="105" t="s">
        <v>8</v>
      </c>
      <c r="FK11" s="106" t="str">
        <f>IF(COUNTIF(Trames!$K$73:$K$80,'Deroulé 5Jours'!$A11),"RA","JBC-25")</f>
        <v>JBC-25</v>
      </c>
      <c r="FL11" s="4" t="s">
        <v>39</v>
      </c>
      <c r="FM11" s="4" t="s">
        <v>39</v>
      </c>
      <c r="FN11" s="4" t="s">
        <v>7</v>
      </c>
      <c r="FO11" s="4" t="s">
        <v>7</v>
      </c>
      <c r="FP11" s="4" t="s">
        <v>38</v>
      </c>
      <c r="FQ11" s="4" t="s">
        <v>40</v>
      </c>
      <c r="FR11" s="4" t="s">
        <v>40</v>
      </c>
      <c r="FS11" s="105" t="s">
        <v>8</v>
      </c>
      <c r="FT11" s="105" t="s">
        <v>8</v>
      </c>
      <c r="FU11" s="4" t="s">
        <v>7</v>
      </c>
      <c r="FV11" s="4" t="s">
        <v>7</v>
      </c>
      <c r="FW11" s="4" t="s">
        <v>41</v>
      </c>
      <c r="FX11" s="106" t="str">
        <f>IF(COUNTIF(Trames!$K$73:$K$80,'Deroulé 5Jours'!$A11),"RA","JBU-15")</f>
        <v>JBU-15</v>
      </c>
      <c r="FY11" s="4" t="s">
        <v>41</v>
      </c>
      <c r="FZ11" s="4" t="s">
        <v>8</v>
      </c>
      <c r="GA11" s="4" t="s">
        <v>41</v>
      </c>
      <c r="GB11" s="4" t="s">
        <v>7</v>
      </c>
      <c r="GC11" s="4" t="s">
        <v>7</v>
      </c>
      <c r="GD11" s="107" t="str">
        <f>IF($C$10="RA","JBC-23","7H30-18H")</f>
        <v>7H30-18H</v>
      </c>
      <c r="GE11" s="105" t="s">
        <v>8</v>
      </c>
      <c r="GF11" s="105" t="s">
        <v>8</v>
      </c>
      <c r="GG11" s="4" t="s">
        <v>42</v>
      </c>
      <c r="GH11" s="4" t="s">
        <v>42</v>
      </c>
      <c r="GI11" s="4" t="s">
        <v>7</v>
      </c>
      <c r="GJ11" s="4" t="s">
        <v>7</v>
      </c>
      <c r="GK11" s="4" t="s">
        <v>43</v>
      </c>
      <c r="GL11" s="4" t="s">
        <v>43</v>
      </c>
      <c r="GM11" s="105" t="s">
        <v>8</v>
      </c>
      <c r="GN11" s="106" t="str">
        <f>IF(COUNTIF(Trames!$K$73:$K$80,'Deroulé 5Jours'!$A11),"RA","JBU-16")</f>
        <v>JBU-16</v>
      </c>
      <c r="GO11" s="4" t="s">
        <v>43</v>
      </c>
      <c r="GP11" s="4" t="s">
        <v>7</v>
      </c>
      <c r="GQ11" s="4" t="s">
        <v>7</v>
      </c>
      <c r="GR11" s="4" t="s">
        <v>42</v>
      </c>
      <c r="GS11" s="4" t="s">
        <v>42</v>
      </c>
      <c r="GT11" s="4" t="s">
        <v>43</v>
      </c>
      <c r="GU11" s="105" t="s">
        <v>8</v>
      </c>
      <c r="GV11" s="105" t="s">
        <v>8</v>
      </c>
      <c r="GW11" s="4" t="s">
        <v>7</v>
      </c>
      <c r="GX11" s="4" t="s">
        <v>7</v>
      </c>
      <c r="GY11" s="4" t="s">
        <v>44</v>
      </c>
      <c r="GZ11" s="106" t="str">
        <f>IF(COUNTIF(Trames!$K$73:$K$80,'Deroulé 5Jours'!$A11),"RA","7H30-18H")</f>
        <v>7H30-18H</v>
      </c>
      <c r="HA11" s="4" t="s">
        <v>45</v>
      </c>
      <c r="HB11" s="105" t="s">
        <v>8</v>
      </c>
      <c r="HC11" s="106" t="str">
        <f>IF(COUNTIF(Trames!$K$73:$K$80,'Deroulé 5Jours'!$A11),"RA","CCV-46")</f>
        <v>CCV-46</v>
      </c>
      <c r="HD11" s="4" t="s">
        <v>7</v>
      </c>
      <c r="HE11" s="4" t="s">
        <v>7</v>
      </c>
      <c r="HF11" s="105" t="s">
        <v>8</v>
      </c>
      <c r="HG11" s="4" t="s">
        <v>46</v>
      </c>
      <c r="HH11" s="107" t="str">
        <f>IF($E$14="RA","JBC-25","7H30-18H")</f>
        <v>7H30-18H</v>
      </c>
      <c r="HI11" s="4" t="s">
        <v>12</v>
      </c>
      <c r="HJ11" s="105" t="s">
        <v>8</v>
      </c>
      <c r="HK11" s="4" t="s">
        <v>7</v>
      </c>
      <c r="HL11" s="4" t="s">
        <v>7</v>
      </c>
      <c r="HM11" s="4" t="s">
        <v>45</v>
      </c>
      <c r="HN11" s="4" t="s">
        <v>47</v>
      </c>
      <c r="HO11" s="106" t="str">
        <f>IF(COUNTIF(Trames!$K$73:$K$80,'Deroulé 5Jours'!$A11),"RA","7H30-18H")</f>
        <v>7H30-18H</v>
      </c>
      <c r="HP11" s="105" t="s">
        <v>8</v>
      </c>
      <c r="HQ11" s="106" t="str">
        <f>IF(COUNTIF(Trames!$K$73:$K$80,'Deroulé 5Jours'!$A11),"RA","7H30-18H")</f>
        <v>7H30-18H</v>
      </c>
      <c r="HR11" s="4" t="s">
        <v>7</v>
      </c>
      <c r="HS11" s="4" t="s">
        <v>7</v>
      </c>
      <c r="HT11" s="136" t="s">
        <v>8</v>
      </c>
      <c r="HU11" s="105" t="s">
        <v>8</v>
      </c>
      <c r="HV11" s="4" t="s">
        <v>42</v>
      </c>
      <c r="HW11" s="4" t="s">
        <v>54</v>
      </c>
      <c r="HX11" s="4" t="s">
        <v>54</v>
      </c>
      <c r="HY11" s="4" t="s">
        <v>7</v>
      </c>
      <c r="HZ11" s="136" t="s">
        <v>7</v>
      </c>
      <c r="IA11" s="135" t="s">
        <v>9</v>
      </c>
      <c r="IB11" s="105" t="s">
        <v>8</v>
      </c>
      <c r="IC11" s="4" t="s">
        <v>9</v>
      </c>
      <c r="ID11" s="106" t="str">
        <f>IF(COUNTIF(Trames!$K$73:$K$80,'Deroulé 5Jours'!$A11),"RA","JFR-32")</f>
        <v>JFR-32</v>
      </c>
      <c r="IE11" s="4" t="s">
        <v>9</v>
      </c>
      <c r="IF11" s="4" t="s">
        <v>7</v>
      </c>
      <c r="IG11" s="135" t="s">
        <v>7</v>
      </c>
      <c r="IH11" s="4" t="s">
        <v>10</v>
      </c>
      <c r="II11" s="4" t="s">
        <v>10</v>
      </c>
      <c r="IJ11" s="105" t="s">
        <v>8</v>
      </c>
      <c r="IK11" s="4" t="s">
        <v>10</v>
      </c>
      <c r="IL11" s="105" t="s">
        <v>8</v>
      </c>
      <c r="IM11" s="4" t="s">
        <v>7</v>
      </c>
      <c r="IN11" s="4" t="s">
        <v>7</v>
      </c>
      <c r="IO11" s="4" t="s">
        <v>11</v>
      </c>
      <c r="IP11" s="105" t="s">
        <v>8</v>
      </c>
      <c r="IQ11" s="106" t="str">
        <f>IF(COUNTIF(Trames!$K$73:$K$80,'Deroulé 5Jours'!$A11),"RA","JFR-37")</f>
        <v>JFR-37</v>
      </c>
      <c r="IR11" s="4" t="s">
        <v>11</v>
      </c>
      <c r="IS11" s="4" t="s">
        <v>11</v>
      </c>
      <c r="IT11" s="4" t="s">
        <v>7</v>
      </c>
      <c r="IU11" s="4" t="s">
        <v>7</v>
      </c>
      <c r="IV11" s="105" t="s">
        <v>8</v>
      </c>
      <c r="IW11" s="4" t="s">
        <v>9</v>
      </c>
      <c r="IX11" s="4" t="s">
        <v>12</v>
      </c>
      <c r="IY11" s="4" t="s">
        <v>46</v>
      </c>
      <c r="IZ11" s="105" t="s">
        <v>8</v>
      </c>
      <c r="JA11" s="4" t="s">
        <v>7</v>
      </c>
      <c r="JB11" s="4" t="s">
        <v>7</v>
      </c>
      <c r="JC11" s="106" t="str">
        <f>IF(COUNTIF(Trames!$K$73:$K$80,'Deroulé 5Jours'!$A11),"RA","7H30-18H")</f>
        <v>7H30-18H</v>
      </c>
      <c r="JD11" s="105" t="s">
        <v>8</v>
      </c>
      <c r="JE11" s="4" t="s">
        <v>14</v>
      </c>
      <c r="JF11" s="4" t="s">
        <v>15</v>
      </c>
      <c r="JG11" s="4" t="s">
        <v>15</v>
      </c>
      <c r="JH11" s="4" t="s">
        <v>7</v>
      </c>
      <c r="JI11" s="4" t="s">
        <v>7</v>
      </c>
      <c r="JJ11" s="105" t="s">
        <v>8</v>
      </c>
      <c r="JK11" s="105" t="s">
        <v>8</v>
      </c>
      <c r="JL11" s="107" t="str">
        <f>IF($E$6="RA","JFR-37","7H30-18H")</f>
        <v>7H30-18H</v>
      </c>
      <c r="JM11" s="107" t="str">
        <f>IF($G$20="RA","CCV-46","7H30-18H")</f>
        <v>7H30-18H</v>
      </c>
      <c r="JN11" s="107" t="str">
        <f>IF($F$18="RA","JBU-16","7H30-18H")</f>
        <v>7H30-18H</v>
      </c>
      <c r="JO11" s="4" t="s">
        <v>7</v>
      </c>
      <c r="JP11" s="4" t="s">
        <v>7</v>
      </c>
      <c r="JQ11" s="106" t="str">
        <f>IF(COUNTIF(Trames!$K$73:$K$80,'Deroulé 5Jours'!$A11),"RA","JBC-23")</f>
        <v>JBC-23</v>
      </c>
      <c r="JR11" s="4" t="s">
        <v>16</v>
      </c>
      <c r="JS11" s="105" t="s">
        <v>8</v>
      </c>
      <c r="JT11" s="107" t="str">
        <f>IF($F$4="RA","JFR-32","7H30-18H")</f>
        <v>7H30-18H</v>
      </c>
      <c r="JU11" s="4" t="s">
        <v>46</v>
      </c>
      <c r="JV11" s="4" t="s">
        <v>7</v>
      </c>
      <c r="JW11" s="4" t="s">
        <v>7</v>
      </c>
      <c r="JX11" s="105" t="s">
        <v>8</v>
      </c>
      <c r="JY11" s="105" t="s">
        <v>8</v>
      </c>
      <c r="JZ11" s="4" t="s">
        <v>16</v>
      </c>
      <c r="KA11" s="4" t="s">
        <v>16</v>
      </c>
      <c r="KB11" s="4" t="s">
        <v>16</v>
      </c>
      <c r="KC11" s="4" t="s">
        <v>7</v>
      </c>
      <c r="KD11" s="4" t="s">
        <v>7</v>
      </c>
      <c r="KE11" s="106" t="str">
        <f>IF(COUNTIF(Trames!$K$73:$K$80,'Deroulé 5Jours'!$A11),"RA","JBC-23")</f>
        <v>JBC-23</v>
      </c>
      <c r="KF11" s="4" t="s">
        <v>16</v>
      </c>
      <c r="KG11" s="105" t="s">
        <v>8</v>
      </c>
      <c r="KH11" s="107" t="str">
        <f>IF($F$4="RA","JFR-32","7H30-18H")</f>
        <v>7H30-18H</v>
      </c>
      <c r="KI11" s="4" t="s">
        <v>46</v>
      </c>
      <c r="KJ11" s="4" t="s">
        <v>7</v>
      </c>
      <c r="KK11" s="4" t="s">
        <v>7</v>
      </c>
      <c r="KL11" s="105" t="s">
        <v>8</v>
      </c>
      <c r="KM11" s="105" t="s">
        <v>8</v>
      </c>
      <c r="KN11" s="107" t="str">
        <f>IF($E$6="RA","JFR-37","7H30-18H")</f>
        <v>7H30-18H</v>
      </c>
      <c r="KO11" s="107" t="str">
        <f>IF($G$20="RA","CCV-46","7H30-18H")</f>
        <v>7H30-18H</v>
      </c>
      <c r="KP11" s="107" t="str">
        <f>IF($F$18="RA","JBU-16","7H30-18H")</f>
        <v>7H30-18H</v>
      </c>
      <c r="KQ11" s="4" t="s">
        <v>7</v>
      </c>
      <c r="KR11" s="4" t="s">
        <v>7</v>
      </c>
      <c r="KS11" s="106" t="str">
        <f>IF(COUNTIF(Trames!$K$73:$K$80,'Deroulé 5Jours'!$A11),"RA","7H30-18H")</f>
        <v>7H30-18H</v>
      </c>
      <c r="KT11" s="105" t="s">
        <v>8</v>
      </c>
      <c r="KU11" s="4" t="s">
        <v>14</v>
      </c>
      <c r="KV11" s="4" t="s">
        <v>15</v>
      </c>
      <c r="KW11" s="4" t="s">
        <v>15</v>
      </c>
      <c r="KX11" s="4" t="s">
        <v>7</v>
      </c>
      <c r="KY11" s="4" t="s">
        <v>7</v>
      </c>
      <c r="KZ11" s="105" t="s">
        <v>8</v>
      </c>
      <c r="LA11" s="4" t="s">
        <v>9</v>
      </c>
      <c r="LB11" s="4" t="s">
        <v>12</v>
      </c>
      <c r="LC11" s="4" t="s">
        <v>46</v>
      </c>
      <c r="LD11" s="105" t="s">
        <v>8</v>
      </c>
      <c r="LE11" s="4" t="s">
        <v>7</v>
      </c>
      <c r="LF11" s="4" t="s">
        <v>7</v>
      </c>
      <c r="LG11" s="4" t="s">
        <v>11</v>
      </c>
      <c r="LH11" s="105" t="s">
        <v>8</v>
      </c>
      <c r="LI11" s="106" t="str">
        <f>IF(COUNTIF(Trames!$K$73:$K$80,'Deroulé 5Jours'!$A11),"RA","JFR-37")</f>
        <v>JFR-37</v>
      </c>
      <c r="LJ11" s="4" t="s">
        <v>11</v>
      </c>
      <c r="LK11" s="4" t="s">
        <v>11</v>
      </c>
      <c r="LL11" s="4" t="s">
        <v>7</v>
      </c>
      <c r="LM11" s="4" t="s">
        <v>7</v>
      </c>
      <c r="LN11" s="4" t="s">
        <v>10</v>
      </c>
      <c r="LO11" s="4" t="s">
        <v>10</v>
      </c>
      <c r="LP11" s="105" t="s">
        <v>8</v>
      </c>
      <c r="LQ11" s="4" t="s">
        <v>10</v>
      </c>
      <c r="LR11" s="105" t="s">
        <v>8</v>
      </c>
      <c r="LS11" s="4" t="s">
        <v>7</v>
      </c>
      <c r="LT11" s="4" t="s">
        <v>7</v>
      </c>
      <c r="LU11" s="4" t="s">
        <v>9</v>
      </c>
      <c r="LV11" s="105" t="s">
        <v>8</v>
      </c>
      <c r="LW11" s="4" t="s">
        <v>9</v>
      </c>
      <c r="LX11" s="106" t="str">
        <f>IF(COUNTIF(Trames!$K$73:$K$80,'Deroulé 5Jours'!$A11),"RA","JFR-32")</f>
        <v>JFR-32</v>
      </c>
      <c r="LY11" s="4" t="s">
        <v>9</v>
      </c>
      <c r="LZ11" s="4" t="s">
        <v>7</v>
      </c>
      <c r="MA11" s="4" t="s">
        <v>7</v>
      </c>
      <c r="MB11" s="105" t="s">
        <v>8</v>
      </c>
      <c r="MC11" s="105" t="s">
        <v>8</v>
      </c>
      <c r="MD11" s="4" t="s">
        <v>42</v>
      </c>
      <c r="ME11" s="4" t="s">
        <v>54</v>
      </c>
      <c r="MF11" s="4" t="s">
        <v>54</v>
      </c>
      <c r="MG11" s="4" t="s">
        <v>7</v>
      </c>
      <c r="MH11" s="4" t="s">
        <v>7</v>
      </c>
      <c r="MI11" s="4" t="s">
        <v>45</v>
      </c>
      <c r="MJ11" s="4" t="s">
        <v>47</v>
      </c>
      <c r="MK11" s="106" t="str">
        <f>IF(COUNTIF(Trames!$K$73:$K$80,'Deroulé 5Jours'!$A32),"RA","7H30-18H")</f>
        <v>7H30-18H</v>
      </c>
      <c r="ML11" s="105" t="s">
        <v>8</v>
      </c>
      <c r="MM11" s="106" t="str">
        <f>IF(COUNTIF(Trames!$K$73:$K$80,'Deroulé 5Jours'!$A32),"RA","7H30-18H")</f>
        <v>7H30-18H</v>
      </c>
      <c r="MN11" s="4" t="s">
        <v>7</v>
      </c>
      <c r="MO11" s="4" t="s">
        <v>7</v>
      </c>
      <c r="MP11" s="105" t="s">
        <v>8</v>
      </c>
      <c r="MQ11" s="4" t="s">
        <v>46</v>
      </c>
      <c r="MR11" s="107" t="str">
        <f>IF($E$14="RA","JBC-25","7H30-18H")</f>
        <v>7H30-18H</v>
      </c>
      <c r="MS11" s="4" t="s">
        <v>12</v>
      </c>
      <c r="MT11" s="105" t="s">
        <v>8</v>
      </c>
      <c r="MU11" s="2" t="s">
        <v>7</v>
      </c>
      <c r="MV11" s="2" t="s">
        <v>7</v>
      </c>
      <c r="MW11" s="4" t="s">
        <v>44</v>
      </c>
      <c r="MX11" s="106" t="str">
        <f>IF(COUNTIF(Trames!$K$73:$K$80,'Deroulé 5Jours'!$A32),"RA","7H30-18H")</f>
        <v>7H30-18H</v>
      </c>
      <c r="MY11" s="4" t="s">
        <v>45</v>
      </c>
      <c r="MZ11" s="105" t="s">
        <v>8</v>
      </c>
      <c r="NA11" s="106" t="str">
        <f>IF(COUNTIF(Trames!$K$73:$K$80,'Deroulé 5Jours'!$A32),"RA","CCV-46")</f>
        <v>CCV-46</v>
      </c>
      <c r="NB11" s="2" t="s">
        <v>7</v>
      </c>
      <c r="NC11" s="2" t="s">
        <v>7</v>
      </c>
      <c r="ND11" s="4" t="s">
        <v>42</v>
      </c>
      <c r="NE11" s="4" t="s">
        <v>42</v>
      </c>
      <c r="NF11" s="4" t="s">
        <v>43</v>
      </c>
      <c r="NG11" s="105" t="s">
        <v>8</v>
      </c>
      <c r="NH11" s="105" t="s">
        <v>8</v>
      </c>
      <c r="NI11" s="2" t="s">
        <v>7</v>
      </c>
      <c r="NJ11" s="2" t="s">
        <v>7</v>
      </c>
      <c r="NK11" s="4" t="s">
        <v>43</v>
      </c>
      <c r="NL11" s="4" t="s">
        <v>43</v>
      </c>
      <c r="NM11" s="105" t="s">
        <v>8</v>
      </c>
      <c r="NN11" s="106" t="str">
        <f>IF(COUNTIF(Trames!$K$73:$K$80,'Deroulé 5Jours'!$A32),"RA","JBU-16")</f>
        <v>JBU-16</v>
      </c>
      <c r="NO11" s="4" t="s">
        <v>43</v>
      </c>
      <c r="NP11" s="2" t="s">
        <v>7</v>
      </c>
      <c r="NQ11" s="2" t="s">
        <v>7</v>
      </c>
      <c r="NR11" s="107" t="str">
        <f>IF($C$10="RA","JBC-23","7H30-18H")</f>
        <v>7H30-18H</v>
      </c>
      <c r="NS11" s="105" t="s">
        <v>8</v>
      </c>
      <c r="NT11" s="105" t="s">
        <v>8</v>
      </c>
      <c r="NU11" s="4" t="s">
        <v>42</v>
      </c>
      <c r="NV11" s="4" t="s">
        <v>42</v>
      </c>
      <c r="NW11" s="2" t="s">
        <v>7</v>
      </c>
      <c r="NX11" s="2" t="s">
        <v>7</v>
      </c>
      <c r="NY11" s="4" t="s">
        <v>41</v>
      </c>
      <c r="NZ11" s="106" t="str">
        <f>IF(COUNTIF(Trames!$K$73:$K$80,'Deroulé 5Jours'!$A32),"RA","JBU-15")</f>
        <v>JBU-15</v>
      </c>
      <c r="OA11" s="4" t="s">
        <v>41</v>
      </c>
      <c r="OB11" s="4" t="s">
        <v>8</v>
      </c>
      <c r="OC11" s="4" t="s">
        <v>41</v>
      </c>
      <c r="OD11" s="2" t="s">
        <v>7</v>
      </c>
      <c r="OE11" s="2" t="s">
        <v>7</v>
      </c>
      <c r="OF11" s="4" t="s">
        <v>38</v>
      </c>
      <c r="OG11" s="4" t="s">
        <v>40</v>
      </c>
      <c r="OH11" s="4" t="s">
        <v>40</v>
      </c>
      <c r="OI11" s="105" t="s">
        <v>8</v>
      </c>
      <c r="OJ11" s="105" t="s">
        <v>8</v>
      </c>
      <c r="OK11" s="2" t="s">
        <v>7</v>
      </c>
      <c r="OL11" s="2" t="s">
        <v>7</v>
      </c>
      <c r="OM11" s="106" t="str">
        <f>IF(COUNTIF(Trames!$K$73:$K$80,'Deroulé 5Jours'!$A32),"RA","7H30-18H")</f>
        <v>7H30-18H</v>
      </c>
      <c r="ON11" s="105" t="s">
        <v>8</v>
      </c>
      <c r="OO11" s="106" t="str">
        <f>IF(COUNTIF(Trames!$K$73:$K$80,'Deroulé 5Jours'!$A32),"RA","JBC-25")</f>
        <v>JBC-25</v>
      </c>
      <c r="OP11" s="4" t="s">
        <v>39</v>
      </c>
      <c r="OQ11" s="4" t="s">
        <v>39</v>
      </c>
      <c r="OR11" s="2" t="s">
        <v>7</v>
      </c>
      <c r="OS11" s="2" t="s">
        <v>7</v>
      </c>
      <c r="OT11" s="4" t="s">
        <v>37</v>
      </c>
      <c r="OU11" s="4" t="s">
        <v>12</v>
      </c>
      <c r="OV11" s="4" t="s">
        <v>46</v>
      </c>
      <c r="OW11" s="105" t="s">
        <v>8</v>
      </c>
      <c r="OX11" s="105" t="s">
        <v>8</v>
      </c>
      <c r="OY11" s="2" t="s">
        <v>7</v>
      </c>
      <c r="OZ11" s="2" t="s">
        <v>7</v>
      </c>
      <c r="PA11" s="4" t="s">
        <v>15</v>
      </c>
      <c r="PB11" s="106" t="str">
        <f>IF(COUNTIF(Trames!$K$73:$K$80,'Deroulé 5Jours'!$A32),"RA","JBC-21")</f>
        <v>JBC-21</v>
      </c>
      <c r="PC11" s="4" t="s">
        <v>15</v>
      </c>
      <c r="PD11" s="105" t="s">
        <v>8</v>
      </c>
      <c r="PE11" s="4" t="s">
        <v>12</v>
      </c>
      <c r="PF11" s="2" t="s">
        <v>7</v>
      </c>
      <c r="PG11" s="2" t="s">
        <v>7</v>
      </c>
    </row>
    <row r="12" spans="1:423">
      <c r="A12" s="124"/>
      <c r="B12" s="4" t="s">
        <v>15</v>
      </c>
      <c r="C12" s="106" t="str">
        <f>IF(COUNTIF(Trames!$K$73:$K$80,'Deroulé 5Jours'!$A12),"RA","JBC-21")</f>
        <v>JBC-21</v>
      </c>
      <c r="D12" s="4" t="s">
        <v>15</v>
      </c>
      <c r="E12" s="105" t="s">
        <v>8</v>
      </c>
      <c r="F12" s="4" t="s">
        <v>12</v>
      </c>
      <c r="G12" s="4" t="s">
        <v>7</v>
      </c>
      <c r="H12" s="4" t="s">
        <v>7</v>
      </c>
      <c r="I12" s="4" t="s">
        <v>7</v>
      </c>
      <c r="J12" s="4" t="s">
        <v>7</v>
      </c>
      <c r="K12" s="4" t="s">
        <v>37</v>
      </c>
      <c r="L12" s="4" t="s">
        <v>12</v>
      </c>
      <c r="M12" s="4" t="s">
        <v>46</v>
      </c>
      <c r="N12" s="105" t="s">
        <v>8</v>
      </c>
      <c r="O12" s="105" t="s">
        <v>8</v>
      </c>
      <c r="P12" s="4" t="s">
        <v>7</v>
      </c>
      <c r="Q12" s="4" t="s">
        <v>7</v>
      </c>
      <c r="R12" s="106" t="str">
        <f>IF(COUNTIF(Trames!$K$73:$K$80,'Deroulé 5Jours'!$A12),"RA","7H30-18H")</f>
        <v>7H30-18H</v>
      </c>
      <c r="S12" s="105" t="s">
        <v>8</v>
      </c>
      <c r="T12" s="106" t="str">
        <f>IF(COUNTIF(Trames!$K$73:$K$80,'Deroulé 5Jours'!$A12),"RA","JBC-25")</f>
        <v>JBC-25</v>
      </c>
      <c r="U12" s="4" t="s">
        <v>39</v>
      </c>
      <c r="V12" s="4" t="s">
        <v>39</v>
      </c>
      <c r="W12" s="4" t="s">
        <v>7</v>
      </c>
      <c r="X12" s="4" t="s">
        <v>7</v>
      </c>
      <c r="Y12" s="4" t="s">
        <v>38</v>
      </c>
      <c r="Z12" s="4" t="s">
        <v>40</v>
      </c>
      <c r="AA12" s="4" t="s">
        <v>40</v>
      </c>
      <c r="AB12" s="105" t="s">
        <v>8</v>
      </c>
      <c r="AC12" s="105" t="s">
        <v>8</v>
      </c>
      <c r="AD12" s="4" t="s">
        <v>7</v>
      </c>
      <c r="AE12" s="4" t="s">
        <v>7</v>
      </c>
      <c r="AF12" s="4" t="s">
        <v>41</v>
      </c>
      <c r="AG12" s="106" t="str">
        <f>IF(COUNTIF(Trames!$K$73:$K$80,'Deroulé 5Jours'!$A12),"RA","JBU-15")</f>
        <v>JBU-15</v>
      </c>
      <c r="AH12" s="4" t="s">
        <v>41</v>
      </c>
      <c r="AI12" s="4" t="s">
        <v>8</v>
      </c>
      <c r="AJ12" s="4" t="s">
        <v>41</v>
      </c>
      <c r="AK12" s="4" t="s">
        <v>7</v>
      </c>
      <c r="AL12" s="4" t="s">
        <v>7</v>
      </c>
      <c r="AM12" s="107" t="str">
        <f>IF($C$10="RA","JBC-23","7H30-18H")</f>
        <v>7H30-18H</v>
      </c>
      <c r="AN12" s="105" t="s">
        <v>8</v>
      </c>
      <c r="AO12" s="105" t="s">
        <v>8</v>
      </c>
      <c r="AP12" s="4" t="s">
        <v>42</v>
      </c>
      <c r="AQ12" s="4" t="s">
        <v>42</v>
      </c>
      <c r="AR12" s="4" t="s">
        <v>7</v>
      </c>
      <c r="AS12" s="4" t="s">
        <v>7</v>
      </c>
      <c r="AT12" s="4" t="s">
        <v>43</v>
      </c>
      <c r="AU12" s="4" t="s">
        <v>43</v>
      </c>
      <c r="AV12" s="105" t="s">
        <v>8</v>
      </c>
      <c r="AW12" s="106" t="str">
        <f>IF(COUNTIF(Trames!$K$73:$K$80,'Deroulé 5Jours'!$A12),"RA","JBU-16")</f>
        <v>JBU-16</v>
      </c>
      <c r="AX12" s="4" t="s">
        <v>43</v>
      </c>
      <c r="AY12" s="4" t="s">
        <v>7</v>
      </c>
      <c r="AZ12" s="4" t="s">
        <v>7</v>
      </c>
      <c r="BA12" s="4" t="s">
        <v>42</v>
      </c>
      <c r="BB12" s="4" t="s">
        <v>42</v>
      </c>
      <c r="BC12" s="4" t="s">
        <v>43</v>
      </c>
      <c r="BD12" s="105" t="s">
        <v>8</v>
      </c>
      <c r="BE12" s="105" t="s">
        <v>8</v>
      </c>
      <c r="BF12" s="4" t="s">
        <v>7</v>
      </c>
      <c r="BG12" s="4" t="s">
        <v>7</v>
      </c>
      <c r="BH12" s="4" t="s">
        <v>44</v>
      </c>
      <c r="BI12" s="106" t="str">
        <f>IF(COUNTIF(Trames!$K$73:$K$80,'Deroulé 5Jours'!$A12),"RA","7H30-18H")</f>
        <v>7H30-18H</v>
      </c>
      <c r="BJ12" s="4" t="s">
        <v>45</v>
      </c>
      <c r="BK12" s="105" t="s">
        <v>8</v>
      </c>
      <c r="BL12" s="106" t="str">
        <f>IF(COUNTIF(Trames!$K$73:$K$80,'Deroulé 5Jours'!$A12),"RA","CCV-46")</f>
        <v>CCV-46</v>
      </c>
      <c r="BM12" s="4" t="s">
        <v>7</v>
      </c>
      <c r="BN12" s="4" t="s">
        <v>7</v>
      </c>
      <c r="BO12" s="105" t="s">
        <v>8</v>
      </c>
      <c r="BP12" s="4" t="s">
        <v>46</v>
      </c>
      <c r="BQ12" s="107" t="str">
        <f>IF($E$14="RA","JBC-25","7H30-18H")</f>
        <v>7H30-18H</v>
      </c>
      <c r="BR12" s="4" t="s">
        <v>12</v>
      </c>
      <c r="BS12" s="105" t="s">
        <v>8</v>
      </c>
      <c r="BT12" s="4" t="s">
        <v>7</v>
      </c>
      <c r="BU12" s="4" t="s">
        <v>7</v>
      </c>
      <c r="BV12" s="4" t="s">
        <v>45</v>
      </c>
      <c r="BW12" s="4" t="s">
        <v>47</v>
      </c>
      <c r="BX12" s="106" t="str">
        <f>IF(COUNTIF(Trames!$K$73:$K$80,'Deroulé 5Jours'!$A12),"RA","7H30-18H")</f>
        <v>7H30-18H</v>
      </c>
      <c r="BY12" s="105" t="s">
        <v>8</v>
      </c>
      <c r="BZ12" s="106" t="str">
        <f>IF(COUNTIF(Trames!$K$73:$K$80,'Deroulé 5Jours'!$A12),"RA","7H30-18H")</f>
        <v>7H30-18H</v>
      </c>
      <c r="CA12" s="4" t="s">
        <v>7</v>
      </c>
      <c r="CB12" s="4" t="s">
        <v>7</v>
      </c>
      <c r="CC12" s="136" t="s">
        <v>8</v>
      </c>
      <c r="CD12" s="105" t="s">
        <v>8</v>
      </c>
      <c r="CE12" s="4" t="s">
        <v>42</v>
      </c>
      <c r="CF12" s="4" t="s">
        <v>54</v>
      </c>
      <c r="CG12" s="4" t="s">
        <v>54</v>
      </c>
      <c r="CH12" s="4" t="s">
        <v>7</v>
      </c>
      <c r="CI12" s="136" t="s">
        <v>7</v>
      </c>
      <c r="CJ12" s="135" t="s">
        <v>9</v>
      </c>
      <c r="CK12" s="105" t="s">
        <v>8</v>
      </c>
      <c r="CL12" s="4" t="s">
        <v>9</v>
      </c>
      <c r="CM12" s="106" t="str">
        <f>IF(COUNTIF(Trames!$K$73:$K$80,'Deroulé 5Jours'!$A12),"RA","JFR-32")</f>
        <v>JFR-32</v>
      </c>
      <c r="CN12" s="4" t="s">
        <v>9</v>
      </c>
      <c r="CO12" s="4" t="s">
        <v>7</v>
      </c>
      <c r="CP12" s="135" t="s">
        <v>7</v>
      </c>
      <c r="CQ12" s="4" t="s">
        <v>10</v>
      </c>
      <c r="CR12" s="4" t="s">
        <v>10</v>
      </c>
      <c r="CS12" s="105" t="s">
        <v>8</v>
      </c>
      <c r="CT12" s="4" t="s">
        <v>10</v>
      </c>
      <c r="CU12" s="105" t="s">
        <v>8</v>
      </c>
      <c r="CV12" s="4" t="s">
        <v>7</v>
      </c>
      <c r="CW12" s="4" t="s">
        <v>7</v>
      </c>
      <c r="CX12" s="4" t="s">
        <v>11</v>
      </c>
      <c r="CY12" s="105" t="s">
        <v>8</v>
      </c>
      <c r="CZ12" s="106" t="str">
        <f>IF(COUNTIF(Trames!$K$73:$K$80,'Deroulé 5Jours'!$A12),"RA","JFR-37")</f>
        <v>JFR-37</v>
      </c>
      <c r="DA12" s="4" t="s">
        <v>11</v>
      </c>
      <c r="DB12" s="4" t="s">
        <v>11</v>
      </c>
      <c r="DC12" s="4" t="s">
        <v>7</v>
      </c>
      <c r="DD12" s="4" t="s">
        <v>7</v>
      </c>
      <c r="DE12" s="105" t="s">
        <v>8</v>
      </c>
      <c r="DF12" s="4" t="s">
        <v>9</v>
      </c>
      <c r="DG12" s="4" t="s">
        <v>12</v>
      </c>
      <c r="DH12" s="4" t="s">
        <v>46</v>
      </c>
      <c r="DI12" s="105" t="s">
        <v>8</v>
      </c>
      <c r="DJ12" s="4" t="s">
        <v>7</v>
      </c>
      <c r="DK12" s="4" t="s">
        <v>7</v>
      </c>
      <c r="DL12" s="106" t="str">
        <f>IF(COUNTIF(Trames!$K$73:$K$80,'Deroulé 5Jours'!$A12),"RA","7H30-18H")</f>
        <v>7H30-18H</v>
      </c>
      <c r="DM12" s="105" t="s">
        <v>8</v>
      </c>
      <c r="DN12" s="4" t="s">
        <v>14</v>
      </c>
      <c r="DO12" s="4" t="s">
        <v>15</v>
      </c>
      <c r="DP12" s="4" t="s">
        <v>15</v>
      </c>
      <c r="DQ12" s="4" t="s">
        <v>7</v>
      </c>
      <c r="DR12" s="4" t="s">
        <v>7</v>
      </c>
      <c r="DS12" s="105" t="s">
        <v>8</v>
      </c>
      <c r="DT12" s="105" t="s">
        <v>8</v>
      </c>
      <c r="DU12" s="107" t="str">
        <f>IF($E$6="RA","JFR-37","7H30-18H")</f>
        <v>7H30-18H</v>
      </c>
      <c r="DV12" s="107" t="str">
        <f>IF($G$20="RA","CCV-46","7H30-18H")</f>
        <v>7H30-18H</v>
      </c>
      <c r="DW12" s="107" t="str">
        <f>IF($F$18="RA","JBU-16","7H30-18H")</f>
        <v>7H30-18H</v>
      </c>
      <c r="DX12" s="4" t="s">
        <v>7</v>
      </c>
      <c r="DY12" s="4" t="s">
        <v>7</v>
      </c>
      <c r="DZ12" s="106" t="str">
        <f>IF(COUNTIF(Trames!$K$73:$K$80,'Deroulé 5Jours'!$A12),"RA","JBC-23")</f>
        <v>JBC-23</v>
      </c>
      <c r="EA12" s="4" t="s">
        <v>16</v>
      </c>
      <c r="EB12" s="105" t="s">
        <v>8</v>
      </c>
      <c r="EC12" s="107" t="str">
        <f>IF($F$4="RA","JFR-32","7H30-18H")</f>
        <v>7H30-18H</v>
      </c>
      <c r="ED12" s="4" t="s">
        <v>46</v>
      </c>
      <c r="EE12" s="4" t="s">
        <v>7</v>
      </c>
      <c r="EF12" s="4" t="s">
        <v>7</v>
      </c>
      <c r="EG12" s="105" t="s">
        <v>8</v>
      </c>
      <c r="EH12" s="105" t="s">
        <v>8</v>
      </c>
      <c r="EI12" s="4" t="s">
        <v>16</v>
      </c>
      <c r="EJ12" s="4" t="s">
        <v>16</v>
      </c>
      <c r="EK12" s="4" t="s">
        <v>16</v>
      </c>
      <c r="EL12" s="4" t="s">
        <v>7</v>
      </c>
      <c r="EM12" s="4" t="s">
        <v>7</v>
      </c>
      <c r="EN12" s="4" t="s">
        <v>15</v>
      </c>
      <c r="EO12" s="106" t="str">
        <f>IF(COUNTIF(Trames!$K$73:$K$80,'Deroulé 5Jours'!$A12),"RA","JBC-21")</f>
        <v>JBC-21</v>
      </c>
      <c r="EP12" s="4" t="s">
        <v>15</v>
      </c>
      <c r="EQ12" s="105" t="s">
        <v>8</v>
      </c>
      <c r="ER12" s="4" t="s">
        <v>12</v>
      </c>
      <c r="ES12" s="4" t="s">
        <v>7</v>
      </c>
      <c r="ET12" s="4" t="s">
        <v>7</v>
      </c>
      <c r="EU12" s="4" t="s">
        <v>37</v>
      </c>
      <c r="EV12" s="4" t="s">
        <v>12</v>
      </c>
      <c r="EW12" s="4" t="s">
        <v>46</v>
      </c>
      <c r="EX12" s="105" t="s">
        <v>8</v>
      </c>
      <c r="EY12" s="105" t="s">
        <v>8</v>
      </c>
      <c r="EZ12" s="4" t="s">
        <v>7</v>
      </c>
      <c r="FA12" s="4" t="s">
        <v>7</v>
      </c>
      <c r="FB12" s="106" t="str">
        <f>IF(COUNTIF(Trames!$K$73:$K$80,'Deroulé 5Jours'!$A12),"RA","7H30-18H")</f>
        <v>7H30-18H</v>
      </c>
      <c r="FC12" s="105" t="s">
        <v>8</v>
      </c>
      <c r="FD12" s="106" t="str">
        <f>IF(COUNTIF(Trames!$K$73:$K$80,'Deroulé 5Jours'!$A12),"RA","JBC-25")</f>
        <v>JBC-25</v>
      </c>
      <c r="FE12" s="4" t="s">
        <v>39</v>
      </c>
      <c r="FF12" s="4" t="s">
        <v>39</v>
      </c>
      <c r="FG12" s="4" t="s">
        <v>7</v>
      </c>
      <c r="FH12" s="4" t="s">
        <v>7</v>
      </c>
      <c r="FI12" s="4" t="s">
        <v>38</v>
      </c>
      <c r="FJ12" s="4" t="s">
        <v>40</v>
      </c>
      <c r="FK12" s="4" t="s">
        <v>40</v>
      </c>
      <c r="FL12" s="105" t="s">
        <v>8</v>
      </c>
      <c r="FM12" s="105" t="s">
        <v>8</v>
      </c>
      <c r="FN12" s="4" t="s">
        <v>7</v>
      </c>
      <c r="FO12" s="4" t="s">
        <v>7</v>
      </c>
      <c r="FP12" s="4" t="s">
        <v>41</v>
      </c>
      <c r="FQ12" s="106" t="str">
        <f>IF(COUNTIF(Trames!$K$73:$K$80,'Deroulé 5Jours'!$A12),"RA","JBU-15")</f>
        <v>JBU-15</v>
      </c>
      <c r="FR12" s="4" t="s">
        <v>41</v>
      </c>
      <c r="FS12" s="4" t="s">
        <v>8</v>
      </c>
      <c r="FT12" s="4" t="s">
        <v>41</v>
      </c>
      <c r="FU12" s="4" t="s">
        <v>7</v>
      </c>
      <c r="FV12" s="4" t="s">
        <v>7</v>
      </c>
      <c r="FW12" s="107" t="str">
        <f>IF($C$10="RA","JBC-23","7H30-18H")</f>
        <v>7H30-18H</v>
      </c>
      <c r="FX12" s="105" t="s">
        <v>8</v>
      </c>
      <c r="FY12" s="105" t="s">
        <v>8</v>
      </c>
      <c r="FZ12" s="4" t="s">
        <v>42</v>
      </c>
      <c r="GA12" s="4" t="s">
        <v>42</v>
      </c>
      <c r="GB12" s="4" t="s">
        <v>7</v>
      </c>
      <c r="GC12" s="4" t="s">
        <v>7</v>
      </c>
      <c r="GD12" s="4" t="s">
        <v>43</v>
      </c>
      <c r="GE12" s="4" t="s">
        <v>43</v>
      </c>
      <c r="GF12" s="105" t="s">
        <v>8</v>
      </c>
      <c r="GG12" s="106" t="str">
        <f>IF(COUNTIF(Trames!$K$73:$K$80,'Deroulé 5Jours'!$A12),"RA","JBU-16")</f>
        <v>JBU-16</v>
      </c>
      <c r="GH12" s="4" t="s">
        <v>43</v>
      </c>
      <c r="GI12" s="4" t="s">
        <v>7</v>
      </c>
      <c r="GJ12" s="4" t="s">
        <v>7</v>
      </c>
      <c r="GK12" s="4" t="s">
        <v>42</v>
      </c>
      <c r="GL12" s="4" t="s">
        <v>42</v>
      </c>
      <c r="GM12" s="4" t="s">
        <v>43</v>
      </c>
      <c r="GN12" s="105" t="s">
        <v>8</v>
      </c>
      <c r="GO12" s="105" t="s">
        <v>8</v>
      </c>
      <c r="GP12" s="4" t="s">
        <v>7</v>
      </c>
      <c r="GQ12" s="4" t="s">
        <v>7</v>
      </c>
      <c r="GR12" s="4" t="s">
        <v>44</v>
      </c>
      <c r="GS12" s="106" t="str">
        <f>IF(COUNTIF(Trames!$K$73:$K$80,'Deroulé 5Jours'!$A12),"RA","7H30-18H")</f>
        <v>7H30-18H</v>
      </c>
      <c r="GT12" s="4" t="s">
        <v>45</v>
      </c>
      <c r="GU12" s="105" t="s">
        <v>8</v>
      </c>
      <c r="GV12" s="106" t="str">
        <f>IF(COUNTIF(Trames!$K$73:$K$80,'Deroulé 5Jours'!$A12),"RA","CCV-46")</f>
        <v>CCV-46</v>
      </c>
      <c r="GW12" s="4" t="s">
        <v>7</v>
      </c>
      <c r="GX12" s="4" t="s">
        <v>7</v>
      </c>
      <c r="GY12" s="105" t="s">
        <v>8</v>
      </c>
      <c r="GZ12" s="4" t="s">
        <v>46</v>
      </c>
      <c r="HA12" s="107" t="str">
        <f>IF($E$14="RA","JBC-25","7H30-18H")</f>
        <v>7H30-18H</v>
      </c>
      <c r="HB12" s="4" t="s">
        <v>12</v>
      </c>
      <c r="HC12" s="105" t="s">
        <v>8</v>
      </c>
      <c r="HD12" s="4" t="s">
        <v>7</v>
      </c>
      <c r="HE12" s="4" t="s">
        <v>7</v>
      </c>
      <c r="HF12" s="4" t="s">
        <v>45</v>
      </c>
      <c r="HG12" s="4" t="s">
        <v>47</v>
      </c>
      <c r="HH12" s="106" t="str">
        <f>IF(COUNTIF(Trames!$K$73:$K$80,'Deroulé 5Jours'!$A12),"RA","7H30-18H")</f>
        <v>7H30-18H</v>
      </c>
      <c r="HI12" s="105" t="s">
        <v>8</v>
      </c>
      <c r="HJ12" s="106" t="str">
        <f>IF(COUNTIF(Trames!$K$73:$K$80,'Deroulé 5Jours'!$A12),"RA","7H30-18H")</f>
        <v>7H30-18H</v>
      </c>
      <c r="HK12" s="4" t="s">
        <v>7</v>
      </c>
      <c r="HL12" s="4" t="s">
        <v>7</v>
      </c>
      <c r="HM12" s="136" t="s">
        <v>8</v>
      </c>
      <c r="HN12" s="105" t="s">
        <v>8</v>
      </c>
      <c r="HO12" s="4" t="s">
        <v>42</v>
      </c>
      <c r="HP12" s="4" t="s">
        <v>54</v>
      </c>
      <c r="HQ12" s="4" t="s">
        <v>54</v>
      </c>
      <c r="HR12" s="4" t="s">
        <v>7</v>
      </c>
      <c r="HS12" s="136" t="s">
        <v>7</v>
      </c>
      <c r="HT12" s="135" t="s">
        <v>9</v>
      </c>
      <c r="HU12" s="105" t="s">
        <v>8</v>
      </c>
      <c r="HV12" s="4" t="s">
        <v>9</v>
      </c>
      <c r="HW12" s="106" t="str">
        <f>IF(COUNTIF(Trames!$K$73:$K$80,'Deroulé 5Jours'!$A12),"RA","JFR-32")</f>
        <v>JFR-32</v>
      </c>
      <c r="HX12" s="4" t="s">
        <v>9</v>
      </c>
      <c r="HY12" s="4" t="s">
        <v>7</v>
      </c>
      <c r="HZ12" s="135" t="s">
        <v>7</v>
      </c>
      <c r="IA12" s="4" t="s">
        <v>10</v>
      </c>
      <c r="IB12" s="4" t="s">
        <v>10</v>
      </c>
      <c r="IC12" s="105" t="s">
        <v>8</v>
      </c>
      <c r="ID12" s="4" t="s">
        <v>10</v>
      </c>
      <c r="IE12" s="105" t="s">
        <v>8</v>
      </c>
      <c r="IF12" s="4" t="s">
        <v>7</v>
      </c>
      <c r="IG12" s="4" t="s">
        <v>7</v>
      </c>
      <c r="IH12" s="4" t="s">
        <v>11</v>
      </c>
      <c r="II12" s="105" t="s">
        <v>8</v>
      </c>
      <c r="IJ12" s="106" t="str">
        <f>IF(COUNTIF(Trames!$K$73:$K$80,'Deroulé 5Jours'!$A12),"RA","JFR-37")</f>
        <v>JFR-37</v>
      </c>
      <c r="IK12" s="4" t="s">
        <v>11</v>
      </c>
      <c r="IL12" s="4" t="s">
        <v>11</v>
      </c>
      <c r="IM12" s="4" t="s">
        <v>7</v>
      </c>
      <c r="IN12" s="4" t="s">
        <v>7</v>
      </c>
      <c r="IO12" s="105" t="s">
        <v>8</v>
      </c>
      <c r="IP12" s="4" t="s">
        <v>9</v>
      </c>
      <c r="IQ12" s="4" t="s">
        <v>12</v>
      </c>
      <c r="IR12" s="4" t="s">
        <v>46</v>
      </c>
      <c r="IS12" s="105" t="s">
        <v>8</v>
      </c>
      <c r="IT12" s="4" t="s">
        <v>7</v>
      </c>
      <c r="IU12" s="4" t="s">
        <v>7</v>
      </c>
      <c r="IV12" s="106" t="str">
        <f>IF(COUNTIF(Trames!$K$73:$K$80,'Deroulé 5Jours'!$A12),"RA","7H30-18H")</f>
        <v>7H30-18H</v>
      </c>
      <c r="IW12" s="105" t="s">
        <v>8</v>
      </c>
      <c r="IX12" s="4" t="s">
        <v>14</v>
      </c>
      <c r="IY12" s="4" t="s">
        <v>15</v>
      </c>
      <c r="IZ12" s="4" t="s">
        <v>15</v>
      </c>
      <c r="JA12" s="4" t="s">
        <v>7</v>
      </c>
      <c r="JB12" s="4" t="s">
        <v>7</v>
      </c>
      <c r="JC12" s="105" t="s">
        <v>8</v>
      </c>
      <c r="JD12" s="105" t="s">
        <v>8</v>
      </c>
      <c r="JE12" s="107" t="str">
        <f>IF($E$6="RA","JFR-37","7H30-18H")</f>
        <v>7H30-18H</v>
      </c>
      <c r="JF12" s="107" t="str">
        <f>IF($G$20="RA","CCV-46","7H30-18H")</f>
        <v>7H30-18H</v>
      </c>
      <c r="JG12" s="107" t="str">
        <f>IF($F$18="RA","JBU-16","7H30-18H")</f>
        <v>7H30-18H</v>
      </c>
      <c r="JH12" s="4" t="s">
        <v>7</v>
      </c>
      <c r="JI12" s="4" t="s">
        <v>7</v>
      </c>
      <c r="JJ12" s="106" t="str">
        <f>IF(COUNTIF(Trames!$K$73:$K$80,'Deroulé 5Jours'!$A12),"RA","JBC-23")</f>
        <v>JBC-23</v>
      </c>
      <c r="JK12" s="4" t="s">
        <v>16</v>
      </c>
      <c r="JL12" s="105" t="s">
        <v>8</v>
      </c>
      <c r="JM12" s="107" t="str">
        <f>IF($F$4="RA","JFR-32","7H30-18H")</f>
        <v>7H30-18H</v>
      </c>
      <c r="JN12" s="4" t="s">
        <v>46</v>
      </c>
      <c r="JO12" s="4" t="s">
        <v>7</v>
      </c>
      <c r="JP12" s="4" t="s">
        <v>7</v>
      </c>
      <c r="JQ12" s="105" t="s">
        <v>8</v>
      </c>
      <c r="JR12" s="105" t="s">
        <v>8</v>
      </c>
      <c r="JS12" s="4" t="s">
        <v>16</v>
      </c>
      <c r="JT12" s="4" t="s">
        <v>16</v>
      </c>
      <c r="JU12" s="4" t="s">
        <v>16</v>
      </c>
      <c r="JV12" s="4" t="s">
        <v>7</v>
      </c>
      <c r="JW12" s="4" t="s">
        <v>7</v>
      </c>
      <c r="JX12" s="4" t="s">
        <v>15</v>
      </c>
      <c r="JY12" s="106" t="str">
        <f>IF(COUNTIF(Trames!$K$73:$K$80,'Deroulé 5Jours'!$A12),"RA","JBC-21")</f>
        <v>JBC-21</v>
      </c>
      <c r="JZ12" s="4" t="s">
        <v>15</v>
      </c>
      <c r="KA12" s="105" t="s">
        <v>8</v>
      </c>
      <c r="KB12" s="4" t="s">
        <v>12</v>
      </c>
      <c r="KC12" s="4" t="s">
        <v>7</v>
      </c>
      <c r="KD12" s="4" t="s">
        <v>7</v>
      </c>
      <c r="KE12" s="105" t="s">
        <v>8</v>
      </c>
      <c r="KF12" s="105" t="s">
        <v>8</v>
      </c>
      <c r="KG12" s="4" t="s">
        <v>16</v>
      </c>
      <c r="KH12" s="4" t="s">
        <v>16</v>
      </c>
      <c r="KI12" s="4" t="s">
        <v>16</v>
      </c>
      <c r="KJ12" s="4" t="s">
        <v>7</v>
      </c>
      <c r="KK12" s="4" t="s">
        <v>7</v>
      </c>
      <c r="KL12" s="106" t="str">
        <f>IF(COUNTIF(Trames!$K$73:$K$80,'Deroulé 5Jours'!$A12),"RA","JBC-23")</f>
        <v>JBC-23</v>
      </c>
      <c r="KM12" s="4" t="s">
        <v>16</v>
      </c>
      <c r="KN12" s="105" t="s">
        <v>8</v>
      </c>
      <c r="KO12" s="107" t="str">
        <f>IF($F$4="RA","JFR-32","7H30-18H")</f>
        <v>7H30-18H</v>
      </c>
      <c r="KP12" s="4" t="s">
        <v>46</v>
      </c>
      <c r="KQ12" s="4" t="s">
        <v>7</v>
      </c>
      <c r="KR12" s="4" t="s">
        <v>7</v>
      </c>
      <c r="KS12" s="105" t="s">
        <v>8</v>
      </c>
      <c r="KT12" s="105" t="s">
        <v>8</v>
      </c>
      <c r="KU12" s="107" t="str">
        <f>IF($E$6="RA","JFR-37","7H30-18H")</f>
        <v>7H30-18H</v>
      </c>
      <c r="KV12" s="107" t="str">
        <f>IF($G$20="RA","CCV-46","7H30-18H")</f>
        <v>7H30-18H</v>
      </c>
      <c r="KW12" s="107" t="str">
        <f>IF($F$18="RA","JBU-16","7H30-18H")</f>
        <v>7H30-18H</v>
      </c>
      <c r="KX12" s="4" t="s">
        <v>7</v>
      </c>
      <c r="KY12" s="4" t="s">
        <v>7</v>
      </c>
      <c r="KZ12" s="106" t="str">
        <f>IF(COUNTIF(Trames!$K$73:$K$80,'Deroulé 5Jours'!$A12),"RA","7H30-18H")</f>
        <v>7H30-18H</v>
      </c>
      <c r="LA12" s="105" t="s">
        <v>8</v>
      </c>
      <c r="LB12" s="4" t="s">
        <v>14</v>
      </c>
      <c r="LC12" s="4" t="s">
        <v>15</v>
      </c>
      <c r="LD12" s="4" t="s">
        <v>15</v>
      </c>
      <c r="LE12" s="4" t="s">
        <v>7</v>
      </c>
      <c r="LF12" s="4" t="s">
        <v>7</v>
      </c>
      <c r="LG12" s="105" t="s">
        <v>8</v>
      </c>
      <c r="LH12" s="4" t="s">
        <v>9</v>
      </c>
      <c r="LI12" s="4" t="s">
        <v>12</v>
      </c>
      <c r="LJ12" s="4" t="s">
        <v>46</v>
      </c>
      <c r="LK12" s="105" t="s">
        <v>8</v>
      </c>
      <c r="LL12" s="4" t="s">
        <v>7</v>
      </c>
      <c r="LM12" s="4" t="s">
        <v>7</v>
      </c>
      <c r="LN12" s="4" t="s">
        <v>11</v>
      </c>
      <c r="LO12" s="105" t="s">
        <v>8</v>
      </c>
      <c r="LP12" s="106" t="str">
        <f>IF(COUNTIF(Trames!$K$73:$K$80,'Deroulé 5Jours'!$A12),"RA","JFR-37")</f>
        <v>JFR-37</v>
      </c>
      <c r="LQ12" s="4" t="s">
        <v>11</v>
      </c>
      <c r="LR12" s="4" t="s">
        <v>11</v>
      </c>
      <c r="LS12" s="4" t="s">
        <v>7</v>
      </c>
      <c r="LT12" s="4" t="s">
        <v>7</v>
      </c>
      <c r="LU12" s="4" t="s">
        <v>10</v>
      </c>
      <c r="LV12" s="4" t="s">
        <v>10</v>
      </c>
      <c r="LW12" s="105" t="s">
        <v>8</v>
      </c>
      <c r="LX12" s="4" t="s">
        <v>10</v>
      </c>
      <c r="LY12" s="105" t="s">
        <v>8</v>
      </c>
      <c r="LZ12" s="4" t="s">
        <v>7</v>
      </c>
      <c r="MA12" s="4" t="s">
        <v>7</v>
      </c>
      <c r="MB12" s="4" t="s">
        <v>9</v>
      </c>
      <c r="MC12" s="105" t="s">
        <v>8</v>
      </c>
      <c r="MD12" s="4" t="s">
        <v>9</v>
      </c>
      <c r="ME12" s="106" t="str">
        <f>IF(COUNTIF(Trames!$K$73:$K$80,'Deroulé 5Jours'!$A12),"RA","JFR-32")</f>
        <v>JFR-32</v>
      </c>
      <c r="MF12" s="4" t="s">
        <v>9</v>
      </c>
      <c r="MG12" s="4" t="s">
        <v>7</v>
      </c>
      <c r="MH12" s="4" t="s">
        <v>7</v>
      </c>
      <c r="MI12" s="105" t="s">
        <v>8</v>
      </c>
      <c r="MJ12" s="105" t="s">
        <v>8</v>
      </c>
      <c r="MK12" s="4" t="s">
        <v>42</v>
      </c>
      <c r="ML12" s="4" t="s">
        <v>54</v>
      </c>
      <c r="MM12" s="4" t="s">
        <v>54</v>
      </c>
      <c r="MN12" s="4" t="s">
        <v>7</v>
      </c>
      <c r="MO12" s="4" t="s">
        <v>7</v>
      </c>
      <c r="MP12" s="4" t="s">
        <v>45</v>
      </c>
      <c r="MQ12" s="4" t="s">
        <v>47</v>
      </c>
      <c r="MR12" s="106" t="str">
        <f>IF(COUNTIF(Trames!$K$73:$K$80,'Deroulé 5Jours'!$A33),"RA","7H30-18H")</f>
        <v>7H30-18H</v>
      </c>
      <c r="MS12" s="105" t="s">
        <v>8</v>
      </c>
      <c r="MT12" s="106" t="str">
        <f>IF(COUNTIF(Trames!$K$73:$K$80,'Deroulé 5Jours'!$A33),"RA","7H30-18H")</f>
        <v>7H30-18H</v>
      </c>
      <c r="MU12" s="2" t="s">
        <v>7</v>
      </c>
      <c r="MV12" s="2" t="s">
        <v>7</v>
      </c>
      <c r="MW12" s="105" t="s">
        <v>8</v>
      </c>
      <c r="MX12" s="4" t="s">
        <v>46</v>
      </c>
      <c r="MY12" s="107" t="str">
        <f>IF($E$14="RA","JBC-25","7H30-18H")</f>
        <v>7H30-18H</v>
      </c>
      <c r="MZ12" s="4" t="s">
        <v>12</v>
      </c>
      <c r="NA12" s="105" t="s">
        <v>8</v>
      </c>
      <c r="NB12" s="2" t="s">
        <v>7</v>
      </c>
      <c r="NC12" s="2" t="s">
        <v>7</v>
      </c>
      <c r="ND12" s="4" t="s">
        <v>44</v>
      </c>
      <c r="NE12" s="106" t="str">
        <f>IF(COUNTIF(Trames!$K$73:$K$80,'Deroulé 5Jours'!$A33),"RA","7H30-18H")</f>
        <v>7H30-18H</v>
      </c>
      <c r="NF12" s="4" t="s">
        <v>45</v>
      </c>
      <c r="NG12" s="105" t="s">
        <v>8</v>
      </c>
      <c r="NH12" s="106" t="str">
        <f>IF(COUNTIF(Trames!$K$73:$K$80,'Deroulé 5Jours'!$A33),"RA","CCV-46")</f>
        <v>CCV-46</v>
      </c>
      <c r="NI12" s="2" t="s">
        <v>7</v>
      </c>
      <c r="NJ12" s="2" t="s">
        <v>7</v>
      </c>
      <c r="NK12" s="4" t="s">
        <v>42</v>
      </c>
      <c r="NL12" s="4" t="s">
        <v>42</v>
      </c>
      <c r="NM12" s="4" t="s">
        <v>43</v>
      </c>
      <c r="NN12" s="105" t="s">
        <v>8</v>
      </c>
      <c r="NO12" s="105" t="s">
        <v>8</v>
      </c>
      <c r="NP12" s="2" t="s">
        <v>7</v>
      </c>
      <c r="NQ12" s="2" t="s">
        <v>7</v>
      </c>
      <c r="NR12" s="4" t="s">
        <v>43</v>
      </c>
      <c r="NS12" s="4" t="s">
        <v>43</v>
      </c>
      <c r="NT12" s="105" t="s">
        <v>8</v>
      </c>
      <c r="NU12" s="106" t="str">
        <f>IF(COUNTIF(Trames!$K$73:$K$80,'Deroulé 5Jours'!$A33),"RA","JBU-16")</f>
        <v>JBU-16</v>
      </c>
      <c r="NV12" s="4" t="s">
        <v>43</v>
      </c>
      <c r="NW12" s="2" t="s">
        <v>7</v>
      </c>
      <c r="NX12" s="2" t="s">
        <v>7</v>
      </c>
      <c r="NY12" s="107" t="str">
        <f>IF($C$10="RA","JBC-23","7H30-18H")</f>
        <v>7H30-18H</v>
      </c>
      <c r="NZ12" s="105" t="s">
        <v>8</v>
      </c>
      <c r="OA12" s="105" t="s">
        <v>8</v>
      </c>
      <c r="OB12" s="4" t="s">
        <v>42</v>
      </c>
      <c r="OC12" s="4" t="s">
        <v>42</v>
      </c>
      <c r="OD12" s="2" t="s">
        <v>7</v>
      </c>
      <c r="OE12" s="2" t="s">
        <v>7</v>
      </c>
      <c r="OF12" s="4" t="s">
        <v>41</v>
      </c>
      <c r="OG12" s="106" t="str">
        <f>IF(COUNTIF(Trames!$K$73:$K$80,'Deroulé 5Jours'!$A33),"RA","JBU-15")</f>
        <v>JBU-15</v>
      </c>
      <c r="OH12" s="4" t="s">
        <v>41</v>
      </c>
      <c r="OI12" s="4" t="s">
        <v>8</v>
      </c>
      <c r="OJ12" s="4" t="s">
        <v>41</v>
      </c>
      <c r="OK12" s="2" t="s">
        <v>7</v>
      </c>
      <c r="OL12" s="2" t="s">
        <v>7</v>
      </c>
      <c r="OM12" s="4" t="s">
        <v>38</v>
      </c>
      <c r="ON12" s="4" t="s">
        <v>40</v>
      </c>
      <c r="OO12" s="4" t="s">
        <v>40</v>
      </c>
      <c r="OP12" s="105" t="s">
        <v>8</v>
      </c>
      <c r="OQ12" s="105" t="s">
        <v>8</v>
      </c>
      <c r="OR12" s="2" t="s">
        <v>7</v>
      </c>
      <c r="OS12" s="2" t="s">
        <v>7</v>
      </c>
      <c r="OT12" s="106" t="str">
        <f>IF(COUNTIF(Trames!$K$73:$K$80,'Deroulé 5Jours'!$A33),"RA","7H30-18H")</f>
        <v>7H30-18H</v>
      </c>
      <c r="OU12" s="105" t="s">
        <v>8</v>
      </c>
      <c r="OV12" s="106" t="str">
        <f>IF(COUNTIF(Trames!$K$73:$K$80,'Deroulé 5Jours'!$A33),"RA","JBC-25")</f>
        <v>JBC-25</v>
      </c>
      <c r="OW12" s="4" t="s">
        <v>39</v>
      </c>
      <c r="OX12" s="4" t="s">
        <v>39</v>
      </c>
      <c r="OY12" s="2" t="s">
        <v>7</v>
      </c>
      <c r="OZ12" s="2" t="s">
        <v>7</v>
      </c>
      <c r="PA12" s="4" t="s">
        <v>37</v>
      </c>
      <c r="PB12" s="4" t="s">
        <v>12</v>
      </c>
      <c r="PC12" s="4" t="s">
        <v>46</v>
      </c>
      <c r="PD12" s="105" t="s">
        <v>8</v>
      </c>
      <c r="PE12" s="105" t="s">
        <v>8</v>
      </c>
      <c r="PF12" s="2" t="s">
        <v>7</v>
      </c>
      <c r="PG12" s="2" t="s">
        <v>7</v>
      </c>
    </row>
    <row r="13" spans="1:423">
      <c r="A13" s="124"/>
      <c r="B13" s="4" t="s">
        <v>37</v>
      </c>
      <c r="C13" s="4" t="s">
        <v>12</v>
      </c>
      <c r="D13" s="4" t="s">
        <v>46</v>
      </c>
      <c r="E13" s="105" t="s">
        <v>8</v>
      </c>
      <c r="F13" s="105" t="s">
        <v>8</v>
      </c>
      <c r="G13" s="4" t="s">
        <v>7</v>
      </c>
      <c r="H13" s="4" t="s">
        <v>7</v>
      </c>
      <c r="I13" s="4" t="s">
        <v>7</v>
      </c>
      <c r="J13" s="4" t="s">
        <v>7</v>
      </c>
      <c r="K13" s="106" t="str">
        <f>IF(COUNTIF(Trames!$K$73:$K$80,'Deroulé 5Jours'!$A13),"RA","7H30-18H")</f>
        <v>7H30-18H</v>
      </c>
      <c r="L13" s="105" t="s">
        <v>8</v>
      </c>
      <c r="M13" s="106" t="str">
        <f>IF(COUNTIF(Trames!$K$73:$K$80,'Deroulé 5Jours'!$A13),"RA","JBC-25")</f>
        <v>JBC-25</v>
      </c>
      <c r="N13" s="4" t="s">
        <v>39</v>
      </c>
      <c r="O13" s="4" t="s">
        <v>39</v>
      </c>
      <c r="P13" s="4" t="s">
        <v>7</v>
      </c>
      <c r="Q13" s="4" t="s">
        <v>7</v>
      </c>
      <c r="R13" s="4" t="s">
        <v>38</v>
      </c>
      <c r="S13" s="4" t="s">
        <v>40</v>
      </c>
      <c r="T13" s="4" t="s">
        <v>40</v>
      </c>
      <c r="U13" s="105" t="s">
        <v>8</v>
      </c>
      <c r="V13" s="105" t="s">
        <v>8</v>
      </c>
      <c r="W13" s="4" t="s">
        <v>7</v>
      </c>
      <c r="X13" s="4" t="s">
        <v>7</v>
      </c>
      <c r="Y13" s="4" t="s">
        <v>41</v>
      </c>
      <c r="Z13" s="106" t="str">
        <f>IF(COUNTIF(Trames!$K$73:$K$80,'Deroulé 5Jours'!$A13),"RA","JBU-15")</f>
        <v>JBU-15</v>
      </c>
      <c r="AA13" s="4" t="s">
        <v>41</v>
      </c>
      <c r="AB13" s="4" t="s">
        <v>8</v>
      </c>
      <c r="AC13" s="4" t="s">
        <v>41</v>
      </c>
      <c r="AD13" s="4" t="s">
        <v>7</v>
      </c>
      <c r="AE13" s="4" t="s">
        <v>7</v>
      </c>
      <c r="AF13" s="107" t="str">
        <f>IF($C$10="RA","JBC-23","7H30-18H")</f>
        <v>7H30-18H</v>
      </c>
      <c r="AG13" s="105" t="s">
        <v>8</v>
      </c>
      <c r="AH13" s="105" t="s">
        <v>8</v>
      </c>
      <c r="AI13" s="4" t="s">
        <v>42</v>
      </c>
      <c r="AJ13" s="4" t="s">
        <v>42</v>
      </c>
      <c r="AK13" s="4" t="s">
        <v>7</v>
      </c>
      <c r="AL13" s="4" t="s">
        <v>7</v>
      </c>
      <c r="AM13" s="4" t="s">
        <v>43</v>
      </c>
      <c r="AN13" s="4" t="s">
        <v>43</v>
      </c>
      <c r="AO13" s="105" t="s">
        <v>8</v>
      </c>
      <c r="AP13" s="106" t="str">
        <f>IF(COUNTIF(Trames!$K$73:$K$80,'Deroulé 5Jours'!$A13),"RA","JBU-16")</f>
        <v>JBU-16</v>
      </c>
      <c r="AQ13" s="4" t="s">
        <v>43</v>
      </c>
      <c r="AR13" s="4" t="s">
        <v>7</v>
      </c>
      <c r="AS13" s="4" t="s">
        <v>7</v>
      </c>
      <c r="AT13" s="4" t="s">
        <v>42</v>
      </c>
      <c r="AU13" s="4" t="s">
        <v>42</v>
      </c>
      <c r="AV13" s="4" t="s">
        <v>43</v>
      </c>
      <c r="AW13" s="105" t="s">
        <v>8</v>
      </c>
      <c r="AX13" s="105" t="s">
        <v>8</v>
      </c>
      <c r="AY13" s="4" t="s">
        <v>7</v>
      </c>
      <c r="AZ13" s="4" t="s">
        <v>7</v>
      </c>
      <c r="BA13" s="4" t="s">
        <v>44</v>
      </c>
      <c r="BB13" s="106" t="str">
        <f>IF(COUNTIF(Trames!$K$73:$K$80,'Deroulé 5Jours'!$A13),"RA","7H30-18H")</f>
        <v>7H30-18H</v>
      </c>
      <c r="BC13" s="4" t="s">
        <v>45</v>
      </c>
      <c r="BD13" s="105" t="s">
        <v>8</v>
      </c>
      <c r="BE13" s="106" t="str">
        <f>IF(COUNTIF(Trames!$K$73:$K$80,'Deroulé 5Jours'!$A13),"RA","CCV-46")</f>
        <v>CCV-46</v>
      </c>
      <c r="BF13" s="4" t="s">
        <v>7</v>
      </c>
      <c r="BG13" s="4" t="s">
        <v>7</v>
      </c>
      <c r="BH13" s="105" t="s">
        <v>8</v>
      </c>
      <c r="BI13" s="4" t="s">
        <v>46</v>
      </c>
      <c r="BJ13" s="107" t="str">
        <f>IF($E$14="RA","JBC-25","7H30-18H")</f>
        <v>7H30-18H</v>
      </c>
      <c r="BK13" s="4" t="s">
        <v>12</v>
      </c>
      <c r="BL13" s="105" t="s">
        <v>8</v>
      </c>
      <c r="BM13" s="4" t="s">
        <v>7</v>
      </c>
      <c r="BN13" s="4" t="s">
        <v>7</v>
      </c>
      <c r="BO13" s="4" t="s">
        <v>45</v>
      </c>
      <c r="BP13" s="4" t="s">
        <v>47</v>
      </c>
      <c r="BQ13" s="106" t="str">
        <f>IF(COUNTIF(Trames!$K$73:$K$80,'Deroulé 5Jours'!$A13),"RA","7H30-18H")</f>
        <v>7H30-18H</v>
      </c>
      <c r="BR13" s="105" t="s">
        <v>8</v>
      </c>
      <c r="BS13" s="106" t="str">
        <f>IF(COUNTIF(Trames!$K$73:$K$80,'Deroulé 5Jours'!$A13),"RA","7H30-18H")</f>
        <v>7H30-18H</v>
      </c>
      <c r="BT13" s="4" t="s">
        <v>7</v>
      </c>
      <c r="BU13" s="4" t="s">
        <v>7</v>
      </c>
      <c r="BV13" s="136" t="s">
        <v>8</v>
      </c>
      <c r="BW13" s="105" t="s">
        <v>8</v>
      </c>
      <c r="BX13" s="4" t="s">
        <v>42</v>
      </c>
      <c r="BY13" s="4" t="s">
        <v>54</v>
      </c>
      <c r="BZ13" s="4" t="s">
        <v>54</v>
      </c>
      <c r="CA13" s="4" t="s">
        <v>7</v>
      </c>
      <c r="CB13" s="136" t="s">
        <v>7</v>
      </c>
      <c r="CC13" s="135" t="s">
        <v>9</v>
      </c>
      <c r="CD13" s="105" t="s">
        <v>8</v>
      </c>
      <c r="CE13" s="4" t="s">
        <v>9</v>
      </c>
      <c r="CF13" s="106" t="str">
        <f>IF(COUNTIF(Trames!$K$73:$K$80,'Deroulé 5Jours'!$A13),"RA","JFR-32")</f>
        <v>JFR-32</v>
      </c>
      <c r="CG13" s="4" t="s">
        <v>9</v>
      </c>
      <c r="CH13" s="4" t="s">
        <v>7</v>
      </c>
      <c r="CI13" s="135" t="s">
        <v>7</v>
      </c>
      <c r="CJ13" s="4" t="s">
        <v>10</v>
      </c>
      <c r="CK13" s="4" t="s">
        <v>10</v>
      </c>
      <c r="CL13" s="105" t="s">
        <v>8</v>
      </c>
      <c r="CM13" s="4" t="s">
        <v>10</v>
      </c>
      <c r="CN13" s="105" t="s">
        <v>8</v>
      </c>
      <c r="CO13" s="4" t="s">
        <v>7</v>
      </c>
      <c r="CP13" s="4" t="s">
        <v>7</v>
      </c>
      <c r="CQ13" s="4" t="s">
        <v>11</v>
      </c>
      <c r="CR13" s="105" t="s">
        <v>8</v>
      </c>
      <c r="CS13" s="106" t="str">
        <f>IF(COUNTIF(Trames!$K$73:$K$80,'Deroulé 5Jours'!$A13),"RA","JFR-37")</f>
        <v>JFR-37</v>
      </c>
      <c r="CT13" s="4" t="s">
        <v>11</v>
      </c>
      <c r="CU13" s="4" t="s">
        <v>11</v>
      </c>
      <c r="CV13" s="4" t="s">
        <v>7</v>
      </c>
      <c r="CW13" s="4" t="s">
        <v>7</v>
      </c>
      <c r="CX13" s="105" t="s">
        <v>8</v>
      </c>
      <c r="CY13" s="4" t="s">
        <v>9</v>
      </c>
      <c r="CZ13" s="4" t="s">
        <v>12</v>
      </c>
      <c r="DA13" s="4" t="s">
        <v>46</v>
      </c>
      <c r="DB13" s="105" t="s">
        <v>8</v>
      </c>
      <c r="DC13" s="4" t="s">
        <v>7</v>
      </c>
      <c r="DD13" s="4" t="s">
        <v>7</v>
      </c>
      <c r="DE13" s="106" t="str">
        <f>IF(COUNTIF(Trames!$K$73:$K$80,'Deroulé 5Jours'!$A13),"RA","7H30-18H")</f>
        <v>7H30-18H</v>
      </c>
      <c r="DF13" s="105" t="s">
        <v>8</v>
      </c>
      <c r="DG13" s="4" t="s">
        <v>14</v>
      </c>
      <c r="DH13" s="4" t="s">
        <v>15</v>
      </c>
      <c r="DI13" s="4" t="s">
        <v>15</v>
      </c>
      <c r="DJ13" s="4" t="s">
        <v>7</v>
      </c>
      <c r="DK13" s="4" t="s">
        <v>7</v>
      </c>
      <c r="DL13" s="105" t="s">
        <v>8</v>
      </c>
      <c r="DM13" s="105" t="s">
        <v>8</v>
      </c>
      <c r="DN13" s="107" t="str">
        <f>IF($E$6="RA","JFR-37","7H30-18H")</f>
        <v>7H30-18H</v>
      </c>
      <c r="DO13" s="107" t="str">
        <f>IF($G$20="RA","CCV-46","7H30-18H")</f>
        <v>7H30-18H</v>
      </c>
      <c r="DP13" s="107" t="str">
        <f>IF($F$18="RA","JBU-16","7H30-18H")</f>
        <v>7H30-18H</v>
      </c>
      <c r="DQ13" s="4" t="s">
        <v>7</v>
      </c>
      <c r="DR13" s="4" t="s">
        <v>7</v>
      </c>
      <c r="DS13" s="106" t="str">
        <f>IF(COUNTIF(Trames!$K$73:$K$80,'Deroulé 5Jours'!$A13),"RA","JBC-23")</f>
        <v>JBC-23</v>
      </c>
      <c r="DT13" s="4" t="s">
        <v>16</v>
      </c>
      <c r="DU13" s="105" t="s">
        <v>8</v>
      </c>
      <c r="DV13" s="107" t="str">
        <f>IF($F$4="RA","JFR-32","7H30-18H")</f>
        <v>7H30-18H</v>
      </c>
      <c r="DW13" s="4" t="s">
        <v>46</v>
      </c>
      <c r="DX13" s="4" t="s">
        <v>7</v>
      </c>
      <c r="DY13" s="4" t="s">
        <v>7</v>
      </c>
      <c r="DZ13" s="105" t="s">
        <v>8</v>
      </c>
      <c r="EA13" s="105" t="s">
        <v>8</v>
      </c>
      <c r="EB13" s="4" t="s">
        <v>16</v>
      </c>
      <c r="EC13" s="4" t="s">
        <v>16</v>
      </c>
      <c r="ED13" s="4" t="s">
        <v>16</v>
      </c>
      <c r="EE13" s="4" t="s">
        <v>7</v>
      </c>
      <c r="EF13" s="4" t="s">
        <v>7</v>
      </c>
      <c r="EG13" s="4" t="s">
        <v>15</v>
      </c>
      <c r="EH13" s="106" t="str">
        <f>IF(COUNTIF(Trames!$K$73:$K$80,'Deroulé 5Jours'!$A13),"RA","JBC-21")</f>
        <v>JBC-21</v>
      </c>
      <c r="EI13" s="4" t="s">
        <v>15</v>
      </c>
      <c r="EJ13" s="105" t="s">
        <v>8</v>
      </c>
      <c r="EK13" s="4" t="s">
        <v>12</v>
      </c>
      <c r="EL13" s="4" t="s">
        <v>7</v>
      </c>
      <c r="EM13" s="4" t="s">
        <v>7</v>
      </c>
      <c r="EN13" s="4" t="s">
        <v>37</v>
      </c>
      <c r="EO13" s="4" t="s">
        <v>12</v>
      </c>
      <c r="EP13" s="4" t="s">
        <v>46</v>
      </c>
      <c r="EQ13" s="105" t="s">
        <v>8</v>
      </c>
      <c r="ER13" s="105" t="s">
        <v>8</v>
      </c>
      <c r="ES13" s="4" t="s">
        <v>7</v>
      </c>
      <c r="ET13" s="4" t="s">
        <v>7</v>
      </c>
      <c r="EU13" s="106" t="str">
        <f>IF(COUNTIF(Trames!$K$73:$K$80,'Deroulé 5Jours'!$A13),"RA","7H30-18H")</f>
        <v>7H30-18H</v>
      </c>
      <c r="EV13" s="105" t="s">
        <v>8</v>
      </c>
      <c r="EW13" s="106" t="str">
        <f>IF(COUNTIF(Trames!$K$73:$K$80,'Deroulé 5Jours'!$A13),"RA","JBC-25")</f>
        <v>JBC-25</v>
      </c>
      <c r="EX13" s="4" t="s">
        <v>39</v>
      </c>
      <c r="EY13" s="4" t="s">
        <v>39</v>
      </c>
      <c r="EZ13" s="4" t="s">
        <v>7</v>
      </c>
      <c r="FA13" s="4" t="s">
        <v>7</v>
      </c>
      <c r="FB13" s="4" t="s">
        <v>38</v>
      </c>
      <c r="FC13" s="4" t="s">
        <v>40</v>
      </c>
      <c r="FD13" s="4" t="s">
        <v>40</v>
      </c>
      <c r="FE13" s="105" t="s">
        <v>8</v>
      </c>
      <c r="FF13" s="105" t="s">
        <v>8</v>
      </c>
      <c r="FG13" s="4" t="s">
        <v>7</v>
      </c>
      <c r="FH13" s="4" t="s">
        <v>7</v>
      </c>
      <c r="FI13" s="4" t="s">
        <v>41</v>
      </c>
      <c r="FJ13" s="106" t="str">
        <f>IF(COUNTIF(Trames!$K$73:$K$80,'Deroulé 5Jours'!$A13),"RA","JBU-15")</f>
        <v>JBU-15</v>
      </c>
      <c r="FK13" s="4" t="s">
        <v>41</v>
      </c>
      <c r="FL13" s="4" t="s">
        <v>8</v>
      </c>
      <c r="FM13" s="4" t="s">
        <v>41</v>
      </c>
      <c r="FN13" s="4" t="s">
        <v>7</v>
      </c>
      <c r="FO13" s="4" t="s">
        <v>7</v>
      </c>
      <c r="FP13" s="107" t="str">
        <f>IF($C$10="RA","JBC-23","7H30-18H")</f>
        <v>7H30-18H</v>
      </c>
      <c r="FQ13" s="105" t="s">
        <v>8</v>
      </c>
      <c r="FR13" s="105" t="s">
        <v>8</v>
      </c>
      <c r="FS13" s="4" t="s">
        <v>42</v>
      </c>
      <c r="FT13" s="4" t="s">
        <v>42</v>
      </c>
      <c r="FU13" s="4" t="s">
        <v>7</v>
      </c>
      <c r="FV13" s="4" t="s">
        <v>7</v>
      </c>
      <c r="FW13" s="4" t="s">
        <v>43</v>
      </c>
      <c r="FX13" s="4" t="s">
        <v>43</v>
      </c>
      <c r="FY13" s="105" t="s">
        <v>8</v>
      </c>
      <c r="FZ13" s="106" t="str">
        <f>IF(COUNTIF(Trames!$K$73:$K$80,'Deroulé 5Jours'!$A13),"RA","JBU-16")</f>
        <v>JBU-16</v>
      </c>
      <c r="GA13" s="4" t="s">
        <v>43</v>
      </c>
      <c r="GB13" s="4" t="s">
        <v>7</v>
      </c>
      <c r="GC13" s="4" t="s">
        <v>7</v>
      </c>
      <c r="GD13" s="4" t="s">
        <v>42</v>
      </c>
      <c r="GE13" s="4" t="s">
        <v>42</v>
      </c>
      <c r="GF13" s="4" t="s">
        <v>43</v>
      </c>
      <c r="GG13" s="105" t="s">
        <v>8</v>
      </c>
      <c r="GH13" s="105" t="s">
        <v>8</v>
      </c>
      <c r="GI13" s="4" t="s">
        <v>7</v>
      </c>
      <c r="GJ13" s="4" t="s">
        <v>7</v>
      </c>
      <c r="GK13" s="4" t="s">
        <v>44</v>
      </c>
      <c r="GL13" s="106" t="str">
        <f>IF(COUNTIF(Trames!$K$73:$K$80,'Deroulé 5Jours'!$A13),"RA","7H30-18H")</f>
        <v>7H30-18H</v>
      </c>
      <c r="GM13" s="4" t="s">
        <v>45</v>
      </c>
      <c r="GN13" s="105" t="s">
        <v>8</v>
      </c>
      <c r="GO13" s="106" t="str">
        <f>IF(COUNTIF(Trames!$K$73:$K$80,'Deroulé 5Jours'!$A13),"RA","CCV-46")</f>
        <v>CCV-46</v>
      </c>
      <c r="GP13" s="4" t="s">
        <v>7</v>
      </c>
      <c r="GQ13" s="4" t="s">
        <v>7</v>
      </c>
      <c r="GR13" s="105" t="s">
        <v>8</v>
      </c>
      <c r="GS13" s="4" t="s">
        <v>46</v>
      </c>
      <c r="GT13" s="107" t="str">
        <f>IF($E$14="RA","JBC-25","7H30-18H")</f>
        <v>7H30-18H</v>
      </c>
      <c r="GU13" s="4" t="s">
        <v>12</v>
      </c>
      <c r="GV13" s="105" t="s">
        <v>8</v>
      </c>
      <c r="GW13" s="4" t="s">
        <v>7</v>
      </c>
      <c r="GX13" s="4" t="s">
        <v>7</v>
      </c>
      <c r="GY13" s="4" t="s">
        <v>45</v>
      </c>
      <c r="GZ13" s="4" t="s">
        <v>47</v>
      </c>
      <c r="HA13" s="106" t="str">
        <f>IF(COUNTIF(Trames!$K$73:$K$80,'Deroulé 5Jours'!$A13),"RA","7H30-18H")</f>
        <v>7H30-18H</v>
      </c>
      <c r="HB13" s="105" t="s">
        <v>8</v>
      </c>
      <c r="HC13" s="106" t="str">
        <f>IF(COUNTIF(Trames!$K$73:$K$80,'Deroulé 5Jours'!$A13),"RA","7H30-18H")</f>
        <v>7H30-18H</v>
      </c>
      <c r="HD13" s="4" t="s">
        <v>7</v>
      </c>
      <c r="HE13" s="4" t="s">
        <v>7</v>
      </c>
      <c r="HF13" s="136" t="s">
        <v>8</v>
      </c>
      <c r="HG13" s="105" t="s">
        <v>8</v>
      </c>
      <c r="HH13" s="4" t="s">
        <v>42</v>
      </c>
      <c r="HI13" s="4" t="s">
        <v>54</v>
      </c>
      <c r="HJ13" s="4" t="s">
        <v>54</v>
      </c>
      <c r="HK13" s="4" t="s">
        <v>7</v>
      </c>
      <c r="HL13" s="136" t="s">
        <v>7</v>
      </c>
      <c r="HM13" s="135" t="s">
        <v>9</v>
      </c>
      <c r="HN13" s="105" t="s">
        <v>8</v>
      </c>
      <c r="HO13" s="4" t="s">
        <v>9</v>
      </c>
      <c r="HP13" s="106" t="str">
        <f>IF(COUNTIF(Trames!$K$73:$K$80,'Deroulé 5Jours'!$A13),"RA","JFR-32")</f>
        <v>JFR-32</v>
      </c>
      <c r="HQ13" s="4" t="s">
        <v>9</v>
      </c>
      <c r="HR13" s="4" t="s">
        <v>7</v>
      </c>
      <c r="HS13" s="135" t="s">
        <v>7</v>
      </c>
      <c r="HT13" s="4" t="s">
        <v>10</v>
      </c>
      <c r="HU13" s="4" t="s">
        <v>10</v>
      </c>
      <c r="HV13" s="105" t="s">
        <v>8</v>
      </c>
      <c r="HW13" s="4" t="s">
        <v>10</v>
      </c>
      <c r="HX13" s="105" t="s">
        <v>8</v>
      </c>
      <c r="HY13" s="4" t="s">
        <v>7</v>
      </c>
      <c r="HZ13" s="4" t="s">
        <v>7</v>
      </c>
      <c r="IA13" s="4" t="s">
        <v>11</v>
      </c>
      <c r="IB13" s="105" t="s">
        <v>8</v>
      </c>
      <c r="IC13" s="106" t="str">
        <f>IF(COUNTIF(Trames!$K$73:$K$80,'Deroulé 5Jours'!$A13),"RA","JFR-37")</f>
        <v>JFR-37</v>
      </c>
      <c r="ID13" s="4" t="s">
        <v>11</v>
      </c>
      <c r="IE13" s="4" t="s">
        <v>11</v>
      </c>
      <c r="IF13" s="4" t="s">
        <v>7</v>
      </c>
      <c r="IG13" s="4" t="s">
        <v>7</v>
      </c>
      <c r="IH13" s="105" t="s">
        <v>8</v>
      </c>
      <c r="II13" s="4" t="s">
        <v>9</v>
      </c>
      <c r="IJ13" s="4" t="s">
        <v>12</v>
      </c>
      <c r="IK13" s="4" t="s">
        <v>46</v>
      </c>
      <c r="IL13" s="105" t="s">
        <v>8</v>
      </c>
      <c r="IM13" s="4" t="s">
        <v>7</v>
      </c>
      <c r="IN13" s="4" t="s">
        <v>7</v>
      </c>
      <c r="IO13" s="106" t="str">
        <f>IF(COUNTIF(Trames!$K$73:$K$80,'Deroulé 5Jours'!$A13),"RA","7H30-18H")</f>
        <v>7H30-18H</v>
      </c>
      <c r="IP13" s="105" t="s">
        <v>8</v>
      </c>
      <c r="IQ13" s="4" t="s">
        <v>14</v>
      </c>
      <c r="IR13" s="4" t="s">
        <v>15</v>
      </c>
      <c r="IS13" s="4" t="s">
        <v>15</v>
      </c>
      <c r="IT13" s="4" t="s">
        <v>7</v>
      </c>
      <c r="IU13" s="4" t="s">
        <v>7</v>
      </c>
      <c r="IV13" s="105" t="s">
        <v>8</v>
      </c>
      <c r="IW13" s="105" t="s">
        <v>8</v>
      </c>
      <c r="IX13" s="107" t="str">
        <f>IF($E$6="RA","JFR-37","7H30-18H")</f>
        <v>7H30-18H</v>
      </c>
      <c r="IY13" s="107" t="str">
        <f>IF($G$20="RA","CCV-46","7H30-18H")</f>
        <v>7H30-18H</v>
      </c>
      <c r="IZ13" s="107" t="str">
        <f>IF($F$18="RA","JBU-16","7H30-18H")</f>
        <v>7H30-18H</v>
      </c>
      <c r="JA13" s="4" t="s">
        <v>7</v>
      </c>
      <c r="JB13" s="4" t="s">
        <v>7</v>
      </c>
      <c r="JC13" s="106" t="str">
        <f>IF(COUNTIF(Trames!$K$73:$K$80,'Deroulé 5Jours'!$A13),"RA","JBC-23")</f>
        <v>JBC-23</v>
      </c>
      <c r="JD13" s="4" t="s">
        <v>16</v>
      </c>
      <c r="JE13" s="105" t="s">
        <v>8</v>
      </c>
      <c r="JF13" s="107" t="str">
        <f>IF($F$4="RA","JFR-32","7H30-18H")</f>
        <v>7H30-18H</v>
      </c>
      <c r="JG13" s="4" t="s">
        <v>46</v>
      </c>
      <c r="JH13" s="4" t="s">
        <v>7</v>
      </c>
      <c r="JI13" s="4" t="s">
        <v>7</v>
      </c>
      <c r="JJ13" s="105" t="s">
        <v>8</v>
      </c>
      <c r="JK13" s="105" t="s">
        <v>8</v>
      </c>
      <c r="JL13" s="4" t="s">
        <v>16</v>
      </c>
      <c r="JM13" s="4" t="s">
        <v>16</v>
      </c>
      <c r="JN13" s="4" t="s">
        <v>16</v>
      </c>
      <c r="JO13" s="4" t="s">
        <v>7</v>
      </c>
      <c r="JP13" s="4" t="s">
        <v>7</v>
      </c>
      <c r="JQ13" s="4" t="s">
        <v>15</v>
      </c>
      <c r="JR13" s="106" t="str">
        <f>IF(COUNTIF(Trames!$K$73:$K$80,'Deroulé 5Jours'!$A13),"RA","JBC-21")</f>
        <v>JBC-21</v>
      </c>
      <c r="JS13" s="4" t="s">
        <v>15</v>
      </c>
      <c r="JT13" s="105" t="s">
        <v>8</v>
      </c>
      <c r="JU13" s="4" t="s">
        <v>12</v>
      </c>
      <c r="JV13" s="4" t="s">
        <v>7</v>
      </c>
      <c r="JW13" s="4" t="s">
        <v>7</v>
      </c>
      <c r="JX13" s="4" t="s">
        <v>37</v>
      </c>
      <c r="JY13" s="4" t="s">
        <v>12</v>
      </c>
      <c r="JZ13" s="4" t="s">
        <v>46</v>
      </c>
      <c r="KA13" s="105" t="s">
        <v>8</v>
      </c>
      <c r="KB13" s="105" t="s">
        <v>8</v>
      </c>
      <c r="KC13" s="4" t="s">
        <v>7</v>
      </c>
      <c r="KD13" s="4" t="s">
        <v>7</v>
      </c>
      <c r="KE13" s="4" t="s">
        <v>15</v>
      </c>
      <c r="KF13" s="106" t="str">
        <f>IF(COUNTIF(Trames!$K$73:$K$80,'Deroulé 5Jours'!$A13),"RA","JBC-21")</f>
        <v>JBC-21</v>
      </c>
      <c r="KG13" s="4" t="s">
        <v>15</v>
      </c>
      <c r="KH13" s="105" t="s">
        <v>8</v>
      </c>
      <c r="KI13" s="4" t="s">
        <v>12</v>
      </c>
      <c r="KJ13" s="4" t="s">
        <v>7</v>
      </c>
      <c r="KK13" s="4" t="s">
        <v>7</v>
      </c>
      <c r="KL13" s="105" t="s">
        <v>8</v>
      </c>
      <c r="KM13" s="105" t="s">
        <v>8</v>
      </c>
      <c r="KN13" s="4" t="s">
        <v>16</v>
      </c>
      <c r="KO13" s="4" t="s">
        <v>16</v>
      </c>
      <c r="KP13" s="4" t="s">
        <v>16</v>
      </c>
      <c r="KQ13" s="4" t="s">
        <v>7</v>
      </c>
      <c r="KR13" s="4" t="s">
        <v>7</v>
      </c>
      <c r="KS13" s="106" t="str">
        <f>IF(COUNTIF(Trames!$K$73:$K$80,'Deroulé 5Jours'!$A13),"RA","JBC-23")</f>
        <v>JBC-23</v>
      </c>
      <c r="KT13" s="4" t="s">
        <v>16</v>
      </c>
      <c r="KU13" s="105" t="s">
        <v>8</v>
      </c>
      <c r="KV13" s="107" t="str">
        <f>IF($F$4="RA","JFR-32","7H30-18H")</f>
        <v>7H30-18H</v>
      </c>
      <c r="KW13" s="4" t="s">
        <v>46</v>
      </c>
      <c r="KX13" s="4" t="s">
        <v>7</v>
      </c>
      <c r="KY13" s="4" t="s">
        <v>7</v>
      </c>
      <c r="KZ13" s="105" t="s">
        <v>8</v>
      </c>
      <c r="LA13" s="105" t="s">
        <v>8</v>
      </c>
      <c r="LB13" s="107" t="str">
        <f>IF($E$6="RA","JFR-37","7H30-18H")</f>
        <v>7H30-18H</v>
      </c>
      <c r="LC13" s="107" t="str">
        <f>IF($G$20="RA","CCV-46","7H30-18H")</f>
        <v>7H30-18H</v>
      </c>
      <c r="LD13" s="107" t="str">
        <f>IF($F$18="RA","JBU-16","7H30-18H")</f>
        <v>7H30-18H</v>
      </c>
      <c r="LE13" s="4" t="s">
        <v>7</v>
      </c>
      <c r="LF13" s="4" t="s">
        <v>7</v>
      </c>
      <c r="LG13" s="106" t="str">
        <f>IF(COUNTIF(Trames!$K$73:$K$80,'Deroulé 5Jours'!$A13),"RA","7H30-18H")</f>
        <v>7H30-18H</v>
      </c>
      <c r="LH13" s="105" t="s">
        <v>8</v>
      </c>
      <c r="LI13" s="4" t="s">
        <v>14</v>
      </c>
      <c r="LJ13" s="4" t="s">
        <v>15</v>
      </c>
      <c r="LK13" s="4" t="s">
        <v>15</v>
      </c>
      <c r="LL13" s="4" t="s">
        <v>7</v>
      </c>
      <c r="LM13" s="4" t="s">
        <v>7</v>
      </c>
      <c r="LN13" s="105" t="s">
        <v>8</v>
      </c>
      <c r="LO13" s="4" t="s">
        <v>9</v>
      </c>
      <c r="LP13" s="4" t="s">
        <v>12</v>
      </c>
      <c r="LQ13" s="4" t="s">
        <v>46</v>
      </c>
      <c r="LR13" s="105" t="s">
        <v>8</v>
      </c>
      <c r="LS13" s="4" t="s">
        <v>7</v>
      </c>
      <c r="LT13" s="4" t="s">
        <v>7</v>
      </c>
      <c r="LU13" s="4" t="s">
        <v>11</v>
      </c>
      <c r="LV13" s="105" t="s">
        <v>8</v>
      </c>
      <c r="LW13" s="106" t="str">
        <f>IF(COUNTIF(Trames!$K$73:$K$80,'Deroulé 5Jours'!$A13),"RA","JFR-37")</f>
        <v>JFR-37</v>
      </c>
      <c r="LX13" s="4" t="s">
        <v>11</v>
      </c>
      <c r="LY13" s="4" t="s">
        <v>11</v>
      </c>
      <c r="LZ13" s="4" t="s">
        <v>7</v>
      </c>
      <c r="MA13" s="4" t="s">
        <v>7</v>
      </c>
      <c r="MB13" s="4" t="s">
        <v>10</v>
      </c>
      <c r="MC13" s="4" t="s">
        <v>10</v>
      </c>
      <c r="MD13" s="105" t="s">
        <v>8</v>
      </c>
      <c r="ME13" s="4" t="s">
        <v>10</v>
      </c>
      <c r="MF13" s="105" t="s">
        <v>8</v>
      </c>
      <c r="MG13" s="4" t="s">
        <v>7</v>
      </c>
      <c r="MH13" s="4" t="s">
        <v>7</v>
      </c>
      <c r="MI13" s="4" t="s">
        <v>9</v>
      </c>
      <c r="MJ13" s="105" t="s">
        <v>8</v>
      </c>
      <c r="MK13" s="4" t="s">
        <v>9</v>
      </c>
      <c r="ML13" s="106" t="str">
        <f>IF(COUNTIF(Trames!$K$73:$K$80,'Deroulé 5Jours'!$A13),"RA","JFR-32")</f>
        <v>JFR-32</v>
      </c>
      <c r="MM13" s="4" t="s">
        <v>9</v>
      </c>
      <c r="MN13" s="4" t="s">
        <v>7</v>
      </c>
      <c r="MO13" s="4" t="s">
        <v>7</v>
      </c>
      <c r="MP13" s="105" t="s">
        <v>8</v>
      </c>
      <c r="MQ13" s="105" t="s">
        <v>8</v>
      </c>
      <c r="MR13" s="4" t="s">
        <v>42</v>
      </c>
      <c r="MS13" s="4" t="s">
        <v>54</v>
      </c>
      <c r="MT13" s="4" t="s">
        <v>54</v>
      </c>
      <c r="MU13" s="2" t="s">
        <v>7</v>
      </c>
      <c r="MV13" s="2" t="s">
        <v>7</v>
      </c>
      <c r="MW13" s="4" t="s">
        <v>45</v>
      </c>
      <c r="MX13" s="4" t="s">
        <v>47</v>
      </c>
      <c r="MY13" s="106" t="str">
        <f>IF(COUNTIF(Trames!$K$73:$K$80,'Deroulé 5Jours'!$A34),"RA","7H30-18H")</f>
        <v>7H30-18H</v>
      </c>
      <c r="MZ13" s="105" t="s">
        <v>8</v>
      </c>
      <c r="NA13" s="106" t="str">
        <f>IF(COUNTIF(Trames!$K$73:$K$80,'Deroulé 5Jours'!$A34),"RA","7H30-18H")</f>
        <v>7H30-18H</v>
      </c>
      <c r="NB13" s="2" t="s">
        <v>7</v>
      </c>
      <c r="NC13" s="2" t="s">
        <v>7</v>
      </c>
      <c r="ND13" s="105" t="s">
        <v>8</v>
      </c>
      <c r="NE13" s="4" t="s">
        <v>46</v>
      </c>
      <c r="NF13" s="107" t="str">
        <f>IF($E$14="RA","JBC-25","7H30-18H")</f>
        <v>7H30-18H</v>
      </c>
      <c r="NG13" s="4" t="s">
        <v>12</v>
      </c>
      <c r="NH13" s="105" t="s">
        <v>8</v>
      </c>
      <c r="NI13" s="2" t="s">
        <v>7</v>
      </c>
      <c r="NJ13" s="2" t="s">
        <v>7</v>
      </c>
      <c r="NK13" s="4" t="s">
        <v>44</v>
      </c>
      <c r="NL13" s="106" t="str">
        <f>IF(COUNTIF(Trames!$K$73:$K$80,'Deroulé 5Jours'!$A34),"RA","7H30-18H")</f>
        <v>7H30-18H</v>
      </c>
      <c r="NM13" s="4" t="s">
        <v>45</v>
      </c>
      <c r="NN13" s="105" t="s">
        <v>8</v>
      </c>
      <c r="NO13" s="106" t="str">
        <f>IF(COUNTIF(Trames!$K$73:$K$80,'Deroulé 5Jours'!$A34),"RA","CCV-46")</f>
        <v>CCV-46</v>
      </c>
      <c r="NP13" s="2" t="s">
        <v>7</v>
      </c>
      <c r="NQ13" s="2" t="s">
        <v>7</v>
      </c>
      <c r="NR13" s="4" t="s">
        <v>42</v>
      </c>
      <c r="NS13" s="4" t="s">
        <v>42</v>
      </c>
      <c r="NT13" s="4" t="s">
        <v>43</v>
      </c>
      <c r="NU13" s="105" t="s">
        <v>8</v>
      </c>
      <c r="NV13" s="105" t="s">
        <v>8</v>
      </c>
      <c r="NW13" s="2" t="s">
        <v>7</v>
      </c>
      <c r="NX13" s="2" t="s">
        <v>7</v>
      </c>
      <c r="NY13" s="4" t="s">
        <v>43</v>
      </c>
      <c r="NZ13" s="4" t="s">
        <v>43</v>
      </c>
      <c r="OA13" s="105" t="s">
        <v>8</v>
      </c>
      <c r="OB13" s="106" t="str">
        <f>IF(COUNTIF(Trames!$K$73:$K$80,'Deroulé 5Jours'!$A34),"RA","JBU-16")</f>
        <v>JBU-16</v>
      </c>
      <c r="OC13" s="4" t="s">
        <v>43</v>
      </c>
      <c r="OD13" s="2" t="s">
        <v>7</v>
      </c>
      <c r="OE13" s="2" t="s">
        <v>7</v>
      </c>
      <c r="OF13" s="107" t="str">
        <f>IF($C$10="RA","JBC-23","7H30-18H")</f>
        <v>7H30-18H</v>
      </c>
      <c r="OG13" s="105" t="s">
        <v>8</v>
      </c>
      <c r="OH13" s="105" t="s">
        <v>8</v>
      </c>
      <c r="OI13" s="4" t="s">
        <v>42</v>
      </c>
      <c r="OJ13" s="4" t="s">
        <v>42</v>
      </c>
      <c r="OK13" s="2" t="s">
        <v>7</v>
      </c>
      <c r="OL13" s="2" t="s">
        <v>7</v>
      </c>
      <c r="OM13" s="4" t="s">
        <v>41</v>
      </c>
      <c r="ON13" s="106" t="str">
        <f>IF(COUNTIF(Trames!$K$73:$K$80,'Deroulé 5Jours'!$A34),"RA","JBU-15")</f>
        <v>JBU-15</v>
      </c>
      <c r="OO13" s="4" t="s">
        <v>41</v>
      </c>
      <c r="OP13" s="4" t="s">
        <v>8</v>
      </c>
      <c r="OQ13" s="4" t="s">
        <v>41</v>
      </c>
      <c r="OR13" s="2" t="s">
        <v>7</v>
      </c>
      <c r="OS13" s="2" t="s">
        <v>7</v>
      </c>
      <c r="OT13" s="4" t="s">
        <v>38</v>
      </c>
      <c r="OU13" s="4" t="s">
        <v>40</v>
      </c>
      <c r="OV13" s="4" t="s">
        <v>40</v>
      </c>
      <c r="OW13" s="105" t="s">
        <v>8</v>
      </c>
      <c r="OX13" s="105" t="s">
        <v>8</v>
      </c>
      <c r="OY13" s="2" t="s">
        <v>7</v>
      </c>
      <c r="OZ13" s="2" t="s">
        <v>7</v>
      </c>
      <c r="PA13" s="106" t="str">
        <f>IF(COUNTIF(Trames!$K$73:$K$80,'Deroulé 5Jours'!$A34),"RA","7H30-18H")</f>
        <v>7H30-18H</v>
      </c>
      <c r="PB13" s="105" t="s">
        <v>8</v>
      </c>
      <c r="PC13" s="106" t="str">
        <f>IF(COUNTIF(Trames!$K$73:$K$80,'Deroulé 5Jours'!$A34),"RA","JBC-25")</f>
        <v>JBC-25</v>
      </c>
      <c r="PD13" s="4" t="s">
        <v>39</v>
      </c>
      <c r="PE13" s="4" t="s">
        <v>39</v>
      </c>
      <c r="PF13" s="2" t="s">
        <v>7</v>
      </c>
      <c r="PG13" s="2" t="s">
        <v>7</v>
      </c>
    </row>
    <row r="14" spans="1:423">
      <c r="A14" s="124"/>
      <c r="B14" s="106" t="str">
        <f>IF(COUNTIF(Trames!$K$73:$K$80,'Deroulé 5Jours'!$A14),"RA","7H30-18H")</f>
        <v>7H30-18H</v>
      </c>
      <c r="C14" s="105" t="s">
        <v>8</v>
      </c>
      <c r="D14" s="106" t="str">
        <f>IF(COUNTIF(Trames!$K$73:$K$80,'Deroulé 5Jours'!$A14),"RA","JBC-25")</f>
        <v>JBC-25</v>
      </c>
      <c r="E14" s="4" t="s">
        <v>39</v>
      </c>
      <c r="F14" s="4" t="s">
        <v>39</v>
      </c>
      <c r="G14" s="4" t="s">
        <v>7</v>
      </c>
      <c r="H14" s="4" t="s">
        <v>7</v>
      </c>
      <c r="I14" s="4" t="s">
        <v>7</v>
      </c>
      <c r="J14" s="4" t="s">
        <v>7</v>
      </c>
      <c r="K14" s="4" t="s">
        <v>38</v>
      </c>
      <c r="L14" s="4" t="s">
        <v>40</v>
      </c>
      <c r="M14" s="4" t="s">
        <v>40</v>
      </c>
      <c r="N14" s="105" t="s">
        <v>8</v>
      </c>
      <c r="O14" s="105" t="s">
        <v>8</v>
      </c>
      <c r="P14" s="4" t="s">
        <v>7</v>
      </c>
      <c r="Q14" s="4" t="s">
        <v>7</v>
      </c>
      <c r="R14" s="4" t="s">
        <v>41</v>
      </c>
      <c r="S14" s="106" t="str">
        <f>IF(COUNTIF(Trames!$K$73:$K$80,'Deroulé 5Jours'!$A14),"RA","JBU-15")</f>
        <v>JBU-15</v>
      </c>
      <c r="T14" s="4" t="s">
        <v>41</v>
      </c>
      <c r="U14" s="4" t="s">
        <v>8</v>
      </c>
      <c r="V14" s="4" t="s">
        <v>41</v>
      </c>
      <c r="W14" s="4" t="s">
        <v>7</v>
      </c>
      <c r="X14" s="4" t="s">
        <v>7</v>
      </c>
      <c r="Y14" s="107" t="str">
        <f>IF($C$10="RA","JBC-23","7H30-18H")</f>
        <v>7H30-18H</v>
      </c>
      <c r="Z14" s="105" t="s">
        <v>8</v>
      </c>
      <c r="AA14" s="105" t="s">
        <v>8</v>
      </c>
      <c r="AB14" s="4" t="s">
        <v>42</v>
      </c>
      <c r="AC14" s="4" t="s">
        <v>42</v>
      </c>
      <c r="AD14" s="4" t="s">
        <v>7</v>
      </c>
      <c r="AE14" s="4" t="s">
        <v>7</v>
      </c>
      <c r="AF14" s="4" t="s">
        <v>43</v>
      </c>
      <c r="AG14" s="4" t="s">
        <v>43</v>
      </c>
      <c r="AH14" s="105" t="s">
        <v>8</v>
      </c>
      <c r="AI14" s="106" t="str">
        <f>IF(COUNTIF(Trames!$K$73:$K$80,'Deroulé 5Jours'!$A14),"RA","JBU-16")</f>
        <v>JBU-16</v>
      </c>
      <c r="AJ14" s="4" t="s">
        <v>43</v>
      </c>
      <c r="AK14" s="4" t="s">
        <v>7</v>
      </c>
      <c r="AL14" s="4" t="s">
        <v>7</v>
      </c>
      <c r="AM14" s="4" t="s">
        <v>42</v>
      </c>
      <c r="AN14" s="4" t="s">
        <v>42</v>
      </c>
      <c r="AO14" s="4" t="s">
        <v>43</v>
      </c>
      <c r="AP14" s="105" t="s">
        <v>8</v>
      </c>
      <c r="AQ14" s="105" t="s">
        <v>8</v>
      </c>
      <c r="AR14" s="4" t="s">
        <v>7</v>
      </c>
      <c r="AS14" s="4" t="s">
        <v>7</v>
      </c>
      <c r="AT14" s="4" t="s">
        <v>44</v>
      </c>
      <c r="AU14" s="106" t="str">
        <f>IF(COUNTIF(Trames!$K$73:$K$80,'Deroulé 5Jours'!$A14),"RA","7H30-18H")</f>
        <v>7H30-18H</v>
      </c>
      <c r="AV14" s="4" t="s">
        <v>45</v>
      </c>
      <c r="AW14" s="105" t="s">
        <v>8</v>
      </c>
      <c r="AX14" s="106" t="str">
        <f>IF(COUNTIF(Trames!$K$73:$K$80,'Deroulé 5Jours'!$A14),"RA","CCV-46")</f>
        <v>CCV-46</v>
      </c>
      <c r="AY14" s="4" t="s">
        <v>7</v>
      </c>
      <c r="AZ14" s="4" t="s">
        <v>7</v>
      </c>
      <c r="BA14" s="105" t="s">
        <v>8</v>
      </c>
      <c r="BB14" s="4" t="s">
        <v>46</v>
      </c>
      <c r="BC14" s="107" t="str">
        <f>IF($E$14="RA","JBC-25","7H30-18H")</f>
        <v>7H30-18H</v>
      </c>
      <c r="BD14" s="4" t="s">
        <v>12</v>
      </c>
      <c r="BE14" s="105" t="s">
        <v>8</v>
      </c>
      <c r="BF14" s="4" t="s">
        <v>7</v>
      </c>
      <c r="BG14" s="4" t="s">
        <v>7</v>
      </c>
      <c r="BH14" s="4" t="s">
        <v>45</v>
      </c>
      <c r="BI14" s="4" t="s">
        <v>47</v>
      </c>
      <c r="BJ14" s="106" t="str">
        <f>IF(COUNTIF(Trames!$K$73:$K$80,'Deroulé 5Jours'!$A14),"RA","7H30-18H")</f>
        <v>7H30-18H</v>
      </c>
      <c r="BK14" s="105" t="s">
        <v>8</v>
      </c>
      <c r="BL14" s="106" t="str">
        <f>IF(COUNTIF(Trames!$K$73:$K$80,'Deroulé 5Jours'!$A14),"RA","7H30-18H")</f>
        <v>7H30-18H</v>
      </c>
      <c r="BM14" s="4" t="s">
        <v>7</v>
      </c>
      <c r="BN14" s="4" t="s">
        <v>7</v>
      </c>
      <c r="BO14" s="136" t="s">
        <v>8</v>
      </c>
      <c r="BP14" s="105" t="s">
        <v>8</v>
      </c>
      <c r="BQ14" s="4" t="s">
        <v>42</v>
      </c>
      <c r="BR14" s="4" t="s">
        <v>54</v>
      </c>
      <c r="BS14" s="4" t="s">
        <v>54</v>
      </c>
      <c r="BT14" s="4" t="s">
        <v>7</v>
      </c>
      <c r="BU14" s="136" t="s">
        <v>7</v>
      </c>
      <c r="BV14" s="135" t="s">
        <v>9</v>
      </c>
      <c r="BW14" s="105" t="s">
        <v>8</v>
      </c>
      <c r="BX14" s="4" t="s">
        <v>9</v>
      </c>
      <c r="BY14" s="106" t="str">
        <f>IF(COUNTIF(Trames!$K$73:$K$80,'Deroulé 5Jours'!$A14),"RA","JFR-32")</f>
        <v>JFR-32</v>
      </c>
      <c r="BZ14" s="4" t="s">
        <v>9</v>
      </c>
      <c r="CA14" s="4" t="s">
        <v>7</v>
      </c>
      <c r="CB14" s="135" t="s">
        <v>7</v>
      </c>
      <c r="CC14" s="4" t="s">
        <v>10</v>
      </c>
      <c r="CD14" s="4" t="s">
        <v>10</v>
      </c>
      <c r="CE14" s="105" t="s">
        <v>8</v>
      </c>
      <c r="CF14" s="4" t="s">
        <v>10</v>
      </c>
      <c r="CG14" s="105" t="s">
        <v>8</v>
      </c>
      <c r="CH14" s="4" t="s">
        <v>7</v>
      </c>
      <c r="CI14" s="4" t="s">
        <v>7</v>
      </c>
      <c r="CJ14" s="4" t="s">
        <v>11</v>
      </c>
      <c r="CK14" s="105" t="s">
        <v>8</v>
      </c>
      <c r="CL14" s="106" t="str">
        <f>IF(COUNTIF(Trames!$K$73:$K$80,'Deroulé 5Jours'!$A14),"RA","JFR-37")</f>
        <v>JFR-37</v>
      </c>
      <c r="CM14" s="4" t="s">
        <v>11</v>
      </c>
      <c r="CN14" s="4" t="s">
        <v>11</v>
      </c>
      <c r="CO14" s="4" t="s">
        <v>7</v>
      </c>
      <c r="CP14" s="4" t="s">
        <v>7</v>
      </c>
      <c r="CQ14" s="105" t="s">
        <v>8</v>
      </c>
      <c r="CR14" s="4" t="s">
        <v>9</v>
      </c>
      <c r="CS14" s="4" t="s">
        <v>12</v>
      </c>
      <c r="CT14" s="4" t="s">
        <v>46</v>
      </c>
      <c r="CU14" s="105" t="s">
        <v>8</v>
      </c>
      <c r="CV14" s="4" t="s">
        <v>7</v>
      </c>
      <c r="CW14" s="4" t="s">
        <v>7</v>
      </c>
      <c r="CX14" s="106" t="str">
        <f>IF(COUNTIF(Trames!$K$73:$K$80,'Deroulé 5Jours'!$A14),"RA","7H30-18H")</f>
        <v>7H30-18H</v>
      </c>
      <c r="CY14" s="105" t="s">
        <v>8</v>
      </c>
      <c r="CZ14" s="4" t="s">
        <v>14</v>
      </c>
      <c r="DA14" s="4" t="s">
        <v>15</v>
      </c>
      <c r="DB14" s="4" t="s">
        <v>15</v>
      </c>
      <c r="DC14" s="4" t="s">
        <v>7</v>
      </c>
      <c r="DD14" s="4" t="s">
        <v>7</v>
      </c>
      <c r="DE14" s="105" t="s">
        <v>8</v>
      </c>
      <c r="DF14" s="105" t="s">
        <v>8</v>
      </c>
      <c r="DG14" s="107" t="str">
        <f>IF($E$6="RA","JFR-37","7H30-18H")</f>
        <v>7H30-18H</v>
      </c>
      <c r="DH14" s="107" t="str">
        <f>IF($G$20="RA","CCV-46","7H30-18H")</f>
        <v>7H30-18H</v>
      </c>
      <c r="DI14" s="107" t="str">
        <f>IF($F$18="RA","JBU-16","7H30-18H")</f>
        <v>7H30-18H</v>
      </c>
      <c r="DJ14" s="4" t="s">
        <v>7</v>
      </c>
      <c r="DK14" s="4" t="s">
        <v>7</v>
      </c>
      <c r="DL14" s="106" t="str">
        <f>IF(COUNTIF(Trames!$K$73:$K$80,'Deroulé 5Jours'!$A14),"RA","JBC-23")</f>
        <v>JBC-23</v>
      </c>
      <c r="DM14" s="4" t="s">
        <v>16</v>
      </c>
      <c r="DN14" s="105" t="s">
        <v>8</v>
      </c>
      <c r="DO14" s="107" t="str">
        <f>IF($F$4="RA","JFR-32","7H30-18H")</f>
        <v>7H30-18H</v>
      </c>
      <c r="DP14" s="4" t="s">
        <v>46</v>
      </c>
      <c r="DQ14" s="4" t="s">
        <v>7</v>
      </c>
      <c r="DR14" s="4" t="s">
        <v>7</v>
      </c>
      <c r="DS14" s="105" t="s">
        <v>8</v>
      </c>
      <c r="DT14" s="105" t="s">
        <v>8</v>
      </c>
      <c r="DU14" s="4" t="s">
        <v>16</v>
      </c>
      <c r="DV14" s="4" t="s">
        <v>16</v>
      </c>
      <c r="DW14" s="4" t="s">
        <v>16</v>
      </c>
      <c r="DX14" s="4" t="s">
        <v>7</v>
      </c>
      <c r="DY14" s="4" t="s">
        <v>7</v>
      </c>
      <c r="DZ14" s="4" t="s">
        <v>15</v>
      </c>
      <c r="EA14" s="106" t="str">
        <f>IF(COUNTIF(Trames!$K$73:$K$80,'Deroulé 5Jours'!$A14),"RA","JBC-21")</f>
        <v>JBC-21</v>
      </c>
      <c r="EB14" s="4" t="s">
        <v>15</v>
      </c>
      <c r="EC14" s="105" t="s">
        <v>8</v>
      </c>
      <c r="ED14" s="4" t="s">
        <v>12</v>
      </c>
      <c r="EE14" s="4" t="s">
        <v>7</v>
      </c>
      <c r="EF14" s="4" t="s">
        <v>7</v>
      </c>
      <c r="EG14" s="4" t="s">
        <v>37</v>
      </c>
      <c r="EH14" s="4" t="s">
        <v>12</v>
      </c>
      <c r="EI14" s="4" t="s">
        <v>46</v>
      </c>
      <c r="EJ14" s="105" t="s">
        <v>8</v>
      </c>
      <c r="EK14" s="105" t="s">
        <v>8</v>
      </c>
      <c r="EL14" s="4" t="s">
        <v>7</v>
      </c>
      <c r="EM14" s="4" t="s">
        <v>7</v>
      </c>
      <c r="EN14" s="106" t="str">
        <f>IF(COUNTIF(Trames!$K$73:$K$80,'Deroulé 5Jours'!$A14),"RA","7H30-18H")</f>
        <v>7H30-18H</v>
      </c>
      <c r="EO14" s="105" t="s">
        <v>8</v>
      </c>
      <c r="EP14" s="106" t="str">
        <f>IF(COUNTIF(Trames!$K$73:$K$80,'Deroulé 5Jours'!$A14),"RA","JBC-25")</f>
        <v>JBC-25</v>
      </c>
      <c r="EQ14" s="4" t="s">
        <v>39</v>
      </c>
      <c r="ER14" s="4" t="s">
        <v>39</v>
      </c>
      <c r="ES14" s="4" t="s">
        <v>7</v>
      </c>
      <c r="ET14" s="4" t="s">
        <v>7</v>
      </c>
      <c r="EU14" s="4" t="s">
        <v>38</v>
      </c>
      <c r="EV14" s="4" t="s">
        <v>40</v>
      </c>
      <c r="EW14" s="4" t="s">
        <v>40</v>
      </c>
      <c r="EX14" s="105" t="s">
        <v>8</v>
      </c>
      <c r="EY14" s="105" t="s">
        <v>8</v>
      </c>
      <c r="EZ14" s="4" t="s">
        <v>7</v>
      </c>
      <c r="FA14" s="4" t="s">
        <v>7</v>
      </c>
      <c r="FB14" s="4" t="s">
        <v>41</v>
      </c>
      <c r="FC14" s="106" t="str">
        <f>IF(COUNTIF(Trames!$K$73:$K$80,'Deroulé 5Jours'!$A14),"RA","JBU-15")</f>
        <v>JBU-15</v>
      </c>
      <c r="FD14" s="4" t="s">
        <v>41</v>
      </c>
      <c r="FE14" s="4" t="s">
        <v>8</v>
      </c>
      <c r="FF14" s="4" t="s">
        <v>41</v>
      </c>
      <c r="FG14" s="4" t="s">
        <v>7</v>
      </c>
      <c r="FH14" s="4" t="s">
        <v>7</v>
      </c>
      <c r="FI14" s="107" t="str">
        <f>IF($C$10="RA","JBC-23","7H30-18H")</f>
        <v>7H30-18H</v>
      </c>
      <c r="FJ14" s="105" t="s">
        <v>8</v>
      </c>
      <c r="FK14" s="105" t="s">
        <v>8</v>
      </c>
      <c r="FL14" s="4" t="s">
        <v>42</v>
      </c>
      <c r="FM14" s="4" t="s">
        <v>42</v>
      </c>
      <c r="FN14" s="4" t="s">
        <v>7</v>
      </c>
      <c r="FO14" s="4" t="s">
        <v>7</v>
      </c>
      <c r="FP14" s="4" t="s">
        <v>43</v>
      </c>
      <c r="FQ14" s="4" t="s">
        <v>43</v>
      </c>
      <c r="FR14" s="105" t="s">
        <v>8</v>
      </c>
      <c r="FS14" s="106" t="str">
        <f>IF(COUNTIF(Trames!$K$73:$K$80,'Deroulé 5Jours'!$A14),"RA","JBU-16")</f>
        <v>JBU-16</v>
      </c>
      <c r="FT14" s="4" t="s">
        <v>43</v>
      </c>
      <c r="FU14" s="4" t="s">
        <v>7</v>
      </c>
      <c r="FV14" s="4" t="s">
        <v>7</v>
      </c>
      <c r="FW14" s="4" t="s">
        <v>42</v>
      </c>
      <c r="FX14" s="4" t="s">
        <v>42</v>
      </c>
      <c r="FY14" s="4" t="s">
        <v>43</v>
      </c>
      <c r="FZ14" s="105" t="s">
        <v>8</v>
      </c>
      <c r="GA14" s="105" t="s">
        <v>8</v>
      </c>
      <c r="GB14" s="4" t="s">
        <v>7</v>
      </c>
      <c r="GC14" s="4" t="s">
        <v>7</v>
      </c>
      <c r="GD14" s="4" t="s">
        <v>44</v>
      </c>
      <c r="GE14" s="106" t="str">
        <f>IF(COUNTIF(Trames!$K$73:$K$80,'Deroulé 5Jours'!$A14),"RA","7H30-18H")</f>
        <v>7H30-18H</v>
      </c>
      <c r="GF14" s="4" t="s">
        <v>45</v>
      </c>
      <c r="GG14" s="105" t="s">
        <v>8</v>
      </c>
      <c r="GH14" s="106" t="str">
        <f>IF(COUNTIF(Trames!$K$73:$K$80,'Deroulé 5Jours'!$A14),"RA","CCV-46")</f>
        <v>CCV-46</v>
      </c>
      <c r="GI14" s="4" t="s">
        <v>7</v>
      </c>
      <c r="GJ14" s="4" t="s">
        <v>7</v>
      </c>
      <c r="GK14" s="105" t="s">
        <v>8</v>
      </c>
      <c r="GL14" s="4" t="s">
        <v>46</v>
      </c>
      <c r="GM14" s="107" t="str">
        <f>IF($E$14="RA","JBC-25","7H30-18H")</f>
        <v>7H30-18H</v>
      </c>
      <c r="GN14" s="4" t="s">
        <v>12</v>
      </c>
      <c r="GO14" s="105" t="s">
        <v>8</v>
      </c>
      <c r="GP14" s="4" t="s">
        <v>7</v>
      </c>
      <c r="GQ14" s="4" t="s">
        <v>7</v>
      </c>
      <c r="GR14" s="4" t="s">
        <v>45</v>
      </c>
      <c r="GS14" s="4" t="s">
        <v>47</v>
      </c>
      <c r="GT14" s="106" t="str">
        <f>IF(COUNTIF(Trames!$K$73:$K$80,'Deroulé 5Jours'!$A14),"RA","7H30-18H")</f>
        <v>7H30-18H</v>
      </c>
      <c r="GU14" s="105" t="s">
        <v>8</v>
      </c>
      <c r="GV14" s="106" t="str">
        <f>IF(COUNTIF(Trames!$K$73:$K$80,'Deroulé 5Jours'!$A14),"RA","7H30-18H")</f>
        <v>7H30-18H</v>
      </c>
      <c r="GW14" s="4" t="s">
        <v>7</v>
      </c>
      <c r="GX14" s="4" t="s">
        <v>7</v>
      </c>
      <c r="GY14" s="136" t="s">
        <v>8</v>
      </c>
      <c r="GZ14" s="105" t="s">
        <v>8</v>
      </c>
      <c r="HA14" s="4" t="s">
        <v>42</v>
      </c>
      <c r="HB14" s="4" t="s">
        <v>54</v>
      </c>
      <c r="HC14" s="4" t="s">
        <v>54</v>
      </c>
      <c r="HD14" s="4" t="s">
        <v>7</v>
      </c>
      <c r="HE14" s="136" t="s">
        <v>7</v>
      </c>
      <c r="HF14" s="135" t="s">
        <v>9</v>
      </c>
      <c r="HG14" s="105" t="s">
        <v>8</v>
      </c>
      <c r="HH14" s="4" t="s">
        <v>9</v>
      </c>
      <c r="HI14" s="106" t="str">
        <f>IF(COUNTIF(Trames!$K$73:$K$80,'Deroulé 5Jours'!$A14),"RA","JFR-32")</f>
        <v>JFR-32</v>
      </c>
      <c r="HJ14" s="4" t="s">
        <v>9</v>
      </c>
      <c r="HK14" s="4" t="s">
        <v>7</v>
      </c>
      <c r="HL14" s="135" t="s">
        <v>7</v>
      </c>
      <c r="HM14" s="4" t="s">
        <v>10</v>
      </c>
      <c r="HN14" s="4" t="s">
        <v>10</v>
      </c>
      <c r="HO14" s="105" t="s">
        <v>8</v>
      </c>
      <c r="HP14" s="4" t="s">
        <v>10</v>
      </c>
      <c r="HQ14" s="105" t="s">
        <v>8</v>
      </c>
      <c r="HR14" s="4" t="s">
        <v>7</v>
      </c>
      <c r="HS14" s="4" t="s">
        <v>7</v>
      </c>
      <c r="HT14" s="4" t="s">
        <v>11</v>
      </c>
      <c r="HU14" s="105" t="s">
        <v>8</v>
      </c>
      <c r="HV14" s="106" t="str">
        <f>IF(COUNTIF(Trames!$K$73:$K$80,'Deroulé 5Jours'!$A14),"RA","JFR-37")</f>
        <v>JFR-37</v>
      </c>
      <c r="HW14" s="4" t="s">
        <v>11</v>
      </c>
      <c r="HX14" s="4" t="s">
        <v>11</v>
      </c>
      <c r="HY14" s="4" t="s">
        <v>7</v>
      </c>
      <c r="HZ14" s="4" t="s">
        <v>7</v>
      </c>
      <c r="IA14" s="105" t="s">
        <v>8</v>
      </c>
      <c r="IB14" s="4" t="s">
        <v>9</v>
      </c>
      <c r="IC14" s="4" t="s">
        <v>12</v>
      </c>
      <c r="ID14" s="4" t="s">
        <v>46</v>
      </c>
      <c r="IE14" s="105" t="s">
        <v>8</v>
      </c>
      <c r="IF14" s="4" t="s">
        <v>7</v>
      </c>
      <c r="IG14" s="4" t="s">
        <v>7</v>
      </c>
      <c r="IH14" s="106" t="str">
        <f>IF(COUNTIF(Trames!$K$73:$K$80,'Deroulé 5Jours'!$A14),"RA","7H30-18H")</f>
        <v>7H30-18H</v>
      </c>
      <c r="II14" s="105" t="s">
        <v>8</v>
      </c>
      <c r="IJ14" s="4" t="s">
        <v>14</v>
      </c>
      <c r="IK14" s="4" t="s">
        <v>15</v>
      </c>
      <c r="IL14" s="4" t="s">
        <v>15</v>
      </c>
      <c r="IM14" s="4" t="s">
        <v>7</v>
      </c>
      <c r="IN14" s="4" t="s">
        <v>7</v>
      </c>
      <c r="IO14" s="105" t="s">
        <v>8</v>
      </c>
      <c r="IP14" s="105" t="s">
        <v>8</v>
      </c>
      <c r="IQ14" s="107" t="str">
        <f>IF($E$6="RA","JFR-37","7H30-18H")</f>
        <v>7H30-18H</v>
      </c>
      <c r="IR14" s="107" t="str">
        <f>IF($G$20="RA","CCV-46","7H30-18H")</f>
        <v>7H30-18H</v>
      </c>
      <c r="IS14" s="107" t="str">
        <f>IF($F$18="RA","JBU-16","7H30-18H")</f>
        <v>7H30-18H</v>
      </c>
      <c r="IT14" s="4" t="s">
        <v>7</v>
      </c>
      <c r="IU14" s="4" t="s">
        <v>7</v>
      </c>
      <c r="IV14" s="106" t="str">
        <f>IF(COUNTIF(Trames!$K$73:$K$80,'Deroulé 5Jours'!$A14),"RA","JBC-23")</f>
        <v>JBC-23</v>
      </c>
      <c r="IW14" s="4" t="s">
        <v>16</v>
      </c>
      <c r="IX14" s="105" t="s">
        <v>8</v>
      </c>
      <c r="IY14" s="107" t="str">
        <f>IF($F$4="RA","JFR-32","7H30-18H")</f>
        <v>7H30-18H</v>
      </c>
      <c r="IZ14" s="4" t="s">
        <v>46</v>
      </c>
      <c r="JA14" s="4" t="s">
        <v>7</v>
      </c>
      <c r="JB14" s="4" t="s">
        <v>7</v>
      </c>
      <c r="JC14" s="105" t="s">
        <v>8</v>
      </c>
      <c r="JD14" s="105" t="s">
        <v>8</v>
      </c>
      <c r="JE14" s="4" t="s">
        <v>16</v>
      </c>
      <c r="JF14" s="4" t="s">
        <v>16</v>
      </c>
      <c r="JG14" s="4" t="s">
        <v>16</v>
      </c>
      <c r="JH14" s="4" t="s">
        <v>7</v>
      </c>
      <c r="JI14" s="4" t="s">
        <v>7</v>
      </c>
      <c r="JJ14" s="4" t="s">
        <v>15</v>
      </c>
      <c r="JK14" s="106" t="str">
        <f>IF(COUNTIF(Trames!$K$73:$K$80,'Deroulé 5Jours'!$A14),"RA","JBC-21")</f>
        <v>JBC-21</v>
      </c>
      <c r="JL14" s="4" t="s">
        <v>15</v>
      </c>
      <c r="JM14" s="105" t="s">
        <v>8</v>
      </c>
      <c r="JN14" s="4" t="s">
        <v>12</v>
      </c>
      <c r="JO14" s="4" t="s">
        <v>7</v>
      </c>
      <c r="JP14" s="4" t="s">
        <v>7</v>
      </c>
      <c r="JQ14" s="4" t="s">
        <v>37</v>
      </c>
      <c r="JR14" s="4" t="s">
        <v>12</v>
      </c>
      <c r="JS14" s="4" t="s">
        <v>46</v>
      </c>
      <c r="JT14" s="105" t="s">
        <v>8</v>
      </c>
      <c r="JU14" s="105" t="s">
        <v>8</v>
      </c>
      <c r="JV14" s="4" t="s">
        <v>7</v>
      </c>
      <c r="JW14" s="4" t="s">
        <v>7</v>
      </c>
      <c r="JX14" s="106" t="str">
        <f>IF(COUNTIF(Trames!$K$73:$K$80,'Deroulé 5Jours'!$A14),"RA","7H30-18H")</f>
        <v>7H30-18H</v>
      </c>
      <c r="JY14" s="105" t="s">
        <v>8</v>
      </c>
      <c r="JZ14" s="106" t="str">
        <f>IF(COUNTIF(Trames!$K$73:$K$80,'Deroulé 5Jours'!$A14),"RA","JBC-25")</f>
        <v>JBC-25</v>
      </c>
      <c r="KA14" s="4" t="s">
        <v>39</v>
      </c>
      <c r="KB14" s="4" t="s">
        <v>39</v>
      </c>
      <c r="KC14" s="4" t="s">
        <v>7</v>
      </c>
      <c r="KD14" s="4" t="s">
        <v>7</v>
      </c>
      <c r="KE14" s="4" t="s">
        <v>37</v>
      </c>
      <c r="KF14" s="4" t="s">
        <v>12</v>
      </c>
      <c r="KG14" s="4" t="s">
        <v>46</v>
      </c>
      <c r="KH14" s="105" t="s">
        <v>8</v>
      </c>
      <c r="KI14" s="105" t="s">
        <v>8</v>
      </c>
      <c r="KJ14" s="4" t="s">
        <v>7</v>
      </c>
      <c r="KK14" s="4" t="s">
        <v>7</v>
      </c>
      <c r="KL14" s="4" t="s">
        <v>15</v>
      </c>
      <c r="KM14" s="106" t="str">
        <f>IF(COUNTIF(Trames!$K$73:$K$80,'Deroulé 5Jours'!$A14),"RA","JBC-21")</f>
        <v>JBC-21</v>
      </c>
      <c r="KN14" s="4" t="s">
        <v>15</v>
      </c>
      <c r="KO14" s="105" t="s">
        <v>8</v>
      </c>
      <c r="KP14" s="4" t="s">
        <v>12</v>
      </c>
      <c r="KQ14" s="4" t="s">
        <v>7</v>
      </c>
      <c r="KR14" s="4" t="s">
        <v>7</v>
      </c>
      <c r="KS14" s="105" t="s">
        <v>8</v>
      </c>
      <c r="KT14" s="105" t="s">
        <v>8</v>
      </c>
      <c r="KU14" s="4" t="s">
        <v>16</v>
      </c>
      <c r="KV14" s="4" t="s">
        <v>16</v>
      </c>
      <c r="KW14" s="4" t="s">
        <v>16</v>
      </c>
      <c r="KX14" s="4" t="s">
        <v>7</v>
      </c>
      <c r="KY14" s="4" t="s">
        <v>7</v>
      </c>
      <c r="KZ14" s="106" t="str">
        <f>IF(COUNTIF(Trames!$K$73:$K$80,'Deroulé 5Jours'!$A14),"RA","JBC-23")</f>
        <v>JBC-23</v>
      </c>
      <c r="LA14" s="4" t="s">
        <v>16</v>
      </c>
      <c r="LB14" s="105" t="s">
        <v>8</v>
      </c>
      <c r="LC14" s="107" t="str">
        <f>IF($F$4="RA","JFR-32","7H30-18H")</f>
        <v>7H30-18H</v>
      </c>
      <c r="LD14" s="4" t="s">
        <v>46</v>
      </c>
      <c r="LE14" s="4" t="s">
        <v>7</v>
      </c>
      <c r="LF14" s="4" t="s">
        <v>7</v>
      </c>
      <c r="LG14" s="105" t="s">
        <v>8</v>
      </c>
      <c r="LH14" s="105" t="s">
        <v>8</v>
      </c>
      <c r="LI14" s="107" t="str">
        <f>IF($E$6="RA","JFR-37","7H30-18H")</f>
        <v>7H30-18H</v>
      </c>
      <c r="LJ14" s="107" t="str">
        <f>IF($G$20="RA","CCV-46","7H30-18H")</f>
        <v>7H30-18H</v>
      </c>
      <c r="LK14" s="107" t="str">
        <f>IF($F$18="RA","JBU-16","7H30-18H")</f>
        <v>7H30-18H</v>
      </c>
      <c r="LL14" s="4" t="s">
        <v>7</v>
      </c>
      <c r="LM14" s="4" t="s">
        <v>7</v>
      </c>
      <c r="LN14" s="106" t="str">
        <f>IF(COUNTIF(Trames!$K$73:$K$80,'Deroulé 5Jours'!$A14),"RA","7H30-18H")</f>
        <v>7H30-18H</v>
      </c>
      <c r="LO14" s="105" t="s">
        <v>8</v>
      </c>
      <c r="LP14" s="4" t="s">
        <v>14</v>
      </c>
      <c r="LQ14" s="4" t="s">
        <v>15</v>
      </c>
      <c r="LR14" s="4" t="s">
        <v>15</v>
      </c>
      <c r="LS14" s="4" t="s">
        <v>7</v>
      </c>
      <c r="LT14" s="4" t="s">
        <v>7</v>
      </c>
      <c r="LU14" s="105" t="s">
        <v>8</v>
      </c>
      <c r="LV14" s="4" t="s">
        <v>9</v>
      </c>
      <c r="LW14" s="4" t="s">
        <v>12</v>
      </c>
      <c r="LX14" s="4" t="s">
        <v>46</v>
      </c>
      <c r="LY14" s="105" t="s">
        <v>8</v>
      </c>
      <c r="LZ14" s="4" t="s">
        <v>7</v>
      </c>
      <c r="MA14" s="4" t="s">
        <v>7</v>
      </c>
      <c r="MB14" s="4" t="s">
        <v>11</v>
      </c>
      <c r="MC14" s="105" t="s">
        <v>8</v>
      </c>
      <c r="MD14" s="106" t="str">
        <f>IF(COUNTIF(Trames!$K$73:$K$80,'Deroulé 5Jours'!$A14),"RA","JFR-37")</f>
        <v>JFR-37</v>
      </c>
      <c r="ME14" s="4" t="s">
        <v>11</v>
      </c>
      <c r="MF14" s="4" t="s">
        <v>11</v>
      </c>
      <c r="MG14" s="4" t="s">
        <v>7</v>
      </c>
      <c r="MH14" s="4" t="s">
        <v>7</v>
      </c>
      <c r="MI14" s="4" t="s">
        <v>10</v>
      </c>
      <c r="MJ14" s="4" t="s">
        <v>10</v>
      </c>
      <c r="MK14" s="105" t="s">
        <v>8</v>
      </c>
      <c r="ML14" s="4" t="s">
        <v>10</v>
      </c>
      <c r="MM14" s="105" t="s">
        <v>8</v>
      </c>
      <c r="MN14" s="4" t="s">
        <v>7</v>
      </c>
      <c r="MO14" s="4" t="s">
        <v>7</v>
      </c>
      <c r="MP14" s="4" t="s">
        <v>9</v>
      </c>
      <c r="MQ14" s="105" t="s">
        <v>8</v>
      </c>
      <c r="MR14" s="4" t="s">
        <v>9</v>
      </c>
      <c r="MS14" s="106" t="str">
        <f>IF(COUNTIF(Trames!$K$73:$K$80,'Deroulé 5Jours'!$A14),"RA","JFR-32")</f>
        <v>JFR-32</v>
      </c>
      <c r="MT14" s="4" t="s">
        <v>9</v>
      </c>
      <c r="MU14" s="133" t="s">
        <v>7</v>
      </c>
      <c r="MV14" s="133" t="s">
        <v>7</v>
      </c>
      <c r="MW14" s="105" t="s">
        <v>8</v>
      </c>
      <c r="MX14" s="105" t="s">
        <v>8</v>
      </c>
      <c r="MY14" s="4" t="s">
        <v>42</v>
      </c>
      <c r="MZ14" s="4" t="s">
        <v>54</v>
      </c>
      <c r="NA14" s="4" t="s">
        <v>54</v>
      </c>
      <c r="NB14" s="2" t="s">
        <v>7</v>
      </c>
      <c r="NC14" s="2" t="s">
        <v>7</v>
      </c>
      <c r="ND14" s="4" t="s">
        <v>45</v>
      </c>
      <c r="NE14" s="4" t="s">
        <v>47</v>
      </c>
      <c r="NF14" s="106" t="str">
        <f>IF(COUNTIF(Trames!$K$73:$K$80,'Deroulé 5Jours'!$A35),"RA","7H30-18H")</f>
        <v>7H30-18H</v>
      </c>
      <c r="NG14" s="105" t="s">
        <v>8</v>
      </c>
      <c r="NH14" s="106" t="str">
        <f>IF(COUNTIF(Trames!$K$73:$K$80,'Deroulé 5Jours'!$A35),"RA","7H30-18H")</f>
        <v>7H30-18H</v>
      </c>
      <c r="NI14" s="2" t="s">
        <v>7</v>
      </c>
      <c r="NJ14" s="2" t="s">
        <v>7</v>
      </c>
      <c r="NK14" s="105" t="s">
        <v>8</v>
      </c>
      <c r="NL14" s="4" t="s">
        <v>46</v>
      </c>
      <c r="NM14" s="107" t="str">
        <f>IF($E$14="RA","JBC-25","7H30-18H")</f>
        <v>7H30-18H</v>
      </c>
      <c r="NN14" s="4" t="s">
        <v>12</v>
      </c>
      <c r="NO14" s="105" t="s">
        <v>8</v>
      </c>
      <c r="NP14" s="2" t="s">
        <v>7</v>
      </c>
      <c r="NQ14" s="2" t="s">
        <v>7</v>
      </c>
      <c r="NR14" s="4" t="s">
        <v>44</v>
      </c>
      <c r="NS14" s="106" t="str">
        <f>IF(COUNTIF(Trames!$K$73:$K$80,'Deroulé 5Jours'!$A35),"RA","7H30-18H")</f>
        <v>7H30-18H</v>
      </c>
      <c r="NT14" s="4" t="s">
        <v>45</v>
      </c>
      <c r="NU14" s="105" t="s">
        <v>8</v>
      </c>
      <c r="NV14" s="106" t="str">
        <f>IF(COUNTIF(Trames!$K$73:$K$80,'Deroulé 5Jours'!$A35),"RA","CCV-46")</f>
        <v>CCV-46</v>
      </c>
      <c r="NW14" s="2" t="s">
        <v>7</v>
      </c>
      <c r="NX14" s="2" t="s">
        <v>7</v>
      </c>
      <c r="NY14" s="4" t="s">
        <v>42</v>
      </c>
      <c r="NZ14" s="4" t="s">
        <v>42</v>
      </c>
      <c r="OA14" s="4" t="s">
        <v>43</v>
      </c>
      <c r="OB14" s="105" t="s">
        <v>8</v>
      </c>
      <c r="OC14" s="105" t="s">
        <v>8</v>
      </c>
      <c r="OD14" s="2" t="s">
        <v>7</v>
      </c>
      <c r="OE14" s="2" t="s">
        <v>7</v>
      </c>
      <c r="OF14" s="4" t="s">
        <v>43</v>
      </c>
      <c r="OG14" s="4" t="s">
        <v>43</v>
      </c>
      <c r="OH14" s="105" t="s">
        <v>8</v>
      </c>
      <c r="OI14" s="106" t="str">
        <f>IF(COUNTIF(Trames!$K$73:$K$80,'Deroulé 5Jours'!$A35),"RA","JBU-16")</f>
        <v>JBU-16</v>
      </c>
      <c r="OJ14" s="4" t="s">
        <v>43</v>
      </c>
      <c r="OK14" s="2" t="s">
        <v>7</v>
      </c>
      <c r="OL14" s="2" t="s">
        <v>7</v>
      </c>
      <c r="OM14" s="107" t="str">
        <f>IF($C$10="RA","JBC-23","7H30-18H")</f>
        <v>7H30-18H</v>
      </c>
      <c r="ON14" s="105" t="s">
        <v>8</v>
      </c>
      <c r="OO14" s="105" t="s">
        <v>8</v>
      </c>
      <c r="OP14" s="4" t="s">
        <v>42</v>
      </c>
      <c r="OQ14" s="4" t="s">
        <v>42</v>
      </c>
      <c r="OR14" s="2" t="s">
        <v>7</v>
      </c>
      <c r="OS14" s="2" t="s">
        <v>7</v>
      </c>
      <c r="OT14" s="4" t="s">
        <v>41</v>
      </c>
      <c r="OU14" s="106" t="str">
        <f>IF(COUNTIF(Trames!$K$73:$K$80,'Deroulé 5Jours'!$A35),"RA","JBU-15")</f>
        <v>JBU-15</v>
      </c>
      <c r="OV14" s="4" t="s">
        <v>41</v>
      </c>
      <c r="OW14" s="4" t="s">
        <v>8</v>
      </c>
      <c r="OX14" s="4" t="s">
        <v>41</v>
      </c>
      <c r="OY14" s="2" t="s">
        <v>7</v>
      </c>
      <c r="OZ14" s="2" t="s">
        <v>7</v>
      </c>
      <c r="PA14" s="4" t="s">
        <v>38</v>
      </c>
      <c r="PB14" s="4" t="s">
        <v>40</v>
      </c>
      <c r="PC14" s="4" t="s">
        <v>40</v>
      </c>
      <c r="PD14" s="105" t="s">
        <v>8</v>
      </c>
      <c r="PE14" s="105" t="s">
        <v>8</v>
      </c>
      <c r="PF14" s="2" t="s">
        <v>7</v>
      </c>
      <c r="PG14" s="2" t="s">
        <v>7</v>
      </c>
    </row>
    <row r="15" spans="1:423">
      <c r="A15" s="124"/>
      <c r="B15" s="4" t="s">
        <v>38</v>
      </c>
      <c r="C15" s="4" t="s">
        <v>40</v>
      </c>
      <c r="D15" s="4" t="s">
        <v>40</v>
      </c>
      <c r="E15" s="105" t="s">
        <v>8</v>
      </c>
      <c r="F15" s="105" t="s">
        <v>8</v>
      </c>
      <c r="G15" s="4" t="s">
        <v>7</v>
      </c>
      <c r="H15" s="4" t="s">
        <v>7</v>
      </c>
      <c r="I15" s="4" t="s">
        <v>7</v>
      </c>
      <c r="J15" s="4" t="s">
        <v>7</v>
      </c>
      <c r="K15" s="4" t="s">
        <v>41</v>
      </c>
      <c r="L15" s="106" t="str">
        <f>IF(COUNTIF(Trames!$K$73:$K$80,'Deroulé 5Jours'!$A15),"RA","JBU-15")</f>
        <v>JBU-15</v>
      </c>
      <c r="M15" s="4" t="s">
        <v>41</v>
      </c>
      <c r="N15" s="4" t="s">
        <v>8</v>
      </c>
      <c r="O15" s="4" t="s">
        <v>41</v>
      </c>
      <c r="P15" s="4" t="s">
        <v>7</v>
      </c>
      <c r="Q15" s="4" t="s">
        <v>7</v>
      </c>
      <c r="R15" s="107" t="str">
        <f>IF($C$10="RA","JBC-23","7H30-18H")</f>
        <v>7H30-18H</v>
      </c>
      <c r="S15" s="105" t="s">
        <v>8</v>
      </c>
      <c r="T15" s="105" t="s">
        <v>8</v>
      </c>
      <c r="U15" s="4" t="s">
        <v>42</v>
      </c>
      <c r="V15" s="4" t="s">
        <v>42</v>
      </c>
      <c r="W15" s="4" t="s">
        <v>7</v>
      </c>
      <c r="X15" s="4" t="s">
        <v>7</v>
      </c>
      <c r="Y15" s="4" t="s">
        <v>43</v>
      </c>
      <c r="Z15" s="4" t="s">
        <v>43</v>
      </c>
      <c r="AA15" s="105" t="s">
        <v>8</v>
      </c>
      <c r="AB15" s="106" t="str">
        <f>IF(COUNTIF(Trames!$K$73:$K$80,'Deroulé 5Jours'!$A15),"RA","JBU-16")</f>
        <v>JBU-16</v>
      </c>
      <c r="AC15" s="4" t="s">
        <v>43</v>
      </c>
      <c r="AD15" s="4" t="s">
        <v>7</v>
      </c>
      <c r="AE15" s="4" t="s">
        <v>7</v>
      </c>
      <c r="AF15" s="4" t="s">
        <v>42</v>
      </c>
      <c r="AG15" s="4" t="s">
        <v>42</v>
      </c>
      <c r="AH15" s="4" t="s">
        <v>43</v>
      </c>
      <c r="AI15" s="105" t="s">
        <v>8</v>
      </c>
      <c r="AJ15" s="105" t="s">
        <v>8</v>
      </c>
      <c r="AK15" s="4" t="s">
        <v>7</v>
      </c>
      <c r="AL15" s="4" t="s">
        <v>7</v>
      </c>
      <c r="AM15" s="4" t="s">
        <v>44</v>
      </c>
      <c r="AN15" s="106" t="str">
        <f>IF(COUNTIF(Trames!$K$73:$K$80,'Deroulé 5Jours'!$A15),"RA","7H30-18H")</f>
        <v>7H30-18H</v>
      </c>
      <c r="AO15" s="4" t="s">
        <v>45</v>
      </c>
      <c r="AP15" s="105" t="s">
        <v>8</v>
      </c>
      <c r="AQ15" s="106" t="str">
        <f>IF(COUNTIF(Trames!$K$73:$K$80,'Deroulé 5Jours'!$A15),"RA","CCV-46")</f>
        <v>CCV-46</v>
      </c>
      <c r="AR15" s="4" t="s">
        <v>7</v>
      </c>
      <c r="AS15" s="4" t="s">
        <v>7</v>
      </c>
      <c r="AT15" s="105" t="s">
        <v>8</v>
      </c>
      <c r="AU15" s="4" t="s">
        <v>46</v>
      </c>
      <c r="AV15" s="107" t="str">
        <f>IF($E$14="RA","JBC-25","7H30-18H")</f>
        <v>7H30-18H</v>
      </c>
      <c r="AW15" s="4" t="s">
        <v>12</v>
      </c>
      <c r="AX15" s="105" t="s">
        <v>8</v>
      </c>
      <c r="AY15" s="4" t="s">
        <v>7</v>
      </c>
      <c r="AZ15" s="4" t="s">
        <v>7</v>
      </c>
      <c r="BA15" s="4" t="s">
        <v>45</v>
      </c>
      <c r="BB15" s="4" t="s">
        <v>47</v>
      </c>
      <c r="BC15" s="106" t="str">
        <f>IF(COUNTIF(Trames!$K$73:$K$80,'Deroulé 5Jours'!$A15),"RA","7H30-18H")</f>
        <v>7H30-18H</v>
      </c>
      <c r="BD15" s="105" t="s">
        <v>8</v>
      </c>
      <c r="BE15" s="106" t="str">
        <f>IF(COUNTIF(Trames!$K$73:$K$80,'Deroulé 5Jours'!$A15),"RA","7H30-18H")</f>
        <v>7H30-18H</v>
      </c>
      <c r="BF15" s="4" t="s">
        <v>7</v>
      </c>
      <c r="BG15" s="4" t="s">
        <v>7</v>
      </c>
      <c r="BH15" s="136" t="s">
        <v>8</v>
      </c>
      <c r="BI15" s="105" t="s">
        <v>8</v>
      </c>
      <c r="BJ15" s="4" t="s">
        <v>42</v>
      </c>
      <c r="BK15" s="4" t="s">
        <v>54</v>
      </c>
      <c r="BL15" s="4" t="s">
        <v>54</v>
      </c>
      <c r="BM15" s="4" t="s">
        <v>7</v>
      </c>
      <c r="BN15" s="136" t="s">
        <v>7</v>
      </c>
      <c r="BO15" s="135" t="s">
        <v>9</v>
      </c>
      <c r="BP15" s="105" t="s">
        <v>8</v>
      </c>
      <c r="BQ15" s="4" t="s">
        <v>9</v>
      </c>
      <c r="BR15" s="106" t="str">
        <f>IF(COUNTIF(Trames!$K$73:$K$80,'Deroulé 5Jours'!$A15),"RA","JFR-32")</f>
        <v>JFR-32</v>
      </c>
      <c r="BS15" s="4" t="s">
        <v>9</v>
      </c>
      <c r="BT15" s="4" t="s">
        <v>7</v>
      </c>
      <c r="BU15" s="135" t="s">
        <v>7</v>
      </c>
      <c r="BV15" s="4" t="s">
        <v>10</v>
      </c>
      <c r="BW15" s="4" t="s">
        <v>10</v>
      </c>
      <c r="BX15" s="105" t="s">
        <v>8</v>
      </c>
      <c r="BY15" s="4" t="s">
        <v>10</v>
      </c>
      <c r="BZ15" s="105" t="s">
        <v>8</v>
      </c>
      <c r="CA15" s="4" t="s">
        <v>7</v>
      </c>
      <c r="CB15" s="4" t="s">
        <v>7</v>
      </c>
      <c r="CC15" s="4" t="s">
        <v>11</v>
      </c>
      <c r="CD15" s="105" t="s">
        <v>8</v>
      </c>
      <c r="CE15" s="106" t="str">
        <f>IF(COUNTIF(Trames!$K$73:$K$80,'Deroulé 5Jours'!$A15),"RA","JFR-37")</f>
        <v>JFR-37</v>
      </c>
      <c r="CF15" s="4" t="s">
        <v>11</v>
      </c>
      <c r="CG15" s="4" t="s">
        <v>11</v>
      </c>
      <c r="CH15" s="4" t="s">
        <v>7</v>
      </c>
      <c r="CI15" s="4" t="s">
        <v>7</v>
      </c>
      <c r="CJ15" s="105" t="s">
        <v>8</v>
      </c>
      <c r="CK15" s="4" t="s">
        <v>9</v>
      </c>
      <c r="CL15" s="4" t="s">
        <v>12</v>
      </c>
      <c r="CM15" s="4" t="s">
        <v>46</v>
      </c>
      <c r="CN15" s="105" t="s">
        <v>8</v>
      </c>
      <c r="CO15" s="4" t="s">
        <v>7</v>
      </c>
      <c r="CP15" s="4" t="s">
        <v>7</v>
      </c>
      <c r="CQ15" s="106" t="str">
        <f>IF(COUNTIF(Trames!$K$73:$K$80,'Deroulé 5Jours'!$A15),"RA","7H30-18H")</f>
        <v>7H30-18H</v>
      </c>
      <c r="CR15" s="105" t="s">
        <v>8</v>
      </c>
      <c r="CS15" s="4" t="s">
        <v>14</v>
      </c>
      <c r="CT15" s="4" t="s">
        <v>15</v>
      </c>
      <c r="CU15" s="4" t="s">
        <v>15</v>
      </c>
      <c r="CV15" s="4" t="s">
        <v>7</v>
      </c>
      <c r="CW15" s="4" t="s">
        <v>7</v>
      </c>
      <c r="CX15" s="105" t="s">
        <v>8</v>
      </c>
      <c r="CY15" s="105" t="s">
        <v>8</v>
      </c>
      <c r="CZ15" s="107" t="str">
        <f>IF($E$6="RA","JFR-37","7H30-18H")</f>
        <v>7H30-18H</v>
      </c>
      <c r="DA15" s="107" t="str">
        <f>IF($G$20="RA","CCV-46","7H30-18H")</f>
        <v>7H30-18H</v>
      </c>
      <c r="DB15" s="107" t="str">
        <f>IF($F$18="RA","JBU-16","7H30-18H")</f>
        <v>7H30-18H</v>
      </c>
      <c r="DC15" s="4" t="s">
        <v>7</v>
      </c>
      <c r="DD15" s="4" t="s">
        <v>7</v>
      </c>
      <c r="DE15" s="106" t="str">
        <f>IF(COUNTIF(Trames!$K$73:$K$80,'Deroulé 5Jours'!$A15),"RA","JBC-23")</f>
        <v>JBC-23</v>
      </c>
      <c r="DF15" s="4" t="s">
        <v>16</v>
      </c>
      <c r="DG15" s="105" t="s">
        <v>8</v>
      </c>
      <c r="DH15" s="107" t="str">
        <f>IF($F$4="RA","JFR-32","7H30-18H")</f>
        <v>7H30-18H</v>
      </c>
      <c r="DI15" s="4" t="s">
        <v>46</v>
      </c>
      <c r="DJ15" s="4" t="s">
        <v>7</v>
      </c>
      <c r="DK15" s="4" t="s">
        <v>7</v>
      </c>
      <c r="DL15" s="105" t="s">
        <v>8</v>
      </c>
      <c r="DM15" s="105" t="s">
        <v>8</v>
      </c>
      <c r="DN15" s="4" t="s">
        <v>16</v>
      </c>
      <c r="DO15" s="4" t="s">
        <v>16</v>
      </c>
      <c r="DP15" s="4" t="s">
        <v>16</v>
      </c>
      <c r="DQ15" s="4" t="s">
        <v>7</v>
      </c>
      <c r="DR15" s="4" t="s">
        <v>7</v>
      </c>
      <c r="DS15" s="4" t="s">
        <v>15</v>
      </c>
      <c r="DT15" s="106" t="str">
        <f>IF(COUNTIF(Trames!$K$73:$K$80,'Deroulé 5Jours'!$A15),"RA","JBC-21")</f>
        <v>JBC-21</v>
      </c>
      <c r="DU15" s="4" t="s">
        <v>15</v>
      </c>
      <c r="DV15" s="105" t="s">
        <v>8</v>
      </c>
      <c r="DW15" s="4" t="s">
        <v>12</v>
      </c>
      <c r="DX15" s="4" t="s">
        <v>7</v>
      </c>
      <c r="DY15" s="4" t="s">
        <v>7</v>
      </c>
      <c r="DZ15" s="4" t="s">
        <v>37</v>
      </c>
      <c r="EA15" s="4" t="s">
        <v>12</v>
      </c>
      <c r="EB15" s="4" t="s">
        <v>46</v>
      </c>
      <c r="EC15" s="105" t="s">
        <v>8</v>
      </c>
      <c r="ED15" s="105" t="s">
        <v>8</v>
      </c>
      <c r="EE15" s="4" t="s">
        <v>7</v>
      </c>
      <c r="EF15" s="4" t="s">
        <v>7</v>
      </c>
      <c r="EG15" s="106" t="str">
        <f>IF(COUNTIF(Trames!$K$73:$K$80,'Deroulé 5Jours'!$A15),"RA","7H30-18H")</f>
        <v>7H30-18H</v>
      </c>
      <c r="EH15" s="105" t="s">
        <v>8</v>
      </c>
      <c r="EI15" s="106" t="str">
        <f>IF(COUNTIF(Trames!$K$73:$K$80,'Deroulé 5Jours'!$A15),"RA","JBC-25")</f>
        <v>JBC-25</v>
      </c>
      <c r="EJ15" s="4" t="s">
        <v>39</v>
      </c>
      <c r="EK15" s="4" t="s">
        <v>39</v>
      </c>
      <c r="EL15" s="4" t="s">
        <v>7</v>
      </c>
      <c r="EM15" s="4" t="s">
        <v>7</v>
      </c>
      <c r="EN15" s="4" t="s">
        <v>38</v>
      </c>
      <c r="EO15" s="4" t="s">
        <v>40</v>
      </c>
      <c r="EP15" s="4" t="s">
        <v>40</v>
      </c>
      <c r="EQ15" s="105" t="s">
        <v>8</v>
      </c>
      <c r="ER15" s="105" t="s">
        <v>8</v>
      </c>
      <c r="ES15" s="4" t="s">
        <v>7</v>
      </c>
      <c r="ET15" s="4" t="s">
        <v>7</v>
      </c>
      <c r="EU15" s="4" t="s">
        <v>41</v>
      </c>
      <c r="EV15" s="106" t="str">
        <f>IF(COUNTIF(Trames!$K$73:$K$80,'Deroulé 5Jours'!$A15),"RA","JBU-15")</f>
        <v>JBU-15</v>
      </c>
      <c r="EW15" s="4" t="s">
        <v>41</v>
      </c>
      <c r="EX15" s="4" t="s">
        <v>8</v>
      </c>
      <c r="EY15" s="4" t="s">
        <v>41</v>
      </c>
      <c r="EZ15" s="4" t="s">
        <v>7</v>
      </c>
      <c r="FA15" s="4" t="s">
        <v>7</v>
      </c>
      <c r="FB15" s="107" t="str">
        <f>IF($C$10="RA","JBC-23","7H30-18H")</f>
        <v>7H30-18H</v>
      </c>
      <c r="FC15" s="105" t="s">
        <v>8</v>
      </c>
      <c r="FD15" s="105" t="s">
        <v>8</v>
      </c>
      <c r="FE15" s="4" t="s">
        <v>42</v>
      </c>
      <c r="FF15" s="4" t="s">
        <v>42</v>
      </c>
      <c r="FG15" s="4" t="s">
        <v>7</v>
      </c>
      <c r="FH15" s="4" t="s">
        <v>7</v>
      </c>
      <c r="FI15" s="4" t="s">
        <v>43</v>
      </c>
      <c r="FJ15" s="4" t="s">
        <v>43</v>
      </c>
      <c r="FK15" s="105" t="s">
        <v>8</v>
      </c>
      <c r="FL15" s="106" t="str">
        <f>IF(COUNTIF(Trames!$K$73:$K$80,'Deroulé 5Jours'!$A15),"RA","JBU-16")</f>
        <v>JBU-16</v>
      </c>
      <c r="FM15" s="4" t="s">
        <v>43</v>
      </c>
      <c r="FN15" s="4" t="s">
        <v>7</v>
      </c>
      <c r="FO15" s="4" t="s">
        <v>7</v>
      </c>
      <c r="FP15" s="4" t="s">
        <v>42</v>
      </c>
      <c r="FQ15" s="4" t="s">
        <v>42</v>
      </c>
      <c r="FR15" s="4" t="s">
        <v>43</v>
      </c>
      <c r="FS15" s="105" t="s">
        <v>8</v>
      </c>
      <c r="FT15" s="105" t="s">
        <v>8</v>
      </c>
      <c r="FU15" s="4" t="s">
        <v>7</v>
      </c>
      <c r="FV15" s="4" t="s">
        <v>7</v>
      </c>
      <c r="FW15" s="4" t="s">
        <v>44</v>
      </c>
      <c r="FX15" s="106" t="str">
        <f>IF(COUNTIF(Trames!$K$73:$K$80,'Deroulé 5Jours'!$A15),"RA","7H30-18H")</f>
        <v>7H30-18H</v>
      </c>
      <c r="FY15" s="4" t="s">
        <v>45</v>
      </c>
      <c r="FZ15" s="105" t="s">
        <v>8</v>
      </c>
      <c r="GA15" s="106" t="str">
        <f>IF(COUNTIF(Trames!$K$73:$K$80,'Deroulé 5Jours'!$A15),"RA","CCV-46")</f>
        <v>CCV-46</v>
      </c>
      <c r="GB15" s="4" t="s">
        <v>7</v>
      </c>
      <c r="GC15" s="4" t="s">
        <v>7</v>
      </c>
      <c r="GD15" s="105" t="s">
        <v>8</v>
      </c>
      <c r="GE15" s="4" t="s">
        <v>46</v>
      </c>
      <c r="GF15" s="107" t="str">
        <f>IF($E$14="RA","JBC-25","7H30-18H")</f>
        <v>7H30-18H</v>
      </c>
      <c r="GG15" s="4" t="s">
        <v>12</v>
      </c>
      <c r="GH15" s="105" t="s">
        <v>8</v>
      </c>
      <c r="GI15" s="4" t="s">
        <v>7</v>
      </c>
      <c r="GJ15" s="4" t="s">
        <v>7</v>
      </c>
      <c r="GK15" s="4" t="s">
        <v>45</v>
      </c>
      <c r="GL15" s="4" t="s">
        <v>47</v>
      </c>
      <c r="GM15" s="106" t="str">
        <f>IF(COUNTIF(Trames!$K$73:$K$80,'Deroulé 5Jours'!$A15),"RA","7H30-18H")</f>
        <v>7H30-18H</v>
      </c>
      <c r="GN15" s="105" t="s">
        <v>8</v>
      </c>
      <c r="GO15" s="106" t="str">
        <f>IF(COUNTIF(Trames!$K$73:$K$80,'Deroulé 5Jours'!$A15),"RA","7H30-18H")</f>
        <v>7H30-18H</v>
      </c>
      <c r="GP15" s="4" t="s">
        <v>7</v>
      </c>
      <c r="GQ15" s="4" t="s">
        <v>7</v>
      </c>
      <c r="GR15" s="136" t="s">
        <v>8</v>
      </c>
      <c r="GS15" s="105" t="s">
        <v>8</v>
      </c>
      <c r="GT15" s="4" t="s">
        <v>42</v>
      </c>
      <c r="GU15" s="4" t="s">
        <v>54</v>
      </c>
      <c r="GV15" s="4" t="s">
        <v>54</v>
      </c>
      <c r="GW15" s="4" t="s">
        <v>7</v>
      </c>
      <c r="GX15" s="136" t="s">
        <v>7</v>
      </c>
      <c r="GY15" s="135" t="s">
        <v>9</v>
      </c>
      <c r="GZ15" s="105" t="s">
        <v>8</v>
      </c>
      <c r="HA15" s="4" t="s">
        <v>9</v>
      </c>
      <c r="HB15" s="106" t="str">
        <f>IF(COUNTIF(Trames!$K$73:$K$80,'Deroulé 5Jours'!$A15),"RA","JFR-32")</f>
        <v>JFR-32</v>
      </c>
      <c r="HC15" s="4" t="s">
        <v>9</v>
      </c>
      <c r="HD15" s="4" t="s">
        <v>7</v>
      </c>
      <c r="HE15" s="135" t="s">
        <v>7</v>
      </c>
      <c r="HF15" s="4" t="s">
        <v>10</v>
      </c>
      <c r="HG15" s="4" t="s">
        <v>10</v>
      </c>
      <c r="HH15" s="105" t="s">
        <v>8</v>
      </c>
      <c r="HI15" s="4" t="s">
        <v>10</v>
      </c>
      <c r="HJ15" s="105" t="s">
        <v>8</v>
      </c>
      <c r="HK15" s="4" t="s">
        <v>7</v>
      </c>
      <c r="HL15" s="4" t="s">
        <v>7</v>
      </c>
      <c r="HM15" s="4" t="s">
        <v>11</v>
      </c>
      <c r="HN15" s="105" t="s">
        <v>8</v>
      </c>
      <c r="HO15" s="106" t="str">
        <f>IF(COUNTIF(Trames!$K$73:$K$80,'Deroulé 5Jours'!$A15),"RA","JFR-37")</f>
        <v>JFR-37</v>
      </c>
      <c r="HP15" s="4" t="s">
        <v>11</v>
      </c>
      <c r="HQ15" s="4" t="s">
        <v>11</v>
      </c>
      <c r="HR15" s="4" t="s">
        <v>7</v>
      </c>
      <c r="HS15" s="4" t="s">
        <v>7</v>
      </c>
      <c r="HT15" s="105" t="s">
        <v>8</v>
      </c>
      <c r="HU15" s="4" t="s">
        <v>9</v>
      </c>
      <c r="HV15" s="4" t="s">
        <v>12</v>
      </c>
      <c r="HW15" s="4" t="s">
        <v>46</v>
      </c>
      <c r="HX15" s="105" t="s">
        <v>8</v>
      </c>
      <c r="HY15" s="4" t="s">
        <v>7</v>
      </c>
      <c r="HZ15" s="4" t="s">
        <v>7</v>
      </c>
      <c r="IA15" s="106" t="str">
        <f>IF(COUNTIF(Trames!$K$73:$K$80,'Deroulé 5Jours'!$A15),"RA","7H30-18H")</f>
        <v>7H30-18H</v>
      </c>
      <c r="IB15" s="105" t="s">
        <v>8</v>
      </c>
      <c r="IC15" s="4" t="s">
        <v>14</v>
      </c>
      <c r="ID15" s="4" t="s">
        <v>15</v>
      </c>
      <c r="IE15" s="4" t="s">
        <v>15</v>
      </c>
      <c r="IF15" s="4" t="s">
        <v>7</v>
      </c>
      <c r="IG15" s="4" t="s">
        <v>7</v>
      </c>
      <c r="IH15" s="105" t="s">
        <v>8</v>
      </c>
      <c r="II15" s="105" t="s">
        <v>8</v>
      </c>
      <c r="IJ15" s="107" t="str">
        <f>IF($E$6="RA","JFR-37","7H30-18H")</f>
        <v>7H30-18H</v>
      </c>
      <c r="IK15" s="107" t="str">
        <f>IF($G$20="RA","CCV-46","7H30-18H")</f>
        <v>7H30-18H</v>
      </c>
      <c r="IL15" s="107" t="str">
        <f>IF($F$18="RA","JBU-16","7H30-18H")</f>
        <v>7H30-18H</v>
      </c>
      <c r="IM15" s="4" t="s">
        <v>7</v>
      </c>
      <c r="IN15" s="4" t="s">
        <v>7</v>
      </c>
      <c r="IO15" s="106" t="str">
        <f>IF(COUNTIF(Trames!$K$73:$K$80,'Deroulé 5Jours'!$A15),"RA","JBC-23")</f>
        <v>JBC-23</v>
      </c>
      <c r="IP15" s="4" t="s">
        <v>16</v>
      </c>
      <c r="IQ15" s="105" t="s">
        <v>8</v>
      </c>
      <c r="IR15" s="107" t="str">
        <f>IF($F$4="RA","JFR-32","7H30-18H")</f>
        <v>7H30-18H</v>
      </c>
      <c r="IS15" s="4" t="s">
        <v>46</v>
      </c>
      <c r="IT15" s="4" t="s">
        <v>7</v>
      </c>
      <c r="IU15" s="4" t="s">
        <v>7</v>
      </c>
      <c r="IV15" s="105" t="s">
        <v>8</v>
      </c>
      <c r="IW15" s="105" t="s">
        <v>8</v>
      </c>
      <c r="IX15" s="4" t="s">
        <v>16</v>
      </c>
      <c r="IY15" s="4" t="s">
        <v>16</v>
      </c>
      <c r="IZ15" s="4" t="s">
        <v>16</v>
      </c>
      <c r="JA15" s="4" t="s">
        <v>7</v>
      </c>
      <c r="JB15" s="4" t="s">
        <v>7</v>
      </c>
      <c r="JC15" s="4" t="s">
        <v>15</v>
      </c>
      <c r="JD15" s="106" t="str">
        <f>IF(COUNTIF(Trames!$K$73:$K$80,'Deroulé 5Jours'!$A15),"RA","JBC-21")</f>
        <v>JBC-21</v>
      </c>
      <c r="JE15" s="4" t="s">
        <v>15</v>
      </c>
      <c r="JF15" s="105" t="s">
        <v>8</v>
      </c>
      <c r="JG15" s="4" t="s">
        <v>12</v>
      </c>
      <c r="JH15" s="4" t="s">
        <v>7</v>
      </c>
      <c r="JI15" s="4" t="s">
        <v>7</v>
      </c>
      <c r="JJ15" s="4" t="s">
        <v>37</v>
      </c>
      <c r="JK15" s="4" t="s">
        <v>12</v>
      </c>
      <c r="JL15" s="4" t="s">
        <v>46</v>
      </c>
      <c r="JM15" s="105" t="s">
        <v>8</v>
      </c>
      <c r="JN15" s="105" t="s">
        <v>8</v>
      </c>
      <c r="JO15" s="4" t="s">
        <v>7</v>
      </c>
      <c r="JP15" s="4" t="s">
        <v>7</v>
      </c>
      <c r="JQ15" s="106" t="str">
        <f>IF(COUNTIF(Trames!$K$73:$K$80,'Deroulé 5Jours'!$A15),"RA","7H30-18H")</f>
        <v>7H30-18H</v>
      </c>
      <c r="JR15" s="105" t="s">
        <v>8</v>
      </c>
      <c r="JS15" s="106" t="str">
        <f>IF(COUNTIF(Trames!$K$73:$K$80,'Deroulé 5Jours'!$A15),"RA","JBC-25")</f>
        <v>JBC-25</v>
      </c>
      <c r="JT15" s="4" t="s">
        <v>39</v>
      </c>
      <c r="JU15" s="4" t="s">
        <v>39</v>
      </c>
      <c r="JV15" s="4" t="s">
        <v>7</v>
      </c>
      <c r="JW15" s="4" t="s">
        <v>7</v>
      </c>
      <c r="JX15" s="4" t="s">
        <v>38</v>
      </c>
      <c r="JY15" s="4" t="s">
        <v>40</v>
      </c>
      <c r="JZ15" s="4" t="s">
        <v>40</v>
      </c>
      <c r="KA15" s="105" t="s">
        <v>8</v>
      </c>
      <c r="KB15" s="105" t="s">
        <v>8</v>
      </c>
      <c r="KC15" s="4" t="s">
        <v>7</v>
      </c>
      <c r="KD15" s="4" t="s">
        <v>7</v>
      </c>
      <c r="KE15" s="106" t="str">
        <f>IF(COUNTIF(Trames!$K$73:$K$80,'Deroulé 5Jours'!$A15),"RA","7H30-18H")</f>
        <v>7H30-18H</v>
      </c>
      <c r="KF15" s="105" t="s">
        <v>8</v>
      </c>
      <c r="KG15" s="106" t="str">
        <f>IF(COUNTIF(Trames!$K$73:$K$80,'Deroulé 5Jours'!$A15),"RA","JBC-25")</f>
        <v>JBC-25</v>
      </c>
      <c r="KH15" s="4" t="s">
        <v>39</v>
      </c>
      <c r="KI15" s="4" t="s">
        <v>39</v>
      </c>
      <c r="KJ15" s="4" t="s">
        <v>7</v>
      </c>
      <c r="KK15" s="4" t="s">
        <v>7</v>
      </c>
      <c r="KL15" s="4" t="s">
        <v>37</v>
      </c>
      <c r="KM15" s="4" t="s">
        <v>12</v>
      </c>
      <c r="KN15" s="4" t="s">
        <v>46</v>
      </c>
      <c r="KO15" s="105" t="s">
        <v>8</v>
      </c>
      <c r="KP15" s="105" t="s">
        <v>8</v>
      </c>
      <c r="KQ15" s="4" t="s">
        <v>7</v>
      </c>
      <c r="KR15" s="4" t="s">
        <v>7</v>
      </c>
      <c r="KS15" s="4" t="s">
        <v>15</v>
      </c>
      <c r="KT15" s="106" t="str">
        <f>IF(COUNTIF(Trames!$K$73:$K$80,'Deroulé 5Jours'!$A15),"RA","JBC-21")</f>
        <v>JBC-21</v>
      </c>
      <c r="KU15" s="4" t="s">
        <v>15</v>
      </c>
      <c r="KV15" s="105" t="s">
        <v>8</v>
      </c>
      <c r="KW15" s="4" t="s">
        <v>12</v>
      </c>
      <c r="KX15" s="4" t="s">
        <v>7</v>
      </c>
      <c r="KY15" s="4" t="s">
        <v>7</v>
      </c>
      <c r="KZ15" s="105" t="s">
        <v>8</v>
      </c>
      <c r="LA15" s="105" t="s">
        <v>8</v>
      </c>
      <c r="LB15" s="4" t="s">
        <v>16</v>
      </c>
      <c r="LC15" s="4" t="s">
        <v>16</v>
      </c>
      <c r="LD15" s="4" t="s">
        <v>16</v>
      </c>
      <c r="LE15" s="4" t="s">
        <v>7</v>
      </c>
      <c r="LF15" s="4" t="s">
        <v>7</v>
      </c>
      <c r="LG15" s="106" t="str">
        <f>IF(COUNTIF(Trames!$K$73:$K$80,'Deroulé 5Jours'!$A15),"RA","JBC-23")</f>
        <v>JBC-23</v>
      </c>
      <c r="LH15" s="4" t="s">
        <v>16</v>
      </c>
      <c r="LI15" s="105" t="s">
        <v>8</v>
      </c>
      <c r="LJ15" s="107" t="str">
        <f>IF($F$4="RA","JFR-32","7H30-18H")</f>
        <v>7H30-18H</v>
      </c>
      <c r="LK15" s="4" t="s">
        <v>46</v>
      </c>
      <c r="LL15" s="4" t="s">
        <v>7</v>
      </c>
      <c r="LM15" s="4" t="s">
        <v>7</v>
      </c>
      <c r="LN15" s="105" t="s">
        <v>8</v>
      </c>
      <c r="LO15" s="105" t="s">
        <v>8</v>
      </c>
      <c r="LP15" s="107" t="str">
        <f>IF($E$6="RA","JFR-37","7H30-18H")</f>
        <v>7H30-18H</v>
      </c>
      <c r="LQ15" s="107" t="str">
        <f>IF($G$20="RA","CCV-46","7H30-18H")</f>
        <v>7H30-18H</v>
      </c>
      <c r="LR15" s="107" t="str">
        <f>IF($F$18="RA","JBU-16","7H30-18H")</f>
        <v>7H30-18H</v>
      </c>
      <c r="LS15" s="4" t="s">
        <v>7</v>
      </c>
      <c r="LT15" s="4" t="s">
        <v>7</v>
      </c>
      <c r="LU15" s="106" t="str">
        <f>IF(COUNTIF(Trames!$K$73:$K$80,'Deroulé 5Jours'!$A15),"RA","7H30-18H")</f>
        <v>7H30-18H</v>
      </c>
      <c r="LV15" s="105" t="s">
        <v>8</v>
      </c>
      <c r="LW15" s="4" t="s">
        <v>14</v>
      </c>
      <c r="LX15" s="4" t="s">
        <v>15</v>
      </c>
      <c r="LY15" s="4" t="s">
        <v>15</v>
      </c>
      <c r="LZ15" s="4" t="s">
        <v>7</v>
      </c>
      <c r="MA15" s="4" t="s">
        <v>7</v>
      </c>
      <c r="MB15" s="105" t="s">
        <v>8</v>
      </c>
      <c r="MC15" s="4" t="s">
        <v>9</v>
      </c>
      <c r="MD15" s="4" t="s">
        <v>12</v>
      </c>
      <c r="ME15" s="4" t="s">
        <v>46</v>
      </c>
      <c r="MF15" s="105" t="s">
        <v>8</v>
      </c>
      <c r="MG15" s="4" t="s">
        <v>7</v>
      </c>
      <c r="MH15" s="4" t="s">
        <v>7</v>
      </c>
      <c r="MI15" s="4" t="s">
        <v>11</v>
      </c>
      <c r="MJ15" s="105" t="s">
        <v>8</v>
      </c>
      <c r="MK15" s="106" t="str">
        <f>IF(COUNTIF(Trames!$K$73:$K$80,'Deroulé 5Jours'!$A15),"RA","JFR-37")</f>
        <v>JFR-37</v>
      </c>
      <c r="ML15" s="4" t="s">
        <v>11</v>
      </c>
      <c r="MM15" s="4" t="s">
        <v>11</v>
      </c>
      <c r="MN15" s="4" t="s">
        <v>7</v>
      </c>
      <c r="MO15" s="4" t="s">
        <v>7</v>
      </c>
      <c r="MP15" s="4" t="s">
        <v>10</v>
      </c>
      <c r="MQ15" s="4" t="s">
        <v>10</v>
      </c>
      <c r="MR15" s="105" t="s">
        <v>8</v>
      </c>
      <c r="MS15" s="4" t="s">
        <v>10</v>
      </c>
      <c r="MT15" s="105" t="s">
        <v>8</v>
      </c>
      <c r="MU15" s="2" t="s">
        <v>7</v>
      </c>
      <c r="MV15" s="2" t="s">
        <v>7</v>
      </c>
      <c r="MW15" s="4" t="s">
        <v>9</v>
      </c>
      <c r="MX15" s="105" t="s">
        <v>8</v>
      </c>
      <c r="MY15" s="4" t="s">
        <v>9</v>
      </c>
      <c r="MZ15" s="106" t="str">
        <f>IF(COUNTIF(Trames!$K$73:$K$80,'Deroulé 5Jours'!$A15),"RA","JFR-32")</f>
        <v>JFR-32</v>
      </c>
      <c r="NA15" s="4" t="s">
        <v>9</v>
      </c>
      <c r="NB15" s="133" t="s">
        <v>7</v>
      </c>
      <c r="NC15" s="133" t="s">
        <v>7</v>
      </c>
      <c r="ND15" s="105" t="s">
        <v>8</v>
      </c>
      <c r="NE15" s="105" t="s">
        <v>8</v>
      </c>
      <c r="NF15" s="4" t="s">
        <v>42</v>
      </c>
      <c r="NG15" s="4" t="s">
        <v>54</v>
      </c>
      <c r="NH15" s="4" t="s">
        <v>54</v>
      </c>
      <c r="NI15" s="2" t="s">
        <v>7</v>
      </c>
      <c r="NJ15" s="2" t="s">
        <v>7</v>
      </c>
      <c r="NK15" s="4" t="s">
        <v>45</v>
      </c>
      <c r="NL15" s="4" t="s">
        <v>47</v>
      </c>
      <c r="NM15" s="106" t="str">
        <f>IF(COUNTIF(Trames!$K$73:$K$80,'Deroulé 5Jours'!$A36),"RA","7H30-18H")</f>
        <v>7H30-18H</v>
      </c>
      <c r="NN15" s="105" t="s">
        <v>8</v>
      </c>
      <c r="NO15" s="106" t="str">
        <f>IF(COUNTIF(Trames!$K$73:$K$80,'Deroulé 5Jours'!$A36),"RA","7H30-18H")</f>
        <v>7H30-18H</v>
      </c>
      <c r="NP15" s="2" t="s">
        <v>7</v>
      </c>
      <c r="NQ15" s="2" t="s">
        <v>7</v>
      </c>
      <c r="NR15" s="105" t="s">
        <v>8</v>
      </c>
      <c r="NS15" s="4" t="s">
        <v>46</v>
      </c>
      <c r="NT15" s="107" t="str">
        <f>IF($E$14="RA","JBC-25","7H30-18H")</f>
        <v>7H30-18H</v>
      </c>
      <c r="NU15" s="4" t="s">
        <v>12</v>
      </c>
      <c r="NV15" s="105" t="s">
        <v>8</v>
      </c>
      <c r="NW15" s="2" t="s">
        <v>7</v>
      </c>
      <c r="NX15" s="2" t="s">
        <v>7</v>
      </c>
      <c r="NY15" s="4" t="s">
        <v>44</v>
      </c>
      <c r="NZ15" s="106" t="str">
        <f>IF(COUNTIF(Trames!$K$73:$K$80,'Deroulé 5Jours'!$A36),"RA","7H30-18H")</f>
        <v>7H30-18H</v>
      </c>
      <c r="OA15" s="4" t="s">
        <v>45</v>
      </c>
      <c r="OB15" s="105" t="s">
        <v>8</v>
      </c>
      <c r="OC15" s="106" t="str">
        <f>IF(COUNTIF(Trames!$K$73:$K$80,'Deroulé 5Jours'!$A36),"RA","CCV-46")</f>
        <v>CCV-46</v>
      </c>
      <c r="OD15" s="2" t="s">
        <v>7</v>
      </c>
      <c r="OE15" s="2" t="s">
        <v>7</v>
      </c>
      <c r="OF15" s="4" t="s">
        <v>42</v>
      </c>
      <c r="OG15" s="4" t="s">
        <v>42</v>
      </c>
      <c r="OH15" s="4" t="s">
        <v>43</v>
      </c>
      <c r="OI15" s="105" t="s">
        <v>8</v>
      </c>
      <c r="OJ15" s="105" t="s">
        <v>8</v>
      </c>
      <c r="OK15" s="2" t="s">
        <v>7</v>
      </c>
      <c r="OL15" s="2" t="s">
        <v>7</v>
      </c>
      <c r="OM15" s="4" t="s">
        <v>43</v>
      </c>
      <c r="ON15" s="4" t="s">
        <v>43</v>
      </c>
      <c r="OO15" s="105" t="s">
        <v>8</v>
      </c>
      <c r="OP15" s="106" t="str">
        <f>IF(COUNTIF(Trames!$K$73:$K$80,'Deroulé 5Jours'!$A36),"RA","JBU-16")</f>
        <v>JBU-16</v>
      </c>
      <c r="OQ15" s="4" t="s">
        <v>43</v>
      </c>
      <c r="OR15" s="2" t="s">
        <v>7</v>
      </c>
      <c r="OS15" s="2" t="s">
        <v>7</v>
      </c>
      <c r="OT15" s="107" t="str">
        <f>IF($C$10="RA","JBC-23","7H30-18H")</f>
        <v>7H30-18H</v>
      </c>
      <c r="OU15" s="105" t="s">
        <v>8</v>
      </c>
      <c r="OV15" s="105" t="s">
        <v>8</v>
      </c>
      <c r="OW15" s="4" t="s">
        <v>42</v>
      </c>
      <c r="OX15" s="4" t="s">
        <v>42</v>
      </c>
      <c r="OY15" s="2" t="s">
        <v>7</v>
      </c>
      <c r="OZ15" s="2" t="s">
        <v>7</v>
      </c>
      <c r="PA15" s="4" t="s">
        <v>41</v>
      </c>
      <c r="PB15" s="106" t="str">
        <f>IF(COUNTIF(Trames!$K$73:$K$80,'Deroulé 5Jours'!$A36),"RA","JBU-15")</f>
        <v>JBU-15</v>
      </c>
      <c r="PC15" s="4" t="s">
        <v>41</v>
      </c>
      <c r="PD15" s="4" t="s">
        <v>8</v>
      </c>
      <c r="PE15" s="4" t="s">
        <v>41</v>
      </c>
      <c r="PF15" s="2" t="s">
        <v>7</v>
      </c>
      <c r="PG15" s="2" t="s">
        <v>7</v>
      </c>
    </row>
    <row r="16" spans="1:423">
      <c r="A16" s="124"/>
      <c r="B16" s="4" t="s">
        <v>41</v>
      </c>
      <c r="C16" s="106" t="str">
        <f>IF(COUNTIF(Trames!$K$73:$K$80,'Deroulé 5Jours'!$A16),"RA","JBU-15")</f>
        <v>JBU-15</v>
      </c>
      <c r="D16" s="4" t="s">
        <v>41</v>
      </c>
      <c r="E16" s="4" t="s">
        <v>8</v>
      </c>
      <c r="F16" s="4" t="s">
        <v>41</v>
      </c>
      <c r="G16" s="4" t="s">
        <v>7</v>
      </c>
      <c r="H16" s="4" t="s">
        <v>7</v>
      </c>
      <c r="I16" s="4" t="s">
        <v>7</v>
      </c>
      <c r="J16" s="4" t="s">
        <v>7</v>
      </c>
      <c r="K16" s="107" t="str">
        <f>IF($C$10="RA","JBC-23","7H30-18H")</f>
        <v>7H30-18H</v>
      </c>
      <c r="L16" s="105" t="s">
        <v>8</v>
      </c>
      <c r="M16" s="105" t="s">
        <v>8</v>
      </c>
      <c r="N16" s="4" t="s">
        <v>42</v>
      </c>
      <c r="O16" s="4" t="s">
        <v>42</v>
      </c>
      <c r="P16" s="4" t="s">
        <v>7</v>
      </c>
      <c r="Q16" s="4" t="s">
        <v>7</v>
      </c>
      <c r="R16" s="4" t="s">
        <v>43</v>
      </c>
      <c r="S16" s="4" t="s">
        <v>43</v>
      </c>
      <c r="T16" s="105" t="s">
        <v>8</v>
      </c>
      <c r="U16" s="106" t="str">
        <f>IF(COUNTIF(Trames!$K$73:$K$80,'Deroulé 5Jours'!$A16),"RA","JBU-16")</f>
        <v>JBU-16</v>
      </c>
      <c r="V16" s="4" t="s">
        <v>43</v>
      </c>
      <c r="W16" s="4" t="s">
        <v>7</v>
      </c>
      <c r="X16" s="4" t="s">
        <v>7</v>
      </c>
      <c r="Y16" s="4" t="s">
        <v>42</v>
      </c>
      <c r="Z16" s="4" t="s">
        <v>42</v>
      </c>
      <c r="AA16" s="4" t="s">
        <v>43</v>
      </c>
      <c r="AB16" s="105" t="s">
        <v>8</v>
      </c>
      <c r="AC16" s="105" t="s">
        <v>8</v>
      </c>
      <c r="AD16" s="4" t="s">
        <v>7</v>
      </c>
      <c r="AE16" s="4" t="s">
        <v>7</v>
      </c>
      <c r="AF16" s="4" t="s">
        <v>44</v>
      </c>
      <c r="AG16" s="106" t="str">
        <f>IF(COUNTIF(Trames!$K$73:$K$80,'Deroulé 5Jours'!$A16),"RA","7H30-18H")</f>
        <v>7H30-18H</v>
      </c>
      <c r="AH16" s="4" t="s">
        <v>45</v>
      </c>
      <c r="AI16" s="105" t="s">
        <v>8</v>
      </c>
      <c r="AJ16" s="106" t="str">
        <f>IF(COUNTIF(Trames!$K$73:$K$80,'Deroulé 5Jours'!$A16),"RA","CCV-46")</f>
        <v>CCV-46</v>
      </c>
      <c r="AK16" s="4" t="s">
        <v>7</v>
      </c>
      <c r="AL16" s="4" t="s">
        <v>7</v>
      </c>
      <c r="AM16" s="105" t="s">
        <v>8</v>
      </c>
      <c r="AN16" s="4" t="s">
        <v>46</v>
      </c>
      <c r="AO16" s="107" t="str">
        <f>IF($E$14="RA","JBC-25","7H30-18H")</f>
        <v>7H30-18H</v>
      </c>
      <c r="AP16" s="4" t="s">
        <v>12</v>
      </c>
      <c r="AQ16" s="105" t="s">
        <v>8</v>
      </c>
      <c r="AR16" s="4" t="s">
        <v>7</v>
      </c>
      <c r="AS16" s="4" t="s">
        <v>7</v>
      </c>
      <c r="AT16" s="4" t="s">
        <v>45</v>
      </c>
      <c r="AU16" s="4" t="s">
        <v>47</v>
      </c>
      <c r="AV16" s="106" t="str">
        <f>IF(COUNTIF(Trames!$K$73:$K$80,'Deroulé 5Jours'!$A16),"RA","7H30-18H")</f>
        <v>7H30-18H</v>
      </c>
      <c r="AW16" s="105" t="s">
        <v>8</v>
      </c>
      <c r="AX16" s="106" t="str">
        <f>IF(COUNTIF(Trames!$K$73:$K$80,'Deroulé 5Jours'!$A16),"RA","7H30-18H")</f>
        <v>7H30-18H</v>
      </c>
      <c r="AY16" s="4" t="s">
        <v>7</v>
      </c>
      <c r="AZ16" s="4" t="s">
        <v>7</v>
      </c>
      <c r="BA16" s="136" t="s">
        <v>8</v>
      </c>
      <c r="BB16" s="105" t="s">
        <v>8</v>
      </c>
      <c r="BC16" s="4" t="s">
        <v>42</v>
      </c>
      <c r="BD16" s="4" t="s">
        <v>54</v>
      </c>
      <c r="BE16" s="4" t="s">
        <v>54</v>
      </c>
      <c r="BF16" s="4" t="s">
        <v>7</v>
      </c>
      <c r="BG16" s="136" t="s">
        <v>7</v>
      </c>
      <c r="BH16" s="135" t="s">
        <v>9</v>
      </c>
      <c r="BI16" s="105" t="s">
        <v>8</v>
      </c>
      <c r="BJ16" s="4" t="s">
        <v>9</v>
      </c>
      <c r="BK16" s="106" t="str">
        <f>IF(COUNTIF(Trames!$K$73:$K$80,'Deroulé 5Jours'!$A16),"RA","JFR-32")</f>
        <v>JFR-32</v>
      </c>
      <c r="BL16" s="4" t="s">
        <v>9</v>
      </c>
      <c r="BM16" s="4" t="s">
        <v>7</v>
      </c>
      <c r="BN16" s="135" t="s">
        <v>7</v>
      </c>
      <c r="BO16" s="4" t="s">
        <v>10</v>
      </c>
      <c r="BP16" s="4" t="s">
        <v>10</v>
      </c>
      <c r="BQ16" s="105" t="s">
        <v>8</v>
      </c>
      <c r="BR16" s="4" t="s">
        <v>10</v>
      </c>
      <c r="BS16" s="105" t="s">
        <v>8</v>
      </c>
      <c r="BT16" s="4" t="s">
        <v>7</v>
      </c>
      <c r="BU16" s="4" t="s">
        <v>7</v>
      </c>
      <c r="BV16" s="4" t="s">
        <v>11</v>
      </c>
      <c r="BW16" s="105" t="s">
        <v>8</v>
      </c>
      <c r="BX16" s="106" t="str">
        <f>IF(COUNTIF(Trames!$K$73:$K$80,'Deroulé 5Jours'!$A16),"RA","JFR-37")</f>
        <v>JFR-37</v>
      </c>
      <c r="BY16" s="4" t="s">
        <v>11</v>
      </c>
      <c r="BZ16" s="4" t="s">
        <v>11</v>
      </c>
      <c r="CA16" s="4" t="s">
        <v>7</v>
      </c>
      <c r="CB16" s="4" t="s">
        <v>7</v>
      </c>
      <c r="CC16" s="105" t="s">
        <v>8</v>
      </c>
      <c r="CD16" s="4" t="s">
        <v>9</v>
      </c>
      <c r="CE16" s="4" t="s">
        <v>12</v>
      </c>
      <c r="CF16" s="4" t="s">
        <v>46</v>
      </c>
      <c r="CG16" s="105" t="s">
        <v>8</v>
      </c>
      <c r="CH16" s="4" t="s">
        <v>7</v>
      </c>
      <c r="CI16" s="4" t="s">
        <v>7</v>
      </c>
      <c r="CJ16" s="106" t="str">
        <f>IF(COUNTIF(Trames!$K$73:$K$80,'Deroulé 5Jours'!$A16),"RA","7H30-18H")</f>
        <v>7H30-18H</v>
      </c>
      <c r="CK16" s="105" t="s">
        <v>8</v>
      </c>
      <c r="CL16" s="4" t="s">
        <v>14</v>
      </c>
      <c r="CM16" s="4" t="s">
        <v>15</v>
      </c>
      <c r="CN16" s="4" t="s">
        <v>15</v>
      </c>
      <c r="CO16" s="4" t="s">
        <v>7</v>
      </c>
      <c r="CP16" s="4" t="s">
        <v>7</v>
      </c>
      <c r="CQ16" s="105" t="s">
        <v>8</v>
      </c>
      <c r="CR16" s="105" t="s">
        <v>8</v>
      </c>
      <c r="CS16" s="107" t="str">
        <f>IF($E$6="RA","JFR-37","7H30-18H")</f>
        <v>7H30-18H</v>
      </c>
      <c r="CT16" s="107" t="str">
        <f>IF($G$20="RA","CCV-46","7H30-18H")</f>
        <v>7H30-18H</v>
      </c>
      <c r="CU16" s="107" t="str">
        <f>IF($F$18="RA","JBU-16","7H30-18H")</f>
        <v>7H30-18H</v>
      </c>
      <c r="CV16" s="4" t="s">
        <v>7</v>
      </c>
      <c r="CW16" s="4" t="s">
        <v>7</v>
      </c>
      <c r="CX16" s="106" t="str">
        <f>IF(COUNTIF(Trames!$K$73:$K$80,'Deroulé 5Jours'!$A16),"RA","JBC-23")</f>
        <v>JBC-23</v>
      </c>
      <c r="CY16" s="4" t="s">
        <v>16</v>
      </c>
      <c r="CZ16" s="105" t="s">
        <v>8</v>
      </c>
      <c r="DA16" s="107" t="str">
        <f>IF($F$4="RA","JFR-32","7H30-18H")</f>
        <v>7H30-18H</v>
      </c>
      <c r="DB16" s="4" t="s">
        <v>46</v>
      </c>
      <c r="DC16" s="4" t="s">
        <v>7</v>
      </c>
      <c r="DD16" s="4" t="s">
        <v>7</v>
      </c>
      <c r="DE16" s="105" t="s">
        <v>8</v>
      </c>
      <c r="DF16" s="105" t="s">
        <v>8</v>
      </c>
      <c r="DG16" s="4" t="s">
        <v>16</v>
      </c>
      <c r="DH16" s="4" t="s">
        <v>16</v>
      </c>
      <c r="DI16" s="4" t="s">
        <v>16</v>
      </c>
      <c r="DJ16" s="4" t="s">
        <v>7</v>
      </c>
      <c r="DK16" s="4" t="s">
        <v>7</v>
      </c>
      <c r="DL16" s="4" t="s">
        <v>15</v>
      </c>
      <c r="DM16" s="106" t="str">
        <f>IF(COUNTIF(Trames!$K$73:$K$80,'Deroulé 5Jours'!$A16),"RA","JBC-21")</f>
        <v>JBC-21</v>
      </c>
      <c r="DN16" s="4" t="s">
        <v>15</v>
      </c>
      <c r="DO16" s="105" t="s">
        <v>8</v>
      </c>
      <c r="DP16" s="4" t="s">
        <v>12</v>
      </c>
      <c r="DQ16" s="4" t="s">
        <v>7</v>
      </c>
      <c r="DR16" s="4" t="s">
        <v>7</v>
      </c>
      <c r="DS16" s="4" t="s">
        <v>37</v>
      </c>
      <c r="DT16" s="4" t="s">
        <v>12</v>
      </c>
      <c r="DU16" s="4" t="s">
        <v>46</v>
      </c>
      <c r="DV16" s="105" t="s">
        <v>8</v>
      </c>
      <c r="DW16" s="105" t="s">
        <v>8</v>
      </c>
      <c r="DX16" s="4" t="s">
        <v>7</v>
      </c>
      <c r="DY16" s="4" t="s">
        <v>7</v>
      </c>
      <c r="DZ16" s="106" t="str">
        <f>IF(COUNTIF(Trames!$K$73:$K$80,'Deroulé 5Jours'!$A16),"RA","7H30-18H")</f>
        <v>7H30-18H</v>
      </c>
      <c r="EA16" s="105" t="s">
        <v>8</v>
      </c>
      <c r="EB16" s="106" t="str">
        <f>IF(COUNTIF(Trames!$K$73:$K$80,'Deroulé 5Jours'!$A16),"RA","JBC-25")</f>
        <v>JBC-25</v>
      </c>
      <c r="EC16" s="4" t="s">
        <v>39</v>
      </c>
      <c r="ED16" s="4" t="s">
        <v>39</v>
      </c>
      <c r="EE16" s="4" t="s">
        <v>7</v>
      </c>
      <c r="EF16" s="4" t="s">
        <v>7</v>
      </c>
      <c r="EG16" s="4" t="s">
        <v>38</v>
      </c>
      <c r="EH16" s="4" t="s">
        <v>40</v>
      </c>
      <c r="EI16" s="4" t="s">
        <v>40</v>
      </c>
      <c r="EJ16" s="105" t="s">
        <v>8</v>
      </c>
      <c r="EK16" s="105" t="s">
        <v>8</v>
      </c>
      <c r="EL16" s="4" t="s">
        <v>7</v>
      </c>
      <c r="EM16" s="4" t="s">
        <v>7</v>
      </c>
      <c r="EN16" s="4" t="s">
        <v>41</v>
      </c>
      <c r="EO16" s="106" t="str">
        <f>IF(COUNTIF(Trames!$K$73:$K$80,'Deroulé 5Jours'!$A16),"RA","JBU-15")</f>
        <v>JBU-15</v>
      </c>
      <c r="EP16" s="4" t="s">
        <v>41</v>
      </c>
      <c r="EQ16" s="4" t="s">
        <v>8</v>
      </c>
      <c r="ER16" s="4" t="s">
        <v>41</v>
      </c>
      <c r="ES16" s="4" t="s">
        <v>7</v>
      </c>
      <c r="ET16" s="4" t="s">
        <v>7</v>
      </c>
      <c r="EU16" s="107" t="str">
        <f>IF($C$10="RA","JBC-23","7H30-18H")</f>
        <v>7H30-18H</v>
      </c>
      <c r="EV16" s="105" t="s">
        <v>8</v>
      </c>
      <c r="EW16" s="105" t="s">
        <v>8</v>
      </c>
      <c r="EX16" s="4" t="s">
        <v>42</v>
      </c>
      <c r="EY16" s="4" t="s">
        <v>42</v>
      </c>
      <c r="EZ16" s="4" t="s">
        <v>7</v>
      </c>
      <c r="FA16" s="4" t="s">
        <v>7</v>
      </c>
      <c r="FB16" s="4" t="s">
        <v>43</v>
      </c>
      <c r="FC16" s="4" t="s">
        <v>43</v>
      </c>
      <c r="FD16" s="105" t="s">
        <v>8</v>
      </c>
      <c r="FE16" s="106" t="str">
        <f>IF(COUNTIF(Trames!$K$73:$K$80,'Deroulé 5Jours'!$A16),"RA","JBU-16")</f>
        <v>JBU-16</v>
      </c>
      <c r="FF16" s="4" t="s">
        <v>43</v>
      </c>
      <c r="FG16" s="4" t="s">
        <v>7</v>
      </c>
      <c r="FH16" s="4" t="s">
        <v>7</v>
      </c>
      <c r="FI16" s="4" t="s">
        <v>42</v>
      </c>
      <c r="FJ16" s="4" t="s">
        <v>42</v>
      </c>
      <c r="FK16" s="4" t="s">
        <v>43</v>
      </c>
      <c r="FL16" s="105" t="s">
        <v>8</v>
      </c>
      <c r="FM16" s="105" t="s">
        <v>8</v>
      </c>
      <c r="FN16" s="4" t="s">
        <v>7</v>
      </c>
      <c r="FO16" s="4" t="s">
        <v>7</v>
      </c>
      <c r="FP16" s="4" t="s">
        <v>44</v>
      </c>
      <c r="FQ16" s="106" t="str">
        <f>IF(COUNTIF(Trames!$K$73:$K$80,'Deroulé 5Jours'!$A16),"RA","7H30-18H")</f>
        <v>7H30-18H</v>
      </c>
      <c r="FR16" s="4" t="s">
        <v>45</v>
      </c>
      <c r="FS16" s="105" t="s">
        <v>8</v>
      </c>
      <c r="FT16" s="106" t="str">
        <f>IF(COUNTIF(Trames!$K$73:$K$80,'Deroulé 5Jours'!$A16),"RA","CCV-46")</f>
        <v>CCV-46</v>
      </c>
      <c r="FU16" s="4" t="s">
        <v>7</v>
      </c>
      <c r="FV16" s="4" t="s">
        <v>7</v>
      </c>
      <c r="FW16" s="105" t="s">
        <v>8</v>
      </c>
      <c r="FX16" s="4" t="s">
        <v>46</v>
      </c>
      <c r="FY16" s="107" t="str">
        <f>IF($E$14="RA","JBC-25","7H30-18H")</f>
        <v>7H30-18H</v>
      </c>
      <c r="FZ16" s="4" t="s">
        <v>12</v>
      </c>
      <c r="GA16" s="105" t="s">
        <v>8</v>
      </c>
      <c r="GB16" s="4" t="s">
        <v>7</v>
      </c>
      <c r="GC16" s="4" t="s">
        <v>7</v>
      </c>
      <c r="GD16" s="4" t="s">
        <v>45</v>
      </c>
      <c r="GE16" s="4" t="s">
        <v>47</v>
      </c>
      <c r="GF16" s="106" t="str">
        <f>IF(COUNTIF(Trames!$K$73:$K$80,'Deroulé 5Jours'!$A16),"RA","7H30-18H")</f>
        <v>7H30-18H</v>
      </c>
      <c r="GG16" s="105" t="s">
        <v>8</v>
      </c>
      <c r="GH16" s="106" t="str">
        <f>IF(COUNTIF(Trames!$K$73:$K$80,'Deroulé 5Jours'!$A16),"RA","7H30-18H")</f>
        <v>7H30-18H</v>
      </c>
      <c r="GI16" s="4" t="s">
        <v>7</v>
      </c>
      <c r="GJ16" s="4" t="s">
        <v>7</v>
      </c>
      <c r="GK16" s="136" t="s">
        <v>8</v>
      </c>
      <c r="GL16" s="105" t="s">
        <v>8</v>
      </c>
      <c r="GM16" s="4" t="s">
        <v>42</v>
      </c>
      <c r="GN16" s="4" t="s">
        <v>54</v>
      </c>
      <c r="GO16" s="4" t="s">
        <v>54</v>
      </c>
      <c r="GP16" s="4" t="s">
        <v>7</v>
      </c>
      <c r="GQ16" s="136" t="s">
        <v>7</v>
      </c>
      <c r="GR16" s="135" t="s">
        <v>9</v>
      </c>
      <c r="GS16" s="105" t="s">
        <v>8</v>
      </c>
      <c r="GT16" s="4" t="s">
        <v>9</v>
      </c>
      <c r="GU16" s="106" t="str">
        <f>IF(COUNTIF(Trames!$K$73:$K$80,'Deroulé 5Jours'!$A16),"RA","JFR-32")</f>
        <v>JFR-32</v>
      </c>
      <c r="GV16" s="4" t="s">
        <v>9</v>
      </c>
      <c r="GW16" s="4" t="s">
        <v>7</v>
      </c>
      <c r="GX16" s="135" t="s">
        <v>7</v>
      </c>
      <c r="GY16" s="4" t="s">
        <v>10</v>
      </c>
      <c r="GZ16" s="4" t="s">
        <v>10</v>
      </c>
      <c r="HA16" s="105" t="s">
        <v>8</v>
      </c>
      <c r="HB16" s="4" t="s">
        <v>10</v>
      </c>
      <c r="HC16" s="105" t="s">
        <v>8</v>
      </c>
      <c r="HD16" s="4" t="s">
        <v>7</v>
      </c>
      <c r="HE16" s="4" t="s">
        <v>7</v>
      </c>
      <c r="HF16" s="4" t="s">
        <v>11</v>
      </c>
      <c r="HG16" s="105" t="s">
        <v>8</v>
      </c>
      <c r="HH16" s="106" t="str">
        <f>IF(COUNTIF(Trames!$K$73:$K$80,'Deroulé 5Jours'!$A16),"RA","JFR-37")</f>
        <v>JFR-37</v>
      </c>
      <c r="HI16" s="4" t="s">
        <v>11</v>
      </c>
      <c r="HJ16" s="4" t="s">
        <v>11</v>
      </c>
      <c r="HK16" s="4" t="s">
        <v>7</v>
      </c>
      <c r="HL16" s="4" t="s">
        <v>7</v>
      </c>
      <c r="HM16" s="105" t="s">
        <v>8</v>
      </c>
      <c r="HN16" s="4" t="s">
        <v>9</v>
      </c>
      <c r="HO16" s="4" t="s">
        <v>12</v>
      </c>
      <c r="HP16" s="4" t="s">
        <v>46</v>
      </c>
      <c r="HQ16" s="105" t="s">
        <v>8</v>
      </c>
      <c r="HR16" s="4" t="s">
        <v>7</v>
      </c>
      <c r="HS16" s="4" t="s">
        <v>7</v>
      </c>
      <c r="HT16" s="106" t="str">
        <f>IF(COUNTIF(Trames!$K$73:$K$80,'Deroulé 5Jours'!$A16),"RA","7H30-18H")</f>
        <v>7H30-18H</v>
      </c>
      <c r="HU16" s="105" t="s">
        <v>8</v>
      </c>
      <c r="HV16" s="4" t="s">
        <v>14</v>
      </c>
      <c r="HW16" s="4" t="s">
        <v>15</v>
      </c>
      <c r="HX16" s="4" t="s">
        <v>15</v>
      </c>
      <c r="HY16" s="4" t="s">
        <v>7</v>
      </c>
      <c r="HZ16" s="4" t="s">
        <v>7</v>
      </c>
      <c r="IA16" s="105" t="s">
        <v>8</v>
      </c>
      <c r="IB16" s="105" t="s">
        <v>8</v>
      </c>
      <c r="IC16" s="107" t="str">
        <f>IF($E$6="RA","JFR-37","7H30-18H")</f>
        <v>7H30-18H</v>
      </c>
      <c r="ID16" s="107" t="str">
        <f>IF($G$20="RA","CCV-46","7H30-18H")</f>
        <v>7H30-18H</v>
      </c>
      <c r="IE16" s="107" t="str">
        <f>IF($F$18="RA","JBU-16","7H30-18H")</f>
        <v>7H30-18H</v>
      </c>
      <c r="IF16" s="4" t="s">
        <v>7</v>
      </c>
      <c r="IG16" s="4" t="s">
        <v>7</v>
      </c>
      <c r="IH16" s="106" t="str">
        <f>IF(COUNTIF(Trames!$K$73:$K$80,'Deroulé 5Jours'!$A16),"RA","JBC-23")</f>
        <v>JBC-23</v>
      </c>
      <c r="II16" s="4" t="s">
        <v>16</v>
      </c>
      <c r="IJ16" s="105" t="s">
        <v>8</v>
      </c>
      <c r="IK16" s="107" t="str">
        <f>IF($F$4="RA","JFR-32","7H30-18H")</f>
        <v>7H30-18H</v>
      </c>
      <c r="IL16" s="4" t="s">
        <v>46</v>
      </c>
      <c r="IM16" s="4" t="s">
        <v>7</v>
      </c>
      <c r="IN16" s="4" t="s">
        <v>7</v>
      </c>
      <c r="IO16" s="105" t="s">
        <v>8</v>
      </c>
      <c r="IP16" s="105" t="s">
        <v>8</v>
      </c>
      <c r="IQ16" s="4" t="s">
        <v>16</v>
      </c>
      <c r="IR16" s="4" t="s">
        <v>16</v>
      </c>
      <c r="IS16" s="4" t="s">
        <v>16</v>
      </c>
      <c r="IT16" s="4" t="s">
        <v>7</v>
      </c>
      <c r="IU16" s="4" t="s">
        <v>7</v>
      </c>
      <c r="IV16" s="4" t="s">
        <v>15</v>
      </c>
      <c r="IW16" s="106" t="str">
        <f>IF(COUNTIF(Trames!$K$73:$K$80,'Deroulé 5Jours'!$A16),"RA","JBC-21")</f>
        <v>JBC-21</v>
      </c>
      <c r="IX16" s="4" t="s">
        <v>15</v>
      </c>
      <c r="IY16" s="105" t="s">
        <v>8</v>
      </c>
      <c r="IZ16" s="4" t="s">
        <v>12</v>
      </c>
      <c r="JA16" s="4" t="s">
        <v>7</v>
      </c>
      <c r="JB16" s="4" t="s">
        <v>7</v>
      </c>
      <c r="JC16" s="4" t="s">
        <v>37</v>
      </c>
      <c r="JD16" s="4" t="s">
        <v>12</v>
      </c>
      <c r="JE16" s="4" t="s">
        <v>46</v>
      </c>
      <c r="JF16" s="105" t="s">
        <v>8</v>
      </c>
      <c r="JG16" s="105" t="s">
        <v>8</v>
      </c>
      <c r="JH16" s="4" t="s">
        <v>7</v>
      </c>
      <c r="JI16" s="4" t="s">
        <v>7</v>
      </c>
      <c r="JJ16" s="106" t="str">
        <f>IF(COUNTIF(Trames!$K$73:$K$80,'Deroulé 5Jours'!$A16),"RA","7H30-18H")</f>
        <v>7H30-18H</v>
      </c>
      <c r="JK16" s="105" t="s">
        <v>8</v>
      </c>
      <c r="JL16" s="106" t="str">
        <f>IF(COUNTIF(Trames!$K$73:$K$80,'Deroulé 5Jours'!$A16),"RA","JBC-25")</f>
        <v>JBC-25</v>
      </c>
      <c r="JM16" s="4" t="s">
        <v>39</v>
      </c>
      <c r="JN16" s="4" t="s">
        <v>39</v>
      </c>
      <c r="JO16" s="4" t="s">
        <v>7</v>
      </c>
      <c r="JP16" s="4" t="s">
        <v>7</v>
      </c>
      <c r="JQ16" s="4" t="s">
        <v>38</v>
      </c>
      <c r="JR16" s="4" t="s">
        <v>40</v>
      </c>
      <c r="JS16" s="4" t="s">
        <v>40</v>
      </c>
      <c r="JT16" s="105" t="s">
        <v>8</v>
      </c>
      <c r="JU16" s="105" t="s">
        <v>8</v>
      </c>
      <c r="JV16" s="4" t="s">
        <v>7</v>
      </c>
      <c r="JW16" s="4" t="s">
        <v>7</v>
      </c>
      <c r="JX16" s="4" t="s">
        <v>41</v>
      </c>
      <c r="JY16" s="106" t="str">
        <f>IF(COUNTIF(Trames!$K$73:$K$80,'Deroulé 5Jours'!$A16),"RA","JBU-15")</f>
        <v>JBU-15</v>
      </c>
      <c r="JZ16" s="4" t="s">
        <v>41</v>
      </c>
      <c r="KA16" s="4" t="s">
        <v>8</v>
      </c>
      <c r="KB16" s="4" t="s">
        <v>41</v>
      </c>
      <c r="KC16" s="4" t="s">
        <v>7</v>
      </c>
      <c r="KD16" s="4" t="s">
        <v>7</v>
      </c>
      <c r="KE16" s="4" t="s">
        <v>38</v>
      </c>
      <c r="KF16" s="4" t="s">
        <v>40</v>
      </c>
      <c r="KG16" s="4" t="s">
        <v>40</v>
      </c>
      <c r="KH16" s="105" t="s">
        <v>8</v>
      </c>
      <c r="KI16" s="105" t="s">
        <v>8</v>
      </c>
      <c r="KJ16" s="4" t="s">
        <v>7</v>
      </c>
      <c r="KK16" s="4" t="s">
        <v>7</v>
      </c>
      <c r="KL16" s="106" t="str">
        <f>IF(COUNTIF(Trames!$K$73:$K$80,'Deroulé 5Jours'!$A16),"RA","7H30-18H")</f>
        <v>7H30-18H</v>
      </c>
      <c r="KM16" s="105" t="s">
        <v>8</v>
      </c>
      <c r="KN16" s="106" t="str">
        <f>IF(COUNTIF(Trames!$K$73:$K$80,'Deroulé 5Jours'!$A16),"RA","JBC-25")</f>
        <v>JBC-25</v>
      </c>
      <c r="KO16" s="4" t="s">
        <v>39</v>
      </c>
      <c r="KP16" s="4" t="s">
        <v>39</v>
      </c>
      <c r="KQ16" s="4" t="s">
        <v>7</v>
      </c>
      <c r="KR16" s="4" t="s">
        <v>7</v>
      </c>
      <c r="KS16" s="4" t="s">
        <v>37</v>
      </c>
      <c r="KT16" s="4" t="s">
        <v>12</v>
      </c>
      <c r="KU16" s="4" t="s">
        <v>46</v>
      </c>
      <c r="KV16" s="105" t="s">
        <v>8</v>
      </c>
      <c r="KW16" s="105" t="s">
        <v>8</v>
      </c>
      <c r="KX16" s="4" t="s">
        <v>7</v>
      </c>
      <c r="KY16" s="4" t="s">
        <v>7</v>
      </c>
      <c r="KZ16" s="4" t="s">
        <v>15</v>
      </c>
      <c r="LA16" s="106" t="str">
        <f>IF(COUNTIF(Trames!$K$73:$K$80,'Deroulé 5Jours'!$A16),"RA","JBC-21")</f>
        <v>JBC-21</v>
      </c>
      <c r="LB16" s="4" t="s">
        <v>15</v>
      </c>
      <c r="LC16" s="105" t="s">
        <v>8</v>
      </c>
      <c r="LD16" s="4" t="s">
        <v>12</v>
      </c>
      <c r="LE16" s="4" t="s">
        <v>7</v>
      </c>
      <c r="LF16" s="4" t="s">
        <v>7</v>
      </c>
      <c r="LG16" s="105" t="s">
        <v>8</v>
      </c>
      <c r="LH16" s="105" t="s">
        <v>8</v>
      </c>
      <c r="LI16" s="4" t="s">
        <v>16</v>
      </c>
      <c r="LJ16" s="4" t="s">
        <v>16</v>
      </c>
      <c r="LK16" s="4" t="s">
        <v>16</v>
      </c>
      <c r="LL16" s="4" t="s">
        <v>7</v>
      </c>
      <c r="LM16" s="4" t="s">
        <v>7</v>
      </c>
      <c r="LN16" s="106" t="str">
        <f>IF(COUNTIF(Trames!$K$73:$K$80,'Deroulé 5Jours'!$A16),"RA","JBC-23")</f>
        <v>JBC-23</v>
      </c>
      <c r="LO16" s="4" t="s">
        <v>16</v>
      </c>
      <c r="LP16" s="105" t="s">
        <v>8</v>
      </c>
      <c r="LQ16" s="107" t="str">
        <f>IF($F$4="RA","JFR-32","7H30-18H")</f>
        <v>7H30-18H</v>
      </c>
      <c r="LR16" s="4" t="s">
        <v>46</v>
      </c>
      <c r="LS16" s="4" t="s">
        <v>7</v>
      </c>
      <c r="LT16" s="4" t="s">
        <v>7</v>
      </c>
      <c r="LU16" s="105" t="s">
        <v>8</v>
      </c>
      <c r="LV16" s="105" t="s">
        <v>8</v>
      </c>
      <c r="LW16" s="107" t="str">
        <f>IF($E$6="RA","JFR-37","7H30-18H")</f>
        <v>7H30-18H</v>
      </c>
      <c r="LX16" s="107" t="str">
        <f>IF($G$20="RA","CCV-46","7H30-18H")</f>
        <v>7H30-18H</v>
      </c>
      <c r="LY16" s="107" t="str">
        <f>IF($F$18="RA","JBU-16","7H30-18H")</f>
        <v>7H30-18H</v>
      </c>
      <c r="LZ16" s="4" t="s">
        <v>7</v>
      </c>
      <c r="MA16" s="4" t="s">
        <v>7</v>
      </c>
      <c r="MB16" s="106" t="str">
        <f>IF(COUNTIF(Trames!$K$73:$K$80,'Deroulé 5Jours'!$A16),"RA","7H30-18H")</f>
        <v>7H30-18H</v>
      </c>
      <c r="MC16" s="105" t="s">
        <v>8</v>
      </c>
      <c r="MD16" s="4" t="s">
        <v>14</v>
      </c>
      <c r="ME16" s="4" t="s">
        <v>15</v>
      </c>
      <c r="MF16" s="4" t="s">
        <v>15</v>
      </c>
      <c r="MG16" s="4" t="s">
        <v>7</v>
      </c>
      <c r="MH16" s="4" t="s">
        <v>7</v>
      </c>
      <c r="MI16" s="105" t="s">
        <v>8</v>
      </c>
      <c r="MJ16" s="4" t="s">
        <v>9</v>
      </c>
      <c r="MK16" s="4" t="s">
        <v>12</v>
      </c>
      <c r="ML16" s="4" t="s">
        <v>46</v>
      </c>
      <c r="MM16" s="105" t="s">
        <v>8</v>
      </c>
      <c r="MN16" s="4" t="s">
        <v>7</v>
      </c>
      <c r="MO16" s="4" t="s">
        <v>7</v>
      </c>
      <c r="MP16" s="4" t="s">
        <v>11</v>
      </c>
      <c r="MQ16" s="105" t="s">
        <v>8</v>
      </c>
      <c r="MR16" s="106" t="str">
        <f>IF(COUNTIF(Trames!$K$73:$K$80,'Deroulé 5Jours'!$A16),"RA","JFR-37")</f>
        <v>JFR-37</v>
      </c>
      <c r="MS16" s="4" t="s">
        <v>11</v>
      </c>
      <c r="MT16" s="4" t="s">
        <v>11</v>
      </c>
      <c r="MU16" s="2" t="s">
        <v>7</v>
      </c>
      <c r="MV16" s="2" t="s">
        <v>7</v>
      </c>
      <c r="MW16" s="4" t="s">
        <v>10</v>
      </c>
      <c r="MX16" s="4" t="s">
        <v>10</v>
      </c>
      <c r="MY16" s="105" t="s">
        <v>8</v>
      </c>
      <c r="MZ16" s="4" t="s">
        <v>10</v>
      </c>
      <c r="NA16" s="105" t="s">
        <v>8</v>
      </c>
      <c r="NB16" s="2" t="s">
        <v>7</v>
      </c>
      <c r="NC16" s="2" t="s">
        <v>7</v>
      </c>
      <c r="ND16" s="4" t="s">
        <v>9</v>
      </c>
      <c r="NE16" s="105" t="s">
        <v>8</v>
      </c>
      <c r="NF16" s="4" t="s">
        <v>9</v>
      </c>
      <c r="NG16" s="106" t="str">
        <f>IF(COUNTIF(Trames!$K$73:$K$80,'Deroulé 5Jours'!$A16),"RA","JFR-32")</f>
        <v>JFR-32</v>
      </c>
      <c r="NH16" s="4" t="s">
        <v>9</v>
      </c>
      <c r="NI16" s="133" t="s">
        <v>7</v>
      </c>
      <c r="NJ16" s="133" t="s">
        <v>7</v>
      </c>
      <c r="NK16" s="105" t="s">
        <v>8</v>
      </c>
      <c r="NL16" s="105" t="s">
        <v>8</v>
      </c>
      <c r="NM16" s="4" t="s">
        <v>42</v>
      </c>
      <c r="NN16" s="4" t="s">
        <v>54</v>
      </c>
      <c r="NO16" s="4" t="s">
        <v>54</v>
      </c>
      <c r="NP16" s="2" t="s">
        <v>7</v>
      </c>
      <c r="NQ16" s="2" t="s">
        <v>7</v>
      </c>
      <c r="NR16" s="4" t="s">
        <v>45</v>
      </c>
      <c r="NS16" s="4" t="s">
        <v>47</v>
      </c>
      <c r="NT16" s="106" t="str">
        <f>IF(COUNTIF(Trames!$K$73:$K$80,'Deroulé 5Jours'!$A37),"RA","7H30-18H")</f>
        <v>7H30-18H</v>
      </c>
      <c r="NU16" s="105" t="s">
        <v>8</v>
      </c>
      <c r="NV16" s="106" t="str">
        <f>IF(COUNTIF(Trames!$K$73:$K$80,'Deroulé 5Jours'!$A37),"RA","7H30-18H")</f>
        <v>7H30-18H</v>
      </c>
      <c r="NW16" s="2" t="s">
        <v>7</v>
      </c>
      <c r="NX16" s="2" t="s">
        <v>7</v>
      </c>
      <c r="NY16" s="105" t="s">
        <v>8</v>
      </c>
      <c r="NZ16" s="4" t="s">
        <v>46</v>
      </c>
      <c r="OA16" s="107" t="str">
        <f>IF($E$14="RA","JBC-25","7H30-18H")</f>
        <v>7H30-18H</v>
      </c>
      <c r="OB16" s="4" t="s">
        <v>12</v>
      </c>
      <c r="OC16" s="105" t="s">
        <v>8</v>
      </c>
      <c r="OD16" s="2" t="s">
        <v>7</v>
      </c>
      <c r="OE16" s="2" t="s">
        <v>7</v>
      </c>
      <c r="OF16" s="4" t="s">
        <v>44</v>
      </c>
      <c r="OG16" s="106" t="str">
        <f>IF(COUNTIF(Trames!$K$73:$K$80,'Deroulé 5Jours'!$A37),"RA","7H30-18H")</f>
        <v>7H30-18H</v>
      </c>
      <c r="OH16" s="4" t="s">
        <v>45</v>
      </c>
      <c r="OI16" s="105" t="s">
        <v>8</v>
      </c>
      <c r="OJ16" s="106" t="str">
        <f>IF(COUNTIF(Trames!$K$73:$K$80,'Deroulé 5Jours'!$A37),"RA","CCV-46")</f>
        <v>CCV-46</v>
      </c>
      <c r="OK16" s="2" t="s">
        <v>7</v>
      </c>
      <c r="OL16" s="2" t="s">
        <v>7</v>
      </c>
      <c r="OM16" s="4" t="s">
        <v>42</v>
      </c>
      <c r="ON16" s="4" t="s">
        <v>42</v>
      </c>
      <c r="OO16" s="4" t="s">
        <v>43</v>
      </c>
      <c r="OP16" s="105" t="s">
        <v>8</v>
      </c>
      <c r="OQ16" s="105" t="s">
        <v>8</v>
      </c>
      <c r="OR16" s="2" t="s">
        <v>7</v>
      </c>
      <c r="OS16" s="2" t="s">
        <v>7</v>
      </c>
      <c r="OT16" s="4" t="s">
        <v>43</v>
      </c>
      <c r="OU16" s="4" t="s">
        <v>43</v>
      </c>
      <c r="OV16" s="105" t="s">
        <v>8</v>
      </c>
      <c r="OW16" s="106" t="str">
        <f>IF(COUNTIF(Trames!$K$73:$K$80,'Deroulé 5Jours'!$A37),"RA","JBU-16")</f>
        <v>JBU-16</v>
      </c>
      <c r="OX16" s="4" t="s">
        <v>43</v>
      </c>
      <c r="OY16" s="2" t="s">
        <v>7</v>
      </c>
      <c r="OZ16" s="2" t="s">
        <v>7</v>
      </c>
      <c r="PA16" s="107" t="str">
        <f>IF($C$10="RA","JBC-23","7H30-18H")</f>
        <v>7H30-18H</v>
      </c>
      <c r="PB16" s="105" t="s">
        <v>8</v>
      </c>
      <c r="PC16" s="105" t="s">
        <v>8</v>
      </c>
      <c r="PD16" s="4" t="s">
        <v>42</v>
      </c>
      <c r="PE16" s="4" t="s">
        <v>42</v>
      </c>
      <c r="PF16" s="2" t="s">
        <v>7</v>
      </c>
      <c r="PG16" s="2" t="s">
        <v>7</v>
      </c>
    </row>
    <row r="17" spans="1:423">
      <c r="A17" s="124"/>
      <c r="B17" s="107" t="str">
        <f>IF($C$10="RA","JBC-23","7H30-18H")</f>
        <v>7H30-18H</v>
      </c>
      <c r="C17" s="105" t="s">
        <v>8</v>
      </c>
      <c r="D17" s="105" t="s">
        <v>8</v>
      </c>
      <c r="E17" s="4" t="s">
        <v>42</v>
      </c>
      <c r="F17" s="4" t="s">
        <v>42</v>
      </c>
      <c r="G17" s="4" t="s">
        <v>7</v>
      </c>
      <c r="H17" s="4" t="s">
        <v>7</v>
      </c>
      <c r="I17" s="4" t="s">
        <v>7</v>
      </c>
      <c r="J17" s="4" t="s">
        <v>7</v>
      </c>
      <c r="K17" s="4" t="s">
        <v>43</v>
      </c>
      <c r="L17" s="4" t="s">
        <v>43</v>
      </c>
      <c r="M17" s="105" t="s">
        <v>8</v>
      </c>
      <c r="N17" s="106" t="str">
        <f>IF(COUNTIF(Trames!$K$73:$K$80,'Deroulé 5Jours'!$A17),"RA","JBU-16")</f>
        <v>JBU-16</v>
      </c>
      <c r="O17" s="4" t="s">
        <v>43</v>
      </c>
      <c r="P17" s="4" t="s">
        <v>7</v>
      </c>
      <c r="Q17" s="4" t="s">
        <v>7</v>
      </c>
      <c r="R17" s="4" t="s">
        <v>42</v>
      </c>
      <c r="S17" s="4" t="s">
        <v>42</v>
      </c>
      <c r="T17" s="4" t="s">
        <v>43</v>
      </c>
      <c r="U17" s="105" t="s">
        <v>8</v>
      </c>
      <c r="V17" s="105" t="s">
        <v>8</v>
      </c>
      <c r="W17" s="4" t="s">
        <v>7</v>
      </c>
      <c r="X17" s="4" t="s">
        <v>7</v>
      </c>
      <c r="Y17" s="4" t="s">
        <v>44</v>
      </c>
      <c r="Z17" s="106" t="str">
        <f>IF(COUNTIF(Trames!$K$73:$K$80,'Deroulé 5Jours'!$A17),"RA","7H30-18H")</f>
        <v>7H30-18H</v>
      </c>
      <c r="AA17" s="4" t="s">
        <v>45</v>
      </c>
      <c r="AB17" s="105" t="s">
        <v>8</v>
      </c>
      <c r="AC17" s="106" t="str">
        <f>IF(COUNTIF(Trames!$K$73:$K$80,'Deroulé 5Jours'!$A17),"RA","CCV-46")</f>
        <v>CCV-46</v>
      </c>
      <c r="AD17" s="4" t="s">
        <v>7</v>
      </c>
      <c r="AE17" s="4" t="s">
        <v>7</v>
      </c>
      <c r="AF17" s="105" t="s">
        <v>8</v>
      </c>
      <c r="AG17" s="4" t="s">
        <v>46</v>
      </c>
      <c r="AH17" s="107" t="str">
        <f>IF($E$14="RA","JBC-25","7H30-18H")</f>
        <v>7H30-18H</v>
      </c>
      <c r="AI17" s="4" t="s">
        <v>12</v>
      </c>
      <c r="AJ17" s="105" t="s">
        <v>8</v>
      </c>
      <c r="AK17" s="4" t="s">
        <v>7</v>
      </c>
      <c r="AL17" s="4" t="s">
        <v>7</v>
      </c>
      <c r="AM17" s="4" t="s">
        <v>45</v>
      </c>
      <c r="AN17" s="4" t="s">
        <v>47</v>
      </c>
      <c r="AO17" s="106" t="str">
        <f>IF(COUNTIF(Trames!$K$73:$K$80,'Deroulé 5Jours'!$A17),"RA","7H30-18H")</f>
        <v>7H30-18H</v>
      </c>
      <c r="AP17" s="105" t="s">
        <v>8</v>
      </c>
      <c r="AQ17" s="106" t="str">
        <f>IF(COUNTIF(Trames!$K$73:$K$80,'Deroulé 5Jours'!$A17),"RA","7H30-18H")</f>
        <v>7H30-18H</v>
      </c>
      <c r="AR17" s="4" t="s">
        <v>7</v>
      </c>
      <c r="AS17" s="4" t="s">
        <v>7</v>
      </c>
      <c r="AT17" s="136" t="s">
        <v>8</v>
      </c>
      <c r="AU17" s="105" t="s">
        <v>8</v>
      </c>
      <c r="AV17" s="4" t="s">
        <v>42</v>
      </c>
      <c r="AW17" s="4" t="s">
        <v>54</v>
      </c>
      <c r="AX17" s="4" t="s">
        <v>54</v>
      </c>
      <c r="AY17" s="4" t="s">
        <v>7</v>
      </c>
      <c r="AZ17" s="136" t="s">
        <v>7</v>
      </c>
      <c r="BA17" s="135" t="s">
        <v>9</v>
      </c>
      <c r="BB17" s="105" t="s">
        <v>8</v>
      </c>
      <c r="BC17" s="4" t="s">
        <v>9</v>
      </c>
      <c r="BD17" s="106" t="str">
        <f>IF(COUNTIF(Trames!$K$73:$K$80,'Deroulé 5Jours'!$A17),"RA","JFR-32")</f>
        <v>JFR-32</v>
      </c>
      <c r="BE17" s="4" t="s">
        <v>9</v>
      </c>
      <c r="BF17" s="4" t="s">
        <v>7</v>
      </c>
      <c r="BG17" s="135" t="s">
        <v>7</v>
      </c>
      <c r="BH17" s="4" t="s">
        <v>10</v>
      </c>
      <c r="BI17" s="4" t="s">
        <v>10</v>
      </c>
      <c r="BJ17" s="105" t="s">
        <v>8</v>
      </c>
      <c r="BK17" s="4" t="s">
        <v>10</v>
      </c>
      <c r="BL17" s="105" t="s">
        <v>8</v>
      </c>
      <c r="BM17" s="4" t="s">
        <v>7</v>
      </c>
      <c r="BN17" s="4" t="s">
        <v>7</v>
      </c>
      <c r="BO17" s="4" t="s">
        <v>11</v>
      </c>
      <c r="BP17" s="105" t="s">
        <v>8</v>
      </c>
      <c r="BQ17" s="106" t="str">
        <f>IF(COUNTIF(Trames!$K$73:$K$80,'Deroulé 5Jours'!$A17),"RA","JFR-37")</f>
        <v>JFR-37</v>
      </c>
      <c r="BR17" s="4" t="s">
        <v>11</v>
      </c>
      <c r="BS17" s="4" t="s">
        <v>11</v>
      </c>
      <c r="BT17" s="4" t="s">
        <v>7</v>
      </c>
      <c r="BU17" s="4" t="s">
        <v>7</v>
      </c>
      <c r="BV17" s="105" t="s">
        <v>8</v>
      </c>
      <c r="BW17" s="4" t="s">
        <v>9</v>
      </c>
      <c r="BX17" s="4" t="s">
        <v>12</v>
      </c>
      <c r="BY17" s="4" t="s">
        <v>46</v>
      </c>
      <c r="BZ17" s="105" t="s">
        <v>8</v>
      </c>
      <c r="CA17" s="4" t="s">
        <v>7</v>
      </c>
      <c r="CB17" s="4" t="s">
        <v>7</v>
      </c>
      <c r="CC17" s="106" t="str">
        <f>IF(COUNTIF(Trames!$K$73:$K$80,'Deroulé 5Jours'!$A17),"RA","7H30-18H")</f>
        <v>7H30-18H</v>
      </c>
      <c r="CD17" s="105" t="s">
        <v>8</v>
      </c>
      <c r="CE17" s="4" t="s">
        <v>14</v>
      </c>
      <c r="CF17" s="4" t="s">
        <v>15</v>
      </c>
      <c r="CG17" s="4" t="s">
        <v>15</v>
      </c>
      <c r="CH17" s="4" t="s">
        <v>7</v>
      </c>
      <c r="CI17" s="4" t="s">
        <v>7</v>
      </c>
      <c r="CJ17" s="105" t="s">
        <v>8</v>
      </c>
      <c r="CK17" s="105" t="s">
        <v>8</v>
      </c>
      <c r="CL17" s="107" t="str">
        <f>IF($E$6="RA","JFR-37","7H30-18H")</f>
        <v>7H30-18H</v>
      </c>
      <c r="CM17" s="107" t="str">
        <f>IF($G$20="RA","CCV-46","7H30-18H")</f>
        <v>7H30-18H</v>
      </c>
      <c r="CN17" s="107" t="str">
        <f>IF($F$18="RA","JBU-16","7H30-18H")</f>
        <v>7H30-18H</v>
      </c>
      <c r="CO17" s="4" t="s">
        <v>7</v>
      </c>
      <c r="CP17" s="4" t="s">
        <v>7</v>
      </c>
      <c r="CQ17" s="106" t="str">
        <f>IF(COUNTIF(Trames!$K$73:$K$80,'Deroulé 5Jours'!$A17),"RA","JBC-23")</f>
        <v>JBC-23</v>
      </c>
      <c r="CR17" s="4" t="s">
        <v>16</v>
      </c>
      <c r="CS17" s="105" t="s">
        <v>8</v>
      </c>
      <c r="CT17" s="107" t="str">
        <f>IF($F$4="RA","JFR-32","7H30-18H")</f>
        <v>7H30-18H</v>
      </c>
      <c r="CU17" s="4" t="s">
        <v>46</v>
      </c>
      <c r="CV17" s="4" t="s">
        <v>7</v>
      </c>
      <c r="CW17" s="4" t="s">
        <v>7</v>
      </c>
      <c r="CX17" s="105" t="s">
        <v>8</v>
      </c>
      <c r="CY17" s="105" t="s">
        <v>8</v>
      </c>
      <c r="CZ17" s="4" t="s">
        <v>16</v>
      </c>
      <c r="DA17" s="4" t="s">
        <v>16</v>
      </c>
      <c r="DB17" s="4" t="s">
        <v>16</v>
      </c>
      <c r="DC17" s="4" t="s">
        <v>7</v>
      </c>
      <c r="DD17" s="4" t="s">
        <v>7</v>
      </c>
      <c r="DE17" s="4" t="s">
        <v>15</v>
      </c>
      <c r="DF17" s="106" t="str">
        <f>IF(COUNTIF(Trames!$K$73:$K$80,'Deroulé 5Jours'!$A17),"RA","JBC-21")</f>
        <v>JBC-21</v>
      </c>
      <c r="DG17" s="4" t="s">
        <v>15</v>
      </c>
      <c r="DH17" s="105" t="s">
        <v>8</v>
      </c>
      <c r="DI17" s="4" t="s">
        <v>12</v>
      </c>
      <c r="DJ17" s="4" t="s">
        <v>7</v>
      </c>
      <c r="DK17" s="4" t="s">
        <v>7</v>
      </c>
      <c r="DL17" s="4" t="s">
        <v>37</v>
      </c>
      <c r="DM17" s="4" t="s">
        <v>12</v>
      </c>
      <c r="DN17" s="4" t="s">
        <v>46</v>
      </c>
      <c r="DO17" s="105" t="s">
        <v>8</v>
      </c>
      <c r="DP17" s="105" t="s">
        <v>8</v>
      </c>
      <c r="DQ17" s="4" t="s">
        <v>7</v>
      </c>
      <c r="DR17" s="4" t="s">
        <v>7</v>
      </c>
      <c r="DS17" s="106" t="str">
        <f>IF(COUNTIF(Trames!$K$73:$K$80,'Deroulé 5Jours'!$A17),"RA","7H30-18H")</f>
        <v>7H30-18H</v>
      </c>
      <c r="DT17" s="105" t="s">
        <v>8</v>
      </c>
      <c r="DU17" s="106" t="str">
        <f>IF(COUNTIF(Trames!$K$73:$K$80,'Deroulé 5Jours'!$A17),"RA","JBC-25")</f>
        <v>JBC-25</v>
      </c>
      <c r="DV17" s="4" t="s">
        <v>39</v>
      </c>
      <c r="DW17" s="4" t="s">
        <v>39</v>
      </c>
      <c r="DX17" s="4" t="s">
        <v>7</v>
      </c>
      <c r="DY17" s="4" t="s">
        <v>7</v>
      </c>
      <c r="DZ17" s="4" t="s">
        <v>38</v>
      </c>
      <c r="EA17" s="4" t="s">
        <v>40</v>
      </c>
      <c r="EB17" s="4" t="s">
        <v>40</v>
      </c>
      <c r="EC17" s="105" t="s">
        <v>8</v>
      </c>
      <c r="ED17" s="105" t="s">
        <v>8</v>
      </c>
      <c r="EE17" s="4" t="s">
        <v>7</v>
      </c>
      <c r="EF17" s="4" t="s">
        <v>7</v>
      </c>
      <c r="EG17" s="4" t="s">
        <v>41</v>
      </c>
      <c r="EH17" s="106" t="str">
        <f>IF(COUNTIF(Trames!$K$73:$K$80,'Deroulé 5Jours'!$A17),"RA","JBU-15")</f>
        <v>JBU-15</v>
      </c>
      <c r="EI17" s="4" t="s">
        <v>41</v>
      </c>
      <c r="EJ17" s="4" t="s">
        <v>8</v>
      </c>
      <c r="EK17" s="4" t="s">
        <v>41</v>
      </c>
      <c r="EL17" s="4" t="s">
        <v>7</v>
      </c>
      <c r="EM17" s="4" t="s">
        <v>7</v>
      </c>
      <c r="EN17" s="107" t="str">
        <f>IF($C$10="RA","JBC-23","7H30-18H")</f>
        <v>7H30-18H</v>
      </c>
      <c r="EO17" s="105" t="s">
        <v>8</v>
      </c>
      <c r="EP17" s="105" t="s">
        <v>8</v>
      </c>
      <c r="EQ17" s="4" t="s">
        <v>42</v>
      </c>
      <c r="ER17" s="4" t="s">
        <v>42</v>
      </c>
      <c r="ES17" s="4" t="s">
        <v>7</v>
      </c>
      <c r="ET17" s="4" t="s">
        <v>7</v>
      </c>
      <c r="EU17" s="4" t="s">
        <v>43</v>
      </c>
      <c r="EV17" s="4" t="s">
        <v>43</v>
      </c>
      <c r="EW17" s="105" t="s">
        <v>8</v>
      </c>
      <c r="EX17" s="106" t="str">
        <f>IF(COUNTIF(Trames!$K$73:$K$80,'Deroulé 5Jours'!$A17),"RA","JBU-16")</f>
        <v>JBU-16</v>
      </c>
      <c r="EY17" s="4" t="s">
        <v>43</v>
      </c>
      <c r="EZ17" s="4" t="s">
        <v>7</v>
      </c>
      <c r="FA17" s="4" t="s">
        <v>7</v>
      </c>
      <c r="FB17" s="4" t="s">
        <v>42</v>
      </c>
      <c r="FC17" s="4" t="s">
        <v>42</v>
      </c>
      <c r="FD17" s="4" t="s">
        <v>43</v>
      </c>
      <c r="FE17" s="105" t="s">
        <v>8</v>
      </c>
      <c r="FF17" s="105" t="s">
        <v>8</v>
      </c>
      <c r="FG17" s="4" t="s">
        <v>7</v>
      </c>
      <c r="FH17" s="4" t="s">
        <v>7</v>
      </c>
      <c r="FI17" s="4" t="s">
        <v>44</v>
      </c>
      <c r="FJ17" s="106" t="str">
        <f>IF(COUNTIF(Trames!$K$73:$K$80,'Deroulé 5Jours'!$A17),"RA","7H30-18H")</f>
        <v>7H30-18H</v>
      </c>
      <c r="FK17" s="4" t="s">
        <v>45</v>
      </c>
      <c r="FL17" s="105" t="s">
        <v>8</v>
      </c>
      <c r="FM17" s="106" t="str">
        <f>IF(COUNTIF(Trames!$K$73:$K$80,'Deroulé 5Jours'!$A17),"RA","CCV-46")</f>
        <v>CCV-46</v>
      </c>
      <c r="FN17" s="4" t="s">
        <v>7</v>
      </c>
      <c r="FO17" s="4" t="s">
        <v>7</v>
      </c>
      <c r="FP17" s="105" t="s">
        <v>8</v>
      </c>
      <c r="FQ17" s="4" t="s">
        <v>46</v>
      </c>
      <c r="FR17" s="107" t="str">
        <f>IF($E$14="RA","JBC-25","7H30-18H")</f>
        <v>7H30-18H</v>
      </c>
      <c r="FS17" s="4" t="s">
        <v>12</v>
      </c>
      <c r="FT17" s="105" t="s">
        <v>8</v>
      </c>
      <c r="FU17" s="4" t="s">
        <v>7</v>
      </c>
      <c r="FV17" s="4" t="s">
        <v>7</v>
      </c>
      <c r="FW17" s="4" t="s">
        <v>45</v>
      </c>
      <c r="FX17" s="4" t="s">
        <v>47</v>
      </c>
      <c r="FY17" s="106" t="str">
        <f>IF(COUNTIF(Trames!$K$73:$K$80,'Deroulé 5Jours'!$A17),"RA","7H30-18H")</f>
        <v>7H30-18H</v>
      </c>
      <c r="FZ17" s="105" t="s">
        <v>8</v>
      </c>
      <c r="GA17" s="106" t="str">
        <f>IF(COUNTIF(Trames!$K$73:$K$80,'Deroulé 5Jours'!$A17),"RA","7H30-18H")</f>
        <v>7H30-18H</v>
      </c>
      <c r="GB17" s="4" t="s">
        <v>7</v>
      </c>
      <c r="GC17" s="4" t="s">
        <v>7</v>
      </c>
      <c r="GD17" s="136" t="s">
        <v>8</v>
      </c>
      <c r="GE17" s="105" t="s">
        <v>8</v>
      </c>
      <c r="GF17" s="4" t="s">
        <v>42</v>
      </c>
      <c r="GG17" s="4" t="s">
        <v>54</v>
      </c>
      <c r="GH17" s="4" t="s">
        <v>54</v>
      </c>
      <c r="GI17" s="4" t="s">
        <v>7</v>
      </c>
      <c r="GJ17" s="136" t="s">
        <v>7</v>
      </c>
      <c r="GK17" s="135" t="s">
        <v>9</v>
      </c>
      <c r="GL17" s="105" t="s">
        <v>8</v>
      </c>
      <c r="GM17" s="4" t="s">
        <v>9</v>
      </c>
      <c r="GN17" s="106" t="str">
        <f>IF(COUNTIF(Trames!$K$73:$K$80,'Deroulé 5Jours'!$A17),"RA","JFR-32")</f>
        <v>JFR-32</v>
      </c>
      <c r="GO17" s="4" t="s">
        <v>9</v>
      </c>
      <c r="GP17" s="4" t="s">
        <v>7</v>
      </c>
      <c r="GQ17" s="135" t="s">
        <v>7</v>
      </c>
      <c r="GR17" s="4" t="s">
        <v>10</v>
      </c>
      <c r="GS17" s="4" t="s">
        <v>10</v>
      </c>
      <c r="GT17" s="105" t="s">
        <v>8</v>
      </c>
      <c r="GU17" s="4" t="s">
        <v>10</v>
      </c>
      <c r="GV17" s="105" t="s">
        <v>8</v>
      </c>
      <c r="GW17" s="4" t="s">
        <v>7</v>
      </c>
      <c r="GX17" s="4" t="s">
        <v>7</v>
      </c>
      <c r="GY17" s="4" t="s">
        <v>11</v>
      </c>
      <c r="GZ17" s="105" t="s">
        <v>8</v>
      </c>
      <c r="HA17" s="106" t="str">
        <f>IF(COUNTIF(Trames!$K$73:$K$80,'Deroulé 5Jours'!$A17),"RA","JFR-37")</f>
        <v>JFR-37</v>
      </c>
      <c r="HB17" s="4" t="s">
        <v>11</v>
      </c>
      <c r="HC17" s="4" t="s">
        <v>11</v>
      </c>
      <c r="HD17" s="4" t="s">
        <v>7</v>
      </c>
      <c r="HE17" s="4" t="s">
        <v>7</v>
      </c>
      <c r="HF17" s="105" t="s">
        <v>8</v>
      </c>
      <c r="HG17" s="4" t="s">
        <v>9</v>
      </c>
      <c r="HH17" s="4" t="s">
        <v>12</v>
      </c>
      <c r="HI17" s="4" t="s">
        <v>46</v>
      </c>
      <c r="HJ17" s="105" t="s">
        <v>8</v>
      </c>
      <c r="HK17" s="4" t="s">
        <v>7</v>
      </c>
      <c r="HL17" s="4" t="s">
        <v>7</v>
      </c>
      <c r="HM17" s="106" t="str">
        <f>IF(COUNTIF(Trames!$K$73:$K$80,'Deroulé 5Jours'!$A17),"RA","7H30-18H")</f>
        <v>7H30-18H</v>
      </c>
      <c r="HN17" s="105" t="s">
        <v>8</v>
      </c>
      <c r="HO17" s="4" t="s">
        <v>14</v>
      </c>
      <c r="HP17" s="4" t="s">
        <v>15</v>
      </c>
      <c r="HQ17" s="4" t="s">
        <v>15</v>
      </c>
      <c r="HR17" s="4" t="s">
        <v>7</v>
      </c>
      <c r="HS17" s="4" t="s">
        <v>7</v>
      </c>
      <c r="HT17" s="105" t="s">
        <v>8</v>
      </c>
      <c r="HU17" s="105" t="s">
        <v>8</v>
      </c>
      <c r="HV17" s="107" t="str">
        <f>IF($E$6="RA","JFR-37","7H30-18H")</f>
        <v>7H30-18H</v>
      </c>
      <c r="HW17" s="107" t="str">
        <f>IF($G$20="RA","CCV-46","7H30-18H")</f>
        <v>7H30-18H</v>
      </c>
      <c r="HX17" s="107" t="str">
        <f>IF($F$18="RA","JBU-16","7H30-18H")</f>
        <v>7H30-18H</v>
      </c>
      <c r="HY17" s="4" t="s">
        <v>7</v>
      </c>
      <c r="HZ17" s="4" t="s">
        <v>7</v>
      </c>
      <c r="IA17" s="106" t="str">
        <f>IF(COUNTIF(Trames!$K$73:$K$80,'Deroulé 5Jours'!$A17),"RA","JBC-23")</f>
        <v>JBC-23</v>
      </c>
      <c r="IB17" s="4" t="s">
        <v>16</v>
      </c>
      <c r="IC17" s="105" t="s">
        <v>8</v>
      </c>
      <c r="ID17" s="107" t="str">
        <f>IF($F$4="RA","JFR-32","7H30-18H")</f>
        <v>7H30-18H</v>
      </c>
      <c r="IE17" s="4" t="s">
        <v>46</v>
      </c>
      <c r="IF17" s="4" t="s">
        <v>7</v>
      </c>
      <c r="IG17" s="4" t="s">
        <v>7</v>
      </c>
      <c r="IH17" s="105" t="s">
        <v>8</v>
      </c>
      <c r="II17" s="105" t="s">
        <v>8</v>
      </c>
      <c r="IJ17" s="4" t="s">
        <v>16</v>
      </c>
      <c r="IK17" s="4" t="s">
        <v>16</v>
      </c>
      <c r="IL17" s="4" t="s">
        <v>16</v>
      </c>
      <c r="IM17" s="4" t="s">
        <v>7</v>
      </c>
      <c r="IN17" s="4" t="s">
        <v>7</v>
      </c>
      <c r="IO17" s="4" t="s">
        <v>15</v>
      </c>
      <c r="IP17" s="106" t="str">
        <f>IF(COUNTIF(Trames!$K$73:$K$80,'Deroulé 5Jours'!$A17),"RA","JBC-21")</f>
        <v>JBC-21</v>
      </c>
      <c r="IQ17" s="4" t="s">
        <v>15</v>
      </c>
      <c r="IR17" s="105" t="s">
        <v>8</v>
      </c>
      <c r="IS17" s="4" t="s">
        <v>12</v>
      </c>
      <c r="IT17" s="4" t="s">
        <v>7</v>
      </c>
      <c r="IU17" s="4" t="s">
        <v>7</v>
      </c>
      <c r="IV17" s="4" t="s">
        <v>37</v>
      </c>
      <c r="IW17" s="4" t="s">
        <v>12</v>
      </c>
      <c r="IX17" s="4" t="s">
        <v>46</v>
      </c>
      <c r="IY17" s="105" t="s">
        <v>8</v>
      </c>
      <c r="IZ17" s="105" t="s">
        <v>8</v>
      </c>
      <c r="JA17" s="4" t="s">
        <v>7</v>
      </c>
      <c r="JB17" s="4" t="s">
        <v>7</v>
      </c>
      <c r="JC17" s="106" t="str">
        <f>IF(COUNTIF(Trames!$K$73:$K$80,'Deroulé 5Jours'!$A17),"RA","7H30-18H")</f>
        <v>7H30-18H</v>
      </c>
      <c r="JD17" s="105" t="s">
        <v>8</v>
      </c>
      <c r="JE17" s="106" t="str">
        <f>IF(COUNTIF(Trames!$K$73:$K$80,'Deroulé 5Jours'!$A17),"RA","JBC-25")</f>
        <v>JBC-25</v>
      </c>
      <c r="JF17" s="4" t="s">
        <v>39</v>
      </c>
      <c r="JG17" s="4" t="s">
        <v>39</v>
      </c>
      <c r="JH17" s="4" t="s">
        <v>7</v>
      </c>
      <c r="JI17" s="4" t="s">
        <v>7</v>
      </c>
      <c r="JJ17" s="4" t="s">
        <v>38</v>
      </c>
      <c r="JK17" s="4" t="s">
        <v>40</v>
      </c>
      <c r="JL17" s="4" t="s">
        <v>40</v>
      </c>
      <c r="JM17" s="105" t="s">
        <v>8</v>
      </c>
      <c r="JN17" s="105" t="s">
        <v>8</v>
      </c>
      <c r="JO17" s="4" t="s">
        <v>7</v>
      </c>
      <c r="JP17" s="4" t="s">
        <v>7</v>
      </c>
      <c r="JQ17" s="4" t="s">
        <v>41</v>
      </c>
      <c r="JR17" s="106" t="str">
        <f>IF(COUNTIF(Trames!$K$73:$K$80,'Deroulé 5Jours'!$A17),"RA","JBU-15")</f>
        <v>JBU-15</v>
      </c>
      <c r="JS17" s="4" t="s">
        <v>41</v>
      </c>
      <c r="JT17" s="4" t="s">
        <v>8</v>
      </c>
      <c r="JU17" s="4" t="s">
        <v>41</v>
      </c>
      <c r="JV17" s="4" t="s">
        <v>7</v>
      </c>
      <c r="JW17" s="4" t="s">
        <v>7</v>
      </c>
      <c r="JX17" s="107" t="str">
        <f>IF($C$10="RA","JBC-23","7H30-18H")</f>
        <v>7H30-18H</v>
      </c>
      <c r="JY17" s="105" t="s">
        <v>8</v>
      </c>
      <c r="JZ17" s="105" t="s">
        <v>8</v>
      </c>
      <c r="KA17" s="4" t="s">
        <v>42</v>
      </c>
      <c r="KB17" s="4" t="s">
        <v>42</v>
      </c>
      <c r="KC17" s="4" t="s">
        <v>7</v>
      </c>
      <c r="KD17" s="4" t="s">
        <v>7</v>
      </c>
      <c r="KE17" s="4" t="s">
        <v>41</v>
      </c>
      <c r="KF17" s="106" t="str">
        <f>IF(COUNTIF(Trames!$K$73:$K$80,'Deroulé 5Jours'!$A17),"RA","JBU-15")</f>
        <v>JBU-15</v>
      </c>
      <c r="KG17" s="4" t="s">
        <v>41</v>
      </c>
      <c r="KH17" s="4" t="s">
        <v>8</v>
      </c>
      <c r="KI17" s="4" t="s">
        <v>41</v>
      </c>
      <c r="KJ17" s="4" t="s">
        <v>7</v>
      </c>
      <c r="KK17" s="4" t="s">
        <v>7</v>
      </c>
      <c r="KL17" s="4" t="s">
        <v>38</v>
      </c>
      <c r="KM17" s="4" t="s">
        <v>40</v>
      </c>
      <c r="KN17" s="4" t="s">
        <v>40</v>
      </c>
      <c r="KO17" s="105" t="s">
        <v>8</v>
      </c>
      <c r="KP17" s="105" t="s">
        <v>8</v>
      </c>
      <c r="KQ17" s="4" t="s">
        <v>7</v>
      </c>
      <c r="KR17" s="4" t="s">
        <v>7</v>
      </c>
      <c r="KS17" s="106" t="str">
        <f>IF(COUNTIF(Trames!$K$73:$K$80,'Deroulé 5Jours'!$A17),"RA","7H30-18H")</f>
        <v>7H30-18H</v>
      </c>
      <c r="KT17" s="105" t="s">
        <v>8</v>
      </c>
      <c r="KU17" s="106" t="str">
        <f>IF(COUNTIF(Trames!$K$73:$K$80,'Deroulé 5Jours'!$A17),"RA","JBC-25")</f>
        <v>JBC-25</v>
      </c>
      <c r="KV17" s="4" t="s">
        <v>39</v>
      </c>
      <c r="KW17" s="4" t="s">
        <v>39</v>
      </c>
      <c r="KX17" s="4" t="s">
        <v>7</v>
      </c>
      <c r="KY17" s="4" t="s">
        <v>7</v>
      </c>
      <c r="KZ17" s="4" t="s">
        <v>37</v>
      </c>
      <c r="LA17" s="4" t="s">
        <v>12</v>
      </c>
      <c r="LB17" s="4" t="s">
        <v>46</v>
      </c>
      <c r="LC17" s="105" t="s">
        <v>8</v>
      </c>
      <c r="LD17" s="105" t="s">
        <v>8</v>
      </c>
      <c r="LE17" s="4" t="s">
        <v>7</v>
      </c>
      <c r="LF17" s="4" t="s">
        <v>7</v>
      </c>
      <c r="LG17" s="4" t="s">
        <v>15</v>
      </c>
      <c r="LH17" s="106" t="str">
        <f>IF(COUNTIF(Trames!$K$73:$K$80,'Deroulé 5Jours'!$A17),"RA","JBC-21")</f>
        <v>JBC-21</v>
      </c>
      <c r="LI17" s="4" t="s">
        <v>15</v>
      </c>
      <c r="LJ17" s="105" t="s">
        <v>8</v>
      </c>
      <c r="LK17" s="4" t="s">
        <v>12</v>
      </c>
      <c r="LL17" s="4" t="s">
        <v>7</v>
      </c>
      <c r="LM17" s="4" t="s">
        <v>7</v>
      </c>
      <c r="LN17" s="105" t="s">
        <v>8</v>
      </c>
      <c r="LO17" s="105" t="s">
        <v>8</v>
      </c>
      <c r="LP17" s="4" t="s">
        <v>16</v>
      </c>
      <c r="LQ17" s="4" t="s">
        <v>16</v>
      </c>
      <c r="LR17" s="4" t="s">
        <v>16</v>
      </c>
      <c r="LS17" s="4" t="s">
        <v>7</v>
      </c>
      <c r="LT17" s="4" t="s">
        <v>7</v>
      </c>
      <c r="LU17" s="106" t="str">
        <f>IF(COUNTIF(Trames!$K$73:$K$80,'Deroulé 5Jours'!$A17),"RA","JBC-23")</f>
        <v>JBC-23</v>
      </c>
      <c r="LV17" s="4" t="s">
        <v>16</v>
      </c>
      <c r="LW17" s="105" t="s">
        <v>8</v>
      </c>
      <c r="LX17" s="107" t="str">
        <f>IF($F$4="RA","JFR-32","7H30-18H")</f>
        <v>7H30-18H</v>
      </c>
      <c r="LY17" s="4" t="s">
        <v>46</v>
      </c>
      <c r="LZ17" s="4" t="s">
        <v>7</v>
      </c>
      <c r="MA17" s="4" t="s">
        <v>7</v>
      </c>
      <c r="MB17" s="105" t="s">
        <v>8</v>
      </c>
      <c r="MC17" s="105" t="s">
        <v>8</v>
      </c>
      <c r="MD17" s="107" t="str">
        <f>IF($E$6="RA","JFR-37","7H30-18H")</f>
        <v>7H30-18H</v>
      </c>
      <c r="ME17" s="107" t="str">
        <f>IF($G$20="RA","CCV-46","7H30-18H")</f>
        <v>7H30-18H</v>
      </c>
      <c r="MF17" s="107" t="str">
        <f>IF($F$18="RA","JBU-16","7H30-18H")</f>
        <v>7H30-18H</v>
      </c>
      <c r="MG17" s="4" t="s">
        <v>7</v>
      </c>
      <c r="MH17" s="4" t="s">
        <v>7</v>
      </c>
      <c r="MI17" s="106" t="str">
        <f>IF(COUNTIF(Trames!$K$73:$K$80,'Deroulé 5Jours'!$A17),"RA","7H30-18H")</f>
        <v>7H30-18H</v>
      </c>
      <c r="MJ17" s="105" t="s">
        <v>8</v>
      </c>
      <c r="MK17" s="4" t="s">
        <v>14</v>
      </c>
      <c r="ML17" s="4" t="s">
        <v>15</v>
      </c>
      <c r="MM17" s="4" t="s">
        <v>15</v>
      </c>
      <c r="MN17" s="4" t="s">
        <v>7</v>
      </c>
      <c r="MO17" s="4" t="s">
        <v>7</v>
      </c>
      <c r="MP17" s="105" t="s">
        <v>8</v>
      </c>
      <c r="MQ17" s="4" t="s">
        <v>9</v>
      </c>
      <c r="MR17" s="4" t="s">
        <v>12</v>
      </c>
      <c r="MS17" s="4" t="s">
        <v>46</v>
      </c>
      <c r="MT17" s="105" t="s">
        <v>8</v>
      </c>
      <c r="MU17" s="2" t="s">
        <v>7</v>
      </c>
      <c r="MV17" s="2" t="s">
        <v>7</v>
      </c>
      <c r="MW17" s="4" t="s">
        <v>11</v>
      </c>
      <c r="MX17" s="105" t="s">
        <v>8</v>
      </c>
      <c r="MY17" s="106" t="str">
        <f>IF(COUNTIF(Trames!$K$73:$K$80,'Deroulé 5Jours'!$A17),"RA","JFR-37")</f>
        <v>JFR-37</v>
      </c>
      <c r="MZ17" s="4" t="s">
        <v>11</v>
      </c>
      <c r="NA17" s="4" t="s">
        <v>11</v>
      </c>
      <c r="NB17" s="2" t="s">
        <v>7</v>
      </c>
      <c r="NC17" s="2" t="s">
        <v>7</v>
      </c>
      <c r="ND17" s="4" t="s">
        <v>10</v>
      </c>
      <c r="NE17" s="4" t="s">
        <v>10</v>
      </c>
      <c r="NF17" s="105" t="s">
        <v>8</v>
      </c>
      <c r="NG17" s="4" t="s">
        <v>10</v>
      </c>
      <c r="NH17" s="105" t="s">
        <v>8</v>
      </c>
      <c r="NI17" s="2" t="s">
        <v>7</v>
      </c>
      <c r="NJ17" s="2" t="s">
        <v>7</v>
      </c>
      <c r="NK17" s="4" t="s">
        <v>9</v>
      </c>
      <c r="NL17" s="105" t="s">
        <v>8</v>
      </c>
      <c r="NM17" s="4" t="s">
        <v>9</v>
      </c>
      <c r="NN17" s="106" t="str">
        <f>IF(COUNTIF(Trames!$K$73:$K$80,'Deroulé 5Jours'!$A17),"RA","JFR-32")</f>
        <v>JFR-32</v>
      </c>
      <c r="NO17" s="4" t="s">
        <v>9</v>
      </c>
      <c r="NP17" s="133" t="s">
        <v>7</v>
      </c>
      <c r="NQ17" s="133" t="s">
        <v>7</v>
      </c>
      <c r="NR17" s="105" t="s">
        <v>8</v>
      </c>
      <c r="NS17" s="105" t="s">
        <v>8</v>
      </c>
      <c r="NT17" s="4" t="s">
        <v>42</v>
      </c>
      <c r="NU17" s="4" t="s">
        <v>54</v>
      </c>
      <c r="NV17" s="4" t="s">
        <v>54</v>
      </c>
      <c r="NW17" s="2" t="s">
        <v>7</v>
      </c>
      <c r="NX17" s="2" t="s">
        <v>7</v>
      </c>
      <c r="NY17" s="4" t="s">
        <v>45</v>
      </c>
      <c r="NZ17" s="4" t="s">
        <v>47</v>
      </c>
      <c r="OA17" s="106" t="str">
        <f>IF(COUNTIF(Trames!$K$73:$K$80,'Deroulé 5Jours'!$A38),"RA","7H30-18H")</f>
        <v>7H30-18H</v>
      </c>
      <c r="OB17" s="105" t="s">
        <v>8</v>
      </c>
      <c r="OC17" s="106" t="str">
        <f>IF(COUNTIF(Trames!$K$73:$K$80,'Deroulé 5Jours'!$A38),"RA","7H30-18H")</f>
        <v>7H30-18H</v>
      </c>
      <c r="OD17" s="2" t="s">
        <v>7</v>
      </c>
      <c r="OE17" s="2" t="s">
        <v>7</v>
      </c>
      <c r="OF17" s="105" t="s">
        <v>8</v>
      </c>
      <c r="OG17" s="4" t="s">
        <v>46</v>
      </c>
      <c r="OH17" s="107" t="str">
        <f>IF($E$14="RA","JBC-25","7H30-18H")</f>
        <v>7H30-18H</v>
      </c>
      <c r="OI17" s="4" t="s">
        <v>12</v>
      </c>
      <c r="OJ17" s="105" t="s">
        <v>8</v>
      </c>
      <c r="OK17" s="2" t="s">
        <v>7</v>
      </c>
      <c r="OL17" s="2" t="s">
        <v>7</v>
      </c>
      <c r="OM17" s="4" t="s">
        <v>44</v>
      </c>
      <c r="ON17" s="106" t="str">
        <f>IF(COUNTIF(Trames!$K$73:$K$80,'Deroulé 5Jours'!$A38),"RA","7H30-18H")</f>
        <v>7H30-18H</v>
      </c>
      <c r="OO17" s="4" t="s">
        <v>45</v>
      </c>
      <c r="OP17" s="105" t="s">
        <v>8</v>
      </c>
      <c r="OQ17" s="106" t="str">
        <f>IF(COUNTIF(Trames!$K$73:$K$80,'Deroulé 5Jours'!$A38),"RA","CCV-46")</f>
        <v>CCV-46</v>
      </c>
      <c r="OR17" s="2" t="s">
        <v>7</v>
      </c>
      <c r="OS17" s="2" t="s">
        <v>7</v>
      </c>
      <c r="OT17" s="4" t="s">
        <v>42</v>
      </c>
      <c r="OU17" s="4" t="s">
        <v>42</v>
      </c>
      <c r="OV17" s="4" t="s">
        <v>43</v>
      </c>
      <c r="OW17" s="105" t="s">
        <v>8</v>
      </c>
      <c r="OX17" s="105" t="s">
        <v>8</v>
      </c>
      <c r="OY17" s="2" t="s">
        <v>7</v>
      </c>
      <c r="OZ17" s="2" t="s">
        <v>7</v>
      </c>
      <c r="PA17" s="4" t="s">
        <v>43</v>
      </c>
      <c r="PB17" s="4" t="s">
        <v>43</v>
      </c>
      <c r="PC17" s="105" t="s">
        <v>8</v>
      </c>
      <c r="PD17" s="106" t="str">
        <f>IF(COUNTIF(Trames!$K$73:$K$80,'Deroulé 5Jours'!$A38),"RA","JBU-16")</f>
        <v>JBU-16</v>
      </c>
      <c r="PE17" s="4" t="s">
        <v>43</v>
      </c>
      <c r="PF17" s="2" t="s">
        <v>7</v>
      </c>
      <c r="PG17" s="2" t="s">
        <v>7</v>
      </c>
    </row>
    <row r="18" spans="1:423">
      <c r="A18" s="124"/>
      <c r="B18" s="4" t="s">
        <v>43</v>
      </c>
      <c r="C18" s="4" t="s">
        <v>43</v>
      </c>
      <c r="D18" s="105" t="s">
        <v>8</v>
      </c>
      <c r="E18" s="106" t="str">
        <f>IF(COUNTIF(Trames!$K$73:$K$80,'Deroulé 5Jours'!$A18),"RA","JBU-16")</f>
        <v>JBU-16</v>
      </c>
      <c r="F18" s="4" t="s">
        <v>43</v>
      </c>
      <c r="G18" s="4" t="s">
        <v>7</v>
      </c>
      <c r="H18" s="4" t="s">
        <v>7</v>
      </c>
      <c r="I18" s="4" t="s">
        <v>7</v>
      </c>
      <c r="J18" s="4" t="s">
        <v>7</v>
      </c>
      <c r="K18" s="4" t="s">
        <v>42</v>
      </c>
      <c r="L18" s="4" t="s">
        <v>42</v>
      </c>
      <c r="M18" s="4" t="s">
        <v>43</v>
      </c>
      <c r="N18" s="105" t="s">
        <v>8</v>
      </c>
      <c r="O18" s="105" t="s">
        <v>8</v>
      </c>
      <c r="P18" s="4" t="s">
        <v>7</v>
      </c>
      <c r="Q18" s="4" t="s">
        <v>7</v>
      </c>
      <c r="R18" s="4" t="s">
        <v>44</v>
      </c>
      <c r="S18" s="106" t="str">
        <f>IF(COUNTIF(Trames!$K$73:$K$80,'Deroulé 5Jours'!$A18),"RA","7H30-18H")</f>
        <v>7H30-18H</v>
      </c>
      <c r="T18" s="4" t="s">
        <v>45</v>
      </c>
      <c r="U18" s="105" t="s">
        <v>8</v>
      </c>
      <c r="V18" s="106" t="str">
        <f>IF(COUNTIF(Trames!$K$73:$K$80,'Deroulé 5Jours'!$A18),"RA","CCV-46")</f>
        <v>CCV-46</v>
      </c>
      <c r="W18" s="4" t="s">
        <v>7</v>
      </c>
      <c r="X18" s="4" t="s">
        <v>7</v>
      </c>
      <c r="Y18" s="105" t="s">
        <v>8</v>
      </c>
      <c r="Z18" s="4" t="s">
        <v>46</v>
      </c>
      <c r="AA18" s="107" t="str">
        <f>IF($E$14="RA","JBC-25","7H30-18H")</f>
        <v>7H30-18H</v>
      </c>
      <c r="AB18" s="4" t="s">
        <v>12</v>
      </c>
      <c r="AC18" s="105" t="s">
        <v>8</v>
      </c>
      <c r="AD18" s="4" t="s">
        <v>7</v>
      </c>
      <c r="AE18" s="4" t="s">
        <v>7</v>
      </c>
      <c r="AF18" s="4" t="s">
        <v>45</v>
      </c>
      <c r="AG18" s="4" t="s">
        <v>47</v>
      </c>
      <c r="AH18" s="106" t="str">
        <f>IF(COUNTIF(Trames!$K$73:$K$80,'Deroulé 5Jours'!$A18),"RA","7H30-18H")</f>
        <v>7H30-18H</v>
      </c>
      <c r="AI18" s="105" t="s">
        <v>8</v>
      </c>
      <c r="AJ18" s="106" t="str">
        <f>IF(COUNTIF(Trames!$K$73:$K$80,'Deroulé 5Jours'!$A18),"RA","7H30-18H")</f>
        <v>7H30-18H</v>
      </c>
      <c r="AK18" s="4" t="s">
        <v>7</v>
      </c>
      <c r="AL18" s="4" t="s">
        <v>7</v>
      </c>
      <c r="AM18" s="136" t="s">
        <v>8</v>
      </c>
      <c r="AN18" s="105" t="s">
        <v>8</v>
      </c>
      <c r="AO18" s="4" t="s">
        <v>42</v>
      </c>
      <c r="AP18" s="4" t="s">
        <v>54</v>
      </c>
      <c r="AQ18" s="4" t="s">
        <v>54</v>
      </c>
      <c r="AR18" s="4" t="s">
        <v>7</v>
      </c>
      <c r="AS18" s="136" t="s">
        <v>7</v>
      </c>
      <c r="AT18" s="135" t="s">
        <v>9</v>
      </c>
      <c r="AU18" s="105" t="s">
        <v>8</v>
      </c>
      <c r="AV18" s="4" t="s">
        <v>9</v>
      </c>
      <c r="AW18" s="106" t="str">
        <f>IF(COUNTIF(Trames!$K$73:$K$80,'Deroulé 5Jours'!$A18),"RA","JFR-32")</f>
        <v>JFR-32</v>
      </c>
      <c r="AX18" s="4" t="s">
        <v>9</v>
      </c>
      <c r="AY18" s="4" t="s">
        <v>7</v>
      </c>
      <c r="AZ18" s="135" t="s">
        <v>7</v>
      </c>
      <c r="BA18" s="4" t="s">
        <v>10</v>
      </c>
      <c r="BB18" s="4" t="s">
        <v>10</v>
      </c>
      <c r="BC18" s="105" t="s">
        <v>8</v>
      </c>
      <c r="BD18" s="4" t="s">
        <v>10</v>
      </c>
      <c r="BE18" s="105" t="s">
        <v>8</v>
      </c>
      <c r="BF18" s="4" t="s">
        <v>7</v>
      </c>
      <c r="BG18" s="4" t="s">
        <v>7</v>
      </c>
      <c r="BH18" s="4" t="s">
        <v>11</v>
      </c>
      <c r="BI18" s="105" t="s">
        <v>8</v>
      </c>
      <c r="BJ18" s="106" t="str">
        <f>IF(COUNTIF(Trames!$K$73:$K$80,'Deroulé 5Jours'!$A18),"RA","JFR-37")</f>
        <v>JFR-37</v>
      </c>
      <c r="BK18" s="4" t="s">
        <v>11</v>
      </c>
      <c r="BL18" s="4" t="s">
        <v>11</v>
      </c>
      <c r="BM18" s="4" t="s">
        <v>7</v>
      </c>
      <c r="BN18" s="4" t="s">
        <v>7</v>
      </c>
      <c r="BO18" s="105" t="s">
        <v>8</v>
      </c>
      <c r="BP18" s="4" t="s">
        <v>9</v>
      </c>
      <c r="BQ18" s="4" t="s">
        <v>12</v>
      </c>
      <c r="BR18" s="4" t="s">
        <v>46</v>
      </c>
      <c r="BS18" s="105" t="s">
        <v>8</v>
      </c>
      <c r="BT18" s="4" t="s">
        <v>7</v>
      </c>
      <c r="BU18" s="4" t="s">
        <v>7</v>
      </c>
      <c r="BV18" s="106" t="str">
        <f>IF(COUNTIF(Trames!$K$73:$K$80,'Deroulé 5Jours'!$A18),"RA","7H30-18H")</f>
        <v>7H30-18H</v>
      </c>
      <c r="BW18" s="105" t="s">
        <v>8</v>
      </c>
      <c r="BX18" s="4" t="s">
        <v>14</v>
      </c>
      <c r="BY18" s="4" t="s">
        <v>15</v>
      </c>
      <c r="BZ18" s="4" t="s">
        <v>15</v>
      </c>
      <c r="CA18" s="4" t="s">
        <v>7</v>
      </c>
      <c r="CB18" s="4" t="s">
        <v>7</v>
      </c>
      <c r="CC18" s="105" t="s">
        <v>8</v>
      </c>
      <c r="CD18" s="105" t="s">
        <v>8</v>
      </c>
      <c r="CE18" s="107" t="str">
        <f>IF($E$6="RA","JFR-37","7H30-18H")</f>
        <v>7H30-18H</v>
      </c>
      <c r="CF18" s="107" t="str">
        <f>IF($G$20="RA","CCV-46","7H30-18H")</f>
        <v>7H30-18H</v>
      </c>
      <c r="CG18" s="107" t="str">
        <f>IF($F$18="RA","JBU-16","7H30-18H")</f>
        <v>7H30-18H</v>
      </c>
      <c r="CH18" s="4" t="s">
        <v>7</v>
      </c>
      <c r="CI18" s="4" t="s">
        <v>7</v>
      </c>
      <c r="CJ18" s="106" t="str">
        <f>IF(COUNTIF(Trames!$K$73:$K$80,'Deroulé 5Jours'!$A18),"RA","JBC-23")</f>
        <v>JBC-23</v>
      </c>
      <c r="CK18" s="4" t="s">
        <v>16</v>
      </c>
      <c r="CL18" s="105" t="s">
        <v>8</v>
      </c>
      <c r="CM18" s="107" t="str">
        <f>IF($F$4="RA","JFR-32","7H30-18H")</f>
        <v>7H30-18H</v>
      </c>
      <c r="CN18" s="4" t="s">
        <v>46</v>
      </c>
      <c r="CO18" s="4" t="s">
        <v>7</v>
      </c>
      <c r="CP18" s="4" t="s">
        <v>7</v>
      </c>
      <c r="CQ18" s="105" t="s">
        <v>8</v>
      </c>
      <c r="CR18" s="105" t="s">
        <v>8</v>
      </c>
      <c r="CS18" s="4" t="s">
        <v>16</v>
      </c>
      <c r="CT18" s="4" t="s">
        <v>16</v>
      </c>
      <c r="CU18" s="4" t="s">
        <v>16</v>
      </c>
      <c r="CV18" s="4" t="s">
        <v>7</v>
      </c>
      <c r="CW18" s="4" t="s">
        <v>7</v>
      </c>
      <c r="CX18" s="4" t="s">
        <v>15</v>
      </c>
      <c r="CY18" s="106" t="str">
        <f>IF(COUNTIF(Trames!$K$73:$K$80,'Deroulé 5Jours'!$A18),"RA","JBC-21")</f>
        <v>JBC-21</v>
      </c>
      <c r="CZ18" s="4" t="s">
        <v>15</v>
      </c>
      <c r="DA18" s="105" t="s">
        <v>8</v>
      </c>
      <c r="DB18" s="4" t="s">
        <v>12</v>
      </c>
      <c r="DC18" s="4" t="s">
        <v>7</v>
      </c>
      <c r="DD18" s="4" t="s">
        <v>7</v>
      </c>
      <c r="DE18" s="4" t="s">
        <v>37</v>
      </c>
      <c r="DF18" s="4" t="s">
        <v>12</v>
      </c>
      <c r="DG18" s="4" t="s">
        <v>46</v>
      </c>
      <c r="DH18" s="105" t="s">
        <v>8</v>
      </c>
      <c r="DI18" s="105" t="s">
        <v>8</v>
      </c>
      <c r="DJ18" s="4" t="s">
        <v>7</v>
      </c>
      <c r="DK18" s="4" t="s">
        <v>7</v>
      </c>
      <c r="DL18" s="106" t="str">
        <f>IF(COUNTIF(Trames!$K$73:$K$80,'Deroulé 5Jours'!$A18),"RA","7H30-18H")</f>
        <v>7H30-18H</v>
      </c>
      <c r="DM18" s="105" t="s">
        <v>8</v>
      </c>
      <c r="DN18" s="106" t="str">
        <f>IF(COUNTIF(Trames!$K$73:$K$80,'Deroulé 5Jours'!$A18),"RA","JBC-25")</f>
        <v>JBC-25</v>
      </c>
      <c r="DO18" s="4" t="s">
        <v>39</v>
      </c>
      <c r="DP18" s="4" t="s">
        <v>39</v>
      </c>
      <c r="DQ18" s="4" t="s">
        <v>7</v>
      </c>
      <c r="DR18" s="4" t="s">
        <v>7</v>
      </c>
      <c r="DS18" s="4" t="s">
        <v>38</v>
      </c>
      <c r="DT18" s="4" t="s">
        <v>40</v>
      </c>
      <c r="DU18" s="4" t="s">
        <v>40</v>
      </c>
      <c r="DV18" s="105" t="s">
        <v>8</v>
      </c>
      <c r="DW18" s="105" t="s">
        <v>8</v>
      </c>
      <c r="DX18" s="4" t="s">
        <v>7</v>
      </c>
      <c r="DY18" s="4" t="s">
        <v>7</v>
      </c>
      <c r="DZ18" s="4" t="s">
        <v>41</v>
      </c>
      <c r="EA18" s="106" t="str">
        <f>IF(COUNTIF(Trames!$K$73:$K$80,'Deroulé 5Jours'!$A18),"RA","JBU-15")</f>
        <v>JBU-15</v>
      </c>
      <c r="EB18" s="4" t="s">
        <v>41</v>
      </c>
      <c r="EC18" s="4" t="s">
        <v>8</v>
      </c>
      <c r="ED18" s="4" t="s">
        <v>41</v>
      </c>
      <c r="EE18" s="4" t="s">
        <v>7</v>
      </c>
      <c r="EF18" s="4" t="s">
        <v>7</v>
      </c>
      <c r="EG18" s="107" t="str">
        <f>IF($C$10="RA","JBC-23","7H30-18H")</f>
        <v>7H30-18H</v>
      </c>
      <c r="EH18" s="105" t="s">
        <v>8</v>
      </c>
      <c r="EI18" s="105" t="s">
        <v>8</v>
      </c>
      <c r="EJ18" s="4" t="s">
        <v>42</v>
      </c>
      <c r="EK18" s="4" t="s">
        <v>42</v>
      </c>
      <c r="EL18" s="4" t="s">
        <v>7</v>
      </c>
      <c r="EM18" s="4" t="s">
        <v>7</v>
      </c>
      <c r="EN18" s="4" t="s">
        <v>43</v>
      </c>
      <c r="EO18" s="4" t="s">
        <v>43</v>
      </c>
      <c r="EP18" s="105" t="s">
        <v>8</v>
      </c>
      <c r="EQ18" s="106" t="str">
        <f>IF(COUNTIF(Trames!$K$73:$K$80,'Deroulé 5Jours'!$A18),"RA","JBU-16")</f>
        <v>JBU-16</v>
      </c>
      <c r="ER18" s="4" t="s">
        <v>43</v>
      </c>
      <c r="ES18" s="4" t="s">
        <v>7</v>
      </c>
      <c r="ET18" s="4" t="s">
        <v>7</v>
      </c>
      <c r="EU18" s="4" t="s">
        <v>42</v>
      </c>
      <c r="EV18" s="4" t="s">
        <v>42</v>
      </c>
      <c r="EW18" s="4" t="s">
        <v>43</v>
      </c>
      <c r="EX18" s="105" t="s">
        <v>8</v>
      </c>
      <c r="EY18" s="105" t="s">
        <v>8</v>
      </c>
      <c r="EZ18" s="4" t="s">
        <v>7</v>
      </c>
      <c r="FA18" s="4" t="s">
        <v>7</v>
      </c>
      <c r="FB18" s="4" t="s">
        <v>44</v>
      </c>
      <c r="FC18" s="106" t="str">
        <f>IF(COUNTIF(Trames!$K$73:$K$80,'Deroulé 5Jours'!$A18),"RA","7H30-18H")</f>
        <v>7H30-18H</v>
      </c>
      <c r="FD18" s="4" t="s">
        <v>45</v>
      </c>
      <c r="FE18" s="105" t="s">
        <v>8</v>
      </c>
      <c r="FF18" s="106" t="str">
        <f>IF(COUNTIF(Trames!$K$73:$K$80,'Deroulé 5Jours'!$A18),"RA","CCV-46")</f>
        <v>CCV-46</v>
      </c>
      <c r="FG18" s="4" t="s">
        <v>7</v>
      </c>
      <c r="FH18" s="4" t="s">
        <v>7</v>
      </c>
      <c r="FI18" s="105" t="s">
        <v>8</v>
      </c>
      <c r="FJ18" s="4" t="s">
        <v>46</v>
      </c>
      <c r="FK18" s="107" t="str">
        <f>IF($E$14="RA","JBC-25","7H30-18H")</f>
        <v>7H30-18H</v>
      </c>
      <c r="FL18" s="4" t="s">
        <v>12</v>
      </c>
      <c r="FM18" s="105" t="s">
        <v>8</v>
      </c>
      <c r="FN18" s="4" t="s">
        <v>7</v>
      </c>
      <c r="FO18" s="4" t="s">
        <v>7</v>
      </c>
      <c r="FP18" s="4" t="s">
        <v>45</v>
      </c>
      <c r="FQ18" s="4" t="s">
        <v>47</v>
      </c>
      <c r="FR18" s="106" t="str">
        <f>IF(COUNTIF(Trames!$K$73:$K$80,'Deroulé 5Jours'!$A18),"RA","7H30-18H")</f>
        <v>7H30-18H</v>
      </c>
      <c r="FS18" s="105" t="s">
        <v>8</v>
      </c>
      <c r="FT18" s="106" t="str">
        <f>IF(COUNTIF(Trames!$K$73:$K$80,'Deroulé 5Jours'!$A18),"RA","7H30-18H")</f>
        <v>7H30-18H</v>
      </c>
      <c r="FU18" s="4" t="s">
        <v>7</v>
      </c>
      <c r="FV18" s="4" t="s">
        <v>7</v>
      </c>
      <c r="FW18" s="136" t="s">
        <v>8</v>
      </c>
      <c r="FX18" s="105" t="s">
        <v>8</v>
      </c>
      <c r="FY18" s="4" t="s">
        <v>42</v>
      </c>
      <c r="FZ18" s="4" t="s">
        <v>54</v>
      </c>
      <c r="GA18" s="4" t="s">
        <v>54</v>
      </c>
      <c r="GB18" s="4" t="s">
        <v>7</v>
      </c>
      <c r="GC18" s="136" t="s">
        <v>7</v>
      </c>
      <c r="GD18" s="135" t="s">
        <v>9</v>
      </c>
      <c r="GE18" s="105" t="s">
        <v>8</v>
      </c>
      <c r="GF18" s="4" t="s">
        <v>9</v>
      </c>
      <c r="GG18" s="106" t="str">
        <f>IF(COUNTIF(Trames!$K$73:$K$80,'Deroulé 5Jours'!$A18),"RA","JFR-32")</f>
        <v>JFR-32</v>
      </c>
      <c r="GH18" s="4" t="s">
        <v>9</v>
      </c>
      <c r="GI18" s="4" t="s">
        <v>7</v>
      </c>
      <c r="GJ18" s="135" t="s">
        <v>7</v>
      </c>
      <c r="GK18" s="4" t="s">
        <v>10</v>
      </c>
      <c r="GL18" s="4" t="s">
        <v>10</v>
      </c>
      <c r="GM18" s="105" t="s">
        <v>8</v>
      </c>
      <c r="GN18" s="4" t="s">
        <v>10</v>
      </c>
      <c r="GO18" s="105" t="s">
        <v>8</v>
      </c>
      <c r="GP18" s="4" t="s">
        <v>7</v>
      </c>
      <c r="GQ18" s="4" t="s">
        <v>7</v>
      </c>
      <c r="GR18" s="4" t="s">
        <v>11</v>
      </c>
      <c r="GS18" s="105" t="s">
        <v>8</v>
      </c>
      <c r="GT18" s="106" t="str">
        <f>IF(COUNTIF(Trames!$K$73:$K$80,'Deroulé 5Jours'!$A18),"RA","JFR-37")</f>
        <v>JFR-37</v>
      </c>
      <c r="GU18" s="4" t="s">
        <v>11</v>
      </c>
      <c r="GV18" s="4" t="s">
        <v>11</v>
      </c>
      <c r="GW18" s="4" t="s">
        <v>7</v>
      </c>
      <c r="GX18" s="4" t="s">
        <v>7</v>
      </c>
      <c r="GY18" s="105" t="s">
        <v>8</v>
      </c>
      <c r="GZ18" s="4" t="s">
        <v>9</v>
      </c>
      <c r="HA18" s="4" t="s">
        <v>12</v>
      </c>
      <c r="HB18" s="4" t="s">
        <v>46</v>
      </c>
      <c r="HC18" s="105" t="s">
        <v>8</v>
      </c>
      <c r="HD18" s="4" t="s">
        <v>7</v>
      </c>
      <c r="HE18" s="4" t="s">
        <v>7</v>
      </c>
      <c r="HF18" s="106" t="str">
        <f>IF(COUNTIF(Trames!$K$73:$K$80,'Deroulé 5Jours'!$A18),"RA","7H30-18H")</f>
        <v>7H30-18H</v>
      </c>
      <c r="HG18" s="105" t="s">
        <v>8</v>
      </c>
      <c r="HH18" s="4" t="s">
        <v>14</v>
      </c>
      <c r="HI18" s="4" t="s">
        <v>15</v>
      </c>
      <c r="HJ18" s="4" t="s">
        <v>15</v>
      </c>
      <c r="HK18" s="4" t="s">
        <v>7</v>
      </c>
      <c r="HL18" s="4" t="s">
        <v>7</v>
      </c>
      <c r="HM18" s="105" t="s">
        <v>8</v>
      </c>
      <c r="HN18" s="105" t="s">
        <v>8</v>
      </c>
      <c r="HO18" s="107" t="str">
        <f>IF($E$6="RA","JFR-37","7H30-18H")</f>
        <v>7H30-18H</v>
      </c>
      <c r="HP18" s="107" t="str">
        <f>IF($G$20="RA","CCV-46","7H30-18H")</f>
        <v>7H30-18H</v>
      </c>
      <c r="HQ18" s="107" t="str">
        <f>IF($F$18="RA","JBU-16","7H30-18H")</f>
        <v>7H30-18H</v>
      </c>
      <c r="HR18" s="4" t="s">
        <v>7</v>
      </c>
      <c r="HS18" s="4" t="s">
        <v>7</v>
      </c>
      <c r="HT18" s="106" t="str">
        <f>IF(COUNTIF(Trames!$K$73:$K$80,'Deroulé 5Jours'!$A18),"RA","JBC-23")</f>
        <v>JBC-23</v>
      </c>
      <c r="HU18" s="4" t="s">
        <v>16</v>
      </c>
      <c r="HV18" s="105" t="s">
        <v>8</v>
      </c>
      <c r="HW18" s="107" t="str">
        <f>IF($F$4="RA","JFR-32","7H30-18H")</f>
        <v>7H30-18H</v>
      </c>
      <c r="HX18" s="4" t="s">
        <v>46</v>
      </c>
      <c r="HY18" s="4" t="s">
        <v>7</v>
      </c>
      <c r="HZ18" s="4" t="s">
        <v>7</v>
      </c>
      <c r="IA18" s="105" t="s">
        <v>8</v>
      </c>
      <c r="IB18" s="105" t="s">
        <v>8</v>
      </c>
      <c r="IC18" s="4" t="s">
        <v>16</v>
      </c>
      <c r="ID18" s="4" t="s">
        <v>16</v>
      </c>
      <c r="IE18" s="4" t="s">
        <v>16</v>
      </c>
      <c r="IF18" s="4" t="s">
        <v>7</v>
      </c>
      <c r="IG18" s="4" t="s">
        <v>7</v>
      </c>
      <c r="IH18" s="4" t="s">
        <v>15</v>
      </c>
      <c r="II18" s="106" t="str">
        <f>IF(COUNTIF(Trames!$K$73:$K$80,'Deroulé 5Jours'!$A18),"RA","JBC-21")</f>
        <v>JBC-21</v>
      </c>
      <c r="IJ18" s="4" t="s">
        <v>15</v>
      </c>
      <c r="IK18" s="105" t="s">
        <v>8</v>
      </c>
      <c r="IL18" s="4" t="s">
        <v>12</v>
      </c>
      <c r="IM18" s="4" t="s">
        <v>7</v>
      </c>
      <c r="IN18" s="4" t="s">
        <v>7</v>
      </c>
      <c r="IO18" s="4" t="s">
        <v>37</v>
      </c>
      <c r="IP18" s="4" t="s">
        <v>12</v>
      </c>
      <c r="IQ18" s="4" t="s">
        <v>46</v>
      </c>
      <c r="IR18" s="105" t="s">
        <v>8</v>
      </c>
      <c r="IS18" s="105" t="s">
        <v>8</v>
      </c>
      <c r="IT18" s="4" t="s">
        <v>7</v>
      </c>
      <c r="IU18" s="4" t="s">
        <v>7</v>
      </c>
      <c r="IV18" s="106" t="str">
        <f>IF(COUNTIF(Trames!$K$73:$K$80,'Deroulé 5Jours'!$A18),"RA","7H30-18H")</f>
        <v>7H30-18H</v>
      </c>
      <c r="IW18" s="105" t="s">
        <v>8</v>
      </c>
      <c r="IX18" s="106" t="str">
        <f>IF(COUNTIF(Trames!$K$73:$K$80,'Deroulé 5Jours'!$A18),"RA","JBC-25")</f>
        <v>JBC-25</v>
      </c>
      <c r="IY18" s="4" t="s">
        <v>39</v>
      </c>
      <c r="IZ18" s="4" t="s">
        <v>39</v>
      </c>
      <c r="JA18" s="4" t="s">
        <v>7</v>
      </c>
      <c r="JB18" s="4" t="s">
        <v>7</v>
      </c>
      <c r="JC18" s="4" t="s">
        <v>38</v>
      </c>
      <c r="JD18" s="4" t="s">
        <v>40</v>
      </c>
      <c r="JE18" s="4" t="s">
        <v>40</v>
      </c>
      <c r="JF18" s="105" t="s">
        <v>8</v>
      </c>
      <c r="JG18" s="105" t="s">
        <v>8</v>
      </c>
      <c r="JH18" s="4" t="s">
        <v>7</v>
      </c>
      <c r="JI18" s="4" t="s">
        <v>7</v>
      </c>
      <c r="JJ18" s="4" t="s">
        <v>41</v>
      </c>
      <c r="JK18" s="106" t="str">
        <f>IF(COUNTIF(Trames!$K$73:$K$80,'Deroulé 5Jours'!$A18),"RA","JBU-15")</f>
        <v>JBU-15</v>
      </c>
      <c r="JL18" s="4" t="s">
        <v>41</v>
      </c>
      <c r="JM18" s="4" t="s">
        <v>8</v>
      </c>
      <c r="JN18" s="4" t="s">
        <v>41</v>
      </c>
      <c r="JO18" s="4" t="s">
        <v>7</v>
      </c>
      <c r="JP18" s="4" t="s">
        <v>7</v>
      </c>
      <c r="JQ18" s="107" t="str">
        <f>IF($C$10="RA","JBC-23","7H30-18H")</f>
        <v>7H30-18H</v>
      </c>
      <c r="JR18" s="105" t="s">
        <v>8</v>
      </c>
      <c r="JS18" s="105" t="s">
        <v>8</v>
      </c>
      <c r="JT18" s="4" t="s">
        <v>42</v>
      </c>
      <c r="JU18" s="4" t="s">
        <v>42</v>
      </c>
      <c r="JV18" s="4" t="s">
        <v>7</v>
      </c>
      <c r="JW18" s="4" t="s">
        <v>7</v>
      </c>
      <c r="JX18" s="4" t="s">
        <v>43</v>
      </c>
      <c r="JY18" s="4" t="s">
        <v>43</v>
      </c>
      <c r="JZ18" s="105" t="s">
        <v>8</v>
      </c>
      <c r="KA18" s="106" t="str">
        <f>IF(COUNTIF(Trames!$K$73:$K$80,'Deroulé 5Jours'!$A18),"RA","JBU-16")</f>
        <v>JBU-16</v>
      </c>
      <c r="KB18" s="4" t="s">
        <v>43</v>
      </c>
      <c r="KC18" s="4" t="s">
        <v>7</v>
      </c>
      <c r="KD18" s="4" t="s">
        <v>7</v>
      </c>
      <c r="KE18" s="107" t="str">
        <f>IF($C$10="RA","JBC-23","7H30-18H")</f>
        <v>7H30-18H</v>
      </c>
      <c r="KF18" s="105" t="s">
        <v>8</v>
      </c>
      <c r="KG18" s="105" t="s">
        <v>8</v>
      </c>
      <c r="KH18" s="4" t="s">
        <v>42</v>
      </c>
      <c r="KI18" s="4" t="s">
        <v>42</v>
      </c>
      <c r="KJ18" s="4" t="s">
        <v>7</v>
      </c>
      <c r="KK18" s="4" t="s">
        <v>7</v>
      </c>
      <c r="KL18" s="4" t="s">
        <v>41</v>
      </c>
      <c r="KM18" s="106" t="str">
        <f>IF(COUNTIF(Trames!$K$73:$K$80,'Deroulé 5Jours'!$A18),"RA","JBU-15")</f>
        <v>JBU-15</v>
      </c>
      <c r="KN18" s="4" t="s">
        <v>41</v>
      </c>
      <c r="KO18" s="4" t="s">
        <v>8</v>
      </c>
      <c r="KP18" s="4" t="s">
        <v>41</v>
      </c>
      <c r="KQ18" s="4" t="s">
        <v>7</v>
      </c>
      <c r="KR18" s="4" t="s">
        <v>7</v>
      </c>
      <c r="KS18" s="4" t="s">
        <v>38</v>
      </c>
      <c r="KT18" s="4" t="s">
        <v>40</v>
      </c>
      <c r="KU18" s="4" t="s">
        <v>40</v>
      </c>
      <c r="KV18" s="105" t="s">
        <v>8</v>
      </c>
      <c r="KW18" s="105" t="s">
        <v>8</v>
      </c>
      <c r="KX18" s="4" t="s">
        <v>7</v>
      </c>
      <c r="KY18" s="4" t="s">
        <v>7</v>
      </c>
      <c r="KZ18" s="106" t="str">
        <f>IF(COUNTIF(Trames!$K$73:$K$80,'Deroulé 5Jours'!$A18),"RA","7H30-18H")</f>
        <v>7H30-18H</v>
      </c>
      <c r="LA18" s="105" t="s">
        <v>8</v>
      </c>
      <c r="LB18" s="106" t="str">
        <f>IF(COUNTIF(Trames!$K$73:$K$80,'Deroulé 5Jours'!$A18),"RA","JBC-25")</f>
        <v>JBC-25</v>
      </c>
      <c r="LC18" s="4" t="s">
        <v>39</v>
      </c>
      <c r="LD18" s="4" t="s">
        <v>39</v>
      </c>
      <c r="LE18" s="4" t="s">
        <v>7</v>
      </c>
      <c r="LF18" s="4" t="s">
        <v>7</v>
      </c>
      <c r="LG18" s="4" t="s">
        <v>37</v>
      </c>
      <c r="LH18" s="4" t="s">
        <v>12</v>
      </c>
      <c r="LI18" s="4" t="s">
        <v>46</v>
      </c>
      <c r="LJ18" s="105" t="s">
        <v>8</v>
      </c>
      <c r="LK18" s="105" t="s">
        <v>8</v>
      </c>
      <c r="LL18" s="4" t="s">
        <v>7</v>
      </c>
      <c r="LM18" s="4" t="s">
        <v>7</v>
      </c>
      <c r="LN18" s="4" t="s">
        <v>15</v>
      </c>
      <c r="LO18" s="106" t="str">
        <f>IF(COUNTIF(Trames!$K$73:$K$80,'Deroulé 5Jours'!$A18),"RA","JBC-21")</f>
        <v>JBC-21</v>
      </c>
      <c r="LP18" s="4" t="s">
        <v>15</v>
      </c>
      <c r="LQ18" s="105" t="s">
        <v>8</v>
      </c>
      <c r="LR18" s="4" t="s">
        <v>12</v>
      </c>
      <c r="LS18" s="4" t="s">
        <v>7</v>
      </c>
      <c r="LT18" s="4" t="s">
        <v>7</v>
      </c>
      <c r="LU18" s="105" t="s">
        <v>8</v>
      </c>
      <c r="LV18" s="105" t="s">
        <v>8</v>
      </c>
      <c r="LW18" s="4" t="s">
        <v>16</v>
      </c>
      <c r="LX18" s="4" t="s">
        <v>16</v>
      </c>
      <c r="LY18" s="4" t="s">
        <v>16</v>
      </c>
      <c r="LZ18" s="4" t="s">
        <v>7</v>
      </c>
      <c r="MA18" s="4" t="s">
        <v>7</v>
      </c>
      <c r="MB18" s="106" t="str">
        <f>IF(COUNTIF(Trames!$K$73:$K$80,'Deroulé 5Jours'!$A18),"RA","JBC-23")</f>
        <v>JBC-23</v>
      </c>
      <c r="MC18" s="4" t="s">
        <v>16</v>
      </c>
      <c r="MD18" s="105" t="s">
        <v>8</v>
      </c>
      <c r="ME18" s="107" t="str">
        <f>IF($F$4="RA","JFR-32","7H30-18H")</f>
        <v>7H30-18H</v>
      </c>
      <c r="MF18" s="4" t="s">
        <v>46</v>
      </c>
      <c r="MG18" s="4" t="s">
        <v>7</v>
      </c>
      <c r="MH18" s="4" t="s">
        <v>7</v>
      </c>
      <c r="MI18" s="105" t="s">
        <v>8</v>
      </c>
      <c r="MJ18" s="105" t="s">
        <v>8</v>
      </c>
      <c r="MK18" s="107" t="str">
        <f>IF($E$6="RA","JFR-37","7H30-18H")</f>
        <v>7H30-18H</v>
      </c>
      <c r="ML18" s="107" t="str">
        <f>IF($G$20="RA","CCV-46","7H30-18H")</f>
        <v>7H30-18H</v>
      </c>
      <c r="MM18" s="107" t="str">
        <f>IF($F$18="RA","JBU-16","7H30-18H")</f>
        <v>7H30-18H</v>
      </c>
      <c r="MN18" s="4" t="s">
        <v>7</v>
      </c>
      <c r="MO18" s="4" t="s">
        <v>7</v>
      </c>
      <c r="MP18" s="106" t="str">
        <f>IF(COUNTIF(Trames!$K$73:$K$80,'Deroulé 5Jours'!$A18),"RA","7H30-18H")</f>
        <v>7H30-18H</v>
      </c>
      <c r="MQ18" s="105" t="s">
        <v>8</v>
      </c>
      <c r="MR18" s="4" t="s">
        <v>14</v>
      </c>
      <c r="MS18" s="4" t="s">
        <v>15</v>
      </c>
      <c r="MT18" s="4" t="s">
        <v>15</v>
      </c>
      <c r="MU18" s="2" t="s">
        <v>7</v>
      </c>
      <c r="MV18" s="2" t="s">
        <v>7</v>
      </c>
      <c r="MW18" s="105" t="s">
        <v>8</v>
      </c>
      <c r="MX18" s="4" t="s">
        <v>9</v>
      </c>
      <c r="MY18" s="4" t="s">
        <v>12</v>
      </c>
      <c r="MZ18" s="4" t="s">
        <v>46</v>
      </c>
      <c r="NA18" s="105" t="s">
        <v>8</v>
      </c>
      <c r="NB18" s="2" t="s">
        <v>7</v>
      </c>
      <c r="NC18" s="2" t="s">
        <v>7</v>
      </c>
      <c r="ND18" s="4" t="s">
        <v>11</v>
      </c>
      <c r="NE18" s="105" t="s">
        <v>8</v>
      </c>
      <c r="NF18" s="106" t="str">
        <f>IF(COUNTIF(Trames!$K$73:$K$80,'Deroulé 5Jours'!$A18),"RA","JFR-37")</f>
        <v>JFR-37</v>
      </c>
      <c r="NG18" s="4" t="s">
        <v>11</v>
      </c>
      <c r="NH18" s="4" t="s">
        <v>11</v>
      </c>
      <c r="NI18" s="2" t="s">
        <v>7</v>
      </c>
      <c r="NJ18" s="2" t="s">
        <v>7</v>
      </c>
      <c r="NK18" s="4" t="s">
        <v>10</v>
      </c>
      <c r="NL18" s="4" t="s">
        <v>10</v>
      </c>
      <c r="NM18" s="105" t="s">
        <v>8</v>
      </c>
      <c r="NN18" s="4" t="s">
        <v>10</v>
      </c>
      <c r="NO18" s="105" t="s">
        <v>8</v>
      </c>
      <c r="NP18" s="2" t="s">
        <v>7</v>
      </c>
      <c r="NQ18" s="2" t="s">
        <v>7</v>
      </c>
      <c r="NR18" s="4" t="s">
        <v>9</v>
      </c>
      <c r="NS18" s="105" t="s">
        <v>8</v>
      </c>
      <c r="NT18" s="4" t="s">
        <v>9</v>
      </c>
      <c r="NU18" s="106" t="str">
        <f>IF(COUNTIF(Trames!$K$73:$K$80,'Deroulé 5Jours'!$A18),"RA","JFR-32")</f>
        <v>JFR-32</v>
      </c>
      <c r="NV18" s="4" t="s">
        <v>9</v>
      </c>
      <c r="NW18" s="133" t="s">
        <v>7</v>
      </c>
      <c r="NX18" s="133" t="s">
        <v>7</v>
      </c>
      <c r="NY18" s="105" t="s">
        <v>8</v>
      </c>
      <c r="NZ18" s="105" t="s">
        <v>8</v>
      </c>
      <c r="OA18" s="4" t="s">
        <v>42</v>
      </c>
      <c r="OB18" s="4" t="s">
        <v>54</v>
      </c>
      <c r="OC18" s="4" t="s">
        <v>54</v>
      </c>
      <c r="OD18" s="2" t="s">
        <v>7</v>
      </c>
      <c r="OE18" s="2" t="s">
        <v>7</v>
      </c>
      <c r="OF18" s="4" t="s">
        <v>45</v>
      </c>
      <c r="OG18" s="4" t="s">
        <v>47</v>
      </c>
      <c r="OH18" s="106" t="str">
        <f>IF(COUNTIF(Trames!$K$73:$K$80,'Deroulé 5Jours'!$A39),"RA","7H30-18H")</f>
        <v>7H30-18H</v>
      </c>
      <c r="OI18" s="105" t="s">
        <v>8</v>
      </c>
      <c r="OJ18" s="106" t="str">
        <f>IF(COUNTIF(Trames!$K$73:$K$80,'Deroulé 5Jours'!$A39),"RA","7H30-18H")</f>
        <v>7H30-18H</v>
      </c>
      <c r="OK18" s="2" t="s">
        <v>7</v>
      </c>
      <c r="OL18" s="2" t="s">
        <v>7</v>
      </c>
      <c r="OM18" s="105" t="s">
        <v>8</v>
      </c>
      <c r="ON18" s="4" t="s">
        <v>46</v>
      </c>
      <c r="OO18" s="107" t="str">
        <f>IF($E$14="RA","JBC-25","7H30-18H")</f>
        <v>7H30-18H</v>
      </c>
      <c r="OP18" s="4" t="s">
        <v>12</v>
      </c>
      <c r="OQ18" s="105" t="s">
        <v>8</v>
      </c>
      <c r="OR18" s="2" t="s">
        <v>7</v>
      </c>
      <c r="OS18" s="2" t="s">
        <v>7</v>
      </c>
      <c r="OT18" s="4" t="s">
        <v>44</v>
      </c>
      <c r="OU18" s="106" t="str">
        <f>IF(COUNTIF(Trames!$K$73:$K$80,'Deroulé 5Jours'!$A39),"RA","7H30-18H")</f>
        <v>7H30-18H</v>
      </c>
      <c r="OV18" s="4" t="s">
        <v>45</v>
      </c>
      <c r="OW18" s="105" t="s">
        <v>8</v>
      </c>
      <c r="OX18" s="106" t="str">
        <f>IF(COUNTIF(Trames!$K$73:$K$80,'Deroulé 5Jours'!$A39),"RA","CCV-46")</f>
        <v>CCV-46</v>
      </c>
      <c r="OY18" s="2" t="s">
        <v>7</v>
      </c>
      <c r="OZ18" s="2" t="s">
        <v>7</v>
      </c>
      <c r="PA18" s="4" t="s">
        <v>42</v>
      </c>
      <c r="PB18" s="4" t="s">
        <v>42</v>
      </c>
      <c r="PC18" s="4" t="s">
        <v>43</v>
      </c>
      <c r="PD18" s="105" t="s">
        <v>8</v>
      </c>
      <c r="PE18" s="105" t="s">
        <v>8</v>
      </c>
      <c r="PF18" s="2" t="s">
        <v>7</v>
      </c>
      <c r="PG18" s="2" t="s">
        <v>7</v>
      </c>
    </row>
    <row r="19" spans="1:423">
      <c r="A19" s="124"/>
      <c r="B19" s="4" t="s">
        <v>42</v>
      </c>
      <c r="C19" s="4" t="s">
        <v>42</v>
      </c>
      <c r="D19" s="4" t="s">
        <v>43</v>
      </c>
      <c r="E19" s="105" t="s">
        <v>8</v>
      </c>
      <c r="F19" s="105" t="s">
        <v>8</v>
      </c>
      <c r="G19" s="4" t="s">
        <v>7</v>
      </c>
      <c r="H19" s="4" t="s">
        <v>7</v>
      </c>
      <c r="I19" s="4" t="s">
        <v>7</v>
      </c>
      <c r="J19" s="4" t="s">
        <v>7</v>
      </c>
      <c r="K19" s="4" t="s">
        <v>44</v>
      </c>
      <c r="L19" s="106" t="str">
        <f>IF(COUNTIF(Trames!$K$73:$K$80,'Deroulé 5Jours'!$A19),"RA","7H30-18H")</f>
        <v>7H30-18H</v>
      </c>
      <c r="M19" s="4" t="s">
        <v>45</v>
      </c>
      <c r="N19" s="105" t="s">
        <v>8</v>
      </c>
      <c r="O19" s="106" t="str">
        <f>IF(COUNTIF(Trames!$K$73:$K$80,'Deroulé 5Jours'!$A19),"RA","CCV-46")</f>
        <v>CCV-46</v>
      </c>
      <c r="P19" s="4" t="s">
        <v>7</v>
      </c>
      <c r="Q19" s="4" t="s">
        <v>7</v>
      </c>
      <c r="R19" s="105" t="s">
        <v>8</v>
      </c>
      <c r="S19" s="4" t="s">
        <v>46</v>
      </c>
      <c r="T19" s="107" t="str">
        <f>IF($E$14="RA","JBC-25","7H30-18H")</f>
        <v>7H30-18H</v>
      </c>
      <c r="U19" s="4" t="s">
        <v>12</v>
      </c>
      <c r="V19" s="105" t="s">
        <v>8</v>
      </c>
      <c r="W19" s="4" t="s">
        <v>7</v>
      </c>
      <c r="X19" s="4" t="s">
        <v>7</v>
      </c>
      <c r="Y19" s="4" t="s">
        <v>45</v>
      </c>
      <c r="Z19" s="4" t="s">
        <v>47</v>
      </c>
      <c r="AA19" s="106" t="str">
        <f>IF(COUNTIF(Trames!$K$73:$K$80,'Deroulé 5Jours'!$A19),"RA","7H30-18H")</f>
        <v>7H30-18H</v>
      </c>
      <c r="AB19" s="105" t="s">
        <v>8</v>
      </c>
      <c r="AC19" s="106" t="str">
        <f>IF(COUNTIF(Trames!$K$73:$K$80,'Deroulé 5Jours'!$A19),"RA","7H30-18H")</f>
        <v>7H30-18H</v>
      </c>
      <c r="AD19" s="4" t="s">
        <v>7</v>
      </c>
      <c r="AE19" s="4" t="s">
        <v>7</v>
      </c>
      <c r="AF19" s="136" t="s">
        <v>8</v>
      </c>
      <c r="AG19" s="105" t="s">
        <v>8</v>
      </c>
      <c r="AH19" s="4" t="s">
        <v>42</v>
      </c>
      <c r="AI19" s="4" t="s">
        <v>54</v>
      </c>
      <c r="AJ19" s="4" t="s">
        <v>54</v>
      </c>
      <c r="AK19" s="4" t="s">
        <v>7</v>
      </c>
      <c r="AL19" s="136" t="s">
        <v>7</v>
      </c>
      <c r="AM19" s="135" t="s">
        <v>9</v>
      </c>
      <c r="AN19" s="105" t="s">
        <v>8</v>
      </c>
      <c r="AO19" s="4" t="s">
        <v>9</v>
      </c>
      <c r="AP19" s="106" t="str">
        <f>IF(COUNTIF(Trames!$K$73:$K$80,'Deroulé 5Jours'!$A19),"RA","JFR-32")</f>
        <v>JFR-32</v>
      </c>
      <c r="AQ19" s="4" t="s">
        <v>9</v>
      </c>
      <c r="AR19" s="4" t="s">
        <v>7</v>
      </c>
      <c r="AS19" s="135" t="s">
        <v>7</v>
      </c>
      <c r="AT19" s="4" t="s">
        <v>10</v>
      </c>
      <c r="AU19" s="4" t="s">
        <v>10</v>
      </c>
      <c r="AV19" s="105" t="s">
        <v>8</v>
      </c>
      <c r="AW19" s="4" t="s">
        <v>10</v>
      </c>
      <c r="AX19" s="105" t="s">
        <v>8</v>
      </c>
      <c r="AY19" s="4" t="s">
        <v>7</v>
      </c>
      <c r="AZ19" s="4" t="s">
        <v>7</v>
      </c>
      <c r="BA19" s="4" t="s">
        <v>11</v>
      </c>
      <c r="BB19" s="105" t="s">
        <v>8</v>
      </c>
      <c r="BC19" s="106" t="str">
        <f>IF(COUNTIF(Trames!$K$73:$K$80,'Deroulé 5Jours'!$A19),"RA","JFR-37")</f>
        <v>JFR-37</v>
      </c>
      <c r="BD19" s="4" t="s">
        <v>11</v>
      </c>
      <c r="BE19" s="4" t="s">
        <v>11</v>
      </c>
      <c r="BF19" s="4" t="s">
        <v>7</v>
      </c>
      <c r="BG19" s="4" t="s">
        <v>7</v>
      </c>
      <c r="BH19" s="105" t="s">
        <v>8</v>
      </c>
      <c r="BI19" s="4" t="s">
        <v>9</v>
      </c>
      <c r="BJ19" s="4" t="s">
        <v>12</v>
      </c>
      <c r="BK19" s="4" t="s">
        <v>46</v>
      </c>
      <c r="BL19" s="105" t="s">
        <v>8</v>
      </c>
      <c r="BM19" s="4" t="s">
        <v>7</v>
      </c>
      <c r="BN19" s="4" t="s">
        <v>7</v>
      </c>
      <c r="BO19" s="106" t="str">
        <f>IF(COUNTIF(Trames!$K$73:$K$80,'Deroulé 5Jours'!$A19),"RA","7H30-18H")</f>
        <v>7H30-18H</v>
      </c>
      <c r="BP19" s="105" t="s">
        <v>8</v>
      </c>
      <c r="BQ19" s="4" t="s">
        <v>14</v>
      </c>
      <c r="BR19" s="4" t="s">
        <v>15</v>
      </c>
      <c r="BS19" s="4" t="s">
        <v>15</v>
      </c>
      <c r="BT19" s="4" t="s">
        <v>7</v>
      </c>
      <c r="BU19" s="4" t="s">
        <v>7</v>
      </c>
      <c r="BV19" s="105" t="s">
        <v>8</v>
      </c>
      <c r="BW19" s="105" t="s">
        <v>8</v>
      </c>
      <c r="BX19" s="107" t="str">
        <f>IF($E$6="RA","JFR-37","7H30-18H")</f>
        <v>7H30-18H</v>
      </c>
      <c r="BY19" s="107" t="str">
        <f>IF($G$20="RA","CCV-46","7H30-18H")</f>
        <v>7H30-18H</v>
      </c>
      <c r="BZ19" s="107" t="str">
        <f>IF($F$18="RA","JBU-16","7H30-18H")</f>
        <v>7H30-18H</v>
      </c>
      <c r="CA19" s="4" t="s">
        <v>7</v>
      </c>
      <c r="CB19" s="4" t="s">
        <v>7</v>
      </c>
      <c r="CC19" s="106" t="str">
        <f>IF(COUNTIF(Trames!$K$73:$K$80,'Deroulé 5Jours'!$A19),"RA","JBC-23")</f>
        <v>JBC-23</v>
      </c>
      <c r="CD19" s="4" t="s">
        <v>16</v>
      </c>
      <c r="CE19" s="105" t="s">
        <v>8</v>
      </c>
      <c r="CF19" s="107" t="str">
        <f>IF($F$4="RA","JFR-32","7H30-18H")</f>
        <v>7H30-18H</v>
      </c>
      <c r="CG19" s="4" t="s">
        <v>46</v>
      </c>
      <c r="CH19" s="4" t="s">
        <v>7</v>
      </c>
      <c r="CI19" s="4" t="s">
        <v>7</v>
      </c>
      <c r="CJ19" s="105" t="s">
        <v>8</v>
      </c>
      <c r="CK19" s="105" t="s">
        <v>8</v>
      </c>
      <c r="CL19" s="4" t="s">
        <v>16</v>
      </c>
      <c r="CM19" s="4" t="s">
        <v>16</v>
      </c>
      <c r="CN19" s="4" t="s">
        <v>16</v>
      </c>
      <c r="CO19" s="4" t="s">
        <v>7</v>
      </c>
      <c r="CP19" s="4" t="s">
        <v>7</v>
      </c>
      <c r="CQ19" s="4" t="s">
        <v>15</v>
      </c>
      <c r="CR19" s="106" t="str">
        <f>IF(COUNTIF(Trames!$K$73:$K$80,'Deroulé 5Jours'!$A19),"RA","JBC-21")</f>
        <v>JBC-21</v>
      </c>
      <c r="CS19" s="4" t="s">
        <v>15</v>
      </c>
      <c r="CT19" s="105" t="s">
        <v>8</v>
      </c>
      <c r="CU19" s="4" t="s">
        <v>12</v>
      </c>
      <c r="CV19" s="4" t="s">
        <v>7</v>
      </c>
      <c r="CW19" s="4" t="s">
        <v>7</v>
      </c>
      <c r="CX19" s="4" t="s">
        <v>37</v>
      </c>
      <c r="CY19" s="4" t="s">
        <v>12</v>
      </c>
      <c r="CZ19" s="4" t="s">
        <v>46</v>
      </c>
      <c r="DA19" s="105" t="s">
        <v>8</v>
      </c>
      <c r="DB19" s="105" t="s">
        <v>8</v>
      </c>
      <c r="DC19" s="4" t="s">
        <v>7</v>
      </c>
      <c r="DD19" s="4" t="s">
        <v>7</v>
      </c>
      <c r="DE19" s="106" t="str">
        <f>IF(COUNTIF(Trames!$K$73:$K$80,'Deroulé 5Jours'!$A19),"RA","7H30-18H")</f>
        <v>7H30-18H</v>
      </c>
      <c r="DF19" s="105" t="s">
        <v>8</v>
      </c>
      <c r="DG19" s="106" t="str">
        <f>IF(COUNTIF(Trames!$K$73:$K$80,'Deroulé 5Jours'!$A19),"RA","JBC-25")</f>
        <v>JBC-25</v>
      </c>
      <c r="DH19" s="4" t="s">
        <v>39</v>
      </c>
      <c r="DI19" s="4" t="s">
        <v>39</v>
      </c>
      <c r="DJ19" s="4" t="s">
        <v>7</v>
      </c>
      <c r="DK19" s="4" t="s">
        <v>7</v>
      </c>
      <c r="DL19" s="4" t="s">
        <v>38</v>
      </c>
      <c r="DM19" s="4" t="s">
        <v>40</v>
      </c>
      <c r="DN19" s="4" t="s">
        <v>40</v>
      </c>
      <c r="DO19" s="105" t="s">
        <v>8</v>
      </c>
      <c r="DP19" s="105" t="s">
        <v>8</v>
      </c>
      <c r="DQ19" s="4" t="s">
        <v>7</v>
      </c>
      <c r="DR19" s="4" t="s">
        <v>7</v>
      </c>
      <c r="DS19" s="4" t="s">
        <v>41</v>
      </c>
      <c r="DT19" s="106" t="str">
        <f>IF(COUNTIF(Trames!$K$73:$K$80,'Deroulé 5Jours'!$A19),"RA","JBU-15")</f>
        <v>JBU-15</v>
      </c>
      <c r="DU19" s="4" t="s">
        <v>41</v>
      </c>
      <c r="DV19" s="4" t="s">
        <v>8</v>
      </c>
      <c r="DW19" s="4" t="s">
        <v>41</v>
      </c>
      <c r="DX19" s="4" t="s">
        <v>7</v>
      </c>
      <c r="DY19" s="4" t="s">
        <v>7</v>
      </c>
      <c r="DZ19" s="107" t="str">
        <f>IF($C$10="RA","JBC-23","7H30-18H")</f>
        <v>7H30-18H</v>
      </c>
      <c r="EA19" s="105" t="s">
        <v>8</v>
      </c>
      <c r="EB19" s="105" t="s">
        <v>8</v>
      </c>
      <c r="EC19" s="4" t="s">
        <v>42</v>
      </c>
      <c r="ED19" s="4" t="s">
        <v>42</v>
      </c>
      <c r="EE19" s="4" t="s">
        <v>7</v>
      </c>
      <c r="EF19" s="4" t="s">
        <v>7</v>
      </c>
      <c r="EG19" s="4" t="s">
        <v>43</v>
      </c>
      <c r="EH19" s="4" t="s">
        <v>43</v>
      </c>
      <c r="EI19" s="105" t="s">
        <v>8</v>
      </c>
      <c r="EJ19" s="106" t="str">
        <f>IF(COUNTIF(Trames!$K$73:$K$80,'Deroulé 5Jours'!$A19),"RA","JBU-16")</f>
        <v>JBU-16</v>
      </c>
      <c r="EK19" s="4" t="s">
        <v>43</v>
      </c>
      <c r="EL19" s="4" t="s">
        <v>7</v>
      </c>
      <c r="EM19" s="4" t="s">
        <v>7</v>
      </c>
      <c r="EN19" s="4" t="s">
        <v>42</v>
      </c>
      <c r="EO19" s="4" t="s">
        <v>42</v>
      </c>
      <c r="EP19" s="4" t="s">
        <v>43</v>
      </c>
      <c r="EQ19" s="105" t="s">
        <v>8</v>
      </c>
      <c r="ER19" s="105" t="s">
        <v>8</v>
      </c>
      <c r="ES19" s="4" t="s">
        <v>7</v>
      </c>
      <c r="ET19" s="4" t="s">
        <v>7</v>
      </c>
      <c r="EU19" s="4" t="s">
        <v>44</v>
      </c>
      <c r="EV19" s="106" t="str">
        <f>IF(COUNTIF(Trames!$K$73:$K$80,'Deroulé 5Jours'!$A19),"RA","7H30-18H")</f>
        <v>7H30-18H</v>
      </c>
      <c r="EW19" s="4" t="s">
        <v>45</v>
      </c>
      <c r="EX19" s="105" t="s">
        <v>8</v>
      </c>
      <c r="EY19" s="106" t="str">
        <f>IF(COUNTIF(Trames!$K$73:$K$80,'Deroulé 5Jours'!$A19),"RA","CCV-46")</f>
        <v>CCV-46</v>
      </c>
      <c r="EZ19" s="4" t="s">
        <v>7</v>
      </c>
      <c r="FA19" s="4" t="s">
        <v>7</v>
      </c>
      <c r="FB19" s="105" t="s">
        <v>8</v>
      </c>
      <c r="FC19" s="4" t="s">
        <v>46</v>
      </c>
      <c r="FD19" s="107" t="str">
        <f>IF($E$14="RA","JBC-25","7H30-18H")</f>
        <v>7H30-18H</v>
      </c>
      <c r="FE19" s="4" t="s">
        <v>12</v>
      </c>
      <c r="FF19" s="105" t="s">
        <v>8</v>
      </c>
      <c r="FG19" s="4" t="s">
        <v>7</v>
      </c>
      <c r="FH19" s="4" t="s">
        <v>7</v>
      </c>
      <c r="FI19" s="4" t="s">
        <v>45</v>
      </c>
      <c r="FJ19" s="4" t="s">
        <v>47</v>
      </c>
      <c r="FK19" s="106" t="str">
        <f>IF(COUNTIF(Trames!$K$73:$K$80,'Deroulé 5Jours'!$A19),"RA","7H30-18H")</f>
        <v>7H30-18H</v>
      </c>
      <c r="FL19" s="105" t="s">
        <v>8</v>
      </c>
      <c r="FM19" s="106" t="str">
        <f>IF(COUNTIF(Trames!$K$73:$K$80,'Deroulé 5Jours'!$A19),"RA","7H30-18H")</f>
        <v>7H30-18H</v>
      </c>
      <c r="FN19" s="4" t="s">
        <v>7</v>
      </c>
      <c r="FO19" s="4" t="s">
        <v>7</v>
      </c>
      <c r="FP19" s="136" t="s">
        <v>8</v>
      </c>
      <c r="FQ19" s="105" t="s">
        <v>8</v>
      </c>
      <c r="FR19" s="4" t="s">
        <v>42</v>
      </c>
      <c r="FS19" s="4" t="s">
        <v>54</v>
      </c>
      <c r="FT19" s="4" t="s">
        <v>54</v>
      </c>
      <c r="FU19" s="4" t="s">
        <v>7</v>
      </c>
      <c r="FV19" s="136" t="s">
        <v>7</v>
      </c>
      <c r="FW19" s="135" t="s">
        <v>9</v>
      </c>
      <c r="FX19" s="105" t="s">
        <v>8</v>
      </c>
      <c r="FY19" s="4" t="s">
        <v>9</v>
      </c>
      <c r="FZ19" s="106" t="str">
        <f>IF(COUNTIF(Trames!$K$73:$K$80,'Deroulé 5Jours'!$A19),"RA","JFR-32")</f>
        <v>JFR-32</v>
      </c>
      <c r="GA19" s="4" t="s">
        <v>9</v>
      </c>
      <c r="GB19" s="4" t="s">
        <v>7</v>
      </c>
      <c r="GC19" s="135" t="s">
        <v>7</v>
      </c>
      <c r="GD19" s="4" t="s">
        <v>10</v>
      </c>
      <c r="GE19" s="4" t="s">
        <v>10</v>
      </c>
      <c r="GF19" s="105" t="s">
        <v>8</v>
      </c>
      <c r="GG19" s="4" t="s">
        <v>10</v>
      </c>
      <c r="GH19" s="105" t="s">
        <v>8</v>
      </c>
      <c r="GI19" s="4" t="s">
        <v>7</v>
      </c>
      <c r="GJ19" s="4" t="s">
        <v>7</v>
      </c>
      <c r="GK19" s="4" t="s">
        <v>11</v>
      </c>
      <c r="GL19" s="105" t="s">
        <v>8</v>
      </c>
      <c r="GM19" s="106" t="str">
        <f>IF(COUNTIF(Trames!$K$73:$K$80,'Deroulé 5Jours'!$A19),"RA","JFR-37")</f>
        <v>JFR-37</v>
      </c>
      <c r="GN19" s="4" t="s">
        <v>11</v>
      </c>
      <c r="GO19" s="4" t="s">
        <v>11</v>
      </c>
      <c r="GP19" s="4" t="s">
        <v>7</v>
      </c>
      <c r="GQ19" s="4" t="s">
        <v>7</v>
      </c>
      <c r="GR19" s="105" t="s">
        <v>8</v>
      </c>
      <c r="GS19" s="4" t="s">
        <v>9</v>
      </c>
      <c r="GT19" s="4" t="s">
        <v>12</v>
      </c>
      <c r="GU19" s="4" t="s">
        <v>46</v>
      </c>
      <c r="GV19" s="105" t="s">
        <v>8</v>
      </c>
      <c r="GW19" s="4" t="s">
        <v>7</v>
      </c>
      <c r="GX19" s="4" t="s">
        <v>7</v>
      </c>
      <c r="GY19" s="106" t="str">
        <f>IF(COUNTIF(Trames!$K$73:$K$80,'Deroulé 5Jours'!$A19),"RA","7H30-18H")</f>
        <v>7H30-18H</v>
      </c>
      <c r="GZ19" s="105" t="s">
        <v>8</v>
      </c>
      <c r="HA19" s="4" t="s">
        <v>14</v>
      </c>
      <c r="HB19" s="4" t="s">
        <v>15</v>
      </c>
      <c r="HC19" s="4" t="s">
        <v>15</v>
      </c>
      <c r="HD19" s="4" t="s">
        <v>7</v>
      </c>
      <c r="HE19" s="4" t="s">
        <v>7</v>
      </c>
      <c r="HF19" s="105" t="s">
        <v>8</v>
      </c>
      <c r="HG19" s="105" t="s">
        <v>8</v>
      </c>
      <c r="HH19" s="107" t="str">
        <f>IF($E$6="RA","JFR-37","7H30-18H")</f>
        <v>7H30-18H</v>
      </c>
      <c r="HI19" s="107" t="str">
        <f>IF($G$20="RA","CCV-46","7H30-18H")</f>
        <v>7H30-18H</v>
      </c>
      <c r="HJ19" s="107" t="str">
        <f>IF($F$18="RA","JBU-16","7H30-18H")</f>
        <v>7H30-18H</v>
      </c>
      <c r="HK19" s="4" t="s">
        <v>7</v>
      </c>
      <c r="HL19" s="4" t="s">
        <v>7</v>
      </c>
      <c r="HM19" s="106" t="str">
        <f>IF(COUNTIF(Trames!$K$73:$K$80,'Deroulé 5Jours'!$A19),"RA","JBC-23")</f>
        <v>JBC-23</v>
      </c>
      <c r="HN19" s="4" t="s">
        <v>16</v>
      </c>
      <c r="HO19" s="105" t="s">
        <v>8</v>
      </c>
      <c r="HP19" s="107" t="str">
        <f>IF($F$4="RA","JFR-32","7H30-18H")</f>
        <v>7H30-18H</v>
      </c>
      <c r="HQ19" s="4" t="s">
        <v>46</v>
      </c>
      <c r="HR19" s="4" t="s">
        <v>7</v>
      </c>
      <c r="HS19" s="4" t="s">
        <v>7</v>
      </c>
      <c r="HT19" s="105" t="s">
        <v>8</v>
      </c>
      <c r="HU19" s="105" t="s">
        <v>8</v>
      </c>
      <c r="HV19" s="4" t="s">
        <v>16</v>
      </c>
      <c r="HW19" s="4" t="s">
        <v>16</v>
      </c>
      <c r="HX19" s="4" t="s">
        <v>16</v>
      </c>
      <c r="HY19" s="4" t="s">
        <v>7</v>
      </c>
      <c r="HZ19" s="4" t="s">
        <v>7</v>
      </c>
      <c r="IA19" s="4" t="s">
        <v>15</v>
      </c>
      <c r="IB19" s="106" t="str">
        <f>IF(COUNTIF(Trames!$K$73:$K$80,'Deroulé 5Jours'!$A19),"RA","JBC-21")</f>
        <v>JBC-21</v>
      </c>
      <c r="IC19" s="4" t="s">
        <v>15</v>
      </c>
      <c r="ID19" s="105" t="s">
        <v>8</v>
      </c>
      <c r="IE19" s="4" t="s">
        <v>12</v>
      </c>
      <c r="IF19" s="4" t="s">
        <v>7</v>
      </c>
      <c r="IG19" s="4" t="s">
        <v>7</v>
      </c>
      <c r="IH19" s="4" t="s">
        <v>37</v>
      </c>
      <c r="II19" s="4" t="s">
        <v>12</v>
      </c>
      <c r="IJ19" s="4" t="s">
        <v>46</v>
      </c>
      <c r="IK19" s="105" t="s">
        <v>8</v>
      </c>
      <c r="IL19" s="105" t="s">
        <v>8</v>
      </c>
      <c r="IM19" s="4" t="s">
        <v>7</v>
      </c>
      <c r="IN19" s="4" t="s">
        <v>7</v>
      </c>
      <c r="IO19" s="106" t="str">
        <f>IF(COUNTIF(Trames!$K$73:$K$80,'Deroulé 5Jours'!$A19),"RA","7H30-18H")</f>
        <v>7H30-18H</v>
      </c>
      <c r="IP19" s="105" t="s">
        <v>8</v>
      </c>
      <c r="IQ19" s="106" t="str">
        <f>IF(COUNTIF(Trames!$K$73:$K$80,'Deroulé 5Jours'!$A19),"RA","JBC-25")</f>
        <v>JBC-25</v>
      </c>
      <c r="IR19" s="4" t="s">
        <v>39</v>
      </c>
      <c r="IS19" s="4" t="s">
        <v>39</v>
      </c>
      <c r="IT19" s="4" t="s">
        <v>7</v>
      </c>
      <c r="IU19" s="4" t="s">
        <v>7</v>
      </c>
      <c r="IV19" s="4" t="s">
        <v>38</v>
      </c>
      <c r="IW19" s="4" t="s">
        <v>40</v>
      </c>
      <c r="IX19" s="4" t="s">
        <v>40</v>
      </c>
      <c r="IY19" s="105" t="s">
        <v>8</v>
      </c>
      <c r="IZ19" s="105" t="s">
        <v>8</v>
      </c>
      <c r="JA19" s="4" t="s">
        <v>7</v>
      </c>
      <c r="JB19" s="4" t="s">
        <v>7</v>
      </c>
      <c r="JC19" s="4" t="s">
        <v>41</v>
      </c>
      <c r="JD19" s="106" t="str">
        <f>IF(COUNTIF(Trames!$K$73:$K$80,'Deroulé 5Jours'!$A19),"RA","JBU-15")</f>
        <v>JBU-15</v>
      </c>
      <c r="JE19" s="4" t="s">
        <v>41</v>
      </c>
      <c r="JF19" s="4" t="s">
        <v>8</v>
      </c>
      <c r="JG19" s="4" t="s">
        <v>41</v>
      </c>
      <c r="JH19" s="4" t="s">
        <v>7</v>
      </c>
      <c r="JI19" s="4" t="s">
        <v>7</v>
      </c>
      <c r="JJ19" s="107" t="str">
        <f>IF($C$10="RA","JBC-23","7H30-18H")</f>
        <v>7H30-18H</v>
      </c>
      <c r="JK19" s="105" t="s">
        <v>8</v>
      </c>
      <c r="JL19" s="105" t="s">
        <v>8</v>
      </c>
      <c r="JM19" s="4" t="s">
        <v>42</v>
      </c>
      <c r="JN19" s="4" t="s">
        <v>42</v>
      </c>
      <c r="JO19" s="4" t="s">
        <v>7</v>
      </c>
      <c r="JP19" s="4" t="s">
        <v>7</v>
      </c>
      <c r="JQ19" s="4" t="s">
        <v>43</v>
      </c>
      <c r="JR19" s="4" t="s">
        <v>43</v>
      </c>
      <c r="JS19" s="105" t="s">
        <v>8</v>
      </c>
      <c r="JT19" s="106" t="str">
        <f>IF(COUNTIF(Trames!$K$73:$K$80,'Deroulé 5Jours'!$A19),"RA","JBU-16")</f>
        <v>JBU-16</v>
      </c>
      <c r="JU19" s="4" t="s">
        <v>43</v>
      </c>
      <c r="JV19" s="4" t="s">
        <v>7</v>
      </c>
      <c r="JW19" s="4" t="s">
        <v>7</v>
      </c>
      <c r="JX19" s="4" t="s">
        <v>42</v>
      </c>
      <c r="JY19" s="4" t="s">
        <v>42</v>
      </c>
      <c r="JZ19" s="4" t="s">
        <v>43</v>
      </c>
      <c r="KA19" s="105" t="s">
        <v>8</v>
      </c>
      <c r="KB19" s="105" t="s">
        <v>8</v>
      </c>
      <c r="KC19" s="4" t="s">
        <v>7</v>
      </c>
      <c r="KD19" s="4" t="s">
        <v>7</v>
      </c>
      <c r="KE19" s="4" t="s">
        <v>43</v>
      </c>
      <c r="KF19" s="4" t="s">
        <v>43</v>
      </c>
      <c r="KG19" s="105" t="s">
        <v>8</v>
      </c>
      <c r="KH19" s="106" t="str">
        <f>IF(COUNTIF(Trames!$K$73:$K$80,'Deroulé 5Jours'!$A19),"RA","JBU-16")</f>
        <v>JBU-16</v>
      </c>
      <c r="KI19" s="4" t="s">
        <v>43</v>
      </c>
      <c r="KJ19" s="4" t="s">
        <v>7</v>
      </c>
      <c r="KK19" s="4" t="s">
        <v>7</v>
      </c>
      <c r="KL19" s="107" t="str">
        <f>IF($C$10="RA","JBC-23","7H30-18H")</f>
        <v>7H30-18H</v>
      </c>
      <c r="KM19" s="105" t="s">
        <v>8</v>
      </c>
      <c r="KN19" s="105" t="s">
        <v>8</v>
      </c>
      <c r="KO19" s="4" t="s">
        <v>42</v>
      </c>
      <c r="KP19" s="4" t="s">
        <v>42</v>
      </c>
      <c r="KQ19" s="4" t="s">
        <v>7</v>
      </c>
      <c r="KR19" s="4" t="s">
        <v>7</v>
      </c>
      <c r="KS19" s="4" t="s">
        <v>41</v>
      </c>
      <c r="KT19" s="106" t="str">
        <f>IF(COUNTIF(Trames!$K$73:$K$80,'Deroulé 5Jours'!$A19),"RA","JBU-15")</f>
        <v>JBU-15</v>
      </c>
      <c r="KU19" s="4" t="s">
        <v>41</v>
      </c>
      <c r="KV19" s="4" t="s">
        <v>8</v>
      </c>
      <c r="KW19" s="4" t="s">
        <v>41</v>
      </c>
      <c r="KX19" s="4" t="s">
        <v>7</v>
      </c>
      <c r="KY19" s="4" t="s">
        <v>7</v>
      </c>
      <c r="KZ19" s="4" t="s">
        <v>38</v>
      </c>
      <c r="LA19" s="4" t="s">
        <v>40</v>
      </c>
      <c r="LB19" s="4" t="s">
        <v>40</v>
      </c>
      <c r="LC19" s="105" t="s">
        <v>8</v>
      </c>
      <c r="LD19" s="105" t="s">
        <v>8</v>
      </c>
      <c r="LE19" s="4" t="s">
        <v>7</v>
      </c>
      <c r="LF19" s="4" t="s">
        <v>7</v>
      </c>
      <c r="LG19" s="106" t="str">
        <f>IF(COUNTIF(Trames!$K$73:$K$80,'Deroulé 5Jours'!$A19),"RA","7H30-18H")</f>
        <v>7H30-18H</v>
      </c>
      <c r="LH19" s="105" t="s">
        <v>8</v>
      </c>
      <c r="LI19" s="106" t="str">
        <f>IF(COUNTIF(Trames!$K$73:$K$80,'Deroulé 5Jours'!$A19),"RA","JBC-25")</f>
        <v>JBC-25</v>
      </c>
      <c r="LJ19" s="4" t="s">
        <v>39</v>
      </c>
      <c r="LK19" s="4" t="s">
        <v>39</v>
      </c>
      <c r="LL19" s="4" t="s">
        <v>7</v>
      </c>
      <c r="LM19" s="4" t="s">
        <v>7</v>
      </c>
      <c r="LN19" s="4" t="s">
        <v>37</v>
      </c>
      <c r="LO19" s="4" t="s">
        <v>12</v>
      </c>
      <c r="LP19" s="4" t="s">
        <v>46</v>
      </c>
      <c r="LQ19" s="105" t="s">
        <v>8</v>
      </c>
      <c r="LR19" s="105" t="s">
        <v>8</v>
      </c>
      <c r="LS19" s="4" t="s">
        <v>7</v>
      </c>
      <c r="LT19" s="4" t="s">
        <v>7</v>
      </c>
      <c r="LU19" s="4" t="s">
        <v>15</v>
      </c>
      <c r="LV19" s="106" t="str">
        <f>IF(COUNTIF(Trames!$K$73:$K$80,'Deroulé 5Jours'!$A19),"RA","JBC-21")</f>
        <v>JBC-21</v>
      </c>
      <c r="LW19" s="4" t="s">
        <v>15</v>
      </c>
      <c r="LX19" s="105" t="s">
        <v>8</v>
      </c>
      <c r="LY19" s="4" t="s">
        <v>12</v>
      </c>
      <c r="LZ19" s="4" t="s">
        <v>7</v>
      </c>
      <c r="MA19" s="4" t="s">
        <v>7</v>
      </c>
      <c r="MB19" s="105" t="s">
        <v>8</v>
      </c>
      <c r="MC19" s="105" t="s">
        <v>8</v>
      </c>
      <c r="MD19" s="4" t="s">
        <v>16</v>
      </c>
      <c r="ME19" s="4" t="s">
        <v>16</v>
      </c>
      <c r="MF19" s="4" t="s">
        <v>16</v>
      </c>
      <c r="MG19" s="4" t="s">
        <v>7</v>
      </c>
      <c r="MH19" s="4" t="s">
        <v>7</v>
      </c>
      <c r="MI19" s="106" t="str">
        <f>IF(COUNTIF(Trames!$K$73:$K$80,'Deroulé 5Jours'!$A19),"RA","JBC-23")</f>
        <v>JBC-23</v>
      </c>
      <c r="MJ19" s="4" t="s">
        <v>16</v>
      </c>
      <c r="MK19" s="105" t="s">
        <v>8</v>
      </c>
      <c r="ML19" s="107" t="str">
        <f>IF($F$4="RA","JFR-32","7H30-18H")</f>
        <v>7H30-18H</v>
      </c>
      <c r="MM19" s="4" t="s">
        <v>46</v>
      </c>
      <c r="MN19" s="4" t="s">
        <v>7</v>
      </c>
      <c r="MO19" s="4" t="s">
        <v>7</v>
      </c>
      <c r="MP19" s="105" t="s">
        <v>8</v>
      </c>
      <c r="MQ19" s="105" t="s">
        <v>8</v>
      </c>
      <c r="MR19" s="107" t="str">
        <f>IF($E$6="RA","JFR-37","7H30-18H")</f>
        <v>7H30-18H</v>
      </c>
      <c r="MS19" s="107" t="str">
        <f>IF($G$20="RA","CCV-46","7H30-18H")</f>
        <v>7H30-18H</v>
      </c>
      <c r="MT19" s="107" t="str">
        <f>IF($F$18="RA","JBU-16","7H30-18H")</f>
        <v>7H30-18H</v>
      </c>
      <c r="MU19" s="2" t="s">
        <v>7</v>
      </c>
      <c r="MV19" s="2" t="s">
        <v>7</v>
      </c>
      <c r="MW19" s="106" t="str">
        <f>IF(COUNTIF(Trames!$K$73:$K$80,'Deroulé 5Jours'!$A19),"RA","7H30-18H")</f>
        <v>7H30-18H</v>
      </c>
      <c r="MX19" s="105" t="s">
        <v>8</v>
      </c>
      <c r="MY19" s="4" t="s">
        <v>14</v>
      </c>
      <c r="MZ19" s="4" t="s">
        <v>15</v>
      </c>
      <c r="NA19" s="4" t="s">
        <v>15</v>
      </c>
      <c r="NB19" s="2" t="s">
        <v>7</v>
      </c>
      <c r="NC19" s="2" t="s">
        <v>7</v>
      </c>
      <c r="ND19" s="105" t="s">
        <v>8</v>
      </c>
      <c r="NE19" s="4" t="s">
        <v>9</v>
      </c>
      <c r="NF19" s="4" t="s">
        <v>12</v>
      </c>
      <c r="NG19" s="4" t="s">
        <v>46</v>
      </c>
      <c r="NH19" s="105" t="s">
        <v>8</v>
      </c>
      <c r="NI19" s="2" t="s">
        <v>7</v>
      </c>
      <c r="NJ19" s="2" t="s">
        <v>7</v>
      </c>
      <c r="NK19" s="4" t="s">
        <v>11</v>
      </c>
      <c r="NL19" s="105" t="s">
        <v>8</v>
      </c>
      <c r="NM19" s="106" t="str">
        <f>IF(COUNTIF(Trames!$K$73:$K$80,'Deroulé 5Jours'!$A19),"RA","JFR-37")</f>
        <v>JFR-37</v>
      </c>
      <c r="NN19" s="4" t="s">
        <v>11</v>
      </c>
      <c r="NO19" s="4" t="s">
        <v>11</v>
      </c>
      <c r="NP19" s="2" t="s">
        <v>7</v>
      </c>
      <c r="NQ19" s="2" t="s">
        <v>7</v>
      </c>
      <c r="NR19" s="4" t="s">
        <v>10</v>
      </c>
      <c r="NS19" s="4" t="s">
        <v>10</v>
      </c>
      <c r="NT19" s="105" t="s">
        <v>8</v>
      </c>
      <c r="NU19" s="4" t="s">
        <v>10</v>
      </c>
      <c r="NV19" s="105" t="s">
        <v>8</v>
      </c>
      <c r="NW19" s="2" t="s">
        <v>7</v>
      </c>
      <c r="NX19" s="2" t="s">
        <v>7</v>
      </c>
      <c r="NY19" s="4" t="s">
        <v>9</v>
      </c>
      <c r="NZ19" s="105" t="s">
        <v>8</v>
      </c>
      <c r="OA19" s="4" t="s">
        <v>9</v>
      </c>
      <c r="OB19" s="106" t="str">
        <f>IF(COUNTIF(Trames!$K$73:$K$80,'Deroulé 5Jours'!$A19),"RA","JFR-32")</f>
        <v>JFR-32</v>
      </c>
      <c r="OC19" s="4" t="s">
        <v>9</v>
      </c>
      <c r="OD19" s="133" t="s">
        <v>7</v>
      </c>
      <c r="OE19" s="133" t="s">
        <v>7</v>
      </c>
      <c r="OF19" s="105" t="s">
        <v>8</v>
      </c>
      <c r="OG19" s="105" t="s">
        <v>8</v>
      </c>
      <c r="OH19" s="4" t="s">
        <v>42</v>
      </c>
      <c r="OI19" s="4" t="s">
        <v>54</v>
      </c>
      <c r="OJ19" s="4" t="s">
        <v>54</v>
      </c>
      <c r="OK19" s="2" t="s">
        <v>7</v>
      </c>
      <c r="OL19" s="2" t="s">
        <v>7</v>
      </c>
      <c r="OM19" s="4" t="s">
        <v>45</v>
      </c>
      <c r="ON19" s="4" t="s">
        <v>47</v>
      </c>
      <c r="OO19" s="106" t="str">
        <f>IF(COUNTIF(Trames!$K$73:$K$80,'Deroulé 5Jours'!$A40),"RA","7H30-18H")</f>
        <v>7H30-18H</v>
      </c>
      <c r="OP19" s="105" t="s">
        <v>8</v>
      </c>
      <c r="OQ19" s="106" t="str">
        <f>IF(COUNTIF(Trames!$K$73:$K$80,'Deroulé 5Jours'!$A40),"RA","7H30-18H")</f>
        <v>7H30-18H</v>
      </c>
      <c r="OR19" s="2" t="s">
        <v>7</v>
      </c>
      <c r="OS19" s="2" t="s">
        <v>7</v>
      </c>
      <c r="OT19" s="105" t="s">
        <v>8</v>
      </c>
      <c r="OU19" s="4" t="s">
        <v>46</v>
      </c>
      <c r="OV19" s="107" t="str">
        <f>IF($E$14="RA","JBC-25","7H30-18H")</f>
        <v>7H30-18H</v>
      </c>
      <c r="OW19" s="4" t="s">
        <v>12</v>
      </c>
      <c r="OX19" s="105" t="s">
        <v>8</v>
      </c>
      <c r="OY19" s="2" t="s">
        <v>7</v>
      </c>
      <c r="OZ19" s="2" t="s">
        <v>7</v>
      </c>
      <c r="PA19" s="4" t="s">
        <v>44</v>
      </c>
      <c r="PB19" s="106" t="str">
        <f>IF(COUNTIF(Trames!$K$73:$K$80,'Deroulé 5Jours'!$A40),"RA","7H30-18H")</f>
        <v>7H30-18H</v>
      </c>
      <c r="PC19" s="4" t="s">
        <v>45</v>
      </c>
      <c r="PD19" s="105" t="s">
        <v>8</v>
      </c>
      <c r="PE19" s="106" t="str">
        <f>IF(COUNTIF(Trames!$K$73:$K$80,'Deroulé 5Jours'!$A40),"RA","CCV-46")</f>
        <v>CCV-46</v>
      </c>
      <c r="PF19" s="2" t="s">
        <v>7</v>
      </c>
      <c r="PG19" s="2" t="s">
        <v>7</v>
      </c>
    </row>
    <row r="20" spans="1:423">
      <c r="A20" s="124"/>
      <c r="B20" s="4" t="s">
        <v>44</v>
      </c>
      <c r="C20" s="106" t="str">
        <f>IF(COUNTIF(Trames!$K$73:$K$80,'Deroulé 5Jours'!$A20),"RA","7H30-18H")</f>
        <v>7H30-18H</v>
      </c>
      <c r="D20" s="4" t="s">
        <v>45</v>
      </c>
      <c r="E20" s="105" t="s">
        <v>8</v>
      </c>
      <c r="F20" s="106" t="str">
        <f>IF(COUNTIF(Trames!$K$73:$K$80,'Deroulé 5Jours'!$A20),"RA","CCV-46")</f>
        <v>CCV-46</v>
      </c>
      <c r="G20" s="4" t="s">
        <v>7</v>
      </c>
      <c r="H20" s="4" t="s">
        <v>7</v>
      </c>
      <c r="I20" s="4" t="s">
        <v>7</v>
      </c>
      <c r="J20" s="4" t="s">
        <v>7</v>
      </c>
      <c r="K20" s="105" t="s">
        <v>8</v>
      </c>
      <c r="L20" s="4" t="s">
        <v>46</v>
      </c>
      <c r="M20" s="107" t="str">
        <f>IF($E$14="RA","JBC-25","7H30-18H")</f>
        <v>7H30-18H</v>
      </c>
      <c r="N20" s="4" t="s">
        <v>12</v>
      </c>
      <c r="O20" s="105" t="s">
        <v>8</v>
      </c>
      <c r="P20" s="4" t="s">
        <v>7</v>
      </c>
      <c r="Q20" s="4" t="s">
        <v>7</v>
      </c>
      <c r="R20" s="4" t="s">
        <v>45</v>
      </c>
      <c r="S20" s="4" t="s">
        <v>47</v>
      </c>
      <c r="T20" s="106" t="str">
        <f>IF(COUNTIF(Trames!$K$73:$K$80,'Deroulé 5Jours'!$A20),"RA","7H30-18H")</f>
        <v>7H30-18H</v>
      </c>
      <c r="U20" s="105" t="s">
        <v>8</v>
      </c>
      <c r="V20" s="106" t="str">
        <f>IF(COUNTIF(Trames!$K$73:$K$80,'Deroulé 5Jours'!$A20),"RA","7H30-18H")</f>
        <v>7H30-18H</v>
      </c>
      <c r="W20" s="4" t="s">
        <v>7</v>
      </c>
      <c r="X20" s="4" t="s">
        <v>7</v>
      </c>
      <c r="Y20" s="136" t="s">
        <v>8</v>
      </c>
      <c r="Z20" s="105" t="s">
        <v>8</v>
      </c>
      <c r="AA20" s="4" t="s">
        <v>42</v>
      </c>
      <c r="AB20" s="4" t="s">
        <v>54</v>
      </c>
      <c r="AC20" s="4" t="s">
        <v>54</v>
      </c>
      <c r="AD20" s="4" t="s">
        <v>7</v>
      </c>
      <c r="AE20" s="136" t="s">
        <v>7</v>
      </c>
      <c r="AF20" s="135" t="s">
        <v>9</v>
      </c>
      <c r="AG20" s="105" t="s">
        <v>8</v>
      </c>
      <c r="AH20" s="4" t="s">
        <v>9</v>
      </c>
      <c r="AI20" s="106" t="str">
        <f>IF(COUNTIF(Trames!$K$73:$K$80,'Deroulé 5Jours'!$A20),"RA","JFR-32")</f>
        <v>JFR-32</v>
      </c>
      <c r="AJ20" s="4" t="s">
        <v>9</v>
      </c>
      <c r="AK20" s="4" t="s">
        <v>7</v>
      </c>
      <c r="AL20" s="135" t="s">
        <v>7</v>
      </c>
      <c r="AM20" s="4" t="s">
        <v>10</v>
      </c>
      <c r="AN20" s="4" t="s">
        <v>10</v>
      </c>
      <c r="AO20" s="105" t="s">
        <v>8</v>
      </c>
      <c r="AP20" s="4" t="s">
        <v>10</v>
      </c>
      <c r="AQ20" s="105" t="s">
        <v>8</v>
      </c>
      <c r="AR20" s="4" t="s">
        <v>7</v>
      </c>
      <c r="AS20" s="4" t="s">
        <v>7</v>
      </c>
      <c r="AT20" s="4" t="s">
        <v>11</v>
      </c>
      <c r="AU20" s="105" t="s">
        <v>8</v>
      </c>
      <c r="AV20" s="106" t="str">
        <f>IF(COUNTIF(Trames!$K$73:$K$80,'Deroulé 5Jours'!$A20),"RA","JFR-37")</f>
        <v>JFR-37</v>
      </c>
      <c r="AW20" s="4" t="s">
        <v>11</v>
      </c>
      <c r="AX20" s="4" t="s">
        <v>11</v>
      </c>
      <c r="AY20" s="4" t="s">
        <v>7</v>
      </c>
      <c r="AZ20" s="4" t="s">
        <v>7</v>
      </c>
      <c r="BA20" s="105" t="s">
        <v>8</v>
      </c>
      <c r="BB20" s="4" t="s">
        <v>9</v>
      </c>
      <c r="BC20" s="4" t="s">
        <v>12</v>
      </c>
      <c r="BD20" s="4" t="s">
        <v>46</v>
      </c>
      <c r="BE20" s="105" t="s">
        <v>8</v>
      </c>
      <c r="BF20" s="4" t="s">
        <v>7</v>
      </c>
      <c r="BG20" s="4" t="s">
        <v>7</v>
      </c>
      <c r="BH20" s="106" t="str">
        <f>IF(COUNTIF(Trames!$K$73:$K$80,'Deroulé 5Jours'!$A20),"RA","7H30-18H")</f>
        <v>7H30-18H</v>
      </c>
      <c r="BI20" s="105" t="s">
        <v>8</v>
      </c>
      <c r="BJ20" s="4" t="s">
        <v>14</v>
      </c>
      <c r="BK20" s="4" t="s">
        <v>15</v>
      </c>
      <c r="BL20" s="4" t="s">
        <v>15</v>
      </c>
      <c r="BM20" s="4" t="s">
        <v>7</v>
      </c>
      <c r="BN20" s="4" t="s">
        <v>7</v>
      </c>
      <c r="BO20" s="105" t="s">
        <v>8</v>
      </c>
      <c r="BP20" s="105" t="s">
        <v>8</v>
      </c>
      <c r="BQ20" s="107" t="str">
        <f>IF($E$6="RA","JFR-37","7H30-18H")</f>
        <v>7H30-18H</v>
      </c>
      <c r="BR20" s="107" t="str">
        <f>IF($G$20="RA","CCV-46","7H30-18H")</f>
        <v>7H30-18H</v>
      </c>
      <c r="BS20" s="107" t="str">
        <f>IF($F$18="RA","JBU-16","7H30-18H")</f>
        <v>7H30-18H</v>
      </c>
      <c r="BT20" s="4" t="s">
        <v>7</v>
      </c>
      <c r="BU20" s="4" t="s">
        <v>7</v>
      </c>
      <c r="BV20" s="106" t="str">
        <f>IF(COUNTIF(Trames!$K$73:$K$80,'Deroulé 5Jours'!$A20),"RA","JBC-23")</f>
        <v>JBC-23</v>
      </c>
      <c r="BW20" s="4" t="s">
        <v>16</v>
      </c>
      <c r="BX20" s="105" t="s">
        <v>8</v>
      </c>
      <c r="BY20" s="107" t="str">
        <f>IF($F$4="RA","JFR-32","7H30-18H")</f>
        <v>7H30-18H</v>
      </c>
      <c r="BZ20" s="4" t="s">
        <v>46</v>
      </c>
      <c r="CA20" s="4" t="s">
        <v>7</v>
      </c>
      <c r="CB20" s="4" t="s">
        <v>7</v>
      </c>
      <c r="CC20" s="105" t="s">
        <v>8</v>
      </c>
      <c r="CD20" s="105" t="s">
        <v>8</v>
      </c>
      <c r="CE20" s="4" t="s">
        <v>16</v>
      </c>
      <c r="CF20" s="4" t="s">
        <v>16</v>
      </c>
      <c r="CG20" s="4" t="s">
        <v>16</v>
      </c>
      <c r="CH20" s="4" t="s">
        <v>7</v>
      </c>
      <c r="CI20" s="4" t="s">
        <v>7</v>
      </c>
      <c r="CJ20" s="4" t="s">
        <v>15</v>
      </c>
      <c r="CK20" s="106" t="str">
        <f>IF(COUNTIF(Trames!$K$73:$K$80,'Deroulé 5Jours'!$A20),"RA","JBC-21")</f>
        <v>JBC-21</v>
      </c>
      <c r="CL20" s="4" t="s">
        <v>15</v>
      </c>
      <c r="CM20" s="105" t="s">
        <v>8</v>
      </c>
      <c r="CN20" s="4" t="s">
        <v>12</v>
      </c>
      <c r="CO20" s="4" t="s">
        <v>7</v>
      </c>
      <c r="CP20" s="4" t="s">
        <v>7</v>
      </c>
      <c r="CQ20" s="4" t="s">
        <v>37</v>
      </c>
      <c r="CR20" s="4" t="s">
        <v>12</v>
      </c>
      <c r="CS20" s="4" t="s">
        <v>46</v>
      </c>
      <c r="CT20" s="105" t="s">
        <v>8</v>
      </c>
      <c r="CU20" s="105" t="s">
        <v>8</v>
      </c>
      <c r="CV20" s="4" t="s">
        <v>7</v>
      </c>
      <c r="CW20" s="4" t="s">
        <v>7</v>
      </c>
      <c r="CX20" s="106" t="str">
        <f>IF(COUNTIF(Trames!$K$73:$K$80,'Deroulé 5Jours'!$A20),"RA","7H30-18H")</f>
        <v>7H30-18H</v>
      </c>
      <c r="CY20" s="105" t="s">
        <v>8</v>
      </c>
      <c r="CZ20" s="106" t="str">
        <f>IF(COUNTIF(Trames!$K$73:$K$80,'Deroulé 5Jours'!$A20),"RA","JBC-25")</f>
        <v>JBC-25</v>
      </c>
      <c r="DA20" s="4" t="s">
        <v>39</v>
      </c>
      <c r="DB20" s="4" t="s">
        <v>39</v>
      </c>
      <c r="DC20" s="4" t="s">
        <v>7</v>
      </c>
      <c r="DD20" s="4" t="s">
        <v>7</v>
      </c>
      <c r="DE20" s="4" t="s">
        <v>38</v>
      </c>
      <c r="DF20" s="4" t="s">
        <v>40</v>
      </c>
      <c r="DG20" s="4" t="s">
        <v>40</v>
      </c>
      <c r="DH20" s="105" t="s">
        <v>8</v>
      </c>
      <c r="DI20" s="105" t="s">
        <v>8</v>
      </c>
      <c r="DJ20" s="4" t="s">
        <v>7</v>
      </c>
      <c r="DK20" s="4" t="s">
        <v>7</v>
      </c>
      <c r="DL20" s="4" t="s">
        <v>41</v>
      </c>
      <c r="DM20" s="106" t="str">
        <f>IF(COUNTIF(Trames!$K$73:$K$80,'Deroulé 5Jours'!$A20),"RA","JBU-15")</f>
        <v>JBU-15</v>
      </c>
      <c r="DN20" s="4" t="s">
        <v>41</v>
      </c>
      <c r="DO20" s="4" t="s">
        <v>8</v>
      </c>
      <c r="DP20" s="4" t="s">
        <v>41</v>
      </c>
      <c r="DQ20" s="4" t="s">
        <v>7</v>
      </c>
      <c r="DR20" s="4" t="s">
        <v>7</v>
      </c>
      <c r="DS20" s="107" t="str">
        <f>IF($C$10="RA","JBC-23","7H30-18H")</f>
        <v>7H30-18H</v>
      </c>
      <c r="DT20" s="105" t="s">
        <v>8</v>
      </c>
      <c r="DU20" s="105" t="s">
        <v>8</v>
      </c>
      <c r="DV20" s="4" t="s">
        <v>42</v>
      </c>
      <c r="DW20" s="4" t="s">
        <v>42</v>
      </c>
      <c r="DX20" s="4" t="s">
        <v>7</v>
      </c>
      <c r="DY20" s="4" t="s">
        <v>7</v>
      </c>
      <c r="DZ20" s="4" t="s">
        <v>43</v>
      </c>
      <c r="EA20" s="4" t="s">
        <v>43</v>
      </c>
      <c r="EB20" s="105" t="s">
        <v>8</v>
      </c>
      <c r="EC20" s="106" t="str">
        <f>IF(COUNTIF(Trames!$K$73:$K$80,'Deroulé 5Jours'!$A20),"RA","JBU-16")</f>
        <v>JBU-16</v>
      </c>
      <c r="ED20" s="4" t="s">
        <v>43</v>
      </c>
      <c r="EE20" s="4" t="s">
        <v>7</v>
      </c>
      <c r="EF20" s="4" t="s">
        <v>7</v>
      </c>
      <c r="EG20" s="4" t="s">
        <v>42</v>
      </c>
      <c r="EH20" s="4" t="s">
        <v>42</v>
      </c>
      <c r="EI20" s="4" t="s">
        <v>43</v>
      </c>
      <c r="EJ20" s="105" t="s">
        <v>8</v>
      </c>
      <c r="EK20" s="105" t="s">
        <v>8</v>
      </c>
      <c r="EL20" s="4" t="s">
        <v>7</v>
      </c>
      <c r="EM20" s="4" t="s">
        <v>7</v>
      </c>
      <c r="EN20" s="4" t="s">
        <v>44</v>
      </c>
      <c r="EO20" s="106" t="str">
        <f>IF(COUNTIF(Trames!$K$73:$K$80,'Deroulé 5Jours'!$A20),"RA","7H30-18H")</f>
        <v>7H30-18H</v>
      </c>
      <c r="EP20" s="4" t="s">
        <v>45</v>
      </c>
      <c r="EQ20" s="105" t="s">
        <v>8</v>
      </c>
      <c r="ER20" s="106" t="str">
        <f>IF(COUNTIF(Trames!$K$73:$K$80,'Deroulé 5Jours'!$A20),"RA","CCV-46")</f>
        <v>CCV-46</v>
      </c>
      <c r="ES20" s="4" t="s">
        <v>7</v>
      </c>
      <c r="ET20" s="4" t="s">
        <v>7</v>
      </c>
      <c r="EU20" s="105" t="s">
        <v>8</v>
      </c>
      <c r="EV20" s="4" t="s">
        <v>46</v>
      </c>
      <c r="EW20" s="107" t="str">
        <f>IF($E$14="RA","JBC-25","7H30-18H")</f>
        <v>7H30-18H</v>
      </c>
      <c r="EX20" s="4" t="s">
        <v>12</v>
      </c>
      <c r="EY20" s="105" t="s">
        <v>8</v>
      </c>
      <c r="EZ20" s="4" t="s">
        <v>7</v>
      </c>
      <c r="FA20" s="4" t="s">
        <v>7</v>
      </c>
      <c r="FB20" s="4" t="s">
        <v>45</v>
      </c>
      <c r="FC20" s="4" t="s">
        <v>47</v>
      </c>
      <c r="FD20" s="106" t="str">
        <f>IF(COUNTIF(Trames!$K$73:$K$80,'Deroulé 5Jours'!$A20),"RA","7H30-18H")</f>
        <v>7H30-18H</v>
      </c>
      <c r="FE20" s="105" t="s">
        <v>8</v>
      </c>
      <c r="FF20" s="106" t="str">
        <f>IF(COUNTIF(Trames!$K$73:$K$80,'Deroulé 5Jours'!$A20),"RA","7H30-18H")</f>
        <v>7H30-18H</v>
      </c>
      <c r="FG20" s="4" t="s">
        <v>7</v>
      </c>
      <c r="FH20" s="4" t="s">
        <v>7</v>
      </c>
      <c r="FI20" s="136" t="s">
        <v>8</v>
      </c>
      <c r="FJ20" s="105" t="s">
        <v>8</v>
      </c>
      <c r="FK20" s="4" t="s">
        <v>42</v>
      </c>
      <c r="FL20" s="4" t="s">
        <v>54</v>
      </c>
      <c r="FM20" s="4" t="s">
        <v>54</v>
      </c>
      <c r="FN20" s="4" t="s">
        <v>7</v>
      </c>
      <c r="FO20" s="136" t="s">
        <v>7</v>
      </c>
      <c r="FP20" s="135" t="s">
        <v>9</v>
      </c>
      <c r="FQ20" s="105" t="s">
        <v>8</v>
      </c>
      <c r="FR20" s="4" t="s">
        <v>9</v>
      </c>
      <c r="FS20" s="106" t="str">
        <f>IF(COUNTIF(Trames!$K$73:$K$80,'Deroulé 5Jours'!$A20),"RA","JFR-32")</f>
        <v>JFR-32</v>
      </c>
      <c r="FT20" s="4" t="s">
        <v>9</v>
      </c>
      <c r="FU20" s="4" t="s">
        <v>7</v>
      </c>
      <c r="FV20" s="135" t="s">
        <v>7</v>
      </c>
      <c r="FW20" s="4" t="s">
        <v>10</v>
      </c>
      <c r="FX20" s="4" t="s">
        <v>10</v>
      </c>
      <c r="FY20" s="105" t="s">
        <v>8</v>
      </c>
      <c r="FZ20" s="4" t="s">
        <v>10</v>
      </c>
      <c r="GA20" s="105" t="s">
        <v>8</v>
      </c>
      <c r="GB20" s="4" t="s">
        <v>7</v>
      </c>
      <c r="GC20" s="4" t="s">
        <v>7</v>
      </c>
      <c r="GD20" s="4" t="s">
        <v>11</v>
      </c>
      <c r="GE20" s="105" t="s">
        <v>8</v>
      </c>
      <c r="GF20" s="106" t="str">
        <f>IF(COUNTIF(Trames!$K$73:$K$80,'Deroulé 5Jours'!$A20),"RA","JFR-37")</f>
        <v>JFR-37</v>
      </c>
      <c r="GG20" s="4" t="s">
        <v>11</v>
      </c>
      <c r="GH20" s="4" t="s">
        <v>11</v>
      </c>
      <c r="GI20" s="4" t="s">
        <v>7</v>
      </c>
      <c r="GJ20" s="4" t="s">
        <v>7</v>
      </c>
      <c r="GK20" s="105" t="s">
        <v>8</v>
      </c>
      <c r="GL20" s="4" t="s">
        <v>9</v>
      </c>
      <c r="GM20" s="4" t="s">
        <v>12</v>
      </c>
      <c r="GN20" s="4" t="s">
        <v>46</v>
      </c>
      <c r="GO20" s="105" t="s">
        <v>8</v>
      </c>
      <c r="GP20" s="4" t="s">
        <v>7</v>
      </c>
      <c r="GQ20" s="4" t="s">
        <v>7</v>
      </c>
      <c r="GR20" s="106" t="str">
        <f>IF(COUNTIF(Trames!$K$73:$K$80,'Deroulé 5Jours'!$A20),"RA","7H30-18H")</f>
        <v>7H30-18H</v>
      </c>
      <c r="GS20" s="105" t="s">
        <v>8</v>
      </c>
      <c r="GT20" s="4" t="s">
        <v>14</v>
      </c>
      <c r="GU20" s="4" t="s">
        <v>15</v>
      </c>
      <c r="GV20" s="4" t="s">
        <v>15</v>
      </c>
      <c r="GW20" s="4" t="s">
        <v>7</v>
      </c>
      <c r="GX20" s="4" t="s">
        <v>7</v>
      </c>
      <c r="GY20" s="105" t="s">
        <v>8</v>
      </c>
      <c r="GZ20" s="105" t="s">
        <v>8</v>
      </c>
      <c r="HA20" s="107" t="str">
        <f>IF($E$6="RA","JFR-37","7H30-18H")</f>
        <v>7H30-18H</v>
      </c>
      <c r="HB20" s="107" t="str">
        <f>IF($G$20="RA","CCV-46","7H30-18H")</f>
        <v>7H30-18H</v>
      </c>
      <c r="HC20" s="107" t="str">
        <f>IF($F$18="RA","JBU-16","7H30-18H")</f>
        <v>7H30-18H</v>
      </c>
      <c r="HD20" s="4" t="s">
        <v>7</v>
      </c>
      <c r="HE20" s="4" t="s">
        <v>7</v>
      </c>
      <c r="HF20" s="106" t="str">
        <f>IF(COUNTIF(Trames!$K$73:$K$80,'Deroulé 5Jours'!$A20),"RA","JBC-23")</f>
        <v>JBC-23</v>
      </c>
      <c r="HG20" s="4" t="s">
        <v>16</v>
      </c>
      <c r="HH20" s="105" t="s">
        <v>8</v>
      </c>
      <c r="HI20" s="107" t="str">
        <f>IF($F$4="RA","JFR-32","7H30-18H")</f>
        <v>7H30-18H</v>
      </c>
      <c r="HJ20" s="4" t="s">
        <v>46</v>
      </c>
      <c r="HK20" s="4" t="s">
        <v>7</v>
      </c>
      <c r="HL20" s="4" t="s">
        <v>7</v>
      </c>
      <c r="HM20" s="105" t="s">
        <v>8</v>
      </c>
      <c r="HN20" s="105" t="s">
        <v>8</v>
      </c>
      <c r="HO20" s="4" t="s">
        <v>16</v>
      </c>
      <c r="HP20" s="4" t="s">
        <v>16</v>
      </c>
      <c r="HQ20" s="4" t="s">
        <v>16</v>
      </c>
      <c r="HR20" s="4" t="s">
        <v>7</v>
      </c>
      <c r="HS20" s="4" t="s">
        <v>7</v>
      </c>
      <c r="HT20" s="4" t="s">
        <v>15</v>
      </c>
      <c r="HU20" s="106" t="str">
        <f>IF(COUNTIF(Trames!$K$73:$K$80,'Deroulé 5Jours'!$A20),"RA","JBC-21")</f>
        <v>JBC-21</v>
      </c>
      <c r="HV20" s="4" t="s">
        <v>15</v>
      </c>
      <c r="HW20" s="105" t="s">
        <v>8</v>
      </c>
      <c r="HX20" s="4" t="s">
        <v>12</v>
      </c>
      <c r="HY20" s="4" t="s">
        <v>7</v>
      </c>
      <c r="HZ20" s="4" t="s">
        <v>7</v>
      </c>
      <c r="IA20" s="4" t="s">
        <v>37</v>
      </c>
      <c r="IB20" s="4" t="s">
        <v>12</v>
      </c>
      <c r="IC20" s="4" t="s">
        <v>46</v>
      </c>
      <c r="ID20" s="105" t="s">
        <v>8</v>
      </c>
      <c r="IE20" s="105" t="s">
        <v>8</v>
      </c>
      <c r="IF20" s="4" t="s">
        <v>7</v>
      </c>
      <c r="IG20" s="4" t="s">
        <v>7</v>
      </c>
      <c r="IH20" s="106" t="str">
        <f>IF(COUNTIF(Trames!$K$73:$K$80,'Deroulé 5Jours'!$A20),"RA","7H30-18H")</f>
        <v>7H30-18H</v>
      </c>
      <c r="II20" s="105" t="s">
        <v>8</v>
      </c>
      <c r="IJ20" s="106" t="str">
        <f>IF(COUNTIF(Trames!$K$73:$K$80,'Deroulé 5Jours'!$A20),"RA","JBC-25")</f>
        <v>JBC-25</v>
      </c>
      <c r="IK20" s="4" t="s">
        <v>39</v>
      </c>
      <c r="IL20" s="4" t="s">
        <v>39</v>
      </c>
      <c r="IM20" s="4" t="s">
        <v>7</v>
      </c>
      <c r="IN20" s="4" t="s">
        <v>7</v>
      </c>
      <c r="IO20" s="4" t="s">
        <v>38</v>
      </c>
      <c r="IP20" s="4" t="s">
        <v>40</v>
      </c>
      <c r="IQ20" s="4" t="s">
        <v>40</v>
      </c>
      <c r="IR20" s="105" t="s">
        <v>8</v>
      </c>
      <c r="IS20" s="105" t="s">
        <v>8</v>
      </c>
      <c r="IT20" s="4" t="s">
        <v>7</v>
      </c>
      <c r="IU20" s="4" t="s">
        <v>7</v>
      </c>
      <c r="IV20" s="4" t="s">
        <v>41</v>
      </c>
      <c r="IW20" s="106" t="str">
        <f>IF(COUNTIF(Trames!$K$73:$K$80,'Deroulé 5Jours'!$A20),"RA","JBU-15")</f>
        <v>JBU-15</v>
      </c>
      <c r="IX20" s="4" t="s">
        <v>41</v>
      </c>
      <c r="IY20" s="4" t="s">
        <v>8</v>
      </c>
      <c r="IZ20" s="4" t="s">
        <v>41</v>
      </c>
      <c r="JA20" s="4" t="s">
        <v>7</v>
      </c>
      <c r="JB20" s="4" t="s">
        <v>7</v>
      </c>
      <c r="JC20" s="107" t="str">
        <f>IF($C$10="RA","JBC-23","7H30-18H")</f>
        <v>7H30-18H</v>
      </c>
      <c r="JD20" s="105" t="s">
        <v>8</v>
      </c>
      <c r="JE20" s="105" t="s">
        <v>8</v>
      </c>
      <c r="JF20" s="4" t="s">
        <v>42</v>
      </c>
      <c r="JG20" s="4" t="s">
        <v>42</v>
      </c>
      <c r="JH20" s="4" t="s">
        <v>7</v>
      </c>
      <c r="JI20" s="4" t="s">
        <v>7</v>
      </c>
      <c r="JJ20" s="4" t="s">
        <v>43</v>
      </c>
      <c r="JK20" s="4" t="s">
        <v>43</v>
      </c>
      <c r="JL20" s="105" t="s">
        <v>8</v>
      </c>
      <c r="JM20" s="106" t="str">
        <f>IF(COUNTIF(Trames!$K$73:$K$80,'Deroulé 5Jours'!$A20),"RA","JBU-16")</f>
        <v>JBU-16</v>
      </c>
      <c r="JN20" s="4" t="s">
        <v>43</v>
      </c>
      <c r="JO20" s="4" t="s">
        <v>7</v>
      </c>
      <c r="JP20" s="4" t="s">
        <v>7</v>
      </c>
      <c r="JQ20" s="4" t="s">
        <v>42</v>
      </c>
      <c r="JR20" s="4" t="s">
        <v>42</v>
      </c>
      <c r="JS20" s="4" t="s">
        <v>43</v>
      </c>
      <c r="JT20" s="105" t="s">
        <v>8</v>
      </c>
      <c r="JU20" s="105" t="s">
        <v>8</v>
      </c>
      <c r="JV20" s="4" t="s">
        <v>7</v>
      </c>
      <c r="JW20" s="4" t="s">
        <v>7</v>
      </c>
      <c r="JX20" s="4" t="s">
        <v>44</v>
      </c>
      <c r="JY20" s="106" t="str">
        <f>IF(COUNTIF(Trames!$K$73:$K$80,'Deroulé 5Jours'!$A20),"RA","7H30-18H")</f>
        <v>7H30-18H</v>
      </c>
      <c r="JZ20" s="4" t="s">
        <v>45</v>
      </c>
      <c r="KA20" s="105" t="s">
        <v>8</v>
      </c>
      <c r="KB20" s="106" t="str">
        <f>IF(COUNTIF(Trames!$K$73:$K$80,'Deroulé 5Jours'!$A20),"RA","CCV-46")</f>
        <v>CCV-46</v>
      </c>
      <c r="KC20" s="4" t="s">
        <v>7</v>
      </c>
      <c r="KD20" s="4" t="s">
        <v>7</v>
      </c>
      <c r="KE20" s="4" t="s">
        <v>42</v>
      </c>
      <c r="KF20" s="4" t="s">
        <v>42</v>
      </c>
      <c r="KG20" s="4" t="s">
        <v>43</v>
      </c>
      <c r="KH20" s="105" t="s">
        <v>8</v>
      </c>
      <c r="KI20" s="105" t="s">
        <v>8</v>
      </c>
      <c r="KJ20" s="4" t="s">
        <v>7</v>
      </c>
      <c r="KK20" s="4" t="s">
        <v>7</v>
      </c>
      <c r="KL20" s="4" t="s">
        <v>43</v>
      </c>
      <c r="KM20" s="4" t="s">
        <v>43</v>
      </c>
      <c r="KN20" s="105" t="s">
        <v>8</v>
      </c>
      <c r="KO20" s="106" t="str">
        <f>IF(COUNTIF(Trames!$K$73:$K$80,'Deroulé 5Jours'!$A20),"RA","JBU-16")</f>
        <v>JBU-16</v>
      </c>
      <c r="KP20" s="4" t="s">
        <v>43</v>
      </c>
      <c r="KQ20" s="4" t="s">
        <v>7</v>
      </c>
      <c r="KR20" s="4" t="s">
        <v>7</v>
      </c>
      <c r="KS20" s="107" t="str">
        <f>IF($C$10="RA","JBC-23","7H30-18H")</f>
        <v>7H30-18H</v>
      </c>
      <c r="KT20" s="105" t="s">
        <v>8</v>
      </c>
      <c r="KU20" s="105" t="s">
        <v>8</v>
      </c>
      <c r="KV20" s="4" t="s">
        <v>42</v>
      </c>
      <c r="KW20" s="4" t="s">
        <v>42</v>
      </c>
      <c r="KX20" s="4" t="s">
        <v>7</v>
      </c>
      <c r="KY20" s="4" t="s">
        <v>7</v>
      </c>
      <c r="KZ20" s="4" t="s">
        <v>41</v>
      </c>
      <c r="LA20" s="106" t="str">
        <f>IF(COUNTIF(Trames!$K$73:$K$80,'Deroulé 5Jours'!$A20),"RA","JBU-15")</f>
        <v>JBU-15</v>
      </c>
      <c r="LB20" s="4" t="s">
        <v>41</v>
      </c>
      <c r="LC20" s="4" t="s">
        <v>8</v>
      </c>
      <c r="LD20" s="4" t="s">
        <v>41</v>
      </c>
      <c r="LE20" s="4" t="s">
        <v>7</v>
      </c>
      <c r="LF20" s="4" t="s">
        <v>7</v>
      </c>
      <c r="LG20" s="4" t="s">
        <v>38</v>
      </c>
      <c r="LH20" s="4" t="s">
        <v>40</v>
      </c>
      <c r="LI20" s="4" t="s">
        <v>40</v>
      </c>
      <c r="LJ20" s="105" t="s">
        <v>8</v>
      </c>
      <c r="LK20" s="105" t="s">
        <v>8</v>
      </c>
      <c r="LL20" s="4" t="s">
        <v>7</v>
      </c>
      <c r="LM20" s="4" t="s">
        <v>7</v>
      </c>
      <c r="LN20" s="106" t="str">
        <f>IF(COUNTIF(Trames!$K$73:$K$80,'Deroulé 5Jours'!$A20),"RA","7H30-18H")</f>
        <v>7H30-18H</v>
      </c>
      <c r="LO20" s="105" t="s">
        <v>8</v>
      </c>
      <c r="LP20" s="106" t="str">
        <f>IF(COUNTIF(Trames!$K$73:$K$80,'Deroulé 5Jours'!$A20),"RA","JBC-25")</f>
        <v>JBC-25</v>
      </c>
      <c r="LQ20" s="4" t="s">
        <v>39</v>
      </c>
      <c r="LR20" s="4" t="s">
        <v>39</v>
      </c>
      <c r="LS20" s="4" t="s">
        <v>7</v>
      </c>
      <c r="LT20" s="4" t="s">
        <v>7</v>
      </c>
      <c r="LU20" s="4" t="s">
        <v>37</v>
      </c>
      <c r="LV20" s="4" t="s">
        <v>12</v>
      </c>
      <c r="LW20" s="4" t="s">
        <v>46</v>
      </c>
      <c r="LX20" s="105" t="s">
        <v>8</v>
      </c>
      <c r="LY20" s="105" t="s">
        <v>8</v>
      </c>
      <c r="LZ20" s="4" t="s">
        <v>7</v>
      </c>
      <c r="MA20" s="4" t="s">
        <v>7</v>
      </c>
      <c r="MB20" s="4" t="s">
        <v>15</v>
      </c>
      <c r="MC20" s="106" t="str">
        <f>IF(COUNTIF(Trames!$K$73:$K$80,'Deroulé 5Jours'!$A20),"RA","JBC-21")</f>
        <v>JBC-21</v>
      </c>
      <c r="MD20" s="4" t="s">
        <v>15</v>
      </c>
      <c r="ME20" s="105" t="s">
        <v>8</v>
      </c>
      <c r="MF20" s="4" t="s">
        <v>12</v>
      </c>
      <c r="MG20" s="4" t="s">
        <v>7</v>
      </c>
      <c r="MH20" s="4" t="s">
        <v>7</v>
      </c>
      <c r="MI20" s="105" t="s">
        <v>8</v>
      </c>
      <c r="MJ20" s="105" t="s">
        <v>8</v>
      </c>
      <c r="MK20" s="4" t="s">
        <v>16</v>
      </c>
      <c r="ML20" s="4" t="s">
        <v>16</v>
      </c>
      <c r="MM20" s="4" t="s">
        <v>16</v>
      </c>
      <c r="MN20" s="4" t="s">
        <v>7</v>
      </c>
      <c r="MO20" s="4" t="s">
        <v>7</v>
      </c>
      <c r="MP20" s="106" t="str">
        <f>IF(COUNTIF(Trames!$K$73:$K$80,'Deroulé 5Jours'!$A20),"RA","JBC-23")</f>
        <v>JBC-23</v>
      </c>
      <c r="MQ20" s="4" t="s">
        <v>16</v>
      </c>
      <c r="MR20" s="105" t="s">
        <v>8</v>
      </c>
      <c r="MS20" s="107" t="str">
        <f>IF($F$4="RA","JFR-32","7H30-18H")</f>
        <v>7H30-18H</v>
      </c>
      <c r="MT20" s="4" t="s">
        <v>46</v>
      </c>
      <c r="MU20" s="2" t="s">
        <v>7</v>
      </c>
      <c r="MV20" s="2" t="s">
        <v>7</v>
      </c>
      <c r="MW20" s="105" t="s">
        <v>8</v>
      </c>
      <c r="MX20" s="105" t="s">
        <v>8</v>
      </c>
      <c r="MY20" s="107" t="str">
        <f>IF($E$6="RA","JFR-37","7H30-18H")</f>
        <v>7H30-18H</v>
      </c>
      <c r="MZ20" s="107" t="str">
        <f>IF($G$20="RA","CCV-46","7H30-18H")</f>
        <v>7H30-18H</v>
      </c>
      <c r="NA20" s="107" t="str">
        <f>IF($F$18="RA","JBU-16","7H30-18H")</f>
        <v>7H30-18H</v>
      </c>
      <c r="NB20" s="2" t="s">
        <v>7</v>
      </c>
      <c r="NC20" s="2" t="s">
        <v>7</v>
      </c>
      <c r="ND20" s="106" t="str">
        <f>IF(COUNTIF(Trames!$K$73:$K$80,'Deroulé 5Jours'!$A20),"RA","7H30-18H")</f>
        <v>7H30-18H</v>
      </c>
      <c r="NE20" s="105" t="s">
        <v>8</v>
      </c>
      <c r="NF20" s="4" t="s">
        <v>14</v>
      </c>
      <c r="NG20" s="4" t="s">
        <v>15</v>
      </c>
      <c r="NH20" s="4" t="s">
        <v>15</v>
      </c>
      <c r="NI20" s="2" t="s">
        <v>7</v>
      </c>
      <c r="NJ20" s="2" t="s">
        <v>7</v>
      </c>
      <c r="NK20" s="105" t="s">
        <v>8</v>
      </c>
      <c r="NL20" s="4" t="s">
        <v>9</v>
      </c>
      <c r="NM20" s="4" t="s">
        <v>12</v>
      </c>
      <c r="NN20" s="4" t="s">
        <v>46</v>
      </c>
      <c r="NO20" s="105" t="s">
        <v>8</v>
      </c>
      <c r="NP20" s="2" t="s">
        <v>7</v>
      </c>
      <c r="NQ20" s="2" t="s">
        <v>7</v>
      </c>
      <c r="NR20" s="4" t="s">
        <v>11</v>
      </c>
      <c r="NS20" s="105" t="s">
        <v>8</v>
      </c>
      <c r="NT20" s="106" t="str">
        <f>IF(COUNTIF(Trames!$K$73:$K$80,'Deroulé 5Jours'!$A20),"RA","JFR-37")</f>
        <v>JFR-37</v>
      </c>
      <c r="NU20" s="4" t="s">
        <v>11</v>
      </c>
      <c r="NV20" s="4" t="s">
        <v>11</v>
      </c>
      <c r="NW20" s="2" t="s">
        <v>7</v>
      </c>
      <c r="NX20" s="2" t="s">
        <v>7</v>
      </c>
      <c r="NY20" s="4" t="s">
        <v>10</v>
      </c>
      <c r="NZ20" s="4" t="s">
        <v>10</v>
      </c>
      <c r="OA20" s="105" t="s">
        <v>8</v>
      </c>
      <c r="OB20" s="4" t="s">
        <v>10</v>
      </c>
      <c r="OC20" s="105" t="s">
        <v>8</v>
      </c>
      <c r="OD20" s="2" t="s">
        <v>7</v>
      </c>
      <c r="OE20" s="2" t="s">
        <v>7</v>
      </c>
      <c r="OF20" s="4" t="s">
        <v>9</v>
      </c>
      <c r="OG20" s="105" t="s">
        <v>8</v>
      </c>
      <c r="OH20" s="4" t="s">
        <v>9</v>
      </c>
      <c r="OI20" s="106" t="str">
        <f>IF(COUNTIF(Trames!$K$73:$K$80,'Deroulé 5Jours'!$A20),"RA","JFR-32")</f>
        <v>JFR-32</v>
      </c>
      <c r="OJ20" s="4" t="s">
        <v>9</v>
      </c>
      <c r="OK20" s="133" t="s">
        <v>7</v>
      </c>
      <c r="OL20" s="133" t="s">
        <v>7</v>
      </c>
      <c r="OM20" s="105" t="s">
        <v>8</v>
      </c>
      <c r="ON20" s="105" t="s">
        <v>8</v>
      </c>
      <c r="OO20" s="4" t="s">
        <v>42</v>
      </c>
      <c r="OP20" s="4" t="s">
        <v>54</v>
      </c>
      <c r="OQ20" s="4" t="s">
        <v>54</v>
      </c>
      <c r="OR20" s="2" t="s">
        <v>7</v>
      </c>
      <c r="OS20" s="2" t="s">
        <v>7</v>
      </c>
      <c r="OT20" s="4" t="s">
        <v>45</v>
      </c>
      <c r="OU20" s="4" t="s">
        <v>47</v>
      </c>
      <c r="OV20" s="106" t="str">
        <f>IF(COUNTIF(Trames!$K$73:$K$80,'Deroulé 5Jours'!$A41),"RA","7H30-18H")</f>
        <v>7H30-18H</v>
      </c>
      <c r="OW20" s="105" t="s">
        <v>8</v>
      </c>
      <c r="OX20" s="106" t="str">
        <f>IF(COUNTIF(Trames!$K$73:$K$80,'Deroulé 5Jours'!$A41),"RA","7H30-18H")</f>
        <v>7H30-18H</v>
      </c>
      <c r="OY20" s="2" t="s">
        <v>7</v>
      </c>
      <c r="OZ20" s="2" t="s">
        <v>7</v>
      </c>
      <c r="PA20" s="105" t="s">
        <v>8</v>
      </c>
      <c r="PB20" s="4" t="s">
        <v>46</v>
      </c>
      <c r="PC20" s="107" t="str">
        <f>IF($E$14="RA","JBC-25","7H30-18H")</f>
        <v>7H30-18H</v>
      </c>
      <c r="PD20" s="4" t="s">
        <v>12</v>
      </c>
      <c r="PE20" s="105" t="s">
        <v>8</v>
      </c>
      <c r="PF20" s="2" t="s">
        <v>7</v>
      </c>
      <c r="PG20" s="2" t="s">
        <v>7</v>
      </c>
    </row>
    <row r="21" spans="1:423">
      <c r="A21" s="124"/>
      <c r="B21" s="105" t="s">
        <v>8</v>
      </c>
      <c r="C21" s="4" t="s">
        <v>46</v>
      </c>
      <c r="D21" s="107" t="str">
        <f>IF($E$14="RA","JBC-25","7H30-18H")</f>
        <v>7H30-18H</v>
      </c>
      <c r="E21" s="4" t="s">
        <v>12</v>
      </c>
      <c r="F21" s="105" t="s">
        <v>8</v>
      </c>
      <c r="G21" s="4" t="s">
        <v>7</v>
      </c>
      <c r="H21" s="4" t="s">
        <v>7</v>
      </c>
      <c r="I21" s="4" t="s">
        <v>7</v>
      </c>
      <c r="J21" s="4" t="s">
        <v>7</v>
      </c>
      <c r="K21" s="4" t="s">
        <v>45</v>
      </c>
      <c r="L21" s="4" t="s">
        <v>47</v>
      </c>
      <c r="M21" s="106" t="str">
        <f>IF(COUNTIF(Trames!$K$73:$K$80,'Deroulé 5Jours'!$A21),"RA","7H30-18H")</f>
        <v>7H30-18H</v>
      </c>
      <c r="N21" s="105" t="s">
        <v>8</v>
      </c>
      <c r="O21" s="106" t="str">
        <f>IF(COUNTIF(Trames!$K$73:$K$80,'Deroulé 5Jours'!$A21),"RA","7H30-18H")</f>
        <v>7H30-18H</v>
      </c>
      <c r="P21" s="4" t="s">
        <v>7</v>
      </c>
      <c r="Q21" s="4" t="s">
        <v>7</v>
      </c>
      <c r="R21" s="136" t="s">
        <v>8</v>
      </c>
      <c r="S21" s="105" t="s">
        <v>8</v>
      </c>
      <c r="T21" s="4" t="s">
        <v>42</v>
      </c>
      <c r="U21" s="4" t="s">
        <v>54</v>
      </c>
      <c r="V21" s="4" t="s">
        <v>54</v>
      </c>
      <c r="W21" s="4" t="s">
        <v>7</v>
      </c>
      <c r="X21" s="136" t="s">
        <v>7</v>
      </c>
      <c r="Y21" s="135" t="s">
        <v>9</v>
      </c>
      <c r="Z21" s="105" t="s">
        <v>8</v>
      </c>
      <c r="AA21" s="4" t="s">
        <v>9</v>
      </c>
      <c r="AB21" s="106" t="str">
        <f>IF(COUNTIF(Trames!$K$73:$K$80,'Deroulé 5Jours'!$A21),"RA","JFR-32")</f>
        <v>JFR-32</v>
      </c>
      <c r="AC21" s="4" t="s">
        <v>9</v>
      </c>
      <c r="AD21" s="4" t="s">
        <v>7</v>
      </c>
      <c r="AE21" s="135" t="s">
        <v>7</v>
      </c>
      <c r="AF21" s="4" t="s">
        <v>10</v>
      </c>
      <c r="AG21" s="4" t="s">
        <v>10</v>
      </c>
      <c r="AH21" s="105" t="s">
        <v>8</v>
      </c>
      <c r="AI21" s="4" t="s">
        <v>10</v>
      </c>
      <c r="AJ21" s="105" t="s">
        <v>8</v>
      </c>
      <c r="AK21" s="4" t="s">
        <v>7</v>
      </c>
      <c r="AL21" s="4" t="s">
        <v>7</v>
      </c>
      <c r="AM21" s="4" t="s">
        <v>11</v>
      </c>
      <c r="AN21" s="105" t="s">
        <v>8</v>
      </c>
      <c r="AO21" s="106" t="str">
        <f>IF(COUNTIF(Trames!$K$73:$K$80,'Deroulé 5Jours'!$A21),"RA","JFR-37")</f>
        <v>JFR-37</v>
      </c>
      <c r="AP21" s="4" t="s">
        <v>11</v>
      </c>
      <c r="AQ21" s="4" t="s">
        <v>11</v>
      </c>
      <c r="AR21" s="4" t="s">
        <v>7</v>
      </c>
      <c r="AS21" s="4" t="s">
        <v>7</v>
      </c>
      <c r="AT21" s="105" t="s">
        <v>8</v>
      </c>
      <c r="AU21" s="4" t="s">
        <v>9</v>
      </c>
      <c r="AV21" s="4" t="s">
        <v>12</v>
      </c>
      <c r="AW21" s="4" t="s">
        <v>46</v>
      </c>
      <c r="AX21" s="105" t="s">
        <v>8</v>
      </c>
      <c r="AY21" s="4" t="s">
        <v>7</v>
      </c>
      <c r="AZ21" s="4" t="s">
        <v>7</v>
      </c>
      <c r="BA21" s="106" t="str">
        <f>IF(COUNTIF(Trames!$K$73:$K$80,'Deroulé 5Jours'!$A21),"RA","7H30-18H")</f>
        <v>7H30-18H</v>
      </c>
      <c r="BB21" s="105" t="s">
        <v>8</v>
      </c>
      <c r="BC21" s="4" t="s">
        <v>14</v>
      </c>
      <c r="BD21" s="4" t="s">
        <v>15</v>
      </c>
      <c r="BE21" s="4" t="s">
        <v>15</v>
      </c>
      <c r="BF21" s="4" t="s">
        <v>7</v>
      </c>
      <c r="BG21" s="4" t="s">
        <v>7</v>
      </c>
      <c r="BH21" s="105" t="s">
        <v>8</v>
      </c>
      <c r="BI21" s="105" t="s">
        <v>8</v>
      </c>
      <c r="BJ21" s="107" t="str">
        <f>IF($E$6="RA","JFR-37","7H30-18H")</f>
        <v>7H30-18H</v>
      </c>
      <c r="BK21" s="107" t="str">
        <f>IF($G$20="RA","CCV-46","7H30-18H")</f>
        <v>7H30-18H</v>
      </c>
      <c r="BL21" s="107" t="str">
        <f>IF($F$18="RA","JBU-16","7H30-18H")</f>
        <v>7H30-18H</v>
      </c>
      <c r="BM21" s="4" t="s">
        <v>7</v>
      </c>
      <c r="BN21" s="4" t="s">
        <v>7</v>
      </c>
      <c r="BO21" s="106" t="str">
        <f>IF(COUNTIF(Trames!$K$73:$K$80,'Deroulé 5Jours'!$A21),"RA","JBC-23")</f>
        <v>JBC-23</v>
      </c>
      <c r="BP21" s="4" t="s">
        <v>16</v>
      </c>
      <c r="BQ21" s="105" t="s">
        <v>8</v>
      </c>
      <c r="BR21" s="107" t="str">
        <f>IF($F$4="RA","JFR-32","7H30-18H")</f>
        <v>7H30-18H</v>
      </c>
      <c r="BS21" s="4" t="s">
        <v>46</v>
      </c>
      <c r="BT21" s="4" t="s">
        <v>7</v>
      </c>
      <c r="BU21" s="4" t="s">
        <v>7</v>
      </c>
      <c r="BV21" s="105" t="s">
        <v>8</v>
      </c>
      <c r="BW21" s="105" t="s">
        <v>8</v>
      </c>
      <c r="BX21" s="4" t="s">
        <v>16</v>
      </c>
      <c r="BY21" s="4" t="s">
        <v>16</v>
      </c>
      <c r="BZ21" s="4" t="s">
        <v>16</v>
      </c>
      <c r="CA21" s="4" t="s">
        <v>7</v>
      </c>
      <c r="CB21" s="4" t="s">
        <v>7</v>
      </c>
      <c r="CC21" s="4" t="s">
        <v>15</v>
      </c>
      <c r="CD21" s="106" t="str">
        <f>IF(COUNTIF(Trames!$K$73:$K$80,'Deroulé 5Jours'!$A21),"RA","JBC-21")</f>
        <v>JBC-21</v>
      </c>
      <c r="CE21" s="4" t="s">
        <v>15</v>
      </c>
      <c r="CF21" s="105" t="s">
        <v>8</v>
      </c>
      <c r="CG21" s="4" t="s">
        <v>12</v>
      </c>
      <c r="CH21" s="4" t="s">
        <v>7</v>
      </c>
      <c r="CI21" s="4" t="s">
        <v>7</v>
      </c>
      <c r="CJ21" s="4" t="s">
        <v>37</v>
      </c>
      <c r="CK21" s="4" t="s">
        <v>12</v>
      </c>
      <c r="CL21" s="4" t="s">
        <v>46</v>
      </c>
      <c r="CM21" s="105" t="s">
        <v>8</v>
      </c>
      <c r="CN21" s="105" t="s">
        <v>8</v>
      </c>
      <c r="CO21" s="4" t="s">
        <v>7</v>
      </c>
      <c r="CP21" s="4" t="s">
        <v>7</v>
      </c>
      <c r="CQ21" s="106" t="str">
        <f>IF(COUNTIF(Trames!$K$73:$K$80,'Deroulé 5Jours'!$A21),"RA","7H30-18H")</f>
        <v>7H30-18H</v>
      </c>
      <c r="CR21" s="105" t="s">
        <v>8</v>
      </c>
      <c r="CS21" s="106" t="str">
        <f>IF(COUNTIF(Trames!$K$73:$K$80,'Deroulé 5Jours'!$A21),"RA","JBC-25")</f>
        <v>JBC-25</v>
      </c>
      <c r="CT21" s="4" t="s">
        <v>39</v>
      </c>
      <c r="CU21" s="4" t="s">
        <v>39</v>
      </c>
      <c r="CV21" s="4" t="s">
        <v>7</v>
      </c>
      <c r="CW21" s="4" t="s">
        <v>7</v>
      </c>
      <c r="CX21" s="4" t="s">
        <v>38</v>
      </c>
      <c r="CY21" s="4" t="s">
        <v>40</v>
      </c>
      <c r="CZ21" s="4" t="s">
        <v>40</v>
      </c>
      <c r="DA21" s="105" t="s">
        <v>8</v>
      </c>
      <c r="DB21" s="105" t="s">
        <v>8</v>
      </c>
      <c r="DC21" s="4" t="s">
        <v>7</v>
      </c>
      <c r="DD21" s="4" t="s">
        <v>7</v>
      </c>
      <c r="DE21" s="4" t="s">
        <v>41</v>
      </c>
      <c r="DF21" s="106" t="str">
        <f>IF(COUNTIF(Trames!$K$73:$K$80,'Deroulé 5Jours'!$A21),"RA","JBU-15")</f>
        <v>JBU-15</v>
      </c>
      <c r="DG21" s="4" t="s">
        <v>41</v>
      </c>
      <c r="DH21" s="4" t="s">
        <v>8</v>
      </c>
      <c r="DI21" s="4" t="s">
        <v>41</v>
      </c>
      <c r="DJ21" s="4" t="s">
        <v>7</v>
      </c>
      <c r="DK21" s="4" t="s">
        <v>7</v>
      </c>
      <c r="DL21" s="107" t="str">
        <f>IF($C$10="RA","JBC-23","7H30-18H")</f>
        <v>7H30-18H</v>
      </c>
      <c r="DM21" s="105" t="s">
        <v>8</v>
      </c>
      <c r="DN21" s="105" t="s">
        <v>8</v>
      </c>
      <c r="DO21" s="4" t="s">
        <v>42</v>
      </c>
      <c r="DP21" s="4" t="s">
        <v>42</v>
      </c>
      <c r="DQ21" s="4" t="s">
        <v>7</v>
      </c>
      <c r="DR21" s="4" t="s">
        <v>7</v>
      </c>
      <c r="DS21" s="4" t="s">
        <v>43</v>
      </c>
      <c r="DT21" s="4" t="s">
        <v>43</v>
      </c>
      <c r="DU21" s="105" t="s">
        <v>8</v>
      </c>
      <c r="DV21" s="106" t="str">
        <f>IF(COUNTIF(Trames!$K$73:$K$80,'Deroulé 5Jours'!$A21),"RA","JBU-16")</f>
        <v>JBU-16</v>
      </c>
      <c r="DW21" s="4" t="s">
        <v>43</v>
      </c>
      <c r="DX21" s="4" t="s">
        <v>7</v>
      </c>
      <c r="DY21" s="4" t="s">
        <v>7</v>
      </c>
      <c r="DZ21" s="4" t="s">
        <v>42</v>
      </c>
      <c r="EA21" s="4" t="s">
        <v>42</v>
      </c>
      <c r="EB21" s="4" t="s">
        <v>43</v>
      </c>
      <c r="EC21" s="105" t="s">
        <v>8</v>
      </c>
      <c r="ED21" s="105" t="s">
        <v>8</v>
      </c>
      <c r="EE21" s="4" t="s">
        <v>7</v>
      </c>
      <c r="EF21" s="4" t="s">
        <v>7</v>
      </c>
      <c r="EG21" s="4" t="s">
        <v>44</v>
      </c>
      <c r="EH21" s="106" t="str">
        <f>IF(COUNTIF(Trames!$K$73:$K$80,'Deroulé 5Jours'!$A21),"RA","7H30-18H")</f>
        <v>7H30-18H</v>
      </c>
      <c r="EI21" s="4" t="s">
        <v>45</v>
      </c>
      <c r="EJ21" s="105" t="s">
        <v>8</v>
      </c>
      <c r="EK21" s="106" t="str">
        <f>IF(COUNTIF(Trames!$K$73:$K$80,'Deroulé 5Jours'!$A21),"RA","CCV-46")</f>
        <v>CCV-46</v>
      </c>
      <c r="EL21" s="4" t="s">
        <v>7</v>
      </c>
      <c r="EM21" s="4" t="s">
        <v>7</v>
      </c>
      <c r="EN21" s="105" t="s">
        <v>8</v>
      </c>
      <c r="EO21" s="4" t="s">
        <v>46</v>
      </c>
      <c r="EP21" s="107" t="str">
        <f>IF($E$14="RA","JBC-25","7H30-18H")</f>
        <v>7H30-18H</v>
      </c>
      <c r="EQ21" s="4" t="s">
        <v>12</v>
      </c>
      <c r="ER21" s="105" t="s">
        <v>8</v>
      </c>
      <c r="ES21" s="4" t="s">
        <v>7</v>
      </c>
      <c r="ET21" s="4" t="s">
        <v>7</v>
      </c>
      <c r="EU21" s="4" t="s">
        <v>45</v>
      </c>
      <c r="EV21" s="4" t="s">
        <v>47</v>
      </c>
      <c r="EW21" s="106" t="str">
        <f>IF(COUNTIF(Trames!$K$73:$K$80,'Deroulé 5Jours'!$A21),"RA","7H30-18H")</f>
        <v>7H30-18H</v>
      </c>
      <c r="EX21" s="105" t="s">
        <v>8</v>
      </c>
      <c r="EY21" s="106" t="str">
        <f>IF(COUNTIF(Trames!$K$73:$K$80,'Deroulé 5Jours'!$A21),"RA","7H30-18H")</f>
        <v>7H30-18H</v>
      </c>
      <c r="EZ21" s="4" t="s">
        <v>7</v>
      </c>
      <c r="FA21" s="4" t="s">
        <v>7</v>
      </c>
      <c r="FB21" s="136" t="s">
        <v>8</v>
      </c>
      <c r="FC21" s="105" t="s">
        <v>8</v>
      </c>
      <c r="FD21" s="4" t="s">
        <v>42</v>
      </c>
      <c r="FE21" s="4" t="s">
        <v>54</v>
      </c>
      <c r="FF21" s="4" t="s">
        <v>54</v>
      </c>
      <c r="FG21" s="4" t="s">
        <v>7</v>
      </c>
      <c r="FH21" s="136" t="s">
        <v>7</v>
      </c>
      <c r="FI21" s="135" t="s">
        <v>9</v>
      </c>
      <c r="FJ21" s="105" t="s">
        <v>8</v>
      </c>
      <c r="FK21" s="4" t="s">
        <v>9</v>
      </c>
      <c r="FL21" s="106" t="str">
        <f>IF(COUNTIF(Trames!$K$73:$K$80,'Deroulé 5Jours'!$A21),"RA","JFR-32")</f>
        <v>JFR-32</v>
      </c>
      <c r="FM21" s="4" t="s">
        <v>9</v>
      </c>
      <c r="FN21" s="4" t="s">
        <v>7</v>
      </c>
      <c r="FO21" s="135" t="s">
        <v>7</v>
      </c>
      <c r="FP21" s="4" t="s">
        <v>10</v>
      </c>
      <c r="FQ21" s="4" t="s">
        <v>10</v>
      </c>
      <c r="FR21" s="105" t="s">
        <v>8</v>
      </c>
      <c r="FS21" s="4" t="s">
        <v>10</v>
      </c>
      <c r="FT21" s="105" t="s">
        <v>8</v>
      </c>
      <c r="FU21" s="4" t="s">
        <v>7</v>
      </c>
      <c r="FV21" s="4" t="s">
        <v>7</v>
      </c>
      <c r="FW21" s="4" t="s">
        <v>11</v>
      </c>
      <c r="FX21" s="105" t="s">
        <v>8</v>
      </c>
      <c r="FY21" s="106" t="str">
        <f>IF(COUNTIF(Trames!$K$73:$K$80,'Deroulé 5Jours'!$A21),"RA","JFR-37")</f>
        <v>JFR-37</v>
      </c>
      <c r="FZ21" s="4" t="s">
        <v>11</v>
      </c>
      <c r="GA21" s="4" t="s">
        <v>11</v>
      </c>
      <c r="GB21" s="4" t="s">
        <v>7</v>
      </c>
      <c r="GC21" s="4" t="s">
        <v>7</v>
      </c>
      <c r="GD21" s="105" t="s">
        <v>8</v>
      </c>
      <c r="GE21" s="4" t="s">
        <v>9</v>
      </c>
      <c r="GF21" s="4" t="s">
        <v>12</v>
      </c>
      <c r="GG21" s="4" t="s">
        <v>46</v>
      </c>
      <c r="GH21" s="105" t="s">
        <v>8</v>
      </c>
      <c r="GI21" s="4" t="s">
        <v>7</v>
      </c>
      <c r="GJ21" s="4" t="s">
        <v>7</v>
      </c>
      <c r="GK21" s="106" t="str">
        <f>IF(COUNTIF(Trames!$K$73:$K$80,'Deroulé 5Jours'!$A21),"RA","7H30-18H")</f>
        <v>7H30-18H</v>
      </c>
      <c r="GL21" s="105" t="s">
        <v>8</v>
      </c>
      <c r="GM21" s="4" t="s">
        <v>14</v>
      </c>
      <c r="GN21" s="4" t="s">
        <v>15</v>
      </c>
      <c r="GO21" s="4" t="s">
        <v>15</v>
      </c>
      <c r="GP21" s="4" t="s">
        <v>7</v>
      </c>
      <c r="GQ21" s="4" t="s">
        <v>7</v>
      </c>
      <c r="GR21" s="105" t="s">
        <v>8</v>
      </c>
      <c r="GS21" s="105" t="s">
        <v>8</v>
      </c>
      <c r="GT21" s="107" t="str">
        <f>IF($E$6="RA","JFR-37","7H30-18H")</f>
        <v>7H30-18H</v>
      </c>
      <c r="GU21" s="107" t="str">
        <f>IF($G$20="RA","CCV-46","7H30-18H")</f>
        <v>7H30-18H</v>
      </c>
      <c r="GV21" s="107" t="str">
        <f>IF($F$18="RA","JBU-16","7H30-18H")</f>
        <v>7H30-18H</v>
      </c>
      <c r="GW21" s="4" t="s">
        <v>7</v>
      </c>
      <c r="GX21" s="4" t="s">
        <v>7</v>
      </c>
      <c r="GY21" s="106" t="str">
        <f>IF(COUNTIF(Trames!$K$73:$K$80,'Deroulé 5Jours'!$A21),"RA","JBC-23")</f>
        <v>JBC-23</v>
      </c>
      <c r="GZ21" s="4" t="s">
        <v>16</v>
      </c>
      <c r="HA21" s="105" t="s">
        <v>8</v>
      </c>
      <c r="HB21" s="107" t="str">
        <f>IF($F$4="RA","JFR-32","7H30-18H")</f>
        <v>7H30-18H</v>
      </c>
      <c r="HC21" s="4" t="s">
        <v>46</v>
      </c>
      <c r="HD21" s="4" t="s">
        <v>7</v>
      </c>
      <c r="HE21" s="4" t="s">
        <v>7</v>
      </c>
      <c r="HF21" s="105" t="s">
        <v>8</v>
      </c>
      <c r="HG21" s="105" t="s">
        <v>8</v>
      </c>
      <c r="HH21" s="4" t="s">
        <v>16</v>
      </c>
      <c r="HI21" s="4" t="s">
        <v>16</v>
      </c>
      <c r="HJ21" s="4" t="s">
        <v>16</v>
      </c>
      <c r="HK21" s="4" t="s">
        <v>7</v>
      </c>
      <c r="HL21" s="4" t="s">
        <v>7</v>
      </c>
      <c r="HM21" s="4" t="s">
        <v>15</v>
      </c>
      <c r="HN21" s="106" t="str">
        <f>IF(COUNTIF(Trames!$K$73:$K$80,'Deroulé 5Jours'!$A21),"RA","JBC-21")</f>
        <v>JBC-21</v>
      </c>
      <c r="HO21" s="4" t="s">
        <v>15</v>
      </c>
      <c r="HP21" s="105" t="s">
        <v>8</v>
      </c>
      <c r="HQ21" s="4" t="s">
        <v>12</v>
      </c>
      <c r="HR21" s="4" t="s">
        <v>7</v>
      </c>
      <c r="HS21" s="4" t="s">
        <v>7</v>
      </c>
      <c r="HT21" s="4" t="s">
        <v>37</v>
      </c>
      <c r="HU21" s="4" t="s">
        <v>12</v>
      </c>
      <c r="HV21" s="4" t="s">
        <v>46</v>
      </c>
      <c r="HW21" s="105" t="s">
        <v>8</v>
      </c>
      <c r="HX21" s="105" t="s">
        <v>8</v>
      </c>
      <c r="HY21" s="4" t="s">
        <v>7</v>
      </c>
      <c r="HZ21" s="4" t="s">
        <v>7</v>
      </c>
      <c r="IA21" s="106" t="str">
        <f>IF(COUNTIF(Trames!$K$73:$K$80,'Deroulé 5Jours'!$A21),"RA","7H30-18H")</f>
        <v>7H30-18H</v>
      </c>
      <c r="IB21" s="105" t="s">
        <v>8</v>
      </c>
      <c r="IC21" s="106" t="str">
        <f>IF(COUNTIF(Trames!$K$73:$K$80,'Deroulé 5Jours'!$A21),"RA","JBC-25")</f>
        <v>JBC-25</v>
      </c>
      <c r="ID21" s="4" t="s">
        <v>39</v>
      </c>
      <c r="IE21" s="4" t="s">
        <v>39</v>
      </c>
      <c r="IF21" s="4" t="s">
        <v>7</v>
      </c>
      <c r="IG21" s="4" t="s">
        <v>7</v>
      </c>
      <c r="IH21" s="4" t="s">
        <v>38</v>
      </c>
      <c r="II21" s="4" t="s">
        <v>40</v>
      </c>
      <c r="IJ21" s="4" t="s">
        <v>40</v>
      </c>
      <c r="IK21" s="105" t="s">
        <v>8</v>
      </c>
      <c r="IL21" s="105" t="s">
        <v>8</v>
      </c>
      <c r="IM21" s="4" t="s">
        <v>7</v>
      </c>
      <c r="IN21" s="4" t="s">
        <v>7</v>
      </c>
      <c r="IO21" s="4" t="s">
        <v>41</v>
      </c>
      <c r="IP21" s="106" t="str">
        <f>IF(COUNTIF(Trames!$K$73:$K$80,'Deroulé 5Jours'!$A21),"RA","JBU-15")</f>
        <v>JBU-15</v>
      </c>
      <c r="IQ21" s="4" t="s">
        <v>41</v>
      </c>
      <c r="IR21" s="4" t="s">
        <v>8</v>
      </c>
      <c r="IS21" s="4" t="s">
        <v>41</v>
      </c>
      <c r="IT21" s="4" t="s">
        <v>7</v>
      </c>
      <c r="IU21" s="4" t="s">
        <v>7</v>
      </c>
      <c r="IV21" s="107" t="str">
        <f>IF($C$10="RA","JBC-23","7H30-18H")</f>
        <v>7H30-18H</v>
      </c>
      <c r="IW21" s="105" t="s">
        <v>8</v>
      </c>
      <c r="IX21" s="105" t="s">
        <v>8</v>
      </c>
      <c r="IY21" s="4" t="s">
        <v>42</v>
      </c>
      <c r="IZ21" s="4" t="s">
        <v>42</v>
      </c>
      <c r="JA21" s="4" t="s">
        <v>7</v>
      </c>
      <c r="JB21" s="4" t="s">
        <v>7</v>
      </c>
      <c r="JC21" s="4" t="s">
        <v>43</v>
      </c>
      <c r="JD21" s="4" t="s">
        <v>43</v>
      </c>
      <c r="JE21" s="105" t="s">
        <v>8</v>
      </c>
      <c r="JF21" s="106" t="str">
        <f>IF(COUNTIF(Trames!$K$73:$K$80,'Deroulé 5Jours'!$A21),"RA","JBU-16")</f>
        <v>JBU-16</v>
      </c>
      <c r="JG21" s="4" t="s">
        <v>43</v>
      </c>
      <c r="JH21" s="4" t="s">
        <v>7</v>
      </c>
      <c r="JI21" s="4" t="s">
        <v>7</v>
      </c>
      <c r="JJ21" s="4" t="s">
        <v>42</v>
      </c>
      <c r="JK21" s="4" t="s">
        <v>42</v>
      </c>
      <c r="JL21" s="4" t="s">
        <v>43</v>
      </c>
      <c r="JM21" s="105" t="s">
        <v>8</v>
      </c>
      <c r="JN21" s="105" t="s">
        <v>8</v>
      </c>
      <c r="JO21" s="4" t="s">
        <v>7</v>
      </c>
      <c r="JP21" s="4" t="s">
        <v>7</v>
      </c>
      <c r="JQ21" s="4" t="s">
        <v>44</v>
      </c>
      <c r="JR21" s="106" t="str">
        <f>IF(COUNTIF(Trames!$K$73:$K$80,'Deroulé 5Jours'!$A21),"RA","7H30-18H")</f>
        <v>7H30-18H</v>
      </c>
      <c r="JS21" s="4" t="s">
        <v>45</v>
      </c>
      <c r="JT21" s="105" t="s">
        <v>8</v>
      </c>
      <c r="JU21" s="106" t="str">
        <f>IF(COUNTIF(Trames!$K$73:$K$80,'Deroulé 5Jours'!$A21),"RA","CCV-46")</f>
        <v>CCV-46</v>
      </c>
      <c r="JV21" s="4" t="s">
        <v>7</v>
      </c>
      <c r="JW21" s="4" t="s">
        <v>7</v>
      </c>
      <c r="JX21" s="105" t="s">
        <v>8</v>
      </c>
      <c r="JY21" s="4" t="s">
        <v>46</v>
      </c>
      <c r="JZ21" s="107" t="str">
        <f>IF($E$14="RA","JBC-25","7H30-18H")</f>
        <v>7H30-18H</v>
      </c>
      <c r="KA21" s="4" t="s">
        <v>12</v>
      </c>
      <c r="KB21" s="105" t="s">
        <v>8</v>
      </c>
      <c r="KC21" s="4" t="s">
        <v>7</v>
      </c>
      <c r="KD21" s="4" t="s">
        <v>7</v>
      </c>
      <c r="KE21" s="4" t="s">
        <v>44</v>
      </c>
      <c r="KF21" s="106" t="str">
        <f>IF(COUNTIF(Trames!$K$73:$K$80,'Deroulé 5Jours'!$A21),"RA","7H30-18H")</f>
        <v>7H30-18H</v>
      </c>
      <c r="KG21" s="4" t="s">
        <v>45</v>
      </c>
      <c r="KH21" s="105" t="s">
        <v>8</v>
      </c>
      <c r="KI21" s="106" t="str">
        <f>IF(COUNTIF(Trames!$K$73:$K$80,'Deroulé 5Jours'!$A21),"RA","CCV-46")</f>
        <v>CCV-46</v>
      </c>
      <c r="KJ21" s="4" t="s">
        <v>7</v>
      </c>
      <c r="KK21" s="4" t="s">
        <v>7</v>
      </c>
      <c r="KL21" s="4" t="s">
        <v>42</v>
      </c>
      <c r="KM21" s="4" t="s">
        <v>42</v>
      </c>
      <c r="KN21" s="4" t="s">
        <v>43</v>
      </c>
      <c r="KO21" s="105" t="s">
        <v>8</v>
      </c>
      <c r="KP21" s="105" t="s">
        <v>8</v>
      </c>
      <c r="KQ21" s="4" t="s">
        <v>7</v>
      </c>
      <c r="KR21" s="4" t="s">
        <v>7</v>
      </c>
      <c r="KS21" s="4" t="s">
        <v>43</v>
      </c>
      <c r="KT21" s="4" t="s">
        <v>43</v>
      </c>
      <c r="KU21" s="105" t="s">
        <v>8</v>
      </c>
      <c r="KV21" s="106" t="str">
        <f>IF(COUNTIF(Trames!$K$73:$K$80,'Deroulé 5Jours'!$A21),"RA","JBU-16")</f>
        <v>JBU-16</v>
      </c>
      <c r="KW21" s="4" t="s">
        <v>43</v>
      </c>
      <c r="KX21" s="4" t="s">
        <v>7</v>
      </c>
      <c r="KY21" s="4" t="s">
        <v>7</v>
      </c>
      <c r="KZ21" s="107" t="str">
        <f>IF($C$10="RA","JBC-23","7H30-18H")</f>
        <v>7H30-18H</v>
      </c>
      <c r="LA21" s="105" t="s">
        <v>8</v>
      </c>
      <c r="LB21" s="105" t="s">
        <v>8</v>
      </c>
      <c r="LC21" s="4" t="s">
        <v>42</v>
      </c>
      <c r="LD21" s="4" t="s">
        <v>42</v>
      </c>
      <c r="LE21" s="4" t="s">
        <v>7</v>
      </c>
      <c r="LF21" s="4" t="s">
        <v>7</v>
      </c>
      <c r="LG21" s="4" t="s">
        <v>41</v>
      </c>
      <c r="LH21" s="106" t="str">
        <f>IF(COUNTIF(Trames!$K$73:$K$80,'Deroulé 5Jours'!$A21),"RA","JBU-15")</f>
        <v>JBU-15</v>
      </c>
      <c r="LI21" s="4" t="s">
        <v>41</v>
      </c>
      <c r="LJ21" s="4" t="s">
        <v>8</v>
      </c>
      <c r="LK21" s="4" t="s">
        <v>41</v>
      </c>
      <c r="LL21" s="4" t="s">
        <v>7</v>
      </c>
      <c r="LM21" s="4" t="s">
        <v>7</v>
      </c>
      <c r="LN21" s="4" t="s">
        <v>38</v>
      </c>
      <c r="LO21" s="4" t="s">
        <v>40</v>
      </c>
      <c r="LP21" s="4" t="s">
        <v>40</v>
      </c>
      <c r="LQ21" s="105" t="s">
        <v>8</v>
      </c>
      <c r="LR21" s="105" t="s">
        <v>8</v>
      </c>
      <c r="LS21" s="4" t="s">
        <v>7</v>
      </c>
      <c r="LT21" s="4" t="s">
        <v>7</v>
      </c>
      <c r="LU21" s="106" t="str">
        <f>IF(COUNTIF(Trames!$K$73:$K$80,'Deroulé 5Jours'!$A21),"RA","7H30-18H")</f>
        <v>7H30-18H</v>
      </c>
      <c r="LV21" s="105" t="s">
        <v>8</v>
      </c>
      <c r="LW21" s="106" t="str">
        <f>IF(COUNTIF(Trames!$K$73:$K$80,'Deroulé 5Jours'!$A21),"RA","JBC-25")</f>
        <v>JBC-25</v>
      </c>
      <c r="LX21" s="4" t="s">
        <v>39</v>
      </c>
      <c r="LY21" s="4" t="s">
        <v>39</v>
      </c>
      <c r="LZ21" s="4" t="s">
        <v>7</v>
      </c>
      <c r="MA21" s="4" t="s">
        <v>7</v>
      </c>
      <c r="MB21" s="4" t="s">
        <v>37</v>
      </c>
      <c r="MC21" s="4" t="s">
        <v>12</v>
      </c>
      <c r="MD21" s="4" t="s">
        <v>46</v>
      </c>
      <c r="ME21" s="105" t="s">
        <v>8</v>
      </c>
      <c r="MF21" s="105" t="s">
        <v>8</v>
      </c>
      <c r="MG21" s="4" t="s">
        <v>7</v>
      </c>
      <c r="MH21" s="4" t="s">
        <v>7</v>
      </c>
      <c r="MI21" s="4" t="s">
        <v>15</v>
      </c>
      <c r="MJ21" s="106" t="str">
        <f>IF(COUNTIF(Trames!$K$73:$K$80,'Deroulé 5Jours'!$A21),"RA","JBC-21")</f>
        <v>JBC-21</v>
      </c>
      <c r="MK21" s="4" t="s">
        <v>15</v>
      </c>
      <c r="ML21" s="105" t="s">
        <v>8</v>
      </c>
      <c r="MM21" s="4" t="s">
        <v>12</v>
      </c>
      <c r="MN21" s="4" t="s">
        <v>7</v>
      </c>
      <c r="MO21" s="4" t="s">
        <v>7</v>
      </c>
      <c r="MP21" s="105" t="s">
        <v>8</v>
      </c>
      <c r="MQ21" s="105" t="s">
        <v>8</v>
      </c>
      <c r="MR21" s="4" t="s">
        <v>16</v>
      </c>
      <c r="MS21" s="4" t="s">
        <v>16</v>
      </c>
      <c r="MT21" s="4" t="s">
        <v>16</v>
      </c>
      <c r="MU21" s="2" t="s">
        <v>7</v>
      </c>
      <c r="MV21" s="2" t="s">
        <v>7</v>
      </c>
      <c r="MW21" s="106" t="str">
        <f>IF(COUNTIF(Trames!$K$73:$K$80,'Deroulé 5Jours'!$A21),"RA","JBC-23")</f>
        <v>JBC-23</v>
      </c>
      <c r="MX21" s="4" t="s">
        <v>16</v>
      </c>
      <c r="MY21" s="105" t="s">
        <v>8</v>
      </c>
      <c r="MZ21" s="107" t="str">
        <f>IF($F$4="RA","JFR-32","7H30-18H")</f>
        <v>7H30-18H</v>
      </c>
      <c r="NA21" s="4" t="s">
        <v>46</v>
      </c>
      <c r="NB21" s="2" t="s">
        <v>7</v>
      </c>
      <c r="NC21" s="2" t="s">
        <v>7</v>
      </c>
      <c r="ND21" s="105" t="s">
        <v>8</v>
      </c>
      <c r="NE21" s="105" t="s">
        <v>8</v>
      </c>
      <c r="NF21" s="107" t="str">
        <f>IF($E$6="RA","JFR-37","7H30-18H")</f>
        <v>7H30-18H</v>
      </c>
      <c r="NG21" s="107" t="str">
        <f>IF($G$20="RA","CCV-46","7H30-18H")</f>
        <v>7H30-18H</v>
      </c>
      <c r="NH21" s="107" t="str">
        <f>IF($F$18="RA","JBU-16","7H30-18H")</f>
        <v>7H30-18H</v>
      </c>
      <c r="NI21" s="2" t="s">
        <v>7</v>
      </c>
      <c r="NJ21" s="2" t="s">
        <v>7</v>
      </c>
      <c r="NK21" s="106" t="str">
        <f>IF(COUNTIF(Trames!$K$73:$K$80,'Deroulé 5Jours'!$A21),"RA","7H30-18H")</f>
        <v>7H30-18H</v>
      </c>
      <c r="NL21" s="105" t="s">
        <v>8</v>
      </c>
      <c r="NM21" s="4" t="s">
        <v>14</v>
      </c>
      <c r="NN21" s="4" t="s">
        <v>15</v>
      </c>
      <c r="NO21" s="4" t="s">
        <v>15</v>
      </c>
      <c r="NP21" s="2" t="s">
        <v>7</v>
      </c>
      <c r="NQ21" s="2" t="s">
        <v>7</v>
      </c>
      <c r="NR21" s="105" t="s">
        <v>8</v>
      </c>
      <c r="NS21" s="4" t="s">
        <v>9</v>
      </c>
      <c r="NT21" s="4" t="s">
        <v>12</v>
      </c>
      <c r="NU21" s="4" t="s">
        <v>46</v>
      </c>
      <c r="NV21" s="105" t="s">
        <v>8</v>
      </c>
      <c r="NW21" s="2" t="s">
        <v>7</v>
      </c>
      <c r="NX21" s="2" t="s">
        <v>7</v>
      </c>
      <c r="NY21" s="4" t="s">
        <v>11</v>
      </c>
      <c r="NZ21" s="105" t="s">
        <v>8</v>
      </c>
      <c r="OA21" s="106" t="str">
        <f>IF(COUNTIF(Trames!$K$73:$K$80,'Deroulé 5Jours'!$A21),"RA","JFR-37")</f>
        <v>JFR-37</v>
      </c>
      <c r="OB21" s="4" t="s">
        <v>11</v>
      </c>
      <c r="OC21" s="4" t="s">
        <v>11</v>
      </c>
      <c r="OD21" s="2" t="s">
        <v>7</v>
      </c>
      <c r="OE21" s="2" t="s">
        <v>7</v>
      </c>
      <c r="OF21" s="4" t="s">
        <v>10</v>
      </c>
      <c r="OG21" s="4" t="s">
        <v>10</v>
      </c>
      <c r="OH21" s="105" t="s">
        <v>8</v>
      </c>
      <c r="OI21" s="4" t="s">
        <v>10</v>
      </c>
      <c r="OJ21" s="105" t="s">
        <v>8</v>
      </c>
      <c r="OK21" s="2" t="s">
        <v>7</v>
      </c>
      <c r="OL21" s="2" t="s">
        <v>7</v>
      </c>
      <c r="OM21" s="4" t="s">
        <v>9</v>
      </c>
      <c r="ON21" s="105" t="s">
        <v>8</v>
      </c>
      <c r="OO21" s="4" t="s">
        <v>9</v>
      </c>
      <c r="OP21" s="106" t="str">
        <f>IF(COUNTIF(Trames!$K$73:$K$80,'Deroulé 5Jours'!$A21),"RA","JFR-32")</f>
        <v>JFR-32</v>
      </c>
      <c r="OQ21" s="4" t="s">
        <v>9</v>
      </c>
      <c r="OR21" s="133" t="s">
        <v>7</v>
      </c>
      <c r="OS21" s="133" t="s">
        <v>7</v>
      </c>
      <c r="OT21" s="105" t="s">
        <v>8</v>
      </c>
      <c r="OU21" s="105" t="s">
        <v>8</v>
      </c>
      <c r="OV21" s="4" t="s">
        <v>42</v>
      </c>
      <c r="OW21" s="4" t="s">
        <v>54</v>
      </c>
      <c r="OX21" s="4" t="s">
        <v>54</v>
      </c>
      <c r="OY21" s="2" t="s">
        <v>7</v>
      </c>
      <c r="OZ21" s="2" t="s">
        <v>7</v>
      </c>
      <c r="PA21" s="4" t="s">
        <v>45</v>
      </c>
      <c r="PB21" s="4" t="s">
        <v>47</v>
      </c>
      <c r="PC21" s="106" t="str">
        <f>IF(COUNTIF(Trames!$K$73:$K$80,'Deroulé 5Jours'!$A42),"RA","7H30-18H")</f>
        <v>7H30-18H</v>
      </c>
      <c r="PD21" s="105" t="s">
        <v>8</v>
      </c>
      <c r="PE21" s="106" t="str">
        <f>IF(COUNTIF(Trames!$K$73:$K$80,'Deroulé 5Jours'!$A42),"RA","7H30-18H")</f>
        <v>7H30-18H</v>
      </c>
      <c r="PF21" s="2" t="s">
        <v>7</v>
      </c>
      <c r="PG21" s="2" t="s">
        <v>7</v>
      </c>
    </row>
    <row r="22" spans="1:423">
      <c r="A22" s="124"/>
      <c r="B22" s="4" t="s">
        <v>45</v>
      </c>
      <c r="C22" s="4" t="s">
        <v>47</v>
      </c>
      <c r="D22" s="106" t="str">
        <f>IF(COUNTIF(Trames!$K$73:$K$80,'Deroulé 5Jours'!$A22),"RA","7H30-18H")</f>
        <v>7H30-18H</v>
      </c>
      <c r="E22" s="105" t="s">
        <v>8</v>
      </c>
      <c r="F22" s="106" t="str">
        <f>IF(COUNTIF(Trames!$K$73:$K$80,'Deroulé 5Jours'!$A22),"RA","7H30-18H")</f>
        <v>7H30-18H</v>
      </c>
      <c r="G22" s="4" t="s">
        <v>7</v>
      </c>
      <c r="H22" s="4" t="s">
        <v>7</v>
      </c>
      <c r="I22" s="4" t="s">
        <v>7</v>
      </c>
      <c r="J22" s="4" t="s">
        <v>7</v>
      </c>
      <c r="K22" s="136" t="s">
        <v>8</v>
      </c>
      <c r="L22" s="105" t="s">
        <v>8</v>
      </c>
      <c r="M22" s="4" t="s">
        <v>42</v>
      </c>
      <c r="N22" s="4" t="s">
        <v>54</v>
      </c>
      <c r="O22" s="4" t="s">
        <v>54</v>
      </c>
      <c r="P22" s="4" t="s">
        <v>7</v>
      </c>
      <c r="Q22" s="136" t="s">
        <v>7</v>
      </c>
      <c r="R22" s="135" t="s">
        <v>9</v>
      </c>
      <c r="S22" s="105" t="s">
        <v>8</v>
      </c>
      <c r="T22" s="4" t="s">
        <v>9</v>
      </c>
      <c r="U22" s="106" t="str">
        <f>IF(COUNTIF(Trames!$K$73:$K$80,'Deroulé 5Jours'!$A22),"RA","JFR-32")</f>
        <v>JFR-32</v>
      </c>
      <c r="V22" s="4" t="s">
        <v>9</v>
      </c>
      <c r="W22" s="4" t="s">
        <v>7</v>
      </c>
      <c r="X22" s="135" t="s">
        <v>7</v>
      </c>
      <c r="Y22" s="4" t="s">
        <v>10</v>
      </c>
      <c r="Z22" s="4" t="s">
        <v>10</v>
      </c>
      <c r="AA22" s="105" t="s">
        <v>8</v>
      </c>
      <c r="AB22" s="4" t="s">
        <v>10</v>
      </c>
      <c r="AC22" s="105" t="s">
        <v>8</v>
      </c>
      <c r="AD22" s="4" t="s">
        <v>7</v>
      </c>
      <c r="AE22" s="4" t="s">
        <v>7</v>
      </c>
      <c r="AF22" s="4" t="s">
        <v>11</v>
      </c>
      <c r="AG22" s="105" t="s">
        <v>8</v>
      </c>
      <c r="AH22" s="106" t="str">
        <f>IF(COUNTIF(Trames!$K$73:$K$80,'Deroulé 5Jours'!$A22),"RA","JFR-37")</f>
        <v>JFR-37</v>
      </c>
      <c r="AI22" s="4" t="s">
        <v>11</v>
      </c>
      <c r="AJ22" s="4" t="s">
        <v>11</v>
      </c>
      <c r="AK22" s="4" t="s">
        <v>7</v>
      </c>
      <c r="AL22" s="4" t="s">
        <v>7</v>
      </c>
      <c r="AM22" s="105" t="s">
        <v>8</v>
      </c>
      <c r="AN22" s="4" t="s">
        <v>9</v>
      </c>
      <c r="AO22" s="4" t="s">
        <v>12</v>
      </c>
      <c r="AP22" s="4" t="s">
        <v>46</v>
      </c>
      <c r="AQ22" s="105" t="s">
        <v>8</v>
      </c>
      <c r="AR22" s="4" t="s">
        <v>7</v>
      </c>
      <c r="AS22" s="4" t="s">
        <v>7</v>
      </c>
      <c r="AT22" s="106" t="str">
        <f>IF(COUNTIF(Trames!$K$73:$K$80,'Deroulé 5Jours'!$A22),"RA","7H30-18H")</f>
        <v>7H30-18H</v>
      </c>
      <c r="AU22" s="105" t="s">
        <v>8</v>
      </c>
      <c r="AV22" s="4" t="s">
        <v>14</v>
      </c>
      <c r="AW22" s="4" t="s">
        <v>15</v>
      </c>
      <c r="AX22" s="4" t="s">
        <v>15</v>
      </c>
      <c r="AY22" s="4" t="s">
        <v>7</v>
      </c>
      <c r="AZ22" s="4" t="s">
        <v>7</v>
      </c>
      <c r="BA22" s="105" t="s">
        <v>8</v>
      </c>
      <c r="BB22" s="105" t="s">
        <v>8</v>
      </c>
      <c r="BC22" s="107" t="str">
        <f>IF($E$6="RA","JFR-37","7H30-18H")</f>
        <v>7H30-18H</v>
      </c>
      <c r="BD22" s="107" t="str">
        <f>IF($G$20="RA","CCV-46","7H30-18H")</f>
        <v>7H30-18H</v>
      </c>
      <c r="BE22" s="107" t="str">
        <f>IF($F$18="RA","JBU-16","7H30-18H")</f>
        <v>7H30-18H</v>
      </c>
      <c r="BF22" s="4" t="s">
        <v>7</v>
      </c>
      <c r="BG22" s="4" t="s">
        <v>7</v>
      </c>
      <c r="BH22" s="106" t="str">
        <f>IF(COUNTIF(Trames!$K$73:$K$80,'Deroulé 5Jours'!$A22),"RA","JBC-23")</f>
        <v>JBC-23</v>
      </c>
      <c r="BI22" s="4" t="s">
        <v>16</v>
      </c>
      <c r="BJ22" s="105" t="s">
        <v>8</v>
      </c>
      <c r="BK22" s="107" t="str">
        <f>IF($F$4="RA","JFR-32","7H30-18H")</f>
        <v>7H30-18H</v>
      </c>
      <c r="BL22" s="4" t="s">
        <v>46</v>
      </c>
      <c r="BM22" s="4" t="s">
        <v>7</v>
      </c>
      <c r="BN22" s="4" t="s">
        <v>7</v>
      </c>
      <c r="BO22" s="105" t="s">
        <v>8</v>
      </c>
      <c r="BP22" s="105" t="s">
        <v>8</v>
      </c>
      <c r="BQ22" s="4" t="s">
        <v>16</v>
      </c>
      <c r="BR22" s="4" t="s">
        <v>16</v>
      </c>
      <c r="BS22" s="4" t="s">
        <v>16</v>
      </c>
      <c r="BT22" s="4" t="s">
        <v>7</v>
      </c>
      <c r="BU22" s="4" t="s">
        <v>7</v>
      </c>
      <c r="BV22" s="4" t="s">
        <v>15</v>
      </c>
      <c r="BW22" s="106" t="str">
        <f>IF(COUNTIF(Trames!$K$73:$K$80,'Deroulé 5Jours'!$A22),"RA","JBC-21")</f>
        <v>JBC-21</v>
      </c>
      <c r="BX22" s="4" t="s">
        <v>15</v>
      </c>
      <c r="BY22" s="105" t="s">
        <v>8</v>
      </c>
      <c r="BZ22" s="4" t="s">
        <v>12</v>
      </c>
      <c r="CA22" s="4" t="s">
        <v>7</v>
      </c>
      <c r="CB22" s="4" t="s">
        <v>7</v>
      </c>
      <c r="CC22" s="4" t="s">
        <v>37</v>
      </c>
      <c r="CD22" s="4" t="s">
        <v>12</v>
      </c>
      <c r="CE22" s="4" t="s">
        <v>46</v>
      </c>
      <c r="CF22" s="105" t="s">
        <v>8</v>
      </c>
      <c r="CG22" s="105" t="s">
        <v>8</v>
      </c>
      <c r="CH22" s="4" t="s">
        <v>7</v>
      </c>
      <c r="CI22" s="4" t="s">
        <v>7</v>
      </c>
      <c r="CJ22" s="106" t="str">
        <f>IF(COUNTIF(Trames!$K$73:$K$80,'Deroulé 5Jours'!$A22),"RA","7H30-18H")</f>
        <v>7H30-18H</v>
      </c>
      <c r="CK22" s="105" t="s">
        <v>8</v>
      </c>
      <c r="CL22" s="106" t="str">
        <f>IF(COUNTIF(Trames!$K$73:$K$80,'Deroulé 5Jours'!$A22),"RA","JBC-25")</f>
        <v>JBC-25</v>
      </c>
      <c r="CM22" s="4" t="s">
        <v>39</v>
      </c>
      <c r="CN22" s="4" t="s">
        <v>39</v>
      </c>
      <c r="CO22" s="4" t="s">
        <v>7</v>
      </c>
      <c r="CP22" s="4" t="s">
        <v>7</v>
      </c>
      <c r="CQ22" s="4" t="s">
        <v>38</v>
      </c>
      <c r="CR22" s="4" t="s">
        <v>40</v>
      </c>
      <c r="CS22" s="4" t="s">
        <v>40</v>
      </c>
      <c r="CT22" s="105" t="s">
        <v>8</v>
      </c>
      <c r="CU22" s="105" t="s">
        <v>8</v>
      </c>
      <c r="CV22" s="4" t="s">
        <v>7</v>
      </c>
      <c r="CW22" s="4" t="s">
        <v>7</v>
      </c>
      <c r="CX22" s="4" t="s">
        <v>41</v>
      </c>
      <c r="CY22" s="106" t="str">
        <f>IF(COUNTIF(Trames!$K$73:$K$80,'Deroulé 5Jours'!$A22),"RA","JBU-15")</f>
        <v>JBU-15</v>
      </c>
      <c r="CZ22" s="4" t="s">
        <v>41</v>
      </c>
      <c r="DA22" s="4" t="s">
        <v>8</v>
      </c>
      <c r="DB22" s="4" t="s">
        <v>41</v>
      </c>
      <c r="DC22" s="4" t="s">
        <v>7</v>
      </c>
      <c r="DD22" s="4" t="s">
        <v>7</v>
      </c>
      <c r="DE22" s="107" t="str">
        <f>IF($C$10="RA","JBC-23","7H30-18H")</f>
        <v>7H30-18H</v>
      </c>
      <c r="DF22" s="105" t="s">
        <v>8</v>
      </c>
      <c r="DG22" s="105" t="s">
        <v>8</v>
      </c>
      <c r="DH22" s="4" t="s">
        <v>42</v>
      </c>
      <c r="DI22" s="4" t="s">
        <v>42</v>
      </c>
      <c r="DJ22" s="4" t="s">
        <v>7</v>
      </c>
      <c r="DK22" s="4" t="s">
        <v>7</v>
      </c>
      <c r="DL22" s="4" t="s">
        <v>43</v>
      </c>
      <c r="DM22" s="4" t="s">
        <v>43</v>
      </c>
      <c r="DN22" s="105" t="s">
        <v>8</v>
      </c>
      <c r="DO22" s="106" t="str">
        <f>IF(COUNTIF(Trames!$K$73:$K$80,'Deroulé 5Jours'!$A22),"RA","JBU-16")</f>
        <v>JBU-16</v>
      </c>
      <c r="DP22" s="4" t="s">
        <v>43</v>
      </c>
      <c r="DQ22" s="4" t="s">
        <v>7</v>
      </c>
      <c r="DR22" s="4" t="s">
        <v>7</v>
      </c>
      <c r="DS22" s="4" t="s">
        <v>42</v>
      </c>
      <c r="DT22" s="4" t="s">
        <v>42</v>
      </c>
      <c r="DU22" s="4" t="s">
        <v>43</v>
      </c>
      <c r="DV22" s="105" t="s">
        <v>8</v>
      </c>
      <c r="DW22" s="105" t="s">
        <v>8</v>
      </c>
      <c r="DX22" s="4" t="s">
        <v>7</v>
      </c>
      <c r="DY22" s="4" t="s">
        <v>7</v>
      </c>
      <c r="DZ22" s="4" t="s">
        <v>44</v>
      </c>
      <c r="EA22" s="106" t="str">
        <f>IF(COUNTIF(Trames!$K$73:$K$80,'Deroulé 5Jours'!$A22),"RA","7H30-18H")</f>
        <v>7H30-18H</v>
      </c>
      <c r="EB22" s="4" t="s">
        <v>45</v>
      </c>
      <c r="EC22" s="105" t="s">
        <v>8</v>
      </c>
      <c r="ED22" s="106" t="str">
        <f>IF(COUNTIF(Trames!$K$73:$K$80,'Deroulé 5Jours'!$A22),"RA","CCV-46")</f>
        <v>CCV-46</v>
      </c>
      <c r="EE22" s="4" t="s">
        <v>7</v>
      </c>
      <c r="EF22" s="4" t="s">
        <v>7</v>
      </c>
      <c r="EG22" s="105" t="s">
        <v>8</v>
      </c>
      <c r="EH22" s="4" t="s">
        <v>46</v>
      </c>
      <c r="EI22" s="107" t="str">
        <f>IF($E$14="RA","JBC-25","7H30-18H")</f>
        <v>7H30-18H</v>
      </c>
      <c r="EJ22" s="4" t="s">
        <v>12</v>
      </c>
      <c r="EK22" s="105" t="s">
        <v>8</v>
      </c>
      <c r="EL22" s="4" t="s">
        <v>7</v>
      </c>
      <c r="EM22" s="4" t="s">
        <v>7</v>
      </c>
      <c r="EN22" s="4" t="s">
        <v>45</v>
      </c>
      <c r="EO22" s="4" t="s">
        <v>47</v>
      </c>
      <c r="EP22" s="106" t="str">
        <f>IF(COUNTIF(Trames!$K$73:$K$80,'Deroulé 5Jours'!$A22),"RA","7H30-18H")</f>
        <v>7H30-18H</v>
      </c>
      <c r="EQ22" s="105" t="s">
        <v>8</v>
      </c>
      <c r="ER22" s="106" t="str">
        <f>IF(COUNTIF(Trames!$K$73:$K$80,'Deroulé 5Jours'!$A22),"RA","7H30-18H")</f>
        <v>7H30-18H</v>
      </c>
      <c r="ES22" s="4" t="s">
        <v>7</v>
      </c>
      <c r="ET22" s="4" t="s">
        <v>7</v>
      </c>
      <c r="EU22" s="136" t="s">
        <v>8</v>
      </c>
      <c r="EV22" s="105" t="s">
        <v>8</v>
      </c>
      <c r="EW22" s="4" t="s">
        <v>42</v>
      </c>
      <c r="EX22" s="4" t="s">
        <v>54</v>
      </c>
      <c r="EY22" s="4" t="s">
        <v>54</v>
      </c>
      <c r="EZ22" s="4" t="s">
        <v>7</v>
      </c>
      <c r="FA22" s="136" t="s">
        <v>7</v>
      </c>
      <c r="FB22" s="135" t="s">
        <v>9</v>
      </c>
      <c r="FC22" s="105" t="s">
        <v>8</v>
      </c>
      <c r="FD22" s="4" t="s">
        <v>9</v>
      </c>
      <c r="FE22" s="106" t="str">
        <f>IF(COUNTIF(Trames!$K$73:$K$80,'Deroulé 5Jours'!$A22),"RA","JFR-32")</f>
        <v>JFR-32</v>
      </c>
      <c r="FF22" s="4" t="s">
        <v>9</v>
      </c>
      <c r="FG22" s="4" t="s">
        <v>7</v>
      </c>
      <c r="FH22" s="135" t="s">
        <v>7</v>
      </c>
      <c r="FI22" s="4" t="s">
        <v>10</v>
      </c>
      <c r="FJ22" s="4" t="s">
        <v>10</v>
      </c>
      <c r="FK22" s="105" t="s">
        <v>8</v>
      </c>
      <c r="FL22" s="4" t="s">
        <v>10</v>
      </c>
      <c r="FM22" s="105" t="s">
        <v>8</v>
      </c>
      <c r="FN22" s="4" t="s">
        <v>7</v>
      </c>
      <c r="FO22" s="4" t="s">
        <v>7</v>
      </c>
      <c r="FP22" s="4" t="s">
        <v>11</v>
      </c>
      <c r="FQ22" s="105" t="s">
        <v>8</v>
      </c>
      <c r="FR22" s="106" t="str">
        <f>IF(COUNTIF(Trames!$K$73:$K$80,'Deroulé 5Jours'!$A22),"RA","JFR-37")</f>
        <v>JFR-37</v>
      </c>
      <c r="FS22" s="4" t="s">
        <v>11</v>
      </c>
      <c r="FT22" s="4" t="s">
        <v>11</v>
      </c>
      <c r="FU22" s="4" t="s">
        <v>7</v>
      </c>
      <c r="FV22" s="4" t="s">
        <v>7</v>
      </c>
      <c r="FW22" s="105" t="s">
        <v>8</v>
      </c>
      <c r="FX22" s="4" t="s">
        <v>9</v>
      </c>
      <c r="FY22" s="4" t="s">
        <v>12</v>
      </c>
      <c r="FZ22" s="4" t="s">
        <v>46</v>
      </c>
      <c r="GA22" s="105" t="s">
        <v>8</v>
      </c>
      <c r="GB22" s="4" t="s">
        <v>7</v>
      </c>
      <c r="GC22" s="4" t="s">
        <v>7</v>
      </c>
      <c r="GD22" s="106" t="str">
        <f>IF(COUNTIF(Trames!$K$73:$K$80,'Deroulé 5Jours'!$A22),"RA","7H30-18H")</f>
        <v>7H30-18H</v>
      </c>
      <c r="GE22" s="105" t="s">
        <v>8</v>
      </c>
      <c r="GF22" s="4" t="s">
        <v>14</v>
      </c>
      <c r="GG22" s="4" t="s">
        <v>15</v>
      </c>
      <c r="GH22" s="4" t="s">
        <v>15</v>
      </c>
      <c r="GI22" s="4" t="s">
        <v>7</v>
      </c>
      <c r="GJ22" s="4" t="s">
        <v>7</v>
      </c>
      <c r="GK22" s="105" t="s">
        <v>8</v>
      </c>
      <c r="GL22" s="105" t="s">
        <v>8</v>
      </c>
      <c r="GM22" s="107" t="str">
        <f>IF($E$6="RA","JFR-37","7H30-18H")</f>
        <v>7H30-18H</v>
      </c>
      <c r="GN22" s="107" t="str">
        <f>IF($G$20="RA","CCV-46","7H30-18H")</f>
        <v>7H30-18H</v>
      </c>
      <c r="GO22" s="107" t="str">
        <f>IF($F$18="RA","JBU-16","7H30-18H")</f>
        <v>7H30-18H</v>
      </c>
      <c r="GP22" s="4" t="s">
        <v>7</v>
      </c>
      <c r="GQ22" s="4" t="s">
        <v>7</v>
      </c>
      <c r="GR22" s="106" t="str">
        <f>IF(COUNTIF(Trames!$K$73:$K$80,'Deroulé 5Jours'!$A22),"RA","JBC-23")</f>
        <v>JBC-23</v>
      </c>
      <c r="GS22" s="4" t="s">
        <v>16</v>
      </c>
      <c r="GT22" s="105" t="s">
        <v>8</v>
      </c>
      <c r="GU22" s="107" t="str">
        <f>IF($F$4="RA","JFR-32","7H30-18H")</f>
        <v>7H30-18H</v>
      </c>
      <c r="GV22" s="4" t="s">
        <v>46</v>
      </c>
      <c r="GW22" s="4" t="s">
        <v>7</v>
      </c>
      <c r="GX22" s="4" t="s">
        <v>7</v>
      </c>
      <c r="GY22" s="105" t="s">
        <v>8</v>
      </c>
      <c r="GZ22" s="105" t="s">
        <v>8</v>
      </c>
      <c r="HA22" s="4" t="s">
        <v>16</v>
      </c>
      <c r="HB22" s="4" t="s">
        <v>16</v>
      </c>
      <c r="HC22" s="4" t="s">
        <v>16</v>
      </c>
      <c r="HD22" s="4" t="s">
        <v>7</v>
      </c>
      <c r="HE22" s="4" t="s">
        <v>7</v>
      </c>
      <c r="HF22" s="4" t="s">
        <v>15</v>
      </c>
      <c r="HG22" s="106" t="str">
        <f>IF(COUNTIF(Trames!$K$73:$K$80,'Deroulé 5Jours'!$A22),"RA","JBC-21")</f>
        <v>JBC-21</v>
      </c>
      <c r="HH22" s="4" t="s">
        <v>15</v>
      </c>
      <c r="HI22" s="105" t="s">
        <v>8</v>
      </c>
      <c r="HJ22" s="4" t="s">
        <v>12</v>
      </c>
      <c r="HK22" s="4" t="s">
        <v>7</v>
      </c>
      <c r="HL22" s="4" t="s">
        <v>7</v>
      </c>
      <c r="HM22" s="4" t="s">
        <v>37</v>
      </c>
      <c r="HN22" s="4" t="s">
        <v>12</v>
      </c>
      <c r="HO22" s="4" t="s">
        <v>46</v>
      </c>
      <c r="HP22" s="105" t="s">
        <v>8</v>
      </c>
      <c r="HQ22" s="105" t="s">
        <v>8</v>
      </c>
      <c r="HR22" s="4" t="s">
        <v>7</v>
      </c>
      <c r="HS22" s="4" t="s">
        <v>7</v>
      </c>
      <c r="HT22" s="106" t="str">
        <f>IF(COUNTIF(Trames!$K$73:$K$80,'Deroulé 5Jours'!$A22),"RA","7H30-18H")</f>
        <v>7H30-18H</v>
      </c>
      <c r="HU22" s="105" t="s">
        <v>8</v>
      </c>
      <c r="HV22" s="106" t="str">
        <f>IF(COUNTIF(Trames!$K$73:$K$80,'Deroulé 5Jours'!$A22),"RA","JBC-25")</f>
        <v>JBC-25</v>
      </c>
      <c r="HW22" s="4" t="s">
        <v>39</v>
      </c>
      <c r="HX22" s="4" t="s">
        <v>39</v>
      </c>
      <c r="HY22" s="4" t="s">
        <v>7</v>
      </c>
      <c r="HZ22" s="4" t="s">
        <v>7</v>
      </c>
      <c r="IA22" s="4" t="s">
        <v>38</v>
      </c>
      <c r="IB22" s="4" t="s">
        <v>40</v>
      </c>
      <c r="IC22" s="4" t="s">
        <v>40</v>
      </c>
      <c r="ID22" s="105" t="s">
        <v>8</v>
      </c>
      <c r="IE22" s="105" t="s">
        <v>8</v>
      </c>
      <c r="IF22" s="4" t="s">
        <v>7</v>
      </c>
      <c r="IG22" s="4" t="s">
        <v>7</v>
      </c>
      <c r="IH22" s="4" t="s">
        <v>41</v>
      </c>
      <c r="II22" s="106" t="str">
        <f>IF(COUNTIF(Trames!$K$73:$K$80,'Deroulé 5Jours'!$A22),"RA","JBU-15")</f>
        <v>JBU-15</v>
      </c>
      <c r="IJ22" s="4" t="s">
        <v>41</v>
      </c>
      <c r="IK22" s="4" t="s">
        <v>8</v>
      </c>
      <c r="IL22" s="4" t="s">
        <v>41</v>
      </c>
      <c r="IM22" s="4" t="s">
        <v>7</v>
      </c>
      <c r="IN22" s="4" t="s">
        <v>7</v>
      </c>
      <c r="IO22" s="107" t="str">
        <f>IF($C$10="RA","JBC-23","7H30-18H")</f>
        <v>7H30-18H</v>
      </c>
      <c r="IP22" s="105" t="s">
        <v>8</v>
      </c>
      <c r="IQ22" s="105" t="s">
        <v>8</v>
      </c>
      <c r="IR22" s="4" t="s">
        <v>42</v>
      </c>
      <c r="IS22" s="4" t="s">
        <v>42</v>
      </c>
      <c r="IT22" s="4" t="s">
        <v>7</v>
      </c>
      <c r="IU22" s="4" t="s">
        <v>7</v>
      </c>
      <c r="IV22" s="4" t="s">
        <v>43</v>
      </c>
      <c r="IW22" s="4" t="s">
        <v>43</v>
      </c>
      <c r="IX22" s="105" t="s">
        <v>8</v>
      </c>
      <c r="IY22" s="106" t="str">
        <f>IF(COUNTIF(Trames!$K$73:$K$80,'Deroulé 5Jours'!$A22),"RA","JBU-16")</f>
        <v>JBU-16</v>
      </c>
      <c r="IZ22" s="4" t="s">
        <v>43</v>
      </c>
      <c r="JA22" s="4" t="s">
        <v>7</v>
      </c>
      <c r="JB22" s="4" t="s">
        <v>7</v>
      </c>
      <c r="JC22" s="4" t="s">
        <v>42</v>
      </c>
      <c r="JD22" s="4" t="s">
        <v>42</v>
      </c>
      <c r="JE22" s="4" t="s">
        <v>43</v>
      </c>
      <c r="JF22" s="105" t="s">
        <v>8</v>
      </c>
      <c r="JG22" s="105" t="s">
        <v>8</v>
      </c>
      <c r="JH22" s="4" t="s">
        <v>7</v>
      </c>
      <c r="JI22" s="4" t="s">
        <v>7</v>
      </c>
      <c r="JJ22" s="4" t="s">
        <v>44</v>
      </c>
      <c r="JK22" s="106" t="str">
        <f>IF(COUNTIF(Trames!$K$73:$K$80,'Deroulé 5Jours'!$A22),"RA","7H30-18H")</f>
        <v>7H30-18H</v>
      </c>
      <c r="JL22" s="4" t="s">
        <v>45</v>
      </c>
      <c r="JM22" s="105" t="s">
        <v>8</v>
      </c>
      <c r="JN22" s="106" t="str">
        <f>IF(COUNTIF(Trames!$K$73:$K$80,'Deroulé 5Jours'!$A22),"RA","CCV-46")</f>
        <v>CCV-46</v>
      </c>
      <c r="JO22" s="4" t="s">
        <v>7</v>
      </c>
      <c r="JP22" s="4" t="s">
        <v>7</v>
      </c>
      <c r="JQ22" s="105" t="s">
        <v>8</v>
      </c>
      <c r="JR22" s="4" t="s">
        <v>46</v>
      </c>
      <c r="JS22" s="107" t="str">
        <f>IF($E$14="RA","JBC-25","7H30-18H")</f>
        <v>7H30-18H</v>
      </c>
      <c r="JT22" s="4" t="s">
        <v>12</v>
      </c>
      <c r="JU22" s="105" t="s">
        <v>8</v>
      </c>
      <c r="JV22" s="4" t="s">
        <v>7</v>
      </c>
      <c r="JW22" s="4" t="s">
        <v>7</v>
      </c>
      <c r="JX22" s="4" t="s">
        <v>45</v>
      </c>
      <c r="JY22" s="4" t="s">
        <v>47</v>
      </c>
      <c r="JZ22" s="106" t="str">
        <f>IF(COUNTIF(Trames!$K$73:$K$80,'Deroulé 5Jours'!$A22),"RA","7H30-18H")</f>
        <v>7H30-18H</v>
      </c>
      <c r="KA22" s="105" t="s">
        <v>8</v>
      </c>
      <c r="KB22" s="106" t="str">
        <f>IF(COUNTIF(Trames!$K$73:$K$80,'Deroulé 5Jours'!$A22),"RA","7H30-18H")</f>
        <v>7H30-18H</v>
      </c>
      <c r="KC22" s="4" t="s">
        <v>7</v>
      </c>
      <c r="KD22" s="4" t="s">
        <v>7</v>
      </c>
      <c r="KE22" s="105" t="s">
        <v>8</v>
      </c>
      <c r="KF22" s="4" t="s">
        <v>46</v>
      </c>
      <c r="KG22" s="107" t="str">
        <f>IF($E$14="RA","JBC-25","7H30-18H")</f>
        <v>7H30-18H</v>
      </c>
      <c r="KH22" s="4" t="s">
        <v>12</v>
      </c>
      <c r="KI22" s="105" t="s">
        <v>8</v>
      </c>
      <c r="KJ22" s="4" t="s">
        <v>7</v>
      </c>
      <c r="KK22" s="4" t="s">
        <v>7</v>
      </c>
      <c r="KL22" s="4" t="s">
        <v>44</v>
      </c>
      <c r="KM22" s="106" t="str">
        <f>IF(COUNTIF(Trames!$K$73:$K$80,'Deroulé 5Jours'!$A22),"RA","7H30-18H")</f>
        <v>7H30-18H</v>
      </c>
      <c r="KN22" s="4" t="s">
        <v>45</v>
      </c>
      <c r="KO22" s="105" t="s">
        <v>8</v>
      </c>
      <c r="KP22" s="106" t="str">
        <f>IF(COUNTIF(Trames!$K$73:$K$80,'Deroulé 5Jours'!$A22),"RA","CCV-46")</f>
        <v>CCV-46</v>
      </c>
      <c r="KQ22" s="4" t="s">
        <v>7</v>
      </c>
      <c r="KR22" s="4" t="s">
        <v>7</v>
      </c>
      <c r="KS22" s="4" t="s">
        <v>42</v>
      </c>
      <c r="KT22" s="4" t="s">
        <v>42</v>
      </c>
      <c r="KU22" s="4" t="s">
        <v>43</v>
      </c>
      <c r="KV22" s="105" t="s">
        <v>8</v>
      </c>
      <c r="KW22" s="105" t="s">
        <v>8</v>
      </c>
      <c r="KX22" s="4" t="s">
        <v>7</v>
      </c>
      <c r="KY22" s="4" t="s">
        <v>7</v>
      </c>
      <c r="KZ22" s="4" t="s">
        <v>43</v>
      </c>
      <c r="LA22" s="4" t="s">
        <v>43</v>
      </c>
      <c r="LB22" s="105" t="s">
        <v>8</v>
      </c>
      <c r="LC22" s="106" t="str">
        <f>IF(COUNTIF(Trames!$K$73:$K$80,'Deroulé 5Jours'!$A22),"RA","JBU-16")</f>
        <v>JBU-16</v>
      </c>
      <c r="LD22" s="4" t="s">
        <v>43</v>
      </c>
      <c r="LE22" s="4" t="s">
        <v>7</v>
      </c>
      <c r="LF22" s="4" t="s">
        <v>7</v>
      </c>
      <c r="LG22" s="107" t="str">
        <f>IF($C$10="RA","JBC-23","7H30-18H")</f>
        <v>7H30-18H</v>
      </c>
      <c r="LH22" s="105" t="s">
        <v>8</v>
      </c>
      <c r="LI22" s="105" t="s">
        <v>8</v>
      </c>
      <c r="LJ22" s="4" t="s">
        <v>42</v>
      </c>
      <c r="LK22" s="4" t="s">
        <v>42</v>
      </c>
      <c r="LL22" s="4" t="s">
        <v>7</v>
      </c>
      <c r="LM22" s="4" t="s">
        <v>7</v>
      </c>
      <c r="LN22" s="4" t="s">
        <v>41</v>
      </c>
      <c r="LO22" s="106" t="str">
        <f>IF(COUNTIF(Trames!$K$73:$K$80,'Deroulé 5Jours'!$A22),"RA","JBU-15")</f>
        <v>JBU-15</v>
      </c>
      <c r="LP22" s="4" t="s">
        <v>41</v>
      </c>
      <c r="LQ22" s="4" t="s">
        <v>8</v>
      </c>
      <c r="LR22" s="4" t="s">
        <v>41</v>
      </c>
      <c r="LS22" s="4" t="s">
        <v>7</v>
      </c>
      <c r="LT22" s="4" t="s">
        <v>7</v>
      </c>
      <c r="LU22" s="4" t="s">
        <v>38</v>
      </c>
      <c r="LV22" s="4" t="s">
        <v>40</v>
      </c>
      <c r="LW22" s="4" t="s">
        <v>40</v>
      </c>
      <c r="LX22" s="105" t="s">
        <v>8</v>
      </c>
      <c r="LY22" s="105" t="s">
        <v>8</v>
      </c>
      <c r="LZ22" s="4" t="s">
        <v>7</v>
      </c>
      <c r="MA22" s="4" t="s">
        <v>7</v>
      </c>
      <c r="MB22" s="106" t="str">
        <f>IF(COUNTIF(Trames!$K$73:$K$80,'Deroulé 5Jours'!$A22),"RA","7H30-18H")</f>
        <v>7H30-18H</v>
      </c>
      <c r="MC22" s="105" t="s">
        <v>8</v>
      </c>
      <c r="MD22" s="106" t="str">
        <f>IF(COUNTIF(Trames!$K$73:$K$80,'Deroulé 5Jours'!$A22),"RA","JBC-25")</f>
        <v>JBC-25</v>
      </c>
      <c r="ME22" s="4" t="s">
        <v>39</v>
      </c>
      <c r="MF22" s="4" t="s">
        <v>39</v>
      </c>
      <c r="MG22" s="4" t="s">
        <v>7</v>
      </c>
      <c r="MH22" s="4" t="s">
        <v>7</v>
      </c>
      <c r="MI22" s="4" t="s">
        <v>37</v>
      </c>
      <c r="MJ22" s="4" t="s">
        <v>12</v>
      </c>
      <c r="MK22" s="4" t="s">
        <v>46</v>
      </c>
      <c r="ML22" s="105" t="s">
        <v>8</v>
      </c>
      <c r="MM22" s="105" t="s">
        <v>8</v>
      </c>
      <c r="MN22" s="4" t="s">
        <v>7</v>
      </c>
      <c r="MO22" s="4" t="s">
        <v>7</v>
      </c>
      <c r="MP22" s="4" t="s">
        <v>15</v>
      </c>
      <c r="MQ22" s="106" t="str">
        <f>IF(COUNTIF(Trames!$K$73:$K$80,'Deroulé 5Jours'!$A22),"RA","JBC-21")</f>
        <v>JBC-21</v>
      </c>
      <c r="MR22" s="4" t="s">
        <v>15</v>
      </c>
      <c r="MS22" s="105" t="s">
        <v>8</v>
      </c>
      <c r="MT22" s="4" t="s">
        <v>12</v>
      </c>
      <c r="MU22" s="2" t="s">
        <v>7</v>
      </c>
      <c r="MV22" s="2" t="s">
        <v>7</v>
      </c>
      <c r="MW22" s="105" t="s">
        <v>8</v>
      </c>
      <c r="MX22" s="105" t="s">
        <v>8</v>
      </c>
      <c r="MY22" s="4" t="s">
        <v>16</v>
      </c>
      <c r="MZ22" s="4" t="s">
        <v>16</v>
      </c>
      <c r="NA22" s="4" t="s">
        <v>16</v>
      </c>
      <c r="NB22" s="2" t="s">
        <v>7</v>
      </c>
      <c r="NC22" s="2" t="s">
        <v>7</v>
      </c>
      <c r="ND22" s="106" t="str">
        <f>IF(COUNTIF(Trames!$K$73:$K$80,'Deroulé 5Jours'!$A22),"RA","JBC-23")</f>
        <v>JBC-23</v>
      </c>
      <c r="NE22" s="4" t="s">
        <v>16</v>
      </c>
      <c r="NF22" s="105" t="s">
        <v>8</v>
      </c>
      <c r="NG22" s="107" t="str">
        <f>IF($F$4="RA","JFR-32","7H30-18H")</f>
        <v>7H30-18H</v>
      </c>
      <c r="NH22" s="4" t="s">
        <v>46</v>
      </c>
      <c r="NI22" s="2" t="s">
        <v>7</v>
      </c>
      <c r="NJ22" s="2" t="s">
        <v>7</v>
      </c>
      <c r="NK22" s="105" t="s">
        <v>8</v>
      </c>
      <c r="NL22" s="105" t="s">
        <v>8</v>
      </c>
      <c r="NM22" s="107" t="str">
        <f>IF($E$6="RA","JFR-37","7H30-18H")</f>
        <v>7H30-18H</v>
      </c>
      <c r="NN22" s="107" t="str">
        <f>IF($G$20="RA","CCV-46","7H30-18H")</f>
        <v>7H30-18H</v>
      </c>
      <c r="NO22" s="107" t="str">
        <f>IF($F$18="RA","JBU-16","7H30-18H")</f>
        <v>7H30-18H</v>
      </c>
      <c r="NP22" s="2" t="s">
        <v>7</v>
      </c>
      <c r="NQ22" s="2" t="s">
        <v>7</v>
      </c>
      <c r="NR22" s="106" t="str">
        <f>IF(COUNTIF(Trames!$K$73:$K$80,'Deroulé 5Jours'!$A22),"RA","7H30-18H")</f>
        <v>7H30-18H</v>
      </c>
      <c r="NS22" s="105" t="s">
        <v>8</v>
      </c>
      <c r="NT22" s="4" t="s">
        <v>14</v>
      </c>
      <c r="NU22" s="4" t="s">
        <v>15</v>
      </c>
      <c r="NV22" s="4" t="s">
        <v>15</v>
      </c>
      <c r="NW22" s="2" t="s">
        <v>7</v>
      </c>
      <c r="NX22" s="2" t="s">
        <v>7</v>
      </c>
      <c r="NY22" s="105" t="s">
        <v>8</v>
      </c>
      <c r="NZ22" s="4" t="s">
        <v>9</v>
      </c>
      <c r="OA22" s="4" t="s">
        <v>12</v>
      </c>
      <c r="OB22" s="4" t="s">
        <v>46</v>
      </c>
      <c r="OC22" s="105" t="s">
        <v>8</v>
      </c>
      <c r="OD22" s="2" t="s">
        <v>7</v>
      </c>
      <c r="OE22" s="2" t="s">
        <v>7</v>
      </c>
      <c r="OF22" s="4" t="s">
        <v>11</v>
      </c>
      <c r="OG22" s="105" t="s">
        <v>8</v>
      </c>
      <c r="OH22" s="106" t="str">
        <f>IF(COUNTIF(Trames!$K$73:$K$80,'Deroulé 5Jours'!$A22),"RA","JFR-37")</f>
        <v>JFR-37</v>
      </c>
      <c r="OI22" s="4" t="s">
        <v>11</v>
      </c>
      <c r="OJ22" s="4" t="s">
        <v>11</v>
      </c>
      <c r="OK22" s="2" t="s">
        <v>7</v>
      </c>
      <c r="OL22" s="2" t="s">
        <v>7</v>
      </c>
      <c r="OM22" s="4" t="s">
        <v>10</v>
      </c>
      <c r="ON22" s="4" t="s">
        <v>10</v>
      </c>
      <c r="OO22" s="105" t="s">
        <v>8</v>
      </c>
      <c r="OP22" s="4" t="s">
        <v>10</v>
      </c>
      <c r="OQ22" s="105" t="s">
        <v>8</v>
      </c>
      <c r="OR22" s="2" t="s">
        <v>7</v>
      </c>
      <c r="OS22" s="2" t="s">
        <v>7</v>
      </c>
      <c r="OT22" s="4" t="s">
        <v>9</v>
      </c>
      <c r="OU22" s="105" t="s">
        <v>8</v>
      </c>
      <c r="OV22" s="4" t="s">
        <v>9</v>
      </c>
      <c r="OW22" s="106" t="str">
        <f>IF(COUNTIF(Trames!$K$73:$K$80,'Deroulé 5Jours'!$A22),"RA","JFR-32")</f>
        <v>JFR-32</v>
      </c>
      <c r="OX22" s="4" t="s">
        <v>9</v>
      </c>
      <c r="OY22" s="133" t="s">
        <v>7</v>
      </c>
      <c r="OZ22" s="133" t="s">
        <v>7</v>
      </c>
      <c r="PA22" s="105" t="s">
        <v>8</v>
      </c>
      <c r="PB22" s="105" t="s">
        <v>8</v>
      </c>
      <c r="PC22" s="4" t="s">
        <v>42</v>
      </c>
      <c r="PD22" s="4" t="s">
        <v>54</v>
      </c>
      <c r="PE22" s="4" t="s">
        <v>54</v>
      </c>
      <c r="PF22" s="2" t="s">
        <v>7</v>
      </c>
      <c r="PG22" s="2" t="s">
        <v>7</v>
      </c>
    </row>
    <row r="23" spans="1:423">
      <c r="A23" s="124"/>
      <c r="B23" s="136" t="s">
        <v>8</v>
      </c>
      <c r="C23" s="105" t="s">
        <v>8</v>
      </c>
      <c r="D23" s="4" t="s">
        <v>42</v>
      </c>
      <c r="E23" s="4" t="s">
        <v>54</v>
      </c>
      <c r="F23" s="4" t="s">
        <v>54</v>
      </c>
      <c r="G23" s="4" t="s">
        <v>7</v>
      </c>
      <c r="H23" s="136" t="s">
        <v>7</v>
      </c>
      <c r="I23" s="4" t="s">
        <v>7</v>
      </c>
      <c r="J23" s="136" t="s">
        <v>7</v>
      </c>
      <c r="K23" s="135" t="s">
        <v>9</v>
      </c>
      <c r="L23" s="105" t="s">
        <v>8</v>
      </c>
      <c r="M23" s="4" t="s">
        <v>9</v>
      </c>
      <c r="N23" s="106" t="str">
        <f>IF(COUNTIF(Trames!$K$73:$K$80,'Deroulé 5Jours'!$A23),"RA","JFR-32")</f>
        <v>JFR-32</v>
      </c>
      <c r="O23" s="4" t="s">
        <v>9</v>
      </c>
      <c r="P23" s="4" t="s">
        <v>7</v>
      </c>
      <c r="Q23" s="135" t="s">
        <v>7</v>
      </c>
      <c r="R23" s="4" t="s">
        <v>10</v>
      </c>
      <c r="S23" s="4" t="s">
        <v>10</v>
      </c>
      <c r="T23" s="105" t="s">
        <v>8</v>
      </c>
      <c r="U23" s="4" t="s">
        <v>10</v>
      </c>
      <c r="V23" s="105" t="s">
        <v>8</v>
      </c>
      <c r="W23" s="4" t="s">
        <v>7</v>
      </c>
      <c r="X23" s="4" t="s">
        <v>7</v>
      </c>
      <c r="Y23" s="4" t="s">
        <v>11</v>
      </c>
      <c r="Z23" s="105" t="s">
        <v>8</v>
      </c>
      <c r="AA23" s="106" t="str">
        <f>IF(COUNTIF(Trames!$K$73:$K$80,'Deroulé 5Jours'!$A23),"RA","JFR-37")</f>
        <v>JFR-37</v>
      </c>
      <c r="AB23" s="4" t="s">
        <v>11</v>
      </c>
      <c r="AC23" s="4" t="s">
        <v>11</v>
      </c>
      <c r="AD23" s="4" t="s">
        <v>7</v>
      </c>
      <c r="AE23" s="4" t="s">
        <v>7</v>
      </c>
      <c r="AF23" s="105" t="s">
        <v>8</v>
      </c>
      <c r="AG23" s="4" t="s">
        <v>9</v>
      </c>
      <c r="AH23" s="4" t="s">
        <v>12</v>
      </c>
      <c r="AI23" s="4" t="s">
        <v>46</v>
      </c>
      <c r="AJ23" s="105" t="s">
        <v>8</v>
      </c>
      <c r="AK23" s="4" t="s">
        <v>7</v>
      </c>
      <c r="AL23" s="4" t="s">
        <v>7</v>
      </c>
      <c r="AM23" s="106" t="str">
        <f>IF(COUNTIF(Trames!$K$73:$K$80,'Deroulé 5Jours'!$A23),"RA","7H30-18H")</f>
        <v>7H30-18H</v>
      </c>
      <c r="AN23" s="105" t="s">
        <v>8</v>
      </c>
      <c r="AO23" s="4" t="s">
        <v>14</v>
      </c>
      <c r="AP23" s="4" t="s">
        <v>15</v>
      </c>
      <c r="AQ23" s="4" t="s">
        <v>15</v>
      </c>
      <c r="AR23" s="4" t="s">
        <v>7</v>
      </c>
      <c r="AS23" s="4" t="s">
        <v>7</v>
      </c>
      <c r="AT23" s="105" t="s">
        <v>8</v>
      </c>
      <c r="AU23" s="105" t="s">
        <v>8</v>
      </c>
      <c r="AV23" s="107" t="str">
        <f>IF($E$6="RA","JFR-37","7H30-18H")</f>
        <v>7H30-18H</v>
      </c>
      <c r="AW23" s="107" t="str">
        <f>IF($G$20="RA","CCV-46","7H30-18H")</f>
        <v>7H30-18H</v>
      </c>
      <c r="AX23" s="107" t="str">
        <f>IF($F$18="RA","JBU-16","7H30-18H")</f>
        <v>7H30-18H</v>
      </c>
      <c r="AY23" s="4" t="s">
        <v>7</v>
      </c>
      <c r="AZ23" s="4" t="s">
        <v>7</v>
      </c>
      <c r="BA23" s="106" t="str">
        <f>IF(COUNTIF(Trames!$K$73:$K$80,'Deroulé 5Jours'!$A23),"RA","JBC-23")</f>
        <v>JBC-23</v>
      </c>
      <c r="BB23" s="4" t="s">
        <v>16</v>
      </c>
      <c r="BC23" s="105" t="s">
        <v>8</v>
      </c>
      <c r="BD23" s="107" t="str">
        <f>IF($F$4="RA","JFR-32","7H30-18H")</f>
        <v>7H30-18H</v>
      </c>
      <c r="BE23" s="4" t="s">
        <v>46</v>
      </c>
      <c r="BF23" s="4" t="s">
        <v>7</v>
      </c>
      <c r="BG23" s="4" t="s">
        <v>7</v>
      </c>
      <c r="BH23" s="105" t="s">
        <v>8</v>
      </c>
      <c r="BI23" s="105" t="s">
        <v>8</v>
      </c>
      <c r="BJ23" s="4" t="s">
        <v>16</v>
      </c>
      <c r="BK23" s="4" t="s">
        <v>16</v>
      </c>
      <c r="BL23" s="4" t="s">
        <v>16</v>
      </c>
      <c r="BM23" s="4" t="s">
        <v>7</v>
      </c>
      <c r="BN23" s="4" t="s">
        <v>7</v>
      </c>
      <c r="BO23" s="4" t="s">
        <v>15</v>
      </c>
      <c r="BP23" s="106" t="str">
        <f>IF(COUNTIF(Trames!$K$73:$K$80,'Deroulé 5Jours'!$A23),"RA","JBC-21")</f>
        <v>JBC-21</v>
      </c>
      <c r="BQ23" s="4" t="s">
        <v>15</v>
      </c>
      <c r="BR23" s="105" t="s">
        <v>8</v>
      </c>
      <c r="BS23" s="4" t="s">
        <v>12</v>
      </c>
      <c r="BT23" s="4" t="s">
        <v>7</v>
      </c>
      <c r="BU23" s="4" t="s">
        <v>7</v>
      </c>
      <c r="BV23" s="4" t="s">
        <v>37</v>
      </c>
      <c r="BW23" s="4" t="s">
        <v>12</v>
      </c>
      <c r="BX23" s="4" t="s">
        <v>46</v>
      </c>
      <c r="BY23" s="105" t="s">
        <v>8</v>
      </c>
      <c r="BZ23" s="105" t="s">
        <v>8</v>
      </c>
      <c r="CA23" s="4" t="s">
        <v>7</v>
      </c>
      <c r="CB23" s="4" t="s">
        <v>7</v>
      </c>
      <c r="CC23" s="106" t="str">
        <f>IF(COUNTIF(Trames!$K$73:$K$80,'Deroulé 5Jours'!$A23),"RA","7H30-18H")</f>
        <v>7H30-18H</v>
      </c>
      <c r="CD23" s="105" t="s">
        <v>8</v>
      </c>
      <c r="CE23" s="106" t="str">
        <f>IF(COUNTIF(Trames!$K$73:$K$80,'Deroulé 5Jours'!$A23),"RA","JBC-25")</f>
        <v>JBC-25</v>
      </c>
      <c r="CF23" s="4" t="s">
        <v>39</v>
      </c>
      <c r="CG23" s="4" t="s">
        <v>39</v>
      </c>
      <c r="CH23" s="4" t="s">
        <v>7</v>
      </c>
      <c r="CI23" s="4" t="s">
        <v>7</v>
      </c>
      <c r="CJ23" s="4" t="s">
        <v>38</v>
      </c>
      <c r="CK23" s="4" t="s">
        <v>40</v>
      </c>
      <c r="CL23" s="4" t="s">
        <v>40</v>
      </c>
      <c r="CM23" s="105" t="s">
        <v>8</v>
      </c>
      <c r="CN23" s="105" t="s">
        <v>8</v>
      </c>
      <c r="CO23" s="4" t="s">
        <v>7</v>
      </c>
      <c r="CP23" s="4" t="s">
        <v>7</v>
      </c>
      <c r="CQ23" s="4" t="s">
        <v>41</v>
      </c>
      <c r="CR23" s="106" t="str">
        <f>IF(COUNTIF(Trames!$K$73:$K$80,'Deroulé 5Jours'!$A23),"RA","JBU-15")</f>
        <v>JBU-15</v>
      </c>
      <c r="CS23" s="4" t="s">
        <v>41</v>
      </c>
      <c r="CT23" s="4" t="s">
        <v>8</v>
      </c>
      <c r="CU23" s="4" t="s">
        <v>41</v>
      </c>
      <c r="CV23" s="4" t="s">
        <v>7</v>
      </c>
      <c r="CW23" s="4" t="s">
        <v>7</v>
      </c>
      <c r="CX23" s="107" t="str">
        <f>IF($C$10="RA","JBC-23","7H30-18H")</f>
        <v>7H30-18H</v>
      </c>
      <c r="CY23" s="105" t="s">
        <v>8</v>
      </c>
      <c r="CZ23" s="105" t="s">
        <v>8</v>
      </c>
      <c r="DA23" s="4" t="s">
        <v>42</v>
      </c>
      <c r="DB23" s="4" t="s">
        <v>42</v>
      </c>
      <c r="DC23" s="4" t="s">
        <v>7</v>
      </c>
      <c r="DD23" s="4" t="s">
        <v>7</v>
      </c>
      <c r="DE23" s="4" t="s">
        <v>43</v>
      </c>
      <c r="DF23" s="4" t="s">
        <v>43</v>
      </c>
      <c r="DG23" s="105" t="s">
        <v>8</v>
      </c>
      <c r="DH23" s="106" t="str">
        <f>IF(COUNTIF(Trames!$K$73:$K$80,'Deroulé 5Jours'!$A23),"RA","JBU-16")</f>
        <v>JBU-16</v>
      </c>
      <c r="DI23" s="4" t="s">
        <v>43</v>
      </c>
      <c r="DJ23" s="4" t="s">
        <v>7</v>
      </c>
      <c r="DK23" s="4" t="s">
        <v>7</v>
      </c>
      <c r="DL23" s="4" t="s">
        <v>42</v>
      </c>
      <c r="DM23" s="4" t="s">
        <v>42</v>
      </c>
      <c r="DN23" s="4" t="s">
        <v>43</v>
      </c>
      <c r="DO23" s="105" t="s">
        <v>8</v>
      </c>
      <c r="DP23" s="105" t="s">
        <v>8</v>
      </c>
      <c r="DQ23" s="4" t="s">
        <v>7</v>
      </c>
      <c r="DR23" s="4" t="s">
        <v>7</v>
      </c>
      <c r="DS23" s="4" t="s">
        <v>44</v>
      </c>
      <c r="DT23" s="106" t="str">
        <f>IF(COUNTIF(Trames!$K$73:$K$80,'Deroulé 5Jours'!$A23),"RA","7H30-18H")</f>
        <v>7H30-18H</v>
      </c>
      <c r="DU23" s="4" t="s">
        <v>45</v>
      </c>
      <c r="DV23" s="105" t="s">
        <v>8</v>
      </c>
      <c r="DW23" s="106" t="str">
        <f>IF(COUNTIF(Trames!$K$73:$K$80,'Deroulé 5Jours'!$A23),"RA","CCV-46")</f>
        <v>CCV-46</v>
      </c>
      <c r="DX23" s="4" t="s">
        <v>7</v>
      </c>
      <c r="DY23" s="4" t="s">
        <v>7</v>
      </c>
      <c r="DZ23" s="105" t="s">
        <v>8</v>
      </c>
      <c r="EA23" s="4" t="s">
        <v>46</v>
      </c>
      <c r="EB23" s="107" t="str">
        <f>IF($E$14="RA","JBC-25","7H30-18H")</f>
        <v>7H30-18H</v>
      </c>
      <c r="EC23" s="4" t="s">
        <v>12</v>
      </c>
      <c r="ED23" s="105" t="s">
        <v>8</v>
      </c>
      <c r="EE23" s="4" t="s">
        <v>7</v>
      </c>
      <c r="EF23" s="4" t="s">
        <v>7</v>
      </c>
      <c r="EG23" s="4" t="s">
        <v>45</v>
      </c>
      <c r="EH23" s="4" t="s">
        <v>47</v>
      </c>
      <c r="EI23" s="106" t="str">
        <f>IF(COUNTIF(Trames!$K$73:$K$80,'Deroulé 5Jours'!$A23),"RA","7H30-18H")</f>
        <v>7H30-18H</v>
      </c>
      <c r="EJ23" s="105" t="s">
        <v>8</v>
      </c>
      <c r="EK23" s="106" t="str">
        <f>IF(COUNTIF(Trames!$K$73:$K$80,'Deroulé 5Jours'!$A23),"RA","7H30-18H")</f>
        <v>7H30-18H</v>
      </c>
      <c r="EL23" s="4" t="s">
        <v>7</v>
      </c>
      <c r="EM23" s="4" t="s">
        <v>7</v>
      </c>
      <c r="EN23" s="136" t="s">
        <v>8</v>
      </c>
      <c r="EO23" s="105" t="s">
        <v>8</v>
      </c>
      <c r="EP23" s="4" t="s">
        <v>42</v>
      </c>
      <c r="EQ23" s="4" t="s">
        <v>54</v>
      </c>
      <c r="ER23" s="4" t="s">
        <v>54</v>
      </c>
      <c r="ES23" s="4" t="s">
        <v>7</v>
      </c>
      <c r="ET23" s="136" t="s">
        <v>7</v>
      </c>
      <c r="EU23" s="135" t="s">
        <v>9</v>
      </c>
      <c r="EV23" s="105" t="s">
        <v>8</v>
      </c>
      <c r="EW23" s="4" t="s">
        <v>9</v>
      </c>
      <c r="EX23" s="106" t="str">
        <f>IF(COUNTIF(Trames!$K$73:$K$80,'Deroulé 5Jours'!$A23),"RA","JFR-32")</f>
        <v>JFR-32</v>
      </c>
      <c r="EY23" s="4" t="s">
        <v>9</v>
      </c>
      <c r="EZ23" s="4" t="s">
        <v>7</v>
      </c>
      <c r="FA23" s="135" t="s">
        <v>7</v>
      </c>
      <c r="FB23" s="4" t="s">
        <v>10</v>
      </c>
      <c r="FC23" s="4" t="s">
        <v>10</v>
      </c>
      <c r="FD23" s="105" t="s">
        <v>8</v>
      </c>
      <c r="FE23" s="4" t="s">
        <v>10</v>
      </c>
      <c r="FF23" s="105" t="s">
        <v>8</v>
      </c>
      <c r="FG23" s="4" t="s">
        <v>7</v>
      </c>
      <c r="FH23" s="4" t="s">
        <v>7</v>
      </c>
      <c r="FI23" s="4" t="s">
        <v>11</v>
      </c>
      <c r="FJ23" s="105" t="s">
        <v>8</v>
      </c>
      <c r="FK23" s="106" t="str">
        <f>IF(COUNTIF(Trames!$K$73:$K$80,'Deroulé 5Jours'!$A23),"RA","JFR-37")</f>
        <v>JFR-37</v>
      </c>
      <c r="FL23" s="4" t="s">
        <v>11</v>
      </c>
      <c r="FM23" s="4" t="s">
        <v>11</v>
      </c>
      <c r="FN23" s="4" t="s">
        <v>7</v>
      </c>
      <c r="FO23" s="4" t="s">
        <v>7</v>
      </c>
      <c r="FP23" s="105" t="s">
        <v>8</v>
      </c>
      <c r="FQ23" s="4" t="s">
        <v>9</v>
      </c>
      <c r="FR23" s="4" t="s">
        <v>12</v>
      </c>
      <c r="FS23" s="4" t="s">
        <v>46</v>
      </c>
      <c r="FT23" s="105" t="s">
        <v>8</v>
      </c>
      <c r="FU23" s="4" t="s">
        <v>7</v>
      </c>
      <c r="FV23" s="4" t="s">
        <v>7</v>
      </c>
      <c r="FW23" s="106" t="str">
        <f>IF(COUNTIF(Trames!$K$73:$K$80,'Deroulé 5Jours'!$A23),"RA","7H30-18H")</f>
        <v>7H30-18H</v>
      </c>
      <c r="FX23" s="105" t="s">
        <v>8</v>
      </c>
      <c r="FY23" s="4" t="s">
        <v>14</v>
      </c>
      <c r="FZ23" s="4" t="s">
        <v>15</v>
      </c>
      <c r="GA23" s="4" t="s">
        <v>15</v>
      </c>
      <c r="GB23" s="4" t="s">
        <v>7</v>
      </c>
      <c r="GC23" s="4" t="s">
        <v>7</v>
      </c>
      <c r="GD23" s="105" t="s">
        <v>8</v>
      </c>
      <c r="GE23" s="105" t="s">
        <v>8</v>
      </c>
      <c r="GF23" s="107" t="str">
        <f>IF($E$6="RA","JFR-37","7H30-18H")</f>
        <v>7H30-18H</v>
      </c>
      <c r="GG23" s="107" t="str">
        <f>IF($G$20="RA","CCV-46","7H30-18H")</f>
        <v>7H30-18H</v>
      </c>
      <c r="GH23" s="107" t="str">
        <f>IF($F$18="RA","JBU-16","7H30-18H")</f>
        <v>7H30-18H</v>
      </c>
      <c r="GI23" s="4" t="s">
        <v>7</v>
      </c>
      <c r="GJ23" s="4" t="s">
        <v>7</v>
      </c>
      <c r="GK23" s="106" t="str">
        <f>IF(COUNTIF(Trames!$K$73:$K$80,'Deroulé 5Jours'!$A23),"RA","JBC-23")</f>
        <v>JBC-23</v>
      </c>
      <c r="GL23" s="4" t="s">
        <v>16</v>
      </c>
      <c r="GM23" s="105" t="s">
        <v>8</v>
      </c>
      <c r="GN23" s="107" t="str">
        <f>IF($F$4="RA","JFR-32","7H30-18H")</f>
        <v>7H30-18H</v>
      </c>
      <c r="GO23" s="4" t="s">
        <v>46</v>
      </c>
      <c r="GP23" s="4" t="s">
        <v>7</v>
      </c>
      <c r="GQ23" s="4" t="s">
        <v>7</v>
      </c>
      <c r="GR23" s="105" t="s">
        <v>8</v>
      </c>
      <c r="GS23" s="105" t="s">
        <v>8</v>
      </c>
      <c r="GT23" s="4" t="s">
        <v>16</v>
      </c>
      <c r="GU23" s="4" t="s">
        <v>16</v>
      </c>
      <c r="GV23" s="4" t="s">
        <v>16</v>
      </c>
      <c r="GW23" s="4" t="s">
        <v>7</v>
      </c>
      <c r="GX23" s="4" t="s">
        <v>7</v>
      </c>
      <c r="GY23" s="4" t="s">
        <v>15</v>
      </c>
      <c r="GZ23" s="106" t="str">
        <f>IF(COUNTIF(Trames!$K$73:$K$80,'Deroulé 5Jours'!$A23),"RA","JBC-21")</f>
        <v>JBC-21</v>
      </c>
      <c r="HA23" s="4" t="s">
        <v>15</v>
      </c>
      <c r="HB23" s="105" t="s">
        <v>8</v>
      </c>
      <c r="HC23" s="4" t="s">
        <v>12</v>
      </c>
      <c r="HD23" s="4" t="s">
        <v>7</v>
      </c>
      <c r="HE23" s="4" t="s">
        <v>7</v>
      </c>
      <c r="HF23" s="4" t="s">
        <v>37</v>
      </c>
      <c r="HG23" s="4" t="s">
        <v>12</v>
      </c>
      <c r="HH23" s="4" t="s">
        <v>46</v>
      </c>
      <c r="HI23" s="105" t="s">
        <v>8</v>
      </c>
      <c r="HJ23" s="105" t="s">
        <v>8</v>
      </c>
      <c r="HK23" s="4" t="s">
        <v>7</v>
      </c>
      <c r="HL23" s="4" t="s">
        <v>7</v>
      </c>
      <c r="HM23" s="106" t="str">
        <f>IF(COUNTIF(Trames!$K$73:$K$80,'Deroulé 5Jours'!$A23),"RA","7H30-18H")</f>
        <v>7H30-18H</v>
      </c>
      <c r="HN23" s="105" t="s">
        <v>8</v>
      </c>
      <c r="HO23" s="106" t="str">
        <f>IF(COUNTIF(Trames!$K$73:$K$80,'Deroulé 5Jours'!$A23),"RA","JBC-25")</f>
        <v>JBC-25</v>
      </c>
      <c r="HP23" s="4" t="s">
        <v>39</v>
      </c>
      <c r="HQ23" s="4" t="s">
        <v>39</v>
      </c>
      <c r="HR23" s="4" t="s">
        <v>7</v>
      </c>
      <c r="HS23" s="4" t="s">
        <v>7</v>
      </c>
      <c r="HT23" s="4" t="s">
        <v>38</v>
      </c>
      <c r="HU23" s="4" t="s">
        <v>40</v>
      </c>
      <c r="HV23" s="4" t="s">
        <v>40</v>
      </c>
      <c r="HW23" s="105" t="s">
        <v>8</v>
      </c>
      <c r="HX23" s="105" t="s">
        <v>8</v>
      </c>
      <c r="HY23" s="4" t="s">
        <v>7</v>
      </c>
      <c r="HZ23" s="4" t="s">
        <v>7</v>
      </c>
      <c r="IA23" s="4" t="s">
        <v>41</v>
      </c>
      <c r="IB23" s="106" t="str">
        <f>IF(COUNTIF(Trames!$K$73:$K$80,'Deroulé 5Jours'!$A23),"RA","JBU-15")</f>
        <v>JBU-15</v>
      </c>
      <c r="IC23" s="4" t="s">
        <v>41</v>
      </c>
      <c r="ID23" s="4" t="s">
        <v>8</v>
      </c>
      <c r="IE23" s="4" t="s">
        <v>41</v>
      </c>
      <c r="IF23" s="4" t="s">
        <v>7</v>
      </c>
      <c r="IG23" s="4" t="s">
        <v>7</v>
      </c>
      <c r="IH23" s="107" t="str">
        <f>IF($C$10="RA","JBC-23","7H30-18H")</f>
        <v>7H30-18H</v>
      </c>
      <c r="II23" s="105" t="s">
        <v>8</v>
      </c>
      <c r="IJ23" s="105" t="s">
        <v>8</v>
      </c>
      <c r="IK23" s="4" t="s">
        <v>42</v>
      </c>
      <c r="IL23" s="4" t="s">
        <v>42</v>
      </c>
      <c r="IM23" s="4" t="s">
        <v>7</v>
      </c>
      <c r="IN23" s="4" t="s">
        <v>7</v>
      </c>
      <c r="IO23" s="4" t="s">
        <v>43</v>
      </c>
      <c r="IP23" s="4" t="s">
        <v>43</v>
      </c>
      <c r="IQ23" s="105" t="s">
        <v>8</v>
      </c>
      <c r="IR23" s="106" t="str">
        <f>IF(COUNTIF(Trames!$K$73:$K$80,'Deroulé 5Jours'!$A23),"RA","JBU-16")</f>
        <v>JBU-16</v>
      </c>
      <c r="IS23" s="4" t="s">
        <v>43</v>
      </c>
      <c r="IT23" s="4" t="s">
        <v>7</v>
      </c>
      <c r="IU23" s="4" t="s">
        <v>7</v>
      </c>
      <c r="IV23" s="4" t="s">
        <v>42</v>
      </c>
      <c r="IW23" s="4" t="s">
        <v>42</v>
      </c>
      <c r="IX23" s="4" t="s">
        <v>43</v>
      </c>
      <c r="IY23" s="105" t="s">
        <v>8</v>
      </c>
      <c r="IZ23" s="105" t="s">
        <v>8</v>
      </c>
      <c r="JA23" s="4" t="s">
        <v>7</v>
      </c>
      <c r="JB23" s="4" t="s">
        <v>7</v>
      </c>
      <c r="JC23" s="4" t="s">
        <v>44</v>
      </c>
      <c r="JD23" s="106" t="str">
        <f>IF(COUNTIF(Trames!$K$73:$K$80,'Deroulé 5Jours'!$A23),"RA","7H30-18H")</f>
        <v>7H30-18H</v>
      </c>
      <c r="JE23" s="4" t="s">
        <v>45</v>
      </c>
      <c r="JF23" s="105" t="s">
        <v>8</v>
      </c>
      <c r="JG23" s="106" t="str">
        <f>IF(COUNTIF(Trames!$K$73:$K$80,'Deroulé 5Jours'!$A23),"RA","CCV-46")</f>
        <v>CCV-46</v>
      </c>
      <c r="JH23" s="4" t="s">
        <v>7</v>
      </c>
      <c r="JI23" s="4" t="s">
        <v>7</v>
      </c>
      <c r="JJ23" s="105" t="s">
        <v>8</v>
      </c>
      <c r="JK23" s="4" t="s">
        <v>46</v>
      </c>
      <c r="JL23" s="107" t="str">
        <f>IF($E$14="RA","JBC-25","7H30-18H")</f>
        <v>7H30-18H</v>
      </c>
      <c r="JM23" s="4" t="s">
        <v>12</v>
      </c>
      <c r="JN23" s="105" t="s">
        <v>8</v>
      </c>
      <c r="JO23" s="4" t="s">
        <v>7</v>
      </c>
      <c r="JP23" s="4" t="s">
        <v>7</v>
      </c>
      <c r="JQ23" s="4" t="s">
        <v>45</v>
      </c>
      <c r="JR23" s="4" t="s">
        <v>47</v>
      </c>
      <c r="JS23" s="106" t="str">
        <f>IF(COUNTIF(Trames!$K$73:$K$80,'Deroulé 5Jours'!$A23),"RA","7H30-18H")</f>
        <v>7H30-18H</v>
      </c>
      <c r="JT23" s="105" t="s">
        <v>8</v>
      </c>
      <c r="JU23" s="106" t="str">
        <f>IF(COUNTIF(Trames!$K$73:$K$80,'Deroulé 5Jours'!$A23),"RA","7H30-18H")</f>
        <v>7H30-18H</v>
      </c>
      <c r="JV23" s="4" t="s">
        <v>7</v>
      </c>
      <c r="JW23" s="4" t="s">
        <v>7</v>
      </c>
      <c r="JX23" s="105" t="s">
        <v>8</v>
      </c>
      <c r="JY23" s="105" t="s">
        <v>8</v>
      </c>
      <c r="JZ23" s="4" t="s">
        <v>42</v>
      </c>
      <c r="KA23" s="4" t="s">
        <v>54</v>
      </c>
      <c r="KB23" s="4" t="s">
        <v>54</v>
      </c>
      <c r="KC23" s="4" t="s">
        <v>7</v>
      </c>
      <c r="KD23" s="4" t="s">
        <v>7</v>
      </c>
      <c r="KE23" s="4" t="s">
        <v>45</v>
      </c>
      <c r="KF23" s="4" t="s">
        <v>47</v>
      </c>
      <c r="KG23" s="106" t="str">
        <f>IF(COUNTIF(Trames!$K$73:$K$80,'Deroulé 5Jours'!$A23),"RA","7H30-18H")</f>
        <v>7H30-18H</v>
      </c>
      <c r="KH23" s="105" t="s">
        <v>8</v>
      </c>
      <c r="KI23" s="106" t="str">
        <f>IF(COUNTIF(Trames!$K$73:$K$80,'Deroulé 5Jours'!$A23),"RA","7H30-18H")</f>
        <v>7H30-18H</v>
      </c>
      <c r="KJ23" s="4" t="s">
        <v>7</v>
      </c>
      <c r="KK23" s="4" t="s">
        <v>7</v>
      </c>
      <c r="KL23" s="105" t="s">
        <v>8</v>
      </c>
      <c r="KM23" s="4" t="s">
        <v>46</v>
      </c>
      <c r="KN23" s="107" t="str">
        <f>IF($E$14="RA","JBC-25","7H30-18H")</f>
        <v>7H30-18H</v>
      </c>
      <c r="KO23" s="4" t="s">
        <v>12</v>
      </c>
      <c r="KP23" s="105" t="s">
        <v>8</v>
      </c>
      <c r="KQ23" s="4" t="s">
        <v>7</v>
      </c>
      <c r="KR23" s="4" t="s">
        <v>7</v>
      </c>
      <c r="KS23" s="4" t="s">
        <v>44</v>
      </c>
      <c r="KT23" s="106" t="str">
        <f>IF(COUNTIF(Trames!$K$73:$K$80,'Deroulé 5Jours'!$A23),"RA","7H30-18H")</f>
        <v>7H30-18H</v>
      </c>
      <c r="KU23" s="4" t="s">
        <v>45</v>
      </c>
      <c r="KV23" s="105" t="s">
        <v>8</v>
      </c>
      <c r="KW23" s="106" t="str">
        <f>IF(COUNTIF(Trames!$K$73:$K$80,'Deroulé 5Jours'!$A23),"RA","CCV-46")</f>
        <v>CCV-46</v>
      </c>
      <c r="KX23" s="4" t="s">
        <v>7</v>
      </c>
      <c r="KY23" s="4" t="s">
        <v>7</v>
      </c>
      <c r="KZ23" s="4" t="s">
        <v>42</v>
      </c>
      <c r="LA23" s="4" t="s">
        <v>42</v>
      </c>
      <c r="LB23" s="4" t="s">
        <v>43</v>
      </c>
      <c r="LC23" s="105" t="s">
        <v>8</v>
      </c>
      <c r="LD23" s="105" t="s">
        <v>8</v>
      </c>
      <c r="LE23" s="4" t="s">
        <v>7</v>
      </c>
      <c r="LF23" s="4" t="s">
        <v>7</v>
      </c>
      <c r="LG23" s="4" t="s">
        <v>43</v>
      </c>
      <c r="LH23" s="4" t="s">
        <v>43</v>
      </c>
      <c r="LI23" s="105" t="s">
        <v>8</v>
      </c>
      <c r="LJ23" s="106" t="str">
        <f>IF(COUNTIF(Trames!$K$73:$K$80,'Deroulé 5Jours'!$A23),"RA","JBU-16")</f>
        <v>JBU-16</v>
      </c>
      <c r="LK23" s="4" t="s">
        <v>43</v>
      </c>
      <c r="LL23" s="4" t="s">
        <v>7</v>
      </c>
      <c r="LM23" s="4" t="s">
        <v>7</v>
      </c>
      <c r="LN23" s="107" t="str">
        <f>IF($C$10="RA","JBC-23","7H30-18H")</f>
        <v>7H30-18H</v>
      </c>
      <c r="LO23" s="105" t="s">
        <v>8</v>
      </c>
      <c r="LP23" s="105" t="s">
        <v>8</v>
      </c>
      <c r="LQ23" s="4" t="s">
        <v>42</v>
      </c>
      <c r="LR23" s="4" t="s">
        <v>42</v>
      </c>
      <c r="LS23" s="4" t="s">
        <v>7</v>
      </c>
      <c r="LT23" s="4" t="s">
        <v>7</v>
      </c>
      <c r="LU23" s="4" t="s">
        <v>41</v>
      </c>
      <c r="LV23" s="106" t="str">
        <f>IF(COUNTIF(Trames!$K$73:$K$80,'Deroulé 5Jours'!$A23),"RA","JBU-15")</f>
        <v>JBU-15</v>
      </c>
      <c r="LW23" s="4" t="s">
        <v>41</v>
      </c>
      <c r="LX23" s="4" t="s">
        <v>8</v>
      </c>
      <c r="LY23" s="4" t="s">
        <v>41</v>
      </c>
      <c r="LZ23" s="4" t="s">
        <v>7</v>
      </c>
      <c r="MA23" s="4" t="s">
        <v>7</v>
      </c>
      <c r="MB23" s="4" t="s">
        <v>38</v>
      </c>
      <c r="MC23" s="4" t="s">
        <v>40</v>
      </c>
      <c r="MD23" s="4" t="s">
        <v>40</v>
      </c>
      <c r="ME23" s="105" t="s">
        <v>8</v>
      </c>
      <c r="MF23" s="105" t="s">
        <v>8</v>
      </c>
      <c r="MG23" s="4" t="s">
        <v>7</v>
      </c>
      <c r="MH23" s="4" t="s">
        <v>7</v>
      </c>
      <c r="MI23" s="106" t="str">
        <f>IF(COUNTIF(Trames!$K$73:$K$80,'Deroulé 5Jours'!$A23),"RA","7H30-18H")</f>
        <v>7H30-18H</v>
      </c>
      <c r="MJ23" s="105" t="s">
        <v>8</v>
      </c>
      <c r="MK23" s="106" t="str">
        <f>IF(COUNTIF(Trames!$K$73:$K$80,'Deroulé 5Jours'!$A23),"RA","JBC-25")</f>
        <v>JBC-25</v>
      </c>
      <c r="ML23" s="4" t="s">
        <v>39</v>
      </c>
      <c r="MM23" s="4" t="s">
        <v>39</v>
      </c>
      <c r="MN23" s="4" t="s">
        <v>7</v>
      </c>
      <c r="MO23" s="4" t="s">
        <v>7</v>
      </c>
      <c r="MP23" s="4" t="s">
        <v>37</v>
      </c>
      <c r="MQ23" s="4" t="s">
        <v>12</v>
      </c>
      <c r="MR23" s="4" t="s">
        <v>46</v>
      </c>
      <c r="MS23" s="105" t="s">
        <v>8</v>
      </c>
      <c r="MT23" s="105" t="s">
        <v>8</v>
      </c>
      <c r="MU23" s="2" t="s">
        <v>7</v>
      </c>
      <c r="MV23" s="2" t="s">
        <v>7</v>
      </c>
      <c r="MW23" s="4" t="s">
        <v>15</v>
      </c>
      <c r="MX23" s="106" t="str">
        <f>IF(COUNTIF(Trames!$K$73:$K$80,'Deroulé 5Jours'!$A23),"RA","JBC-21")</f>
        <v>JBC-21</v>
      </c>
      <c r="MY23" s="4" t="s">
        <v>15</v>
      </c>
      <c r="MZ23" s="105" t="s">
        <v>8</v>
      </c>
      <c r="NA23" s="4" t="s">
        <v>12</v>
      </c>
      <c r="NB23" s="2" t="s">
        <v>7</v>
      </c>
      <c r="NC23" s="2" t="s">
        <v>7</v>
      </c>
      <c r="ND23" s="105" t="s">
        <v>8</v>
      </c>
      <c r="NE23" s="105" t="s">
        <v>8</v>
      </c>
      <c r="NF23" s="4" t="s">
        <v>16</v>
      </c>
      <c r="NG23" s="4" t="s">
        <v>16</v>
      </c>
      <c r="NH23" s="4" t="s">
        <v>16</v>
      </c>
      <c r="NI23" s="2" t="s">
        <v>7</v>
      </c>
      <c r="NJ23" s="2" t="s">
        <v>7</v>
      </c>
      <c r="NK23" s="106" t="str">
        <f>IF(COUNTIF(Trames!$K$73:$K$80,'Deroulé 5Jours'!$A23),"RA","JBC-23")</f>
        <v>JBC-23</v>
      </c>
      <c r="NL23" s="4" t="s">
        <v>16</v>
      </c>
      <c r="NM23" s="105" t="s">
        <v>8</v>
      </c>
      <c r="NN23" s="107" t="str">
        <f>IF($F$4="RA","JFR-32","7H30-18H")</f>
        <v>7H30-18H</v>
      </c>
      <c r="NO23" s="4" t="s">
        <v>46</v>
      </c>
      <c r="NP23" s="2" t="s">
        <v>7</v>
      </c>
      <c r="NQ23" s="2" t="s">
        <v>7</v>
      </c>
      <c r="NR23" s="105" t="s">
        <v>8</v>
      </c>
      <c r="NS23" s="105" t="s">
        <v>8</v>
      </c>
      <c r="NT23" s="107" t="str">
        <f>IF($E$6="RA","JFR-37","7H30-18H")</f>
        <v>7H30-18H</v>
      </c>
      <c r="NU23" s="107" t="str">
        <f>IF($G$20="RA","CCV-46","7H30-18H")</f>
        <v>7H30-18H</v>
      </c>
      <c r="NV23" s="107" t="str">
        <f>IF($F$18="RA","JBU-16","7H30-18H")</f>
        <v>7H30-18H</v>
      </c>
      <c r="NW23" s="2" t="s">
        <v>7</v>
      </c>
      <c r="NX23" s="2" t="s">
        <v>7</v>
      </c>
      <c r="NY23" s="106" t="str">
        <f>IF(COUNTIF(Trames!$K$73:$K$80,'Deroulé 5Jours'!$A23),"RA","7H30-18H")</f>
        <v>7H30-18H</v>
      </c>
      <c r="NZ23" s="105" t="s">
        <v>8</v>
      </c>
      <c r="OA23" s="4" t="s">
        <v>14</v>
      </c>
      <c r="OB23" s="4" t="s">
        <v>15</v>
      </c>
      <c r="OC23" s="4" t="s">
        <v>15</v>
      </c>
      <c r="OD23" s="2" t="s">
        <v>7</v>
      </c>
      <c r="OE23" s="2" t="s">
        <v>7</v>
      </c>
      <c r="OF23" s="105" t="s">
        <v>8</v>
      </c>
      <c r="OG23" s="4" t="s">
        <v>9</v>
      </c>
      <c r="OH23" s="4" t="s">
        <v>12</v>
      </c>
      <c r="OI23" s="4" t="s">
        <v>46</v>
      </c>
      <c r="OJ23" s="105" t="s">
        <v>8</v>
      </c>
      <c r="OK23" s="2" t="s">
        <v>7</v>
      </c>
      <c r="OL23" s="2" t="s">
        <v>7</v>
      </c>
      <c r="OM23" s="4" t="s">
        <v>11</v>
      </c>
      <c r="ON23" s="105" t="s">
        <v>8</v>
      </c>
      <c r="OO23" s="106" t="str">
        <f>IF(COUNTIF(Trames!$K$73:$K$80,'Deroulé 5Jours'!$A23),"RA","JFR-37")</f>
        <v>JFR-37</v>
      </c>
      <c r="OP23" s="4" t="s">
        <v>11</v>
      </c>
      <c r="OQ23" s="4" t="s">
        <v>11</v>
      </c>
      <c r="OR23" s="2" t="s">
        <v>7</v>
      </c>
      <c r="OS23" s="2" t="s">
        <v>7</v>
      </c>
      <c r="OT23" s="4" t="s">
        <v>10</v>
      </c>
      <c r="OU23" s="4" t="s">
        <v>10</v>
      </c>
      <c r="OV23" s="105" t="s">
        <v>8</v>
      </c>
      <c r="OW23" s="4" t="s">
        <v>10</v>
      </c>
      <c r="OX23" s="105" t="s">
        <v>8</v>
      </c>
      <c r="OY23" s="2" t="s">
        <v>7</v>
      </c>
      <c r="OZ23" s="2" t="s">
        <v>7</v>
      </c>
      <c r="PA23" s="4" t="s">
        <v>9</v>
      </c>
      <c r="PB23" s="105" t="s">
        <v>8</v>
      </c>
      <c r="PC23" s="4" t="s">
        <v>9</v>
      </c>
      <c r="PD23" s="106" t="str">
        <f>IF(COUNTIF(Trames!$K$73:$K$80,'Deroulé 5Jours'!$A23),"RA","JFR-32")</f>
        <v>JFR-32</v>
      </c>
      <c r="PE23" s="4" t="s">
        <v>9</v>
      </c>
      <c r="PF23" s="133" t="s">
        <v>7</v>
      </c>
      <c r="PG23" s="133" t="s">
        <v>7</v>
      </c>
    </row>
    <row r="24" spans="1:423">
      <c r="A24" s="124"/>
      <c r="B24" s="105"/>
      <c r="C24" s="105"/>
      <c r="D24" s="4"/>
      <c r="E24" s="4"/>
      <c r="F24" s="4"/>
      <c r="G24" s="4"/>
      <c r="H24" s="4"/>
      <c r="CA24" s="2"/>
      <c r="CB24" s="2"/>
      <c r="EN24" s="29"/>
      <c r="EO24" s="29"/>
      <c r="EP24" s="2"/>
      <c r="EQ24" s="2"/>
      <c r="ER24" s="2"/>
      <c r="ES24" s="2"/>
      <c r="ET24" s="2"/>
      <c r="EU24" s="30"/>
      <c r="EV24" s="29"/>
      <c r="EW24" s="2"/>
      <c r="EX24" s="2"/>
      <c r="EY24" s="2"/>
      <c r="EZ24" s="2"/>
      <c r="FA24" s="2"/>
      <c r="FB24" s="2"/>
      <c r="FC24" s="2"/>
      <c r="FD24" s="4"/>
      <c r="FE24" s="29"/>
      <c r="FF24" s="29"/>
      <c r="FG24" s="2"/>
      <c r="FH24" s="2"/>
      <c r="FI24" s="2"/>
      <c r="FJ24" s="2"/>
      <c r="FK24" s="29"/>
      <c r="FL24" s="30"/>
      <c r="FM24" s="2"/>
      <c r="FN24" s="2"/>
      <c r="FO24" s="2"/>
      <c r="FP24" s="29"/>
      <c r="FQ24" s="29"/>
      <c r="FR24" s="2"/>
      <c r="FS24" s="2"/>
      <c r="FT24" s="2"/>
      <c r="FU24" s="2"/>
      <c r="FV24" s="2"/>
      <c r="FW24" s="30"/>
      <c r="FX24" s="29"/>
      <c r="FY24" s="2"/>
      <c r="FZ24" s="2"/>
      <c r="GA24" s="2"/>
      <c r="GB24" s="2"/>
      <c r="GC24" s="2"/>
      <c r="GD24" s="2"/>
      <c r="GE24" s="2"/>
      <c r="GF24" s="4"/>
      <c r="GG24" s="29"/>
      <c r="GH24" s="29"/>
      <c r="GI24" s="2"/>
      <c r="GJ24" s="2"/>
      <c r="GK24" s="2"/>
      <c r="GL24" s="2"/>
      <c r="GM24" s="29"/>
      <c r="GN24" s="30"/>
      <c r="GO24" s="2"/>
      <c r="GP24" s="2"/>
      <c r="GQ24" s="2"/>
      <c r="GR24" s="29"/>
      <c r="GS24" s="29"/>
      <c r="GT24" s="2"/>
      <c r="GU24" s="2"/>
      <c r="GV24" s="2"/>
      <c r="GW24" s="2"/>
      <c r="GX24" s="2"/>
      <c r="GY24" s="30"/>
      <c r="GZ24" s="29"/>
      <c r="HA24" s="2"/>
      <c r="HB24" s="2"/>
      <c r="HC24" s="2"/>
      <c r="HD24" s="2"/>
      <c r="HE24" s="2"/>
      <c r="HF24" s="2"/>
      <c r="HG24" s="2"/>
      <c r="HH24" s="4"/>
      <c r="HI24" s="29"/>
      <c r="HJ24" s="29"/>
      <c r="HK24" s="2"/>
      <c r="HL24" s="2"/>
      <c r="HM24" s="2"/>
      <c r="HN24" s="2"/>
      <c r="HO24" s="29"/>
      <c r="HP24" s="30"/>
      <c r="HQ24" s="2"/>
      <c r="HR24" s="2"/>
      <c r="HS24" s="2"/>
      <c r="HT24" s="29"/>
      <c r="HU24" s="29"/>
      <c r="HV24" s="2"/>
      <c r="HW24" s="2"/>
      <c r="HX24" s="2"/>
      <c r="HY24" s="2"/>
      <c r="HZ24" s="2"/>
      <c r="IA24" s="30"/>
      <c r="IB24" s="29"/>
      <c r="IC24" s="2"/>
      <c r="ID24" s="2"/>
      <c r="IE24" s="2"/>
      <c r="IF24" s="2"/>
      <c r="IG24" s="2"/>
      <c r="IH24" s="2"/>
      <c r="II24" s="2"/>
      <c r="IJ24" s="4"/>
      <c r="IK24" s="29"/>
      <c r="IL24" s="29"/>
      <c r="IM24" s="2"/>
      <c r="IN24" s="2"/>
      <c r="IO24" s="2"/>
      <c r="IP24" s="2"/>
      <c r="IQ24" s="29"/>
      <c r="IR24" s="30"/>
      <c r="IS24" s="2"/>
      <c r="IT24" s="2"/>
      <c r="IU24" s="2"/>
      <c r="IV24" s="29"/>
      <c r="IW24" s="29"/>
      <c r="IX24" s="2"/>
      <c r="IY24" s="2"/>
      <c r="IZ24" s="2"/>
      <c r="JA24" s="2"/>
      <c r="JB24" s="2"/>
      <c r="JC24" s="30"/>
      <c r="JD24" s="29"/>
      <c r="JE24" s="2"/>
      <c r="JF24" s="2"/>
      <c r="JG24" s="2"/>
      <c r="JH24" s="2"/>
      <c r="JI24" s="2"/>
      <c r="JJ24" s="2"/>
      <c r="JK24" s="2"/>
      <c r="JL24" s="4"/>
      <c r="JM24" s="29"/>
      <c r="JN24" s="29"/>
      <c r="JO24" s="2"/>
      <c r="JP24" s="2"/>
      <c r="JQ24" s="2"/>
      <c r="JR24" s="2"/>
      <c r="JS24" s="29"/>
      <c r="JT24" s="30"/>
      <c r="JU24" s="2"/>
      <c r="JV24" s="2"/>
      <c r="JW24" s="2"/>
      <c r="JX24" s="29"/>
      <c r="JY24" s="29"/>
      <c r="JZ24" s="2"/>
      <c r="KA24" s="2"/>
      <c r="KB24" s="2"/>
      <c r="KC24" s="2"/>
      <c r="KD24" s="2"/>
      <c r="KE24" s="30"/>
      <c r="KF24" s="29"/>
      <c r="KG24" s="2"/>
      <c r="KH24" s="2"/>
      <c r="KI24" s="2"/>
      <c r="KJ24" s="2"/>
      <c r="KK24" s="2"/>
      <c r="KL24" s="2"/>
      <c r="KM24" s="2"/>
      <c r="KN24" s="4"/>
      <c r="KO24" s="29"/>
      <c r="KP24" s="29"/>
      <c r="KQ24" s="2"/>
      <c r="KR24" s="2"/>
      <c r="KS24" s="2"/>
      <c r="KT24" s="2"/>
      <c r="KU24" s="29"/>
      <c r="KV24" s="30"/>
      <c r="KW24" s="2"/>
      <c r="KX24" s="2"/>
      <c r="KY24" s="2"/>
      <c r="KZ24" s="29"/>
      <c r="LA24" s="29"/>
      <c r="LB24" s="2"/>
      <c r="LC24" s="2"/>
      <c r="LD24" s="2"/>
      <c r="LE24" s="2"/>
      <c r="LF24" s="2"/>
      <c r="LG24" s="30"/>
      <c r="LH24" s="29"/>
      <c r="LI24" s="2"/>
      <c r="LJ24" s="2"/>
      <c r="LK24" s="2"/>
      <c r="LL24" s="2"/>
      <c r="LM24" s="2"/>
      <c r="LN24" s="2"/>
      <c r="LO24" s="2"/>
      <c r="LP24" s="4"/>
      <c r="LQ24" s="29"/>
      <c r="LR24" s="29"/>
      <c r="LS24" s="2"/>
      <c r="LT24" s="2"/>
      <c r="LU24" s="2"/>
      <c r="LV24" s="2"/>
      <c r="LW24" s="29"/>
      <c r="LX24" s="30"/>
      <c r="LY24" s="2"/>
      <c r="LZ24" s="2"/>
      <c r="MA24" s="2"/>
      <c r="MB24" s="29"/>
      <c r="MC24" s="29"/>
      <c r="MD24" s="2"/>
      <c r="ME24" s="2"/>
      <c r="MF24" s="2"/>
      <c r="MG24" s="2"/>
      <c r="MH24" s="2"/>
      <c r="MI24" s="30"/>
      <c r="MJ24" s="29"/>
      <c r="MK24" s="2"/>
      <c r="ML24" s="2"/>
      <c r="MM24" s="2"/>
      <c r="MN24" s="2"/>
      <c r="MO24" s="2"/>
      <c r="MP24" s="2"/>
      <c r="MQ24" s="2"/>
      <c r="MR24" s="4"/>
      <c r="MS24" s="29"/>
      <c r="MT24" s="29"/>
      <c r="MU24" s="2"/>
      <c r="MV24" s="2"/>
      <c r="MW24" s="2"/>
      <c r="MX24" s="2"/>
      <c r="MY24" s="29"/>
      <c r="MZ24" s="30"/>
      <c r="NA24" s="2"/>
      <c r="NB24" s="2"/>
      <c r="NC24" s="2"/>
      <c r="ND24" s="29"/>
      <c r="NE24" s="29"/>
      <c r="NF24" s="2"/>
      <c r="NG24" s="2"/>
      <c r="NH24" s="2"/>
      <c r="NI24" s="2"/>
      <c r="NJ24" s="2"/>
      <c r="NK24" s="30"/>
      <c r="NL24" s="29"/>
      <c r="NM24" s="2"/>
      <c r="NN24" s="2"/>
      <c r="NO24" s="2"/>
      <c r="NP24" s="2"/>
      <c r="NQ24" s="2"/>
      <c r="NR24" s="2"/>
      <c r="NS24" s="2"/>
      <c r="NT24" s="4"/>
      <c r="NU24" s="29"/>
      <c r="NV24" s="29"/>
      <c r="NW24" s="2"/>
      <c r="NX24" s="2"/>
      <c r="NY24" s="2"/>
      <c r="NZ24" s="2"/>
      <c r="OA24" s="29"/>
      <c r="OB24" s="30"/>
      <c r="OC24" s="2"/>
      <c r="OD24" s="2"/>
      <c r="OE24" s="2"/>
      <c r="OF24" s="30"/>
      <c r="OG24" s="29"/>
      <c r="OH24" s="2"/>
      <c r="OI24" s="2"/>
      <c r="OJ24" s="2"/>
      <c r="OK24" s="2"/>
      <c r="OL24" s="2"/>
      <c r="OM24" s="2"/>
      <c r="ON24" s="2"/>
      <c r="OO24" s="4"/>
      <c r="OP24" s="29"/>
      <c r="OQ24" s="29"/>
      <c r="OR24" s="2"/>
      <c r="OS24" s="2"/>
      <c r="OT24" s="2"/>
      <c r="OU24" s="2"/>
      <c r="OV24" s="29"/>
      <c r="OW24" s="30"/>
      <c r="OX24" s="2"/>
      <c r="OY24" s="2"/>
      <c r="OZ24" s="2"/>
    </row>
    <row r="25" spans="1:423">
      <c r="A25" s="124"/>
      <c r="B25" s="4" t="s">
        <v>10</v>
      </c>
      <c r="C25" s="4" t="s">
        <v>10</v>
      </c>
      <c r="D25" s="105" t="s">
        <v>8</v>
      </c>
      <c r="E25" s="4" t="s">
        <v>10</v>
      </c>
      <c r="F25" s="105" t="s">
        <v>8</v>
      </c>
      <c r="G25" s="4" t="s">
        <v>7</v>
      </c>
      <c r="H25" s="4" t="s">
        <v>7</v>
      </c>
      <c r="I25" s="4" t="s">
        <v>7</v>
      </c>
      <c r="J25" s="4" t="s">
        <v>7</v>
      </c>
      <c r="K25" s="4" t="s">
        <v>11</v>
      </c>
      <c r="L25" s="105" t="s">
        <v>8</v>
      </c>
      <c r="M25" s="106" t="str">
        <f>IF(COUNTIF(Trames!$K$73:$K$80,'Deroulé 5Jours'!$A25),"RA","JFR-37")</f>
        <v>JFR-37</v>
      </c>
      <c r="N25" s="4" t="s">
        <v>11</v>
      </c>
      <c r="O25" s="4" t="s">
        <v>11</v>
      </c>
      <c r="P25" s="4" t="s">
        <v>7</v>
      </c>
      <c r="Q25" s="4" t="s">
        <v>7</v>
      </c>
      <c r="R25" s="105" t="s">
        <v>8</v>
      </c>
      <c r="S25" s="4" t="s">
        <v>9</v>
      </c>
      <c r="T25" s="4" t="s">
        <v>12</v>
      </c>
      <c r="U25" s="4" t="s">
        <v>46</v>
      </c>
      <c r="V25" s="105" t="s">
        <v>8</v>
      </c>
      <c r="W25" s="4" t="s">
        <v>7</v>
      </c>
      <c r="X25" s="4" t="s">
        <v>7</v>
      </c>
      <c r="Y25" s="106" t="str">
        <f>IF(COUNTIF(Trames!$K$73:$K$80,'Deroulé 5Jours'!$A25),"RA","7H30-18H")</f>
        <v>7H30-18H</v>
      </c>
      <c r="Z25" s="105" t="s">
        <v>8</v>
      </c>
      <c r="AA25" s="4" t="s">
        <v>14</v>
      </c>
      <c r="AB25" s="4" t="s">
        <v>15</v>
      </c>
      <c r="AC25" s="4" t="s">
        <v>15</v>
      </c>
      <c r="AD25" s="4" t="s">
        <v>7</v>
      </c>
      <c r="AE25" s="4" t="s">
        <v>7</v>
      </c>
      <c r="AF25" s="105" t="s">
        <v>8</v>
      </c>
      <c r="AG25" s="105" t="s">
        <v>8</v>
      </c>
      <c r="AH25" s="107" t="str">
        <f>IF($E$6="RA","JFR-37","7H30-18H")</f>
        <v>7H30-18H</v>
      </c>
      <c r="AI25" s="107" t="str">
        <f>IF($G$20="RA","CCV-46","7H30-18H")</f>
        <v>7H30-18H</v>
      </c>
      <c r="AJ25" s="107" t="str">
        <f>IF($F$18="RA","JBU-16","7H30-18H")</f>
        <v>7H30-18H</v>
      </c>
      <c r="AK25" s="4" t="s">
        <v>7</v>
      </c>
      <c r="AL25" s="4" t="s">
        <v>7</v>
      </c>
      <c r="AM25" s="106" t="str">
        <f>IF(COUNTIF(Trames!$K$73:$K$80,'Deroulé 5Jours'!$A25),"RA","JBC-23")</f>
        <v>JBC-23</v>
      </c>
      <c r="AN25" s="4" t="s">
        <v>16</v>
      </c>
      <c r="AO25" s="105" t="s">
        <v>8</v>
      </c>
      <c r="AP25" s="107" t="str">
        <f>IF($F$4="RA","JFR-32","7H30-18H")</f>
        <v>7H30-18H</v>
      </c>
      <c r="AQ25" s="4" t="s">
        <v>46</v>
      </c>
      <c r="AR25" s="4" t="s">
        <v>7</v>
      </c>
      <c r="AS25" s="4" t="s">
        <v>7</v>
      </c>
      <c r="AT25" s="105" t="s">
        <v>8</v>
      </c>
      <c r="AU25" s="105" t="s">
        <v>8</v>
      </c>
      <c r="AV25" s="4" t="s">
        <v>16</v>
      </c>
      <c r="AW25" s="4" t="s">
        <v>16</v>
      </c>
      <c r="AX25" s="4" t="s">
        <v>16</v>
      </c>
      <c r="AY25" s="4" t="s">
        <v>7</v>
      </c>
      <c r="AZ25" s="4" t="s">
        <v>7</v>
      </c>
      <c r="BA25" s="4" t="s">
        <v>15</v>
      </c>
      <c r="BB25" s="106" t="str">
        <f>IF(COUNTIF(Trames!$K$73:$K$80,'Deroulé 5Jours'!$A25),"RA","JBC-21")</f>
        <v>JBC-21</v>
      </c>
      <c r="BC25" s="4" t="s">
        <v>15</v>
      </c>
      <c r="BD25" s="105" t="s">
        <v>8</v>
      </c>
      <c r="BE25" s="4" t="s">
        <v>12</v>
      </c>
      <c r="BF25" s="4" t="s">
        <v>7</v>
      </c>
      <c r="BG25" s="4" t="s">
        <v>7</v>
      </c>
      <c r="BH25" s="4" t="s">
        <v>37</v>
      </c>
      <c r="BI25" s="4" t="s">
        <v>12</v>
      </c>
      <c r="BJ25" s="4" t="s">
        <v>46</v>
      </c>
      <c r="BK25" s="105" t="s">
        <v>8</v>
      </c>
      <c r="BL25" s="105" t="s">
        <v>8</v>
      </c>
      <c r="BM25" s="4" t="s">
        <v>7</v>
      </c>
      <c r="BN25" s="4" t="s">
        <v>7</v>
      </c>
      <c r="BO25" s="106" t="str">
        <f>IF(COUNTIF(Trames!$K$73:$K$80,'Deroulé 5Jours'!$A25),"RA","7H30-18H")</f>
        <v>7H30-18H</v>
      </c>
      <c r="BP25" s="105" t="s">
        <v>8</v>
      </c>
      <c r="BQ25" s="106" t="str">
        <f>IF(COUNTIF(Trames!$K$73:$K$80,'Deroulé 5Jours'!$A25),"RA","JBC-25")</f>
        <v>JBC-25</v>
      </c>
      <c r="BR25" s="4" t="s">
        <v>39</v>
      </c>
      <c r="BS25" s="4" t="s">
        <v>39</v>
      </c>
      <c r="BT25" s="4" t="s">
        <v>7</v>
      </c>
      <c r="BU25" s="4" t="s">
        <v>7</v>
      </c>
      <c r="BV25" s="4" t="s">
        <v>38</v>
      </c>
      <c r="BW25" s="4" t="s">
        <v>40</v>
      </c>
      <c r="BX25" s="4" t="s">
        <v>40</v>
      </c>
      <c r="BY25" s="105" t="s">
        <v>8</v>
      </c>
      <c r="BZ25" s="105" t="s">
        <v>8</v>
      </c>
      <c r="CA25" s="4" t="s">
        <v>7</v>
      </c>
      <c r="CB25" s="4" t="s">
        <v>7</v>
      </c>
      <c r="CC25" s="4" t="s">
        <v>41</v>
      </c>
      <c r="CD25" s="106" t="str">
        <f>IF(COUNTIF(Trames!$K$73:$K$80,'Deroulé 5Jours'!$A25),"RA","JBU-15")</f>
        <v>JBU-15</v>
      </c>
      <c r="CE25" s="4" t="s">
        <v>41</v>
      </c>
      <c r="CF25" s="4" t="s">
        <v>8</v>
      </c>
      <c r="CG25" s="4" t="s">
        <v>41</v>
      </c>
      <c r="CH25" s="4" t="s">
        <v>7</v>
      </c>
      <c r="CI25" s="4" t="s">
        <v>7</v>
      </c>
      <c r="CJ25" s="107" t="str">
        <f>IF($C$10="RA","JBC-23","7H30-18H")</f>
        <v>7H30-18H</v>
      </c>
      <c r="CK25" s="105" t="s">
        <v>8</v>
      </c>
      <c r="CL25" s="105" t="s">
        <v>8</v>
      </c>
      <c r="CM25" s="4" t="s">
        <v>42</v>
      </c>
      <c r="CN25" s="4" t="s">
        <v>42</v>
      </c>
      <c r="CO25" s="4" t="s">
        <v>7</v>
      </c>
      <c r="CP25" s="4" t="s">
        <v>7</v>
      </c>
      <c r="CQ25" s="4" t="s">
        <v>43</v>
      </c>
      <c r="CR25" s="4" t="s">
        <v>43</v>
      </c>
      <c r="CS25" s="105" t="s">
        <v>8</v>
      </c>
      <c r="CT25" s="106" t="str">
        <f>IF(COUNTIF(Trames!$K$73:$K$80,'Deroulé 5Jours'!$A25),"RA","JBU-16")</f>
        <v>JBU-16</v>
      </c>
      <c r="CU25" s="4" t="s">
        <v>43</v>
      </c>
      <c r="CV25" s="4" t="s">
        <v>7</v>
      </c>
      <c r="CW25" s="4" t="s">
        <v>7</v>
      </c>
      <c r="CX25" s="4" t="s">
        <v>42</v>
      </c>
      <c r="CY25" s="4" t="s">
        <v>42</v>
      </c>
      <c r="CZ25" s="4" t="s">
        <v>43</v>
      </c>
      <c r="DA25" s="105" t="s">
        <v>8</v>
      </c>
      <c r="DB25" s="105" t="s">
        <v>8</v>
      </c>
      <c r="DC25" s="4" t="s">
        <v>7</v>
      </c>
      <c r="DD25" s="4" t="s">
        <v>7</v>
      </c>
      <c r="DE25" s="4" t="s">
        <v>44</v>
      </c>
      <c r="DF25" s="106" t="str">
        <f>IF(COUNTIF(Trames!$K$73:$K$80,'Deroulé 5Jours'!$A25),"RA","7H30-18H")</f>
        <v>7H30-18H</v>
      </c>
      <c r="DG25" s="4" t="s">
        <v>45</v>
      </c>
      <c r="DH25" s="105" t="s">
        <v>8</v>
      </c>
      <c r="DI25" s="106" t="str">
        <f>IF(COUNTIF(Trames!$K$73:$K$80,'Deroulé 5Jours'!$A25),"RA","CCV-46")</f>
        <v>CCV-46</v>
      </c>
      <c r="DJ25" s="4" t="s">
        <v>7</v>
      </c>
      <c r="DK25" s="4" t="s">
        <v>7</v>
      </c>
      <c r="DL25" s="105" t="s">
        <v>8</v>
      </c>
      <c r="DM25" s="4" t="s">
        <v>46</v>
      </c>
      <c r="DN25" s="107" t="str">
        <f>IF($E$14="RA","JBC-25","7H30-18H")</f>
        <v>7H30-18H</v>
      </c>
      <c r="DO25" s="4" t="s">
        <v>12</v>
      </c>
      <c r="DP25" s="105" t="s">
        <v>8</v>
      </c>
      <c r="DQ25" s="4" t="s">
        <v>7</v>
      </c>
      <c r="DR25" s="4" t="s">
        <v>7</v>
      </c>
      <c r="DS25" s="4" t="s">
        <v>45</v>
      </c>
      <c r="DT25" s="4" t="s">
        <v>47</v>
      </c>
      <c r="DU25" s="106" t="str">
        <f>IF(COUNTIF(Trames!$K$73:$K$80,'Deroulé 5Jours'!$A25),"RA","7H30-18H")</f>
        <v>7H30-18H</v>
      </c>
      <c r="DV25" s="105" t="s">
        <v>8</v>
      </c>
      <c r="DW25" s="106" t="str">
        <f>IF(COUNTIF(Trames!$K$73:$K$80,'Deroulé 5Jours'!$A25),"RA","7H30-18H")</f>
        <v>7H30-18H</v>
      </c>
      <c r="DX25" s="4" t="s">
        <v>7</v>
      </c>
      <c r="DY25" s="4" t="s">
        <v>7</v>
      </c>
      <c r="DZ25" s="136" t="s">
        <v>8</v>
      </c>
      <c r="EA25" s="105" t="s">
        <v>8</v>
      </c>
      <c r="EB25" s="4" t="s">
        <v>42</v>
      </c>
      <c r="EC25" s="4" t="s">
        <v>54</v>
      </c>
      <c r="ED25" s="4" t="s">
        <v>54</v>
      </c>
      <c r="EE25" s="4" t="s">
        <v>7</v>
      </c>
      <c r="EF25" s="136" t="s">
        <v>7</v>
      </c>
      <c r="EG25" s="135" t="s">
        <v>9</v>
      </c>
      <c r="EH25" s="105" t="s">
        <v>8</v>
      </c>
      <c r="EI25" s="4" t="s">
        <v>9</v>
      </c>
      <c r="EJ25" s="106" t="str">
        <f>IF(COUNTIF(Trames!$K$73:$K$80,'Deroulé 5Jours'!$A25),"RA","JFR-32")</f>
        <v>JFR-32</v>
      </c>
      <c r="EK25" s="4" t="s">
        <v>9</v>
      </c>
      <c r="EL25" s="4" t="s">
        <v>7</v>
      </c>
      <c r="EM25" s="135" t="s">
        <v>7</v>
      </c>
      <c r="EN25" s="4" t="s">
        <v>10</v>
      </c>
      <c r="EO25" s="4" t="s">
        <v>10</v>
      </c>
      <c r="EP25" s="105" t="s">
        <v>8</v>
      </c>
      <c r="EQ25" s="4" t="s">
        <v>10</v>
      </c>
      <c r="ER25" s="105" t="s">
        <v>8</v>
      </c>
      <c r="ES25" s="4" t="s">
        <v>7</v>
      </c>
      <c r="ET25" s="4" t="s">
        <v>7</v>
      </c>
      <c r="EU25" s="4" t="s">
        <v>11</v>
      </c>
      <c r="EV25" s="105" t="s">
        <v>8</v>
      </c>
      <c r="EW25" s="106" t="str">
        <f>IF(COUNTIF(Trames!$K$73:$K$80,'Deroulé 5Jours'!$A25),"RA","JFR-37")</f>
        <v>JFR-37</v>
      </c>
      <c r="EX25" s="4" t="s">
        <v>11</v>
      </c>
      <c r="EY25" s="4" t="s">
        <v>11</v>
      </c>
      <c r="EZ25" s="4" t="s">
        <v>7</v>
      </c>
      <c r="FA25" s="4" t="s">
        <v>7</v>
      </c>
      <c r="FB25" s="105" t="s">
        <v>8</v>
      </c>
      <c r="FC25" s="4" t="s">
        <v>9</v>
      </c>
      <c r="FD25" s="4" t="s">
        <v>12</v>
      </c>
      <c r="FE25" s="4" t="s">
        <v>46</v>
      </c>
      <c r="FF25" s="105" t="s">
        <v>8</v>
      </c>
      <c r="FG25" s="4" t="s">
        <v>7</v>
      </c>
      <c r="FH25" s="4" t="s">
        <v>7</v>
      </c>
      <c r="FI25" s="106" t="str">
        <f>IF(COUNTIF(Trames!$K$73:$K$80,'Deroulé 5Jours'!$A25),"RA","7H30-18H")</f>
        <v>7H30-18H</v>
      </c>
      <c r="FJ25" s="105" t="s">
        <v>8</v>
      </c>
      <c r="FK25" s="4" t="s">
        <v>14</v>
      </c>
      <c r="FL25" s="4" t="s">
        <v>15</v>
      </c>
      <c r="FM25" s="4" t="s">
        <v>15</v>
      </c>
      <c r="FN25" s="4" t="s">
        <v>7</v>
      </c>
      <c r="FO25" s="4" t="s">
        <v>7</v>
      </c>
      <c r="FP25" s="105" t="s">
        <v>8</v>
      </c>
      <c r="FQ25" s="105" t="s">
        <v>8</v>
      </c>
      <c r="FR25" s="107" t="str">
        <f>IF($E$6="RA","JFR-37","7H30-18H")</f>
        <v>7H30-18H</v>
      </c>
      <c r="FS25" s="107" t="str">
        <f>IF($G$20="RA","CCV-46","7H30-18H")</f>
        <v>7H30-18H</v>
      </c>
      <c r="FT25" s="107" t="str">
        <f>IF($F$18="RA","JBU-16","7H30-18H")</f>
        <v>7H30-18H</v>
      </c>
      <c r="FU25" s="4" t="s">
        <v>7</v>
      </c>
      <c r="FV25" s="4" t="s">
        <v>7</v>
      </c>
      <c r="FW25" s="106" t="str">
        <f>IF(COUNTIF(Trames!$K$73:$K$80,'Deroulé 5Jours'!$A25),"RA","JBC-23")</f>
        <v>JBC-23</v>
      </c>
      <c r="FX25" s="4" t="s">
        <v>16</v>
      </c>
      <c r="FY25" s="105" t="s">
        <v>8</v>
      </c>
      <c r="FZ25" s="107" t="str">
        <f>IF($F$4="RA","JFR-32","7H30-18H")</f>
        <v>7H30-18H</v>
      </c>
      <c r="GA25" s="4" t="s">
        <v>46</v>
      </c>
      <c r="GB25" s="4" t="s">
        <v>7</v>
      </c>
      <c r="GC25" s="4" t="s">
        <v>7</v>
      </c>
      <c r="GD25" s="105" t="s">
        <v>8</v>
      </c>
      <c r="GE25" s="105" t="s">
        <v>8</v>
      </c>
      <c r="GF25" s="4" t="s">
        <v>16</v>
      </c>
      <c r="GG25" s="4" t="s">
        <v>16</v>
      </c>
      <c r="GH25" s="4" t="s">
        <v>16</v>
      </c>
      <c r="GI25" s="4" t="s">
        <v>7</v>
      </c>
      <c r="GJ25" s="4" t="s">
        <v>7</v>
      </c>
      <c r="GK25" s="4" t="s">
        <v>15</v>
      </c>
      <c r="GL25" s="106" t="str">
        <f>IF(COUNTIF(Trames!$K$73:$K$80,'Deroulé 5Jours'!$A25),"RA","JBC-21")</f>
        <v>JBC-21</v>
      </c>
      <c r="GM25" s="4" t="s">
        <v>15</v>
      </c>
      <c r="GN25" s="105" t="s">
        <v>8</v>
      </c>
      <c r="GO25" s="4" t="s">
        <v>12</v>
      </c>
      <c r="GP25" s="4" t="s">
        <v>7</v>
      </c>
      <c r="GQ25" s="4" t="s">
        <v>7</v>
      </c>
      <c r="GR25" s="4" t="s">
        <v>37</v>
      </c>
      <c r="GS25" s="4" t="s">
        <v>12</v>
      </c>
      <c r="GT25" s="4" t="s">
        <v>46</v>
      </c>
      <c r="GU25" s="105" t="s">
        <v>8</v>
      </c>
      <c r="GV25" s="105" t="s">
        <v>8</v>
      </c>
      <c r="GW25" s="4" t="s">
        <v>7</v>
      </c>
      <c r="GX25" s="4" t="s">
        <v>7</v>
      </c>
      <c r="GY25" s="106" t="str">
        <f>IF(COUNTIF(Trames!$K$73:$K$80,'Deroulé 5Jours'!$A25),"RA","7H30-18H")</f>
        <v>7H30-18H</v>
      </c>
      <c r="GZ25" s="105" t="s">
        <v>8</v>
      </c>
      <c r="HA25" s="106" t="str">
        <f>IF(COUNTIF(Trames!$K$73:$K$80,'Deroulé 5Jours'!$A25),"RA","JBC-25")</f>
        <v>JBC-25</v>
      </c>
      <c r="HB25" s="4" t="s">
        <v>39</v>
      </c>
      <c r="HC25" s="4" t="s">
        <v>39</v>
      </c>
      <c r="HD25" s="4" t="s">
        <v>7</v>
      </c>
      <c r="HE25" s="4" t="s">
        <v>7</v>
      </c>
      <c r="HF25" s="4" t="s">
        <v>38</v>
      </c>
      <c r="HG25" s="4" t="s">
        <v>40</v>
      </c>
      <c r="HH25" s="4" t="s">
        <v>40</v>
      </c>
      <c r="HI25" s="105" t="s">
        <v>8</v>
      </c>
      <c r="HJ25" s="105" t="s">
        <v>8</v>
      </c>
      <c r="HK25" s="4" t="s">
        <v>7</v>
      </c>
      <c r="HL25" s="4" t="s">
        <v>7</v>
      </c>
      <c r="HM25" s="4" t="s">
        <v>41</v>
      </c>
      <c r="HN25" s="106" t="str">
        <f>IF(COUNTIF(Trames!$K$73:$K$80,'Deroulé 5Jours'!$A25),"RA","JBU-15")</f>
        <v>JBU-15</v>
      </c>
      <c r="HO25" s="4" t="s">
        <v>41</v>
      </c>
      <c r="HP25" s="4" t="s">
        <v>8</v>
      </c>
      <c r="HQ25" s="4" t="s">
        <v>41</v>
      </c>
      <c r="HR25" s="4" t="s">
        <v>7</v>
      </c>
      <c r="HS25" s="4" t="s">
        <v>7</v>
      </c>
      <c r="HT25" s="107" t="str">
        <f>IF($C$10="RA","JBC-23","7H30-18H")</f>
        <v>7H30-18H</v>
      </c>
      <c r="HU25" s="105" t="s">
        <v>8</v>
      </c>
      <c r="HV25" s="105" t="s">
        <v>8</v>
      </c>
      <c r="HW25" s="4" t="s">
        <v>42</v>
      </c>
      <c r="HX25" s="4" t="s">
        <v>42</v>
      </c>
      <c r="HY25" s="4" t="s">
        <v>7</v>
      </c>
      <c r="HZ25" s="4" t="s">
        <v>7</v>
      </c>
      <c r="IA25" s="4" t="s">
        <v>43</v>
      </c>
      <c r="IB25" s="4" t="s">
        <v>43</v>
      </c>
      <c r="IC25" s="105" t="s">
        <v>8</v>
      </c>
      <c r="ID25" s="106" t="str">
        <f>IF(COUNTIF(Trames!$K$73:$K$80,'Deroulé 5Jours'!$A25),"RA","JBU-16")</f>
        <v>JBU-16</v>
      </c>
      <c r="IE25" s="4" t="s">
        <v>43</v>
      </c>
      <c r="IF25" s="4" t="s">
        <v>7</v>
      </c>
      <c r="IG25" s="4" t="s">
        <v>7</v>
      </c>
      <c r="IH25" s="4" t="s">
        <v>42</v>
      </c>
      <c r="II25" s="4" t="s">
        <v>42</v>
      </c>
      <c r="IJ25" s="4" t="s">
        <v>43</v>
      </c>
      <c r="IK25" s="105" t="s">
        <v>8</v>
      </c>
      <c r="IL25" s="105" t="s">
        <v>8</v>
      </c>
      <c r="IM25" s="4" t="s">
        <v>7</v>
      </c>
      <c r="IN25" s="4" t="s">
        <v>7</v>
      </c>
      <c r="IO25" s="4" t="s">
        <v>44</v>
      </c>
      <c r="IP25" s="106" t="str">
        <f>IF(COUNTIF(Trames!$K$73:$K$80,'Deroulé 5Jours'!$A25),"RA","7H30-18H")</f>
        <v>7H30-18H</v>
      </c>
      <c r="IQ25" s="4" t="s">
        <v>45</v>
      </c>
      <c r="IR25" s="105" t="s">
        <v>8</v>
      </c>
      <c r="IS25" s="106" t="str">
        <f>IF(COUNTIF(Trames!$K$73:$K$80,'Deroulé 5Jours'!$A25),"RA","CCV-46")</f>
        <v>CCV-46</v>
      </c>
      <c r="IT25" s="4" t="s">
        <v>7</v>
      </c>
      <c r="IU25" s="4" t="s">
        <v>7</v>
      </c>
      <c r="IV25" s="105" t="s">
        <v>8</v>
      </c>
      <c r="IW25" s="4" t="s">
        <v>46</v>
      </c>
      <c r="IX25" s="107" t="str">
        <f>IF($E$14="RA","JBC-25","7H30-18H")</f>
        <v>7H30-18H</v>
      </c>
      <c r="IY25" s="4" t="s">
        <v>12</v>
      </c>
      <c r="IZ25" s="105" t="s">
        <v>8</v>
      </c>
      <c r="JA25" s="4" t="s">
        <v>7</v>
      </c>
      <c r="JB25" s="4" t="s">
        <v>7</v>
      </c>
      <c r="JC25" s="4" t="s">
        <v>45</v>
      </c>
      <c r="JD25" s="4" t="s">
        <v>47</v>
      </c>
      <c r="JE25" s="106" t="str">
        <f>IF(COUNTIF(Trames!$K$73:$K$80,'Deroulé 5Jours'!$A25),"RA","7H30-18H")</f>
        <v>7H30-18H</v>
      </c>
      <c r="JF25" s="105" t="s">
        <v>8</v>
      </c>
      <c r="JG25" s="106" t="str">
        <f>IF(COUNTIF(Trames!$K$73:$K$80,'Deroulé 5Jours'!$A25),"RA","7H30-18H")</f>
        <v>7H30-18H</v>
      </c>
      <c r="JH25" s="4" t="s">
        <v>7</v>
      </c>
      <c r="JI25" s="4" t="s">
        <v>7</v>
      </c>
      <c r="JJ25" s="136" t="s">
        <v>8</v>
      </c>
      <c r="JK25" s="105" t="s">
        <v>8</v>
      </c>
      <c r="JL25" s="4" t="s">
        <v>42</v>
      </c>
      <c r="JM25" s="4" t="s">
        <v>54</v>
      </c>
      <c r="JN25" s="4" t="s">
        <v>54</v>
      </c>
      <c r="JO25" s="4" t="s">
        <v>7</v>
      </c>
      <c r="JP25" s="136" t="s">
        <v>7</v>
      </c>
      <c r="JQ25" s="135" t="s">
        <v>9</v>
      </c>
      <c r="JR25" s="105" t="s">
        <v>8</v>
      </c>
      <c r="JS25" s="4" t="s">
        <v>9</v>
      </c>
      <c r="JT25" s="106" t="str">
        <f>IF(COUNTIF(Trames!$K$73:$K$80,'Deroulé 5Jours'!$A25),"RA","JFR-32")</f>
        <v>JFR-32</v>
      </c>
      <c r="JU25" s="4" t="s">
        <v>9</v>
      </c>
      <c r="JV25" s="4" t="s">
        <v>7</v>
      </c>
      <c r="JW25" s="135" t="s">
        <v>7</v>
      </c>
      <c r="JX25" s="4" t="s">
        <v>10</v>
      </c>
      <c r="JY25" s="4" t="s">
        <v>10</v>
      </c>
      <c r="JZ25" s="105" t="s">
        <v>8</v>
      </c>
      <c r="KA25" s="4" t="s">
        <v>10</v>
      </c>
      <c r="KB25" s="105" t="s">
        <v>8</v>
      </c>
      <c r="KC25" s="4" t="s">
        <v>7</v>
      </c>
      <c r="KD25" s="4" t="s">
        <v>7</v>
      </c>
      <c r="KE25" s="4" t="s">
        <v>9</v>
      </c>
      <c r="KF25" s="105" t="s">
        <v>8</v>
      </c>
      <c r="KG25" s="4" t="s">
        <v>9</v>
      </c>
      <c r="KH25" s="106" t="str">
        <f>IF(COUNTIF(Trames!$K$73:$K$80,'Deroulé 5Jours'!$A25),"RA","JFR-32")</f>
        <v>JFR-32</v>
      </c>
      <c r="KI25" s="4" t="s">
        <v>9</v>
      </c>
      <c r="KJ25" s="4" t="s">
        <v>7</v>
      </c>
      <c r="KK25" s="4" t="s">
        <v>7</v>
      </c>
      <c r="KL25" s="105" t="s">
        <v>8</v>
      </c>
      <c r="KM25" s="105" t="s">
        <v>8</v>
      </c>
      <c r="KN25" s="4" t="s">
        <v>42</v>
      </c>
      <c r="KO25" s="4" t="s">
        <v>54</v>
      </c>
      <c r="KP25" s="4" t="s">
        <v>54</v>
      </c>
      <c r="KQ25" s="4" t="s">
        <v>7</v>
      </c>
      <c r="KR25" s="4" t="s">
        <v>7</v>
      </c>
      <c r="KS25" s="4" t="s">
        <v>45</v>
      </c>
      <c r="KT25" s="4" t="s">
        <v>47</v>
      </c>
      <c r="KU25" s="106" t="str">
        <f>IF(COUNTIF(Trames!$K$73:$K$80,'Deroulé 5Jours'!$A46),"RA","7H30-18H")</f>
        <v>7H30-18H</v>
      </c>
      <c r="KV25" s="105" t="s">
        <v>8</v>
      </c>
      <c r="KW25" s="106" t="str">
        <f>IF(COUNTIF(Trames!$K$73:$K$80,'Deroulé 5Jours'!$A46),"RA","7H30-18H")</f>
        <v>7H30-18H</v>
      </c>
      <c r="KX25" s="4" t="s">
        <v>7</v>
      </c>
      <c r="KY25" s="4" t="s">
        <v>7</v>
      </c>
      <c r="KZ25" s="105" t="s">
        <v>8</v>
      </c>
      <c r="LA25" s="4" t="s">
        <v>46</v>
      </c>
      <c r="LB25" s="107" t="str">
        <f>IF($E$14="RA","JBC-25","7H30-18H")</f>
        <v>7H30-18H</v>
      </c>
      <c r="LC25" s="4" t="s">
        <v>12</v>
      </c>
      <c r="LD25" s="105" t="s">
        <v>8</v>
      </c>
      <c r="LE25" s="4" t="s">
        <v>7</v>
      </c>
      <c r="LF25" s="4" t="s">
        <v>7</v>
      </c>
      <c r="LG25" s="4" t="s">
        <v>44</v>
      </c>
      <c r="LH25" s="106" t="str">
        <f>IF(COUNTIF(Trames!$K$73:$K$80,'Deroulé 5Jours'!$A46),"RA","7H30-18H")</f>
        <v>7H30-18H</v>
      </c>
      <c r="LI25" s="4" t="s">
        <v>45</v>
      </c>
      <c r="LJ25" s="105" t="s">
        <v>8</v>
      </c>
      <c r="LK25" s="106" t="str">
        <f>IF(COUNTIF(Trames!$K$73:$K$80,'Deroulé 5Jours'!$A46),"RA","CCV-46")</f>
        <v>CCV-46</v>
      </c>
      <c r="LL25" s="4" t="s">
        <v>7</v>
      </c>
      <c r="LM25" s="4" t="s">
        <v>7</v>
      </c>
      <c r="LN25" s="4" t="s">
        <v>42</v>
      </c>
      <c r="LO25" s="4" t="s">
        <v>42</v>
      </c>
      <c r="LP25" s="4" t="s">
        <v>43</v>
      </c>
      <c r="LQ25" s="105" t="s">
        <v>8</v>
      </c>
      <c r="LR25" s="105" t="s">
        <v>8</v>
      </c>
      <c r="LS25" s="4" t="s">
        <v>7</v>
      </c>
      <c r="LT25" s="4" t="s">
        <v>7</v>
      </c>
      <c r="LU25" s="4" t="s">
        <v>43</v>
      </c>
      <c r="LV25" s="4" t="s">
        <v>43</v>
      </c>
      <c r="LW25" s="105" t="s">
        <v>8</v>
      </c>
      <c r="LX25" s="106" t="str">
        <f>IF(COUNTIF(Trames!$K$73:$K$80,'Deroulé 5Jours'!$A46),"RA","JBU-16")</f>
        <v>JBU-16</v>
      </c>
      <c r="LY25" s="4" t="s">
        <v>43</v>
      </c>
      <c r="LZ25" s="4" t="s">
        <v>7</v>
      </c>
      <c r="MA25" s="4" t="s">
        <v>7</v>
      </c>
      <c r="MB25" s="107" t="str">
        <f>IF($C$10="RA","JBC-23","7H30-18H")</f>
        <v>7H30-18H</v>
      </c>
      <c r="MC25" s="105" t="s">
        <v>8</v>
      </c>
      <c r="MD25" s="105" t="s">
        <v>8</v>
      </c>
      <c r="ME25" s="4" t="s">
        <v>42</v>
      </c>
      <c r="MF25" s="4" t="s">
        <v>42</v>
      </c>
      <c r="MG25" s="4" t="s">
        <v>7</v>
      </c>
      <c r="MH25" s="4" t="s">
        <v>7</v>
      </c>
      <c r="MI25" s="4" t="s">
        <v>41</v>
      </c>
      <c r="MJ25" s="106" t="str">
        <f>IF(COUNTIF(Trames!$K$73:$K$80,'Deroulé 5Jours'!$A46),"RA","JBU-15")</f>
        <v>JBU-15</v>
      </c>
      <c r="MK25" s="4" t="s">
        <v>41</v>
      </c>
      <c r="ML25" s="4" t="s">
        <v>8</v>
      </c>
      <c r="MM25" s="4" t="s">
        <v>41</v>
      </c>
      <c r="MN25" s="4" t="s">
        <v>7</v>
      </c>
      <c r="MO25" s="4" t="s">
        <v>7</v>
      </c>
      <c r="MP25" s="4" t="s">
        <v>38</v>
      </c>
      <c r="MQ25" s="4" t="s">
        <v>40</v>
      </c>
      <c r="MR25" s="4" t="s">
        <v>40</v>
      </c>
      <c r="MS25" s="105" t="s">
        <v>8</v>
      </c>
      <c r="MT25" s="105" t="s">
        <v>8</v>
      </c>
      <c r="MU25" s="2" t="s">
        <v>7</v>
      </c>
      <c r="MV25" s="2" t="s">
        <v>7</v>
      </c>
      <c r="MW25" s="106" t="str">
        <f>IF(COUNTIF(Trames!$K$73:$K$80,'Deroulé 5Jours'!$A46),"RA","7H30-18H")</f>
        <v>7H30-18H</v>
      </c>
      <c r="MX25" s="105" t="s">
        <v>8</v>
      </c>
      <c r="MY25" s="106" t="str">
        <f>IF(COUNTIF(Trames!$K$73:$K$80,'Deroulé 5Jours'!$A46),"RA","JBC-25")</f>
        <v>JBC-25</v>
      </c>
      <c r="MZ25" s="4" t="s">
        <v>39</v>
      </c>
      <c r="NA25" s="4" t="s">
        <v>39</v>
      </c>
      <c r="NB25" s="2" t="s">
        <v>7</v>
      </c>
      <c r="NC25" s="2" t="s">
        <v>7</v>
      </c>
      <c r="ND25" s="4" t="s">
        <v>37</v>
      </c>
      <c r="NE25" s="4" t="s">
        <v>12</v>
      </c>
      <c r="NF25" s="4" t="s">
        <v>46</v>
      </c>
      <c r="NG25" s="105" t="s">
        <v>8</v>
      </c>
      <c r="NH25" s="105" t="s">
        <v>8</v>
      </c>
      <c r="NI25" s="2" t="s">
        <v>7</v>
      </c>
      <c r="NJ25" s="2" t="s">
        <v>7</v>
      </c>
      <c r="NK25" s="4" t="s">
        <v>15</v>
      </c>
      <c r="NL25" s="106" t="str">
        <f>IF(COUNTIF(Trames!$K$73:$K$80,'Deroulé 5Jours'!$A46),"RA","JBC-21")</f>
        <v>JBC-21</v>
      </c>
      <c r="NM25" s="4" t="s">
        <v>15</v>
      </c>
      <c r="NN25" s="105" t="s">
        <v>8</v>
      </c>
      <c r="NO25" s="4" t="s">
        <v>12</v>
      </c>
      <c r="NP25" s="2" t="s">
        <v>7</v>
      </c>
      <c r="NQ25" s="2" t="s">
        <v>7</v>
      </c>
      <c r="NR25" s="105" t="s">
        <v>8</v>
      </c>
      <c r="NS25" s="105" t="s">
        <v>8</v>
      </c>
      <c r="NT25" s="4" t="s">
        <v>16</v>
      </c>
      <c r="NU25" s="4" t="s">
        <v>16</v>
      </c>
      <c r="NV25" s="4" t="s">
        <v>16</v>
      </c>
      <c r="NW25" s="2" t="s">
        <v>7</v>
      </c>
      <c r="NX25" s="2" t="s">
        <v>7</v>
      </c>
      <c r="NY25" s="106" t="str">
        <f>IF(COUNTIF(Trames!$K$73:$K$80,'Deroulé 5Jours'!$A46),"RA","JBC-23")</f>
        <v>JBC-23</v>
      </c>
      <c r="NZ25" s="4" t="s">
        <v>16</v>
      </c>
      <c r="OA25" s="105" t="s">
        <v>8</v>
      </c>
      <c r="OB25" s="107" t="str">
        <f>IF($F$4="RA","JFR-32","7H30-18H")</f>
        <v>7H30-18H</v>
      </c>
      <c r="OC25" s="4" t="s">
        <v>46</v>
      </c>
      <c r="OD25" s="2" t="s">
        <v>7</v>
      </c>
      <c r="OE25" s="2" t="s">
        <v>7</v>
      </c>
      <c r="OF25" s="105" t="s">
        <v>8</v>
      </c>
      <c r="OG25" s="105" t="s">
        <v>8</v>
      </c>
      <c r="OH25" s="107" t="str">
        <f>IF($E$6="RA","JFR-37","7H30-18H")</f>
        <v>7H30-18H</v>
      </c>
      <c r="OI25" s="107" t="str">
        <f>IF($G$20="RA","CCV-46","7H30-18H")</f>
        <v>7H30-18H</v>
      </c>
      <c r="OJ25" s="107" t="str">
        <f>IF($F$18="RA","JBU-16","7H30-18H")</f>
        <v>7H30-18H</v>
      </c>
      <c r="OK25" s="2" t="s">
        <v>7</v>
      </c>
      <c r="OL25" s="2" t="s">
        <v>7</v>
      </c>
      <c r="OM25" s="106" t="str">
        <f>IF(COUNTIF(Trames!$K$73:$K$80,'Deroulé 5Jours'!$A46),"RA","7H30-18H")</f>
        <v>7H30-18H</v>
      </c>
      <c r="ON25" s="105" t="s">
        <v>8</v>
      </c>
      <c r="OO25" s="4" t="s">
        <v>14</v>
      </c>
      <c r="OP25" s="4" t="s">
        <v>15</v>
      </c>
      <c r="OQ25" s="4" t="s">
        <v>15</v>
      </c>
      <c r="OR25" s="2" t="s">
        <v>7</v>
      </c>
      <c r="OS25" s="2" t="s">
        <v>7</v>
      </c>
      <c r="OT25" s="105" t="s">
        <v>8</v>
      </c>
      <c r="OU25" s="4" t="s">
        <v>9</v>
      </c>
      <c r="OV25" s="4" t="s">
        <v>12</v>
      </c>
      <c r="OW25" s="4" t="s">
        <v>46</v>
      </c>
      <c r="OX25" s="105" t="s">
        <v>8</v>
      </c>
      <c r="OY25" s="2" t="s">
        <v>7</v>
      </c>
      <c r="OZ25" s="2" t="s">
        <v>7</v>
      </c>
      <c r="PA25" s="4" t="s">
        <v>11</v>
      </c>
      <c r="PB25" s="105" t="s">
        <v>8</v>
      </c>
      <c r="PC25" s="106" t="str">
        <f>IF(COUNTIF(Trames!$K$73:$K$80,'Deroulé 5Jours'!$A46),"RA","JFR-37")</f>
        <v>JFR-37</v>
      </c>
      <c r="PD25" s="4" t="s">
        <v>11</v>
      </c>
      <c r="PE25" s="4" t="s">
        <v>11</v>
      </c>
      <c r="PF25" s="2" t="s">
        <v>7</v>
      </c>
      <c r="PG25" s="2" t="s">
        <v>7</v>
      </c>
    </row>
    <row r="26" spans="1:423">
      <c r="A26" s="124"/>
      <c r="B26" s="4" t="s">
        <v>15</v>
      </c>
      <c r="C26" s="106" t="str">
        <f>IF(COUNTIF(Trames!$K$73:$K$80,'Deroulé 5Jours'!$A26),"RA","JBC-21")</f>
        <v>JBC-21</v>
      </c>
      <c r="D26" s="4" t="s">
        <v>15</v>
      </c>
      <c r="E26" s="105" t="s">
        <v>8</v>
      </c>
      <c r="F26" s="4" t="s">
        <v>12</v>
      </c>
      <c r="G26" s="4" t="s">
        <v>7</v>
      </c>
      <c r="H26" s="4" t="s">
        <v>7</v>
      </c>
      <c r="I26" s="4" t="s">
        <v>7</v>
      </c>
      <c r="J26" s="4" t="s">
        <v>7</v>
      </c>
      <c r="K26" s="4" t="s">
        <v>37</v>
      </c>
      <c r="L26" s="4" t="s">
        <v>12</v>
      </c>
      <c r="M26" s="4" t="s">
        <v>46</v>
      </c>
      <c r="N26" s="105" t="s">
        <v>8</v>
      </c>
      <c r="O26" s="105" t="s">
        <v>8</v>
      </c>
      <c r="P26" s="4" t="s">
        <v>7</v>
      </c>
      <c r="Q26" s="4" t="s">
        <v>7</v>
      </c>
      <c r="R26" s="106" t="str">
        <f>IF(COUNTIF(Trames!$K$73:$K$80,'Deroulé 5Jours'!$A26),"RA","7H30-18H")</f>
        <v>7H30-18H</v>
      </c>
      <c r="S26" s="105" t="s">
        <v>8</v>
      </c>
      <c r="T26" s="106" t="str">
        <f>IF(COUNTIF(Trames!$K$73:$K$80,'Deroulé 5Jours'!$A26),"RA","JBC-25")</f>
        <v>JBC-25</v>
      </c>
      <c r="U26" s="4" t="s">
        <v>39</v>
      </c>
      <c r="V26" s="4" t="s">
        <v>39</v>
      </c>
      <c r="W26" s="4" t="s">
        <v>7</v>
      </c>
      <c r="X26" s="4" t="s">
        <v>7</v>
      </c>
      <c r="Y26" s="4" t="s">
        <v>38</v>
      </c>
      <c r="Z26" s="4" t="s">
        <v>40</v>
      </c>
      <c r="AA26" s="4" t="s">
        <v>40</v>
      </c>
      <c r="AB26" s="105" t="s">
        <v>8</v>
      </c>
      <c r="AC26" s="105" t="s">
        <v>8</v>
      </c>
      <c r="AD26" s="4" t="s">
        <v>7</v>
      </c>
      <c r="AE26" s="4" t="s">
        <v>7</v>
      </c>
      <c r="AF26" s="4" t="s">
        <v>41</v>
      </c>
      <c r="AG26" s="106" t="str">
        <f>IF(COUNTIF(Trames!$K$73:$K$80,'Deroulé 5Jours'!$A26),"RA","JBU-15")</f>
        <v>JBU-15</v>
      </c>
      <c r="AH26" s="4" t="s">
        <v>41</v>
      </c>
      <c r="AI26" s="4" t="s">
        <v>8</v>
      </c>
      <c r="AJ26" s="4" t="s">
        <v>41</v>
      </c>
      <c r="AK26" s="4" t="s">
        <v>7</v>
      </c>
      <c r="AL26" s="4" t="s">
        <v>7</v>
      </c>
      <c r="AM26" s="107" t="str">
        <f>IF($C$10="RA","JBC-23","7H30-18H")</f>
        <v>7H30-18H</v>
      </c>
      <c r="AN26" s="105" t="s">
        <v>8</v>
      </c>
      <c r="AO26" s="105" t="s">
        <v>8</v>
      </c>
      <c r="AP26" s="4" t="s">
        <v>42</v>
      </c>
      <c r="AQ26" s="4" t="s">
        <v>42</v>
      </c>
      <c r="AR26" s="4" t="s">
        <v>7</v>
      </c>
      <c r="AS26" s="4" t="s">
        <v>7</v>
      </c>
      <c r="AT26" s="4" t="s">
        <v>43</v>
      </c>
      <c r="AU26" s="4" t="s">
        <v>43</v>
      </c>
      <c r="AV26" s="105" t="s">
        <v>8</v>
      </c>
      <c r="AW26" s="106" t="str">
        <f>IF(COUNTIF(Trames!$K$73:$K$80,'Deroulé 5Jours'!$A26),"RA","JBU-16")</f>
        <v>JBU-16</v>
      </c>
      <c r="AX26" s="4" t="s">
        <v>43</v>
      </c>
      <c r="AY26" s="4" t="s">
        <v>7</v>
      </c>
      <c r="AZ26" s="4" t="s">
        <v>7</v>
      </c>
      <c r="BA26" s="4" t="s">
        <v>42</v>
      </c>
      <c r="BB26" s="4" t="s">
        <v>42</v>
      </c>
      <c r="BC26" s="4" t="s">
        <v>43</v>
      </c>
      <c r="BD26" s="105" t="s">
        <v>8</v>
      </c>
      <c r="BE26" s="105" t="s">
        <v>8</v>
      </c>
      <c r="BF26" s="4" t="s">
        <v>7</v>
      </c>
      <c r="BG26" s="4" t="s">
        <v>7</v>
      </c>
      <c r="BH26" s="4" t="s">
        <v>44</v>
      </c>
      <c r="BI26" s="106" t="str">
        <f>IF(COUNTIF(Trames!$K$73:$K$80,'Deroulé 5Jours'!$A26),"RA","7H30-18H")</f>
        <v>7H30-18H</v>
      </c>
      <c r="BJ26" s="4" t="s">
        <v>45</v>
      </c>
      <c r="BK26" s="105" t="s">
        <v>8</v>
      </c>
      <c r="BL26" s="106" t="str">
        <f>IF(COUNTIF(Trames!$K$73:$K$80,'Deroulé 5Jours'!$A26),"RA","CCV-46")</f>
        <v>CCV-46</v>
      </c>
      <c r="BM26" s="4" t="s">
        <v>7</v>
      </c>
      <c r="BN26" s="4" t="s">
        <v>7</v>
      </c>
      <c r="BO26" s="105" t="s">
        <v>8</v>
      </c>
      <c r="BP26" s="4" t="s">
        <v>46</v>
      </c>
      <c r="BQ26" s="107" t="str">
        <f>IF($E$14="RA","JBC-25","7H30-18H")</f>
        <v>7H30-18H</v>
      </c>
      <c r="BR26" s="4" t="s">
        <v>12</v>
      </c>
      <c r="BS26" s="105" t="s">
        <v>8</v>
      </c>
      <c r="BT26" s="4" t="s">
        <v>7</v>
      </c>
      <c r="BU26" s="4" t="s">
        <v>7</v>
      </c>
      <c r="BV26" s="4" t="s">
        <v>45</v>
      </c>
      <c r="BW26" s="4" t="s">
        <v>47</v>
      </c>
      <c r="BX26" s="106" t="str">
        <f>IF(COUNTIF(Trames!$K$73:$K$80,'Deroulé 5Jours'!$A26),"RA","7H30-18H")</f>
        <v>7H30-18H</v>
      </c>
      <c r="BY26" s="105" t="s">
        <v>8</v>
      </c>
      <c r="BZ26" s="106" t="str">
        <f>IF(COUNTIF(Trames!$K$73:$K$80,'Deroulé 5Jours'!$A26),"RA","7H30-18H")</f>
        <v>7H30-18H</v>
      </c>
      <c r="CA26" s="4" t="s">
        <v>7</v>
      </c>
      <c r="CB26" s="4" t="s">
        <v>7</v>
      </c>
      <c r="CC26" s="136" t="s">
        <v>8</v>
      </c>
      <c r="CD26" s="105" t="s">
        <v>8</v>
      </c>
      <c r="CE26" s="4" t="s">
        <v>42</v>
      </c>
      <c r="CF26" s="4" t="s">
        <v>54</v>
      </c>
      <c r="CG26" s="4" t="s">
        <v>54</v>
      </c>
      <c r="CH26" s="4" t="s">
        <v>7</v>
      </c>
      <c r="CI26" s="136" t="s">
        <v>7</v>
      </c>
      <c r="CJ26" s="135" t="s">
        <v>9</v>
      </c>
      <c r="CK26" s="105" t="s">
        <v>8</v>
      </c>
      <c r="CL26" s="4" t="s">
        <v>9</v>
      </c>
      <c r="CM26" s="106" t="str">
        <f>IF(COUNTIF(Trames!$K$73:$K$80,'Deroulé 5Jours'!$A26),"RA","JFR-32")</f>
        <v>JFR-32</v>
      </c>
      <c r="CN26" s="4" t="s">
        <v>9</v>
      </c>
      <c r="CO26" s="4" t="s">
        <v>7</v>
      </c>
      <c r="CP26" s="135" t="s">
        <v>7</v>
      </c>
      <c r="CQ26" s="4" t="s">
        <v>10</v>
      </c>
      <c r="CR26" s="4" t="s">
        <v>10</v>
      </c>
      <c r="CS26" s="105" t="s">
        <v>8</v>
      </c>
      <c r="CT26" s="4" t="s">
        <v>10</v>
      </c>
      <c r="CU26" s="105" t="s">
        <v>8</v>
      </c>
      <c r="CV26" s="4" t="s">
        <v>7</v>
      </c>
      <c r="CW26" s="4" t="s">
        <v>7</v>
      </c>
      <c r="CX26" s="4" t="s">
        <v>11</v>
      </c>
      <c r="CY26" s="105" t="s">
        <v>8</v>
      </c>
      <c r="CZ26" s="106" t="str">
        <f>IF(COUNTIF(Trames!$K$73:$K$80,'Deroulé 5Jours'!$A26),"RA","JFR-37")</f>
        <v>JFR-37</v>
      </c>
      <c r="DA26" s="4" t="s">
        <v>11</v>
      </c>
      <c r="DB26" s="4" t="s">
        <v>11</v>
      </c>
      <c r="DC26" s="4" t="s">
        <v>7</v>
      </c>
      <c r="DD26" s="4" t="s">
        <v>7</v>
      </c>
      <c r="DE26" s="105" t="s">
        <v>8</v>
      </c>
      <c r="DF26" s="4" t="s">
        <v>9</v>
      </c>
      <c r="DG26" s="4" t="s">
        <v>12</v>
      </c>
      <c r="DH26" s="4" t="s">
        <v>46</v>
      </c>
      <c r="DI26" s="105" t="s">
        <v>8</v>
      </c>
      <c r="DJ26" s="4" t="s">
        <v>7</v>
      </c>
      <c r="DK26" s="4" t="s">
        <v>7</v>
      </c>
      <c r="DL26" s="106" t="str">
        <f>IF(COUNTIF(Trames!$K$73:$K$80,'Deroulé 5Jours'!$A26),"RA","7H30-18H")</f>
        <v>7H30-18H</v>
      </c>
      <c r="DM26" s="105" t="s">
        <v>8</v>
      </c>
      <c r="DN26" s="4" t="s">
        <v>14</v>
      </c>
      <c r="DO26" s="4" t="s">
        <v>15</v>
      </c>
      <c r="DP26" s="4" t="s">
        <v>15</v>
      </c>
      <c r="DQ26" s="4" t="s">
        <v>7</v>
      </c>
      <c r="DR26" s="4" t="s">
        <v>7</v>
      </c>
      <c r="DS26" s="105" t="s">
        <v>8</v>
      </c>
      <c r="DT26" s="105" t="s">
        <v>8</v>
      </c>
      <c r="DU26" s="107" t="str">
        <f>IF($E$6="RA","JFR-37","7H30-18H")</f>
        <v>7H30-18H</v>
      </c>
      <c r="DV26" s="107" t="str">
        <f>IF($G$20="RA","CCV-46","7H30-18H")</f>
        <v>7H30-18H</v>
      </c>
      <c r="DW26" s="107" t="str">
        <f>IF($F$18="RA","JBU-16","7H30-18H")</f>
        <v>7H30-18H</v>
      </c>
      <c r="DX26" s="4" t="s">
        <v>7</v>
      </c>
      <c r="DY26" s="4" t="s">
        <v>7</v>
      </c>
      <c r="DZ26" s="106" t="str">
        <f>IF(COUNTIF(Trames!$K$73:$K$80,'Deroulé 5Jours'!$A26),"RA","JBC-23")</f>
        <v>JBC-23</v>
      </c>
      <c r="EA26" s="4" t="s">
        <v>16</v>
      </c>
      <c r="EB26" s="105" t="s">
        <v>8</v>
      </c>
      <c r="EC26" s="107" t="str">
        <f>IF($F$4="RA","JFR-32","7H30-18H")</f>
        <v>7H30-18H</v>
      </c>
      <c r="ED26" s="4" t="s">
        <v>46</v>
      </c>
      <c r="EE26" s="4" t="s">
        <v>7</v>
      </c>
      <c r="EF26" s="4" t="s">
        <v>7</v>
      </c>
      <c r="EG26" s="105" t="s">
        <v>8</v>
      </c>
      <c r="EH26" s="105" t="s">
        <v>8</v>
      </c>
      <c r="EI26" s="4" t="s">
        <v>16</v>
      </c>
      <c r="EJ26" s="4" t="s">
        <v>16</v>
      </c>
      <c r="EK26" s="4" t="s">
        <v>16</v>
      </c>
      <c r="EL26" s="4" t="s">
        <v>7</v>
      </c>
      <c r="EM26" s="4" t="s">
        <v>7</v>
      </c>
      <c r="EN26" s="4" t="s">
        <v>15</v>
      </c>
      <c r="EO26" s="106" t="str">
        <f>IF(COUNTIF(Trames!$K$73:$K$80,'Deroulé 5Jours'!$A26),"RA","JBC-21")</f>
        <v>JBC-21</v>
      </c>
      <c r="EP26" s="4" t="s">
        <v>15</v>
      </c>
      <c r="EQ26" s="105" t="s">
        <v>8</v>
      </c>
      <c r="ER26" s="4" t="s">
        <v>12</v>
      </c>
      <c r="ES26" s="4" t="s">
        <v>7</v>
      </c>
      <c r="ET26" s="4" t="s">
        <v>7</v>
      </c>
      <c r="EU26" s="4" t="s">
        <v>37</v>
      </c>
      <c r="EV26" s="4" t="s">
        <v>12</v>
      </c>
      <c r="EW26" s="4" t="s">
        <v>46</v>
      </c>
      <c r="EX26" s="105" t="s">
        <v>8</v>
      </c>
      <c r="EY26" s="105" t="s">
        <v>8</v>
      </c>
      <c r="EZ26" s="4" t="s">
        <v>7</v>
      </c>
      <c r="FA26" s="4" t="s">
        <v>7</v>
      </c>
      <c r="FB26" s="106" t="str">
        <f>IF(COUNTIF(Trames!$K$73:$K$80,'Deroulé 5Jours'!$A26),"RA","7H30-18H")</f>
        <v>7H30-18H</v>
      </c>
      <c r="FC26" s="105" t="s">
        <v>8</v>
      </c>
      <c r="FD26" s="106" t="str">
        <f>IF(COUNTIF(Trames!$K$73:$K$80,'Deroulé 5Jours'!$A26),"RA","JBC-25")</f>
        <v>JBC-25</v>
      </c>
      <c r="FE26" s="4" t="s">
        <v>39</v>
      </c>
      <c r="FF26" s="4" t="s">
        <v>39</v>
      </c>
      <c r="FG26" s="4" t="s">
        <v>7</v>
      </c>
      <c r="FH26" s="4" t="s">
        <v>7</v>
      </c>
      <c r="FI26" s="4" t="s">
        <v>38</v>
      </c>
      <c r="FJ26" s="4" t="s">
        <v>40</v>
      </c>
      <c r="FK26" s="4" t="s">
        <v>40</v>
      </c>
      <c r="FL26" s="105" t="s">
        <v>8</v>
      </c>
      <c r="FM26" s="105" t="s">
        <v>8</v>
      </c>
      <c r="FN26" s="4" t="s">
        <v>7</v>
      </c>
      <c r="FO26" s="4" t="s">
        <v>7</v>
      </c>
      <c r="FP26" s="4" t="s">
        <v>41</v>
      </c>
      <c r="FQ26" s="106" t="str">
        <f>IF(COUNTIF(Trames!$K$73:$K$80,'Deroulé 5Jours'!$A26),"RA","JBU-15")</f>
        <v>JBU-15</v>
      </c>
      <c r="FR26" s="4" t="s">
        <v>41</v>
      </c>
      <c r="FS26" s="4" t="s">
        <v>8</v>
      </c>
      <c r="FT26" s="4" t="s">
        <v>41</v>
      </c>
      <c r="FU26" s="4" t="s">
        <v>7</v>
      </c>
      <c r="FV26" s="4" t="s">
        <v>7</v>
      </c>
      <c r="FW26" s="107" t="str">
        <f>IF($C$10="RA","JBC-23","7H30-18H")</f>
        <v>7H30-18H</v>
      </c>
      <c r="FX26" s="105" t="s">
        <v>8</v>
      </c>
      <c r="FY26" s="105" t="s">
        <v>8</v>
      </c>
      <c r="FZ26" s="4" t="s">
        <v>42</v>
      </c>
      <c r="GA26" s="4" t="s">
        <v>42</v>
      </c>
      <c r="GB26" s="4" t="s">
        <v>7</v>
      </c>
      <c r="GC26" s="4" t="s">
        <v>7</v>
      </c>
      <c r="GD26" s="4" t="s">
        <v>43</v>
      </c>
      <c r="GE26" s="4" t="s">
        <v>43</v>
      </c>
      <c r="GF26" s="105" t="s">
        <v>8</v>
      </c>
      <c r="GG26" s="106" t="str">
        <f>IF(COUNTIF(Trames!$K$73:$K$80,'Deroulé 5Jours'!$A26),"RA","JBU-16")</f>
        <v>JBU-16</v>
      </c>
      <c r="GH26" s="4" t="s">
        <v>43</v>
      </c>
      <c r="GI26" s="4" t="s">
        <v>7</v>
      </c>
      <c r="GJ26" s="4" t="s">
        <v>7</v>
      </c>
      <c r="GK26" s="4" t="s">
        <v>42</v>
      </c>
      <c r="GL26" s="4" t="s">
        <v>42</v>
      </c>
      <c r="GM26" s="4" t="s">
        <v>43</v>
      </c>
      <c r="GN26" s="105" t="s">
        <v>8</v>
      </c>
      <c r="GO26" s="105" t="s">
        <v>8</v>
      </c>
      <c r="GP26" s="4" t="s">
        <v>7</v>
      </c>
      <c r="GQ26" s="4" t="s">
        <v>7</v>
      </c>
      <c r="GR26" s="4" t="s">
        <v>44</v>
      </c>
      <c r="GS26" s="106" t="str">
        <f>IF(COUNTIF(Trames!$K$73:$K$80,'Deroulé 5Jours'!$A26),"RA","7H30-18H")</f>
        <v>7H30-18H</v>
      </c>
      <c r="GT26" s="4" t="s">
        <v>45</v>
      </c>
      <c r="GU26" s="105" t="s">
        <v>8</v>
      </c>
      <c r="GV26" s="106" t="str">
        <f>IF(COUNTIF(Trames!$K$73:$K$80,'Deroulé 5Jours'!$A26),"RA","CCV-46")</f>
        <v>CCV-46</v>
      </c>
      <c r="GW26" s="4" t="s">
        <v>7</v>
      </c>
      <c r="GX26" s="4" t="s">
        <v>7</v>
      </c>
      <c r="GY26" s="105" t="s">
        <v>8</v>
      </c>
      <c r="GZ26" s="4" t="s">
        <v>46</v>
      </c>
      <c r="HA26" s="107" t="str">
        <f>IF($E$14="RA","JBC-25","7H30-18H")</f>
        <v>7H30-18H</v>
      </c>
      <c r="HB26" s="4" t="s">
        <v>12</v>
      </c>
      <c r="HC26" s="105" t="s">
        <v>8</v>
      </c>
      <c r="HD26" s="4" t="s">
        <v>7</v>
      </c>
      <c r="HE26" s="4" t="s">
        <v>7</v>
      </c>
      <c r="HF26" s="4" t="s">
        <v>45</v>
      </c>
      <c r="HG26" s="4" t="s">
        <v>47</v>
      </c>
      <c r="HH26" s="106" t="str">
        <f>IF(COUNTIF(Trames!$K$73:$K$80,'Deroulé 5Jours'!$A26),"RA","7H30-18H")</f>
        <v>7H30-18H</v>
      </c>
      <c r="HI26" s="105" t="s">
        <v>8</v>
      </c>
      <c r="HJ26" s="106" t="str">
        <f>IF(COUNTIF(Trames!$K$73:$K$80,'Deroulé 5Jours'!$A26),"RA","7H30-18H")</f>
        <v>7H30-18H</v>
      </c>
      <c r="HK26" s="4" t="s">
        <v>7</v>
      </c>
      <c r="HL26" s="4" t="s">
        <v>7</v>
      </c>
      <c r="HM26" s="136" t="s">
        <v>8</v>
      </c>
      <c r="HN26" s="105" t="s">
        <v>8</v>
      </c>
      <c r="HO26" s="4" t="s">
        <v>42</v>
      </c>
      <c r="HP26" s="4" t="s">
        <v>54</v>
      </c>
      <c r="HQ26" s="4" t="s">
        <v>54</v>
      </c>
      <c r="HR26" s="4" t="s">
        <v>7</v>
      </c>
      <c r="HS26" s="136" t="s">
        <v>7</v>
      </c>
      <c r="HT26" s="135" t="s">
        <v>9</v>
      </c>
      <c r="HU26" s="105" t="s">
        <v>8</v>
      </c>
      <c r="HV26" s="4" t="s">
        <v>9</v>
      </c>
      <c r="HW26" s="106" t="str">
        <f>IF(COUNTIF(Trames!$K$73:$K$80,'Deroulé 5Jours'!$A26),"RA","JFR-32")</f>
        <v>JFR-32</v>
      </c>
      <c r="HX26" s="4" t="s">
        <v>9</v>
      </c>
      <c r="HY26" s="4" t="s">
        <v>7</v>
      </c>
      <c r="HZ26" s="135" t="s">
        <v>7</v>
      </c>
      <c r="IA26" s="4" t="s">
        <v>10</v>
      </c>
      <c r="IB26" s="4" t="s">
        <v>10</v>
      </c>
      <c r="IC26" s="105" t="s">
        <v>8</v>
      </c>
      <c r="ID26" s="4" t="s">
        <v>10</v>
      </c>
      <c r="IE26" s="105" t="s">
        <v>8</v>
      </c>
      <c r="IF26" s="4" t="s">
        <v>7</v>
      </c>
      <c r="IG26" s="4" t="s">
        <v>7</v>
      </c>
      <c r="IH26" s="4" t="s">
        <v>11</v>
      </c>
      <c r="II26" s="105" t="s">
        <v>8</v>
      </c>
      <c r="IJ26" s="106" t="str">
        <f>IF(COUNTIF(Trames!$K$73:$K$80,'Deroulé 5Jours'!$A26),"RA","JFR-37")</f>
        <v>JFR-37</v>
      </c>
      <c r="IK26" s="4" t="s">
        <v>11</v>
      </c>
      <c r="IL26" s="4" t="s">
        <v>11</v>
      </c>
      <c r="IM26" s="4" t="s">
        <v>7</v>
      </c>
      <c r="IN26" s="4" t="s">
        <v>7</v>
      </c>
      <c r="IO26" s="105" t="s">
        <v>8</v>
      </c>
      <c r="IP26" s="4" t="s">
        <v>9</v>
      </c>
      <c r="IQ26" s="4" t="s">
        <v>12</v>
      </c>
      <c r="IR26" s="4" t="s">
        <v>46</v>
      </c>
      <c r="IS26" s="105" t="s">
        <v>8</v>
      </c>
      <c r="IT26" s="4" t="s">
        <v>7</v>
      </c>
      <c r="IU26" s="4" t="s">
        <v>7</v>
      </c>
      <c r="IV26" s="106" t="str">
        <f>IF(COUNTIF(Trames!$K$73:$K$80,'Deroulé 5Jours'!$A26),"RA","7H30-18H")</f>
        <v>7H30-18H</v>
      </c>
      <c r="IW26" s="105" t="s">
        <v>8</v>
      </c>
      <c r="IX26" s="4" t="s">
        <v>14</v>
      </c>
      <c r="IY26" s="4" t="s">
        <v>15</v>
      </c>
      <c r="IZ26" s="4" t="s">
        <v>15</v>
      </c>
      <c r="JA26" s="4" t="s">
        <v>7</v>
      </c>
      <c r="JB26" s="4" t="s">
        <v>7</v>
      </c>
      <c r="JC26" s="105" t="s">
        <v>8</v>
      </c>
      <c r="JD26" s="105" t="s">
        <v>8</v>
      </c>
      <c r="JE26" s="107" t="str">
        <f>IF($E$6="RA","JFR-37","7H30-18H")</f>
        <v>7H30-18H</v>
      </c>
      <c r="JF26" s="107" t="str">
        <f>IF($G$20="RA","CCV-46","7H30-18H")</f>
        <v>7H30-18H</v>
      </c>
      <c r="JG26" s="107" t="str">
        <f>IF($F$18="RA","JBU-16","7H30-18H")</f>
        <v>7H30-18H</v>
      </c>
      <c r="JH26" s="4" t="s">
        <v>7</v>
      </c>
      <c r="JI26" s="4" t="s">
        <v>7</v>
      </c>
      <c r="JJ26" s="106" t="str">
        <f>IF(COUNTIF(Trames!$K$73:$K$80,'Deroulé 5Jours'!$A26),"RA","JBC-23")</f>
        <v>JBC-23</v>
      </c>
      <c r="JK26" s="4" t="s">
        <v>16</v>
      </c>
      <c r="JL26" s="105" t="s">
        <v>8</v>
      </c>
      <c r="JM26" s="107" t="str">
        <f>IF($F$4="RA","JFR-32","7H30-18H")</f>
        <v>7H30-18H</v>
      </c>
      <c r="JN26" s="4" t="s">
        <v>46</v>
      </c>
      <c r="JO26" s="4" t="s">
        <v>7</v>
      </c>
      <c r="JP26" s="4" t="s">
        <v>7</v>
      </c>
      <c r="JQ26" s="105" t="s">
        <v>8</v>
      </c>
      <c r="JR26" s="105" t="s">
        <v>8</v>
      </c>
      <c r="JS26" s="4" t="s">
        <v>16</v>
      </c>
      <c r="JT26" s="4" t="s">
        <v>16</v>
      </c>
      <c r="JU26" s="4" t="s">
        <v>16</v>
      </c>
      <c r="JV26" s="4" t="s">
        <v>7</v>
      </c>
      <c r="JW26" s="4" t="s">
        <v>7</v>
      </c>
      <c r="JX26" s="4" t="s">
        <v>15</v>
      </c>
      <c r="JY26" s="106" t="str">
        <f>IF(COUNTIF(Trames!$K$73:$K$80,'Deroulé 5Jours'!$A26),"RA","JBC-21")</f>
        <v>JBC-21</v>
      </c>
      <c r="JZ26" s="4" t="s">
        <v>15</v>
      </c>
      <c r="KA26" s="105" t="s">
        <v>8</v>
      </c>
      <c r="KB26" s="4" t="s">
        <v>12</v>
      </c>
      <c r="KC26" s="4" t="s">
        <v>7</v>
      </c>
      <c r="KD26" s="4" t="s">
        <v>7</v>
      </c>
      <c r="KE26" s="105" t="s">
        <v>8</v>
      </c>
      <c r="KF26" s="105" t="s">
        <v>8</v>
      </c>
      <c r="KG26" s="4" t="s">
        <v>16</v>
      </c>
      <c r="KH26" s="4" t="s">
        <v>16</v>
      </c>
      <c r="KI26" s="4" t="s">
        <v>16</v>
      </c>
      <c r="KJ26" s="4" t="s">
        <v>7</v>
      </c>
      <c r="KK26" s="4" t="s">
        <v>7</v>
      </c>
      <c r="KL26" s="106" t="str">
        <f>IF(COUNTIF(Trames!$K$73:$K$80,'Deroulé 5Jours'!$A26),"RA","JBC-23")</f>
        <v>JBC-23</v>
      </c>
      <c r="KM26" s="4" t="s">
        <v>16</v>
      </c>
      <c r="KN26" s="105" t="s">
        <v>8</v>
      </c>
      <c r="KO26" s="107" t="str">
        <f>IF($F$4="RA","JFR-32","7H30-18H")</f>
        <v>7H30-18H</v>
      </c>
      <c r="KP26" s="4" t="s">
        <v>46</v>
      </c>
      <c r="KQ26" s="4" t="s">
        <v>7</v>
      </c>
      <c r="KR26" s="4" t="s">
        <v>7</v>
      </c>
      <c r="KS26" s="105" t="s">
        <v>8</v>
      </c>
      <c r="KT26" s="105" t="s">
        <v>8</v>
      </c>
      <c r="KU26" s="107" t="str">
        <f>IF($E$6="RA","JFR-37","7H30-18H")</f>
        <v>7H30-18H</v>
      </c>
      <c r="KV26" s="107" t="str">
        <f>IF($G$20="RA","CCV-46","7H30-18H")</f>
        <v>7H30-18H</v>
      </c>
      <c r="KW26" s="107" t="str">
        <f>IF($F$18="RA","JBU-16","7H30-18H")</f>
        <v>7H30-18H</v>
      </c>
      <c r="KX26" s="4" t="s">
        <v>7</v>
      </c>
      <c r="KY26" s="4" t="s">
        <v>7</v>
      </c>
      <c r="KZ26" s="106" t="str">
        <f>IF(COUNTIF(Trames!$K$73:$K$80,'Deroulé 5Jours'!$A26),"RA","7H30-18H")</f>
        <v>7H30-18H</v>
      </c>
      <c r="LA26" s="105" t="s">
        <v>8</v>
      </c>
      <c r="LB26" s="4" t="s">
        <v>14</v>
      </c>
      <c r="LC26" s="4" t="s">
        <v>15</v>
      </c>
      <c r="LD26" s="4" t="s">
        <v>15</v>
      </c>
      <c r="LE26" s="4" t="s">
        <v>7</v>
      </c>
      <c r="LF26" s="4" t="s">
        <v>7</v>
      </c>
      <c r="LG26" s="105" t="s">
        <v>8</v>
      </c>
      <c r="LH26" s="4" t="s">
        <v>9</v>
      </c>
      <c r="LI26" s="4" t="s">
        <v>12</v>
      </c>
      <c r="LJ26" s="4" t="s">
        <v>46</v>
      </c>
      <c r="LK26" s="105" t="s">
        <v>8</v>
      </c>
      <c r="LL26" s="4" t="s">
        <v>7</v>
      </c>
      <c r="LM26" s="4" t="s">
        <v>7</v>
      </c>
      <c r="LN26" s="4" t="s">
        <v>11</v>
      </c>
      <c r="LO26" s="105" t="s">
        <v>8</v>
      </c>
      <c r="LP26" s="106" t="str">
        <f>IF(COUNTIF(Trames!$K$73:$K$80,'Deroulé 5Jours'!$A26),"RA","JFR-37")</f>
        <v>JFR-37</v>
      </c>
      <c r="LQ26" s="4" t="s">
        <v>11</v>
      </c>
      <c r="LR26" s="4" t="s">
        <v>11</v>
      </c>
      <c r="LS26" s="4" t="s">
        <v>7</v>
      </c>
      <c r="LT26" s="4" t="s">
        <v>7</v>
      </c>
      <c r="LU26" s="4" t="s">
        <v>10</v>
      </c>
      <c r="LV26" s="4" t="s">
        <v>10</v>
      </c>
      <c r="LW26" s="105" t="s">
        <v>8</v>
      </c>
      <c r="LX26" s="4" t="s">
        <v>10</v>
      </c>
      <c r="LY26" s="105" t="s">
        <v>8</v>
      </c>
      <c r="LZ26" s="4" t="s">
        <v>7</v>
      </c>
      <c r="MA26" s="4" t="s">
        <v>7</v>
      </c>
      <c r="MB26" s="4" t="s">
        <v>9</v>
      </c>
      <c r="MC26" s="105" t="s">
        <v>8</v>
      </c>
      <c r="MD26" s="4" t="s">
        <v>9</v>
      </c>
      <c r="ME26" s="106" t="str">
        <f>IF(COUNTIF(Trames!$K$73:$K$80,'Deroulé 5Jours'!$A26),"RA","JFR-32")</f>
        <v>JFR-32</v>
      </c>
      <c r="MF26" s="4" t="s">
        <v>9</v>
      </c>
      <c r="MG26" s="4" t="s">
        <v>7</v>
      </c>
      <c r="MH26" s="4" t="s">
        <v>7</v>
      </c>
      <c r="MI26" s="105" t="s">
        <v>8</v>
      </c>
      <c r="MJ26" s="105" t="s">
        <v>8</v>
      </c>
      <c r="MK26" s="4" t="s">
        <v>42</v>
      </c>
      <c r="ML26" s="4" t="s">
        <v>54</v>
      </c>
      <c r="MM26" s="4" t="s">
        <v>54</v>
      </c>
      <c r="MN26" s="4" t="s">
        <v>7</v>
      </c>
      <c r="MO26" s="4" t="s">
        <v>7</v>
      </c>
      <c r="MP26" s="4" t="s">
        <v>45</v>
      </c>
      <c r="MQ26" s="4" t="s">
        <v>47</v>
      </c>
      <c r="MR26" s="106" t="str">
        <f>IF(COUNTIF(Trames!$K$73:$K$80,'Deroulé 5Jours'!$A47),"RA","7H30-18H")</f>
        <v>7H30-18H</v>
      </c>
      <c r="MS26" s="105" t="s">
        <v>8</v>
      </c>
      <c r="MT26" s="106" t="str">
        <f>IF(COUNTIF(Trames!$K$73:$K$80,'Deroulé 5Jours'!$A47),"RA","7H30-18H")</f>
        <v>7H30-18H</v>
      </c>
      <c r="MU26" s="2" t="s">
        <v>7</v>
      </c>
      <c r="MV26" s="2" t="s">
        <v>7</v>
      </c>
      <c r="MW26" s="105" t="s">
        <v>8</v>
      </c>
      <c r="MX26" s="4" t="s">
        <v>46</v>
      </c>
      <c r="MY26" s="107" t="str">
        <f>IF($E$14="RA","JBC-25","7H30-18H")</f>
        <v>7H30-18H</v>
      </c>
      <c r="MZ26" s="4" t="s">
        <v>12</v>
      </c>
      <c r="NA26" s="105" t="s">
        <v>8</v>
      </c>
      <c r="NB26" s="2" t="s">
        <v>7</v>
      </c>
      <c r="NC26" s="2" t="s">
        <v>7</v>
      </c>
      <c r="ND26" s="4" t="s">
        <v>44</v>
      </c>
      <c r="NE26" s="106" t="str">
        <f>IF(COUNTIF(Trames!$K$73:$K$80,'Deroulé 5Jours'!$A47),"RA","7H30-18H")</f>
        <v>7H30-18H</v>
      </c>
      <c r="NF26" s="4" t="s">
        <v>45</v>
      </c>
      <c r="NG26" s="105" t="s">
        <v>8</v>
      </c>
      <c r="NH26" s="106" t="str">
        <f>IF(COUNTIF(Trames!$K$73:$K$80,'Deroulé 5Jours'!$A47),"RA","CCV-46")</f>
        <v>CCV-46</v>
      </c>
      <c r="NI26" s="2" t="s">
        <v>7</v>
      </c>
      <c r="NJ26" s="2" t="s">
        <v>7</v>
      </c>
      <c r="NK26" s="4" t="s">
        <v>42</v>
      </c>
      <c r="NL26" s="4" t="s">
        <v>42</v>
      </c>
      <c r="NM26" s="4" t="s">
        <v>43</v>
      </c>
      <c r="NN26" s="105" t="s">
        <v>8</v>
      </c>
      <c r="NO26" s="105" t="s">
        <v>8</v>
      </c>
      <c r="NP26" s="2" t="s">
        <v>7</v>
      </c>
      <c r="NQ26" s="2" t="s">
        <v>7</v>
      </c>
      <c r="NR26" s="4" t="s">
        <v>43</v>
      </c>
      <c r="NS26" s="4" t="s">
        <v>43</v>
      </c>
      <c r="NT26" s="105" t="s">
        <v>8</v>
      </c>
      <c r="NU26" s="106" t="str">
        <f>IF(COUNTIF(Trames!$K$73:$K$80,'Deroulé 5Jours'!$A47),"RA","JBU-16")</f>
        <v>JBU-16</v>
      </c>
      <c r="NV26" s="4" t="s">
        <v>43</v>
      </c>
      <c r="NW26" s="2" t="s">
        <v>7</v>
      </c>
      <c r="NX26" s="2" t="s">
        <v>7</v>
      </c>
      <c r="NY26" s="107" t="str">
        <f>IF($C$10="RA","JBC-23","7H30-18H")</f>
        <v>7H30-18H</v>
      </c>
      <c r="NZ26" s="105" t="s">
        <v>8</v>
      </c>
      <c r="OA26" s="105" t="s">
        <v>8</v>
      </c>
      <c r="OB26" s="4" t="s">
        <v>42</v>
      </c>
      <c r="OC26" s="4" t="s">
        <v>42</v>
      </c>
      <c r="OD26" s="2" t="s">
        <v>7</v>
      </c>
      <c r="OE26" s="2" t="s">
        <v>7</v>
      </c>
      <c r="OF26" s="4" t="s">
        <v>41</v>
      </c>
      <c r="OG26" s="106" t="str">
        <f>IF(COUNTIF(Trames!$K$73:$K$80,'Deroulé 5Jours'!$A47),"RA","JBU-15")</f>
        <v>JBU-15</v>
      </c>
      <c r="OH26" s="4" t="s">
        <v>41</v>
      </c>
      <c r="OI26" s="4" t="s">
        <v>8</v>
      </c>
      <c r="OJ26" s="4" t="s">
        <v>41</v>
      </c>
      <c r="OK26" s="2" t="s">
        <v>7</v>
      </c>
      <c r="OL26" s="2" t="s">
        <v>7</v>
      </c>
      <c r="OM26" s="4" t="s">
        <v>38</v>
      </c>
      <c r="ON26" s="4" t="s">
        <v>40</v>
      </c>
      <c r="OO26" s="4" t="s">
        <v>40</v>
      </c>
      <c r="OP26" s="105" t="s">
        <v>8</v>
      </c>
      <c r="OQ26" s="105" t="s">
        <v>8</v>
      </c>
      <c r="OR26" s="2" t="s">
        <v>7</v>
      </c>
      <c r="OS26" s="2" t="s">
        <v>7</v>
      </c>
      <c r="OT26" s="106" t="str">
        <f>IF(COUNTIF(Trames!$K$73:$K$80,'Deroulé 5Jours'!$A47),"RA","7H30-18H")</f>
        <v>7H30-18H</v>
      </c>
      <c r="OU26" s="105" t="s">
        <v>8</v>
      </c>
      <c r="OV26" s="106" t="str">
        <f>IF(COUNTIF(Trames!$K$73:$K$80,'Deroulé 5Jours'!$A47),"RA","JBC-25")</f>
        <v>JBC-25</v>
      </c>
      <c r="OW26" s="4" t="s">
        <v>39</v>
      </c>
      <c r="OX26" s="4" t="s">
        <v>39</v>
      </c>
      <c r="OY26" s="2" t="s">
        <v>7</v>
      </c>
      <c r="OZ26" s="2" t="s">
        <v>7</v>
      </c>
      <c r="PA26" s="4" t="s">
        <v>37</v>
      </c>
      <c r="PB26" s="4" t="s">
        <v>12</v>
      </c>
      <c r="PC26" s="4" t="s">
        <v>46</v>
      </c>
      <c r="PD26" s="105" t="s">
        <v>8</v>
      </c>
      <c r="PE26" s="105" t="s">
        <v>8</v>
      </c>
      <c r="PF26" s="2" t="s">
        <v>7</v>
      </c>
      <c r="PG26" s="2" t="s">
        <v>7</v>
      </c>
    </row>
    <row r="27" spans="1:423">
      <c r="A27" s="124"/>
      <c r="B27" s="4" t="s">
        <v>42</v>
      </c>
      <c r="C27" s="4" t="s">
        <v>42</v>
      </c>
      <c r="D27" s="4" t="s">
        <v>43</v>
      </c>
      <c r="E27" s="105" t="s">
        <v>8</v>
      </c>
      <c r="F27" s="105" t="s">
        <v>8</v>
      </c>
      <c r="G27" s="4" t="s">
        <v>7</v>
      </c>
      <c r="H27" s="4" t="s">
        <v>7</v>
      </c>
      <c r="I27" s="4" t="s">
        <v>7</v>
      </c>
      <c r="J27" s="4" t="s">
        <v>7</v>
      </c>
      <c r="K27" s="4" t="s">
        <v>44</v>
      </c>
      <c r="L27" s="106" t="str">
        <f>IF(COUNTIF(Trames!$K$73:$K$80,'Deroulé 5Jours'!$A27),"RA","7H30-18H")</f>
        <v>7H30-18H</v>
      </c>
      <c r="M27" s="4" t="s">
        <v>45</v>
      </c>
      <c r="N27" s="105" t="s">
        <v>8</v>
      </c>
      <c r="O27" s="106" t="str">
        <f>IF(COUNTIF(Trames!$K$73:$K$80,'Deroulé 5Jours'!$A27),"RA","CCV-46")</f>
        <v>CCV-46</v>
      </c>
      <c r="P27" s="4" t="s">
        <v>7</v>
      </c>
      <c r="Q27" s="4" t="s">
        <v>7</v>
      </c>
      <c r="R27" s="105" t="s">
        <v>8</v>
      </c>
      <c r="S27" s="4" t="s">
        <v>46</v>
      </c>
      <c r="T27" s="107" t="str">
        <f>IF($E$14="RA","JBC-25","7H30-18H")</f>
        <v>7H30-18H</v>
      </c>
      <c r="U27" s="4" t="s">
        <v>12</v>
      </c>
      <c r="V27" s="105" t="s">
        <v>8</v>
      </c>
      <c r="W27" s="4" t="s">
        <v>7</v>
      </c>
      <c r="X27" s="4" t="s">
        <v>7</v>
      </c>
      <c r="Y27" s="4" t="s">
        <v>45</v>
      </c>
      <c r="Z27" s="4" t="s">
        <v>47</v>
      </c>
      <c r="AA27" s="106" t="str">
        <f>IF(COUNTIF(Trames!$K$73:$K$80,'Deroulé 5Jours'!$A27),"RA","7H30-18H")</f>
        <v>7H30-18H</v>
      </c>
      <c r="AB27" s="105" t="s">
        <v>8</v>
      </c>
      <c r="AC27" s="106" t="str">
        <f>IF(COUNTIF(Trames!$K$73:$K$80,'Deroulé 5Jours'!$A27),"RA","7H30-18H")</f>
        <v>7H30-18H</v>
      </c>
      <c r="AD27" s="4" t="s">
        <v>7</v>
      </c>
      <c r="AE27" s="4" t="s">
        <v>7</v>
      </c>
      <c r="AF27" s="136" t="s">
        <v>8</v>
      </c>
      <c r="AG27" s="105" t="s">
        <v>8</v>
      </c>
      <c r="AH27" s="4" t="s">
        <v>42</v>
      </c>
      <c r="AI27" s="4" t="s">
        <v>54</v>
      </c>
      <c r="AJ27" s="4" t="s">
        <v>54</v>
      </c>
      <c r="AK27" s="4" t="s">
        <v>7</v>
      </c>
      <c r="AL27" s="136" t="s">
        <v>7</v>
      </c>
      <c r="AM27" s="135" t="s">
        <v>9</v>
      </c>
      <c r="AN27" s="105" t="s">
        <v>8</v>
      </c>
      <c r="AO27" s="4" t="s">
        <v>9</v>
      </c>
      <c r="AP27" s="106" t="str">
        <f>IF(COUNTIF(Trames!$K$73:$K$80,'Deroulé 5Jours'!$A27),"RA","JFR-32")</f>
        <v>JFR-32</v>
      </c>
      <c r="AQ27" s="4" t="s">
        <v>9</v>
      </c>
      <c r="AR27" s="4" t="s">
        <v>7</v>
      </c>
      <c r="AS27" s="135" t="s">
        <v>7</v>
      </c>
      <c r="AT27" s="4" t="s">
        <v>10</v>
      </c>
      <c r="AU27" s="4" t="s">
        <v>10</v>
      </c>
      <c r="AV27" s="105" t="s">
        <v>8</v>
      </c>
      <c r="AW27" s="4" t="s">
        <v>10</v>
      </c>
      <c r="AX27" s="105" t="s">
        <v>8</v>
      </c>
      <c r="AY27" s="4" t="s">
        <v>7</v>
      </c>
      <c r="AZ27" s="4" t="s">
        <v>7</v>
      </c>
      <c r="BA27" s="4" t="s">
        <v>11</v>
      </c>
      <c r="BB27" s="105" t="s">
        <v>8</v>
      </c>
      <c r="BC27" s="106" t="str">
        <f>IF(COUNTIF(Trames!$K$73:$K$80,'Deroulé 5Jours'!$A27),"RA","JFR-37")</f>
        <v>JFR-37</v>
      </c>
      <c r="BD27" s="4" t="s">
        <v>11</v>
      </c>
      <c r="BE27" s="4" t="s">
        <v>11</v>
      </c>
      <c r="BF27" s="4" t="s">
        <v>7</v>
      </c>
      <c r="BG27" s="4" t="s">
        <v>7</v>
      </c>
      <c r="BH27" s="105" t="s">
        <v>8</v>
      </c>
      <c r="BI27" s="4" t="s">
        <v>9</v>
      </c>
      <c r="BJ27" s="4" t="s">
        <v>12</v>
      </c>
      <c r="BK27" s="4" t="s">
        <v>46</v>
      </c>
      <c r="BL27" s="105" t="s">
        <v>8</v>
      </c>
      <c r="BM27" s="4" t="s">
        <v>7</v>
      </c>
      <c r="BN27" s="4" t="s">
        <v>7</v>
      </c>
      <c r="BO27" s="106" t="str">
        <f>IF(COUNTIF(Trames!$K$73:$K$80,'Deroulé 5Jours'!$A27),"RA","7H30-18H")</f>
        <v>7H30-18H</v>
      </c>
      <c r="BP27" s="105" t="s">
        <v>8</v>
      </c>
      <c r="BQ27" s="4" t="s">
        <v>14</v>
      </c>
      <c r="BR27" s="4" t="s">
        <v>15</v>
      </c>
      <c r="BS27" s="4" t="s">
        <v>15</v>
      </c>
      <c r="BT27" s="4" t="s">
        <v>7</v>
      </c>
      <c r="BU27" s="4" t="s">
        <v>7</v>
      </c>
      <c r="BV27" s="105" t="s">
        <v>8</v>
      </c>
      <c r="BW27" s="105" t="s">
        <v>8</v>
      </c>
      <c r="BX27" s="107" t="str">
        <f>IF($E$6="RA","JFR-37","7H30-18H")</f>
        <v>7H30-18H</v>
      </c>
      <c r="BY27" s="107" t="str">
        <f>IF($G$20="RA","CCV-46","7H30-18H")</f>
        <v>7H30-18H</v>
      </c>
      <c r="BZ27" s="107" t="str">
        <f>IF($F$18="RA","JBU-16","7H30-18H")</f>
        <v>7H30-18H</v>
      </c>
      <c r="CA27" s="4" t="s">
        <v>7</v>
      </c>
      <c r="CB27" s="4" t="s">
        <v>7</v>
      </c>
      <c r="CC27" s="106" t="str">
        <f>IF(COUNTIF(Trames!$K$73:$K$80,'Deroulé 5Jours'!$A27),"RA","JBC-23")</f>
        <v>JBC-23</v>
      </c>
      <c r="CD27" s="4" t="s">
        <v>16</v>
      </c>
      <c r="CE27" s="105" t="s">
        <v>8</v>
      </c>
      <c r="CF27" s="107" t="str">
        <f>IF($F$4="RA","JFR-32","7H30-18H")</f>
        <v>7H30-18H</v>
      </c>
      <c r="CG27" s="4" t="s">
        <v>46</v>
      </c>
      <c r="CH27" s="4" t="s">
        <v>7</v>
      </c>
      <c r="CI27" s="4" t="s">
        <v>7</v>
      </c>
      <c r="CJ27" s="105" t="s">
        <v>8</v>
      </c>
      <c r="CK27" s="105" t="s">
        <v>8</v>
      </c>
      <c r="CL27" s="4" t="s">
        <v>16</v>
      </c>
      <c r="CM27" s="4" t="s">
        <v>16</v>
      </c>
      <c r="CN27" s="4" t="s">
        <v>16</v>
      </c>
      <c r="CO27" s="4" t="s">
        <v>7</v>
      </c>
      <c r="CP27" s="4" t="s">
        <v>7</v>
      </c>
      <c r="CQ27" s="4" t="s">
        <v>15</v>
      </c>
      <c r="CR27" s="106" t="str">
        <f>IF(COUNTIF(Trames!$K$73:$K$80,'Deroulé 5Jours'!$A27),"RA","JBC-21")</f>
        <v>JBC-21</v>
      </c>
      <c r="CS27" s="4" t="s">
        <v>15</v>
      </c>
      <c r="CT27" s="105" t="s">
        <v>8</v>
      </c>
      <c r="CU27" s="4" t="s">
        <v>12</v>
      </c>
      <c r="CV27" s="4" t="s">
        <v>7</v>
      </c>
      <c r="CW27" s="4" t="s">
        <v>7</v>
      </c>
      <c r="CX27" s="4" t="s">
        <v>37</v>
      </c>
      <c r="CY27" s="4" t="s">
        <v>12</v>
      </c>
      <c r="CZ27" s="4" t="s">
        <v>46</v>
      </c>
      <c r="DA27" s="105" t="s">
        <v>8</v>
      </c>
      <c r="DB27" s="105" t="s">
        <v>8</v>
      </c>
      <c r="DC27" s="4" t="s">
        <v>7</v>
      </c>
      <c r="DD27" s="4" t="s">
        <v>7</v>
      </c>
      <c r="DE27" s="106" t="str">
        <f>IF(COUNTIF(Trames!$K$73:$K$80,'Deroulé 5Jours'!$A27),"RA","7H30-18H")</f>
        <v>7H30-18H</v>
      </c>
      <c r="DF27" s="105" t="s">
        <v>8</v>
      </c>
      <c r="DG27" s="106" t="str">
        <f>IF(COUNTIF(Trames!$K$73:$K$80,'Deroulé 5Jours'!$A27),"RA","JBC-25")</f>
        <v>JBC-25</v>
      </c>
      <c r="DH27" s="4" t="s">
        <v>39</v>
      </c>
      <c r="DI27" s="4" t="s">
        <v>39</v>
      </c>
      <c r="DJ27" s="4" t="s">
        <v>7</v>
      </c>
      <c r="DK27" s="4" t="s">
        <v>7</v>
      </c>
      <c r="DL27" s="4" t="s">
        <v>38</v>
      </c>
      <c r="DM27" s="4" t="s">
        <v>40</v>
      </c>
      <c r="DN27" s="4" t="s">
        <v>40</v>
      </c>
      <c r="DO27" s="105" t="s">
        <v>8</v>
      </c>
      <c r="DP27" s="105" t="s">
        <v>8</v>
      </c>
      <c r="DQ27" s="4" t="s">
        <v>7</v>
      </c>
      <c r="DR27" s="4" t="s">
        <v>7</v>
      </c>
      <c r="DS27" s="4" t="s">
        <v>41</v>
      </c>
      <c r="DT27" s="106" t="str">
        <f>IF(COUNTIF(Trames!$K$73:$K$80,'Deroulé 5Jours'!$A27),"RA","JBU-15")</f>
        <v>JBU-15</v>
      </c>
      <c r="DU27" s="4" t="s">
        <v>41</v>
      </c>
      <c r="DV27" s="4" t="s">
        <v>8</v>
      </c>
      <c r="DW27" s="4" t="s">
        <v>41</v>
      </c>
      <c r="DX27" s="4" t="s">
        <v>7</v>
      </c>
      <c r="DY27" s="4" t="s">
        <v>7</v>
      </c>
      <c r="DZ27" s="107" t="str">
        <f>IF($C$10="RA","JBC-23","7H30-18H")</f>
        <v>7H30-18H</v>
      </c>
      <c r="EA27" s="105" t="s">
        <v>8</v>
      </c>
      <c r="EB27" s="105" t="s">
        <v>8</v>
      </c>
      <c r="EC27" s="4" t="s">
        <v>42</v>
      </c>
      <c r="ED27" s="4" t="s">
        <v>42</v>
      </c>
      <c r="EE27" s="4" t="s">
        <v>7</v>
      </c>
      <c r="EF27" s="4" t="s">
        <v>7</v>
      </c>
      <c r="EG27" s="4" t="s">
        <v>43</v>
      </c>
      <c r="EH27" s="4" t="s">
        <v>43</v>
      </c>
      <c r="EI27" s="105" t="s">
        <v>8</v>
      </c>
      <c r="EJ27" s="106" t="str">
        <f>IF(COUNTIF(Trames!$K$73:$K$80,'Deroulé 5Jours'!$A27),"RA","JBU-16")</f>
        <v>JBU-16</v>
      </c>
      <c r="EK27" s="4" t="s">
        <v>43</v>
      </c>
      <c r="EL27" s="4" t="s">
        <v>7</v>
      </c>
      <c r="EM27" s="4" t="s">
        <v>7</v>
      </c>
      <c r="EN27" s="4" t="s">
        <v>42</v>
      </c>
      <c r="EO27" s="4" t="s">
        <v>42</v>
      </c>
      <c r="EP27" s="4" t="s">
        <v>43</v>
      </c>
      <c r="EQ27" s="105" t="s">
        <v>8</v>
      </c>
      <c r="ER27" s="105" t="s">
        <v>8</v>
      </c>
      <c r="ES27" s="4" t="s">
        <v>7</v>
      </c>
      <c r="ET27" s="4" t="s">
        <v>7</v>
      </c>
      <c r="EU27" s="4" t="s">
        <v>44</v>
      </c>
      <c r="EV27" s="106" t="str">
        <f>IF(COUNTIF(Trames!$K$73:$K$80,'Deroulé 5Jours'!$A27),"RA","7H30-18H")</f>
        <v>7H30-18H</v>
      </c>
      <c r="EW27" s="4" t="s">
        <v>45</v>
      </c>
      <c r="EX27" s="105" t="s">
        <v>8</v>
      </c>
      <c r="EY27" s="106" t="str">
        <f>IF(COUNTIF(Trames!$K$73:$K$80,'Deroulé 5Jours'!$A27),"RA","CCV-46")</f>
        <v>CCV-46</v>
      </c>
      <c r="EZ27" s="4" t="s">
        <v>7</v>
      </c>
      <c r="FA27" s="4" t="s">
        <v>7</v>
      </c>
      <c r="FB27" s="105" t="s">
        <v>8</v>
      </c>
      <c r="FC27" s="4" t="s">
        <v>46</v>
      </c>
      <c r="FD27" s="107" t="str">
        <f>IF($E$14="RA","JBC-25","7H30-18H")</f>
        <v>7H30-18H</v>
      </c>
      <c r="FE27" s="4" t="s">
        <v>12</v>
      </c>
      <c r="FF27" s="105" t="s">
        <v>8</v>
      </c>
      <c r="FG27" s="4" t="s">
        <v>7</v>
      </c>
      <c r="FH27" s="4" t="s">
        <v>7</v>
      </c>
      <c r="FI27" s="4" t="s">
        <v>45</v>
      </c>
      <c r="FJ27" s="4" t="s">
        <v>47</v>
      </c>
      <c r="FK27" s="106" t="str">
        <f>IF(COUNTIF(Trames!$K$73:$K$80,'Deroulé 5Jours'!$A27),"RA","7H30-18H")</f>
        <v>7H30-18H</v>
      </c>
      <c r="FL27" s="105" t="s">
        <v>8</v>
      </c>
      <c r="FM27" s="106" t="str">
        <f>IF(COUNTIF(Trames!$K$73:$K$80,'Deroulé 5Jours'!$A27),"RA","7H30-18H")</f>
        <v>7H30-18H</v>
      </c>
      <c r="FN27" s="4" t="s">
        <v>7</v>
      </c>
      <c r="FO27" s="4" t="s">
        <v>7</v>
      </c>
      <c r="FP27" s="136" t="s">
        <v>8</v>
      </c>
      <c r="FQ27" s="105" t="s">
        <v>8</v>
      </c>
      <c r="FR27" s="4" t="s">
        <v>42</v>
      </c>
      <c r="FS27" s="4" t="s">
        <v>54</v>
      </c>
      <c r="FT27" s="4" t="s">
        <v>54</v>
      </c>
      <c r="FU27" s="4" t="s">
        <v>7</v>
      </c>
      <c r="FV27" s="136" t="s">
        <v>7</v>
      </c>
      <c r="FW27" s="135" t="s">
        <v>9</v>
      </c>
      <c r="FX27" s="105" t="s">
        <v>8</v>
      </c>
      <c r="FY27" s="4" t="s">
        <v>9</v>
      </c>
      <c r="FZ27" s="106" t="str">
        <f>IF(COUNTIF(Trames!$K$73:$K$80,'Deroulé 5Jours'!$A27),"RA","JFR-32")</f>
        <v>JFR-32</v>
      </c>
      <c r="GA27" s="4" t="s">
        <v>9</v>
      </c>
      <c r="GB27" s="4" t="s">
        <v>7</v>
      </c>
      <c r="GC27" s="135" t="s">
        <v>7</v>
      </c>
      <c r="GD27" s="4" t="s">
        <v>10</v>
      </c>
      <c r="GE27" s="4" t="s">
        <v>10</v>
      </c>
      <c r="GF27" s="105" t="s">
        <v>8</v>
      </c>
      <c r="GG27" s="4" t="s">
        <v>10</v>
      </c>
      <c r="GH27" s="105" t="s">
        <v>8</v>
      </c>
      <c r="GI27" s="4" t="s">
        <v>7</v>
      </c>
      <c r="GJ27" s="4" t="s">
        <v>7</v>
      </c>
      <c r="GK27" s="4" t="s">
        <v>11</v>
      </c>
      <c r="GL27" s="105" t="s">
        <v>8</v>
      </c>
      <c r="GM27" s="106" t="str">
        <f>IF(COUNTIF(Trames!$K$73:$K$80,'Deroulé 5Jours'!$A27),"RA","JFR-37")</f>
        <v>JFR-37</v>
      </c>
      <c r="GN27" s="4" t="s">
        <v>11</v>
      </c>
      <c r="GO27" s="4" t="s">
        <v>11</v>
      </c>
      <c r="GP27" s="4" t="s">
        <v>7</v>
      </c>
      <c r="GQ27" s="4" t="s">
        <v>7</v>
      </c>
      <c r="GR27" s="105" t="s">
        <v>8</v>
      </c>
      <c r="GS27" s="4" t="s">
        <v>9</v>
      </c>
      <c r="GT27" s="4" t="s">
        <v>12</v>
      </c>
      <c r="GU27" s="4" t="s">
        <v>46</v>
      </c>
      <c r="GV27" s="105" t="s">
        <v>8</v>
      </c>
      <c r="GW27" s="4" t="s">
        <v>7</v>
      </c>
      <c r="GX27" s="4" t="s">
        <v>7</v>
      </c>
      <c r="GY27" s="106" t="str">
        <f>IF(COUNTIF(Trames!$K$73:$K$80,'Deroulé 5Jours'!$A27),"RA","7H30-18H")</f>
        <v>7H30-18H</v>
      </c>
      <c r="GZ27" s="105" t="s">
        <v>8</v>
      </c>
      <c r="HA27" s="4" t="s">
        <v>14</v>
      </c>
      <c r="HB27" s="4" t="s">
        <v>15</v>
      </c>
      <c r="HC27" s="4" t="s">
        <v>15</v>
      </c>
      <c r="HD27" s="4" t="s">
        <v>7</v>
      </c>
      <c r="HE27" s="4" t="s">
        <v>7</v>
      </c>
      <c r="HF27" s="105" t="s">
        <v>8</v>
      </c>
      <c r="HG27" s="105" t="s">
        <v>8</v>
      </c>
      <c r="HH27" s="107" t="str">
        <f>IF($E$6="RA","JFR-37","7H30-18H")</f>
        <v>7H30-18H</v>
      </c>
      <c r="HI27" s="107" t="str">
        <f>IF($G$20="RA","CCV-46","7H30-18H")</f>
        <v>7H30-18H</v>
      </c>
      <c r="HJ27" s="107" t="str">
        <f>IF($F$18="RA","JBU-16","7H30-18H")</f>
        <v>7H30-18H</v>
      </c>
      <c r="HK27" s="4" t="s">
        <v>7</v>
      </c>
      <c r="HL27" s="4" t="s">
        <v>7</v>
      </c>
      <c r="HM27" s="106" t="str">
        <f>IF(COUNTIF(Trames!$K$73:$K$80,'Deroulé 5Jours'!$A27),"RA","JBC-23")</f>
        <v>JBC-23</v>
      </c>
      <c r="HN27" s="4" t="s">
        <v>16</v>
      </c>
      <c r="HO27" s="105" t="s">
        <v>8</v>
      </c>
      <c r="HP27" s="107" t="str">
        <f>IF($F$4="RA","JFR-32","7H30-18H")</f>
        <v>7H30-18H</v>
      </c>
      <c r="HQ27" s="4" t="s">
        <v>46</v>
      </c>
      <c r="HR27" s="4" t="s">
        <v>7</v>
      </c>
      <c r="HS27" s="4" t="s">
        <v>7</v>
      </c>
      <c r="HT27" s="105" t="s">
        <v>8</v>
      </c>
      <c r="HU27" s="105" t="s">
        <v>8</v>
      </c>
      <c r="HV27" s="4" t="s">
        <v>16</v>
      </c>
      <c r="HW27" s="4" t="s">
        <v>16</v>
      </c>
      <c r="HX27" s="4" t="s">
        <v>16</v>
      </c>
      <c r="HY27" s="4" t="s">
        <v>7</v>
      </c>
      <c r="HZ27" s="4" t="s">
        <v>7</v>
      </c>
      <c r="IA27" s="4" t="s">
        <v>15</v>
      </c>
      <c r="IB27" s="106" t="str">
        <f>IF(COUNTIF(Trames!$K$73:$K$80,'Deroulé 5Jours'!$A27),"RA","JBC-21")</f>
        <v>JBC-21</v>
      </c>
      <c r="IC27" s="4" t="s">
        <v>15</v>
      </c>
      <c r="ID27" s="105" t="s">
        <v>8</v>
      </c>
      <c r="IE27" s="4" t="s">
        <v>12</v>
      </c>
      <c r="IF27" s="4" t="s">
        <v>7</v>
      </c>
      <c r="IG27" s="4" t="s">
        <v>7</v>
      </c>
      <c r="IH27" s="4" t="s">
        <v>37</v>
      </c>
      <c r="II27" s="4" t="s">
        <v>12</v>
      </c>
      <c r="IJ27" s="4" t="s">
        <v>46</v>
      </c>
      <c r="IK27" s="105" t="s">
        <v>8</v>
      </c>
      <c r="IL27" s="105" t="s">
        <v>8</v>
      </c>
      <c r="IM27" s="4" t="s">
        <v>7</v>
      </c>
      <c r="IN27" s="4" t="s">
        <v>7</v>
      </c>
      <c r="IO27" s="106" t="str">
        <f>IF(COUNTIF(Trames!$K$73:$K$80,'Deroulé 5Jours'!$A27),"RA","7H30-18H")</f>
        <v>7H30-18H</v>
      </c>
      <c r="IP27" s="105" t="s">
        <v>8</v>
      </c>
      <c r="IQ27" s="106" t="str">
        <f>IF(COUNTIF(Trames!$K$73:$K$80,'Deroulé 5Jours'!$A27),"RA","JBC-25")</f>
        <v>JBC-25</v>
      </c>
      <c r="IR27" s="4" t="s">
        <v>39</v>
      </c>
      <c r="IS27" s="4" t="s">
        <v>39</v>
      </c>
      <c r="IT27" s="4" t="s">
        <v>7</v>
      </c>
      <c r="IU27" s="4" t="s">
        <v>7</v>
      </c>
      <c r="IV27" s="4" t="s">
        <v>38</v>
      </c>
      <c r="IW27" s="4" t="s">
        <v>40</v>
      </c>
      <c r="IX27" s="4" t="s">
        <v>40</v>
      </c>
      <c r="IY27" s="105" t="s">
        <v>8</v>
      </c>
      <c r="IZ27" s="105" t="s">
        <v>8</v>
      </c>
      <c r="JA27" s="4" t="s">
        <v>7</v>
      </c>
      <c r="JB27" s="4" t="s">
        <v>7</v>
      </c>
      <c r="JC27" s="4" t="s">
        <v>41</v>
      </c>
      <c r="JD27" s="106" t="str">
        <f>IF(COUNTIF(Trames!$K$73:$K$80,'Deroulé 5Jours'!$A27),"RA","JBU-15")</f>
        <v>JBU-15</v>
      </c>
      <c r="JE27" s="4" t="s">
        <v>41</v>
      </c>
      <c r="JF27" s="4" t="s">
        <v>8</v>
      </c>
      <c r="JG27" s="4" t="s">
        <v>41</v>
      </c>
      <c r="JH27" s="4" t="s">
        <v>7</v>
      </c>
      <c r="JI27" s="4" t="s">
        <v>7</v>
      </c>
      <c r="JJ27" s="107" t="str">
        <f>IF($C$10="RA","JBC-23","7H30-18H")</f>
        <v>7H30-18H</v>
      </c>
      <c r="JK27" s="105" t="s">
        <v>8</v>
      </c>
      <c r="JL27" s="105" t="s">
        <v>8</v>
      </c>
      <c r="JM27" s="4" t="s">
        <v>42</v>
      </c>
      <c r="JN27" s="4" t="s">
        <v>42</v>
      </c>
      <c r="JO27" s="4" t="s">
        <v>7</v>
      </c>
      <c r="JP27" s="4" t="s">
        <v>7</v>
      </c>
      <c r="JQ27" s="4" t="s">
        <v>43</v>
      </c>
      <c r="JR27" s="4" t="s">
        <v>43</v>
      </c>
      <c r="JS27" s="105" t="s">
        <v>8</v>
      </c>
      <c r="JT27" s="106" t="str">
        <f>IF(COUNTIF(Trames!$K$73:$K$80,'Deroulé 5Jours'!$A27),"RA","JBU-16")</f>
        <v>JBU-16</v>
      </c>
      <c r="JU27" s="4" t="s">
        <v>43</v>
      </c>
      <c r="JV27" s="4" t="s">
        <v>7</v>
      </c>
      <c r="JW27" s="4" t="s">
        <v>7</v>
      </c>
      <c r="JX27" s="4" t="s">
        <v>42</v>
      </c>
      <c r="JY27" s="4" t="s">
        <v>42</v>
      </c>
      <c r="JZ27" s="4" t="s">
        <v>43</v>
      </c>
      <c r="KA27" s="105" t="s">
        <v>8</v>
      </c>
      <c r="KB27" s="105" t="s">
        <v>8</v>
      </c>
      <c r="KC27" s="4" t="s">
        <v>7</v>
      </c>
      <c r="KD27" s="4" t="s">
        <v>7</v>
      </c>
      <c r="KE27" s="4" t="s">
        <v>43</v>
      </c>
      <c r="KF27" s="4" t="s">
        <v>43</v>
      </c>
      <c r="KG27" s="105" t="s">
        <v>8</v>
      </c>
      <c r="KH27" s="106" t="str">
        <f>IF(COUNTIF(Trames!$K$73:$K$80,'Deroulé 5Jours'!$A27),"RA","JBU-16")</f>
        <v>JBU-16</v>
      </c>
      <c r="KI27" s="4" t="s">
        <v>43</v>
      </c>
      <c r="KJ27" s="4" t="s">
        <v>7</v>
      </c>
      <c r="KK27" s="4" t="s">
        <v>7</v>
      </c>
      <c r="KL27" s="107" t="str">
        <f>IF($C$10="RA","JBC-23","7H30-18H")</f>
        <v>7H30-18H</v>
      </c>
      <c r="KM27" s="105" t="s">
        <v>8</v>
      </c>
      <c r="KN27" s="105" t="s">
        <v>8</v>
      </c>
      <c r="KO27" s="4" t="s">
        <v>42</v>
      </c>
      <c r="KP27" s="4" t="s">
        <v>42</v>
      </c>
      <c r="KQ27" s="4" t="s">
        <v>7</v>
      </c>
      <c r="KR27" s="4" t="s">
        <v>7</v>
      </c>
      <c r="KS27" s="4" t="s">
        <v>41</v>
      </c>
      <c r="KT27" s="106" t="str">
        <f>IF(COUNTIF(Trames!$K$73:$K$80,'Deroulé 5Jours'!$A27),"RA","JBU-15")</f>
        <v>JBU-15</v>
      </c>
      <c r="KU27" s="4" t="s">
        <v>41</v>
      </c>
      <c r="KV27" s="4" t="s">
        <v>8</v>
      </c>
      <c r="KW27" s="4" t="s">
        <v>41</v>
      </c>
      <c r="KX27" s="4" t="s">
        <v>7</v>
      </c>
      <c r="KY27" s="4" t="s">
        <v>7</v>
      </c>
      <c r="KZ27" s="4" t="s">
        <v>38</v>
      </c>
      <c r="LA27" s="4" t="s">
        <v>40</v>
      </c>
      <c r="LB27" s="4" t="s">
        <v>40</v>
      </c>
      <c r="LC27" s="105" t="s">
        <v>8</v>
      </c>
      <c r="LD27" s="105" t="s">
        <v>8</v>
      </c>
      <c r="LE27" s="4" t="s">
        <v>7</v>
      </c>
      <c r="LF27" s="4" t="s">
        <v>7</v>
      </c>
      <c r="LG27" s="106" t="str">
        <f>IF(COUNTIF(Trames!$K$73:$K$80,'Deroulé 5Jours'!$A27),"RA","7H30-18H")</f>
        <v>7H30-18H</v>
      </c>
      <c r="LH27" s="105" t="s">
        <v>8</v>
      </c>
      <c r="LI27" s="106" t="str">
        <f>IF(COUNTIF(Trames!$K$73:$K$80,'Deroulé 5Jours'!$A27),"RA","JBC-25")</f>
        <v>JBC-25</v>
      </c>
      <c r="LJ27" s="4" t="s">
        <v>39</v>
      </c>
      <c r="LK27" s="4" t="s">
        <v>39</v>
      </c>
      <c r="LL27" s="4" t="s">
        <v>7</v>
      </c>
      <c r="LM27" s="4" t="s">
        <v>7</v>
      </c>
      <c r="LN27" s="4" t="s">
        <v>37</v>
      </c>
      <c r="LO27" s="4" t="s">
        <v>12</v>
      </c>
      <c r="LP27" s="4" t="s">
        <v>46</v>
      </c>
      <c r="LQ27" s="105" t="s">
        <v>8</v>
      </c>
      <c r="LR27" s="105" t="s">
        <v>8</v>
      </c>
      <c r="LS27" s="4" t="s">
        <v>7</v>
      </c>
      <c r="LT27" s="4" t="s">
        <v>7</v>
      </c>
      <c r="LU27" s="4" t="s">
        <v>15</v>
      </c>
      <c r="LV27" s="106" t="str">
        <f>IF(COUNTIF(Trames!$K$73:$K$80,'Deroulé 5Jours'!$A27),"RA","JBC-21")</f>
        <v>JBC-21</v>
      </c>
      <c r="LW27" s="4" t="s">
        <v>15</v>
      </c>
      <c r="LX27" s="105" t="s">
        <v>8</v>
      </c>
      <c r="LY27" s="4" t="s">
        <v>12</v>
      </c>
      <c r="LZ27" s="4" t="s">
        <v>7</v>
      </c>
      <c r="MA27" s="4" t="s">
        <v>7</v>
      </c>
      <c r="MB27" s="105" t="s">
        <v>8</v>
      </c>
      <c r="MC27" s="105" t="s">
        <v>8</v>
      </c>
      <c r="MD27" s="4" t="s">
        <v>16</v>
      </c>
      <c r="ME27" s="4" t="s">
        <v>16</v>
      </c>
      <c r="MF27" s="4" t="s">
        <v>16</v>
      </c>
      <c r="MG27" s="4" t="s">
        <v>7</v>
      </c>
      <c r="MH27" s="4" t="s">
        <v>7</v>
      </c>
      <c r="MI27" s="106" t="str">
        <f>IF(COUNTIF(Trames!$K$73:$K$80,'Deroulé 5Jours'!$A27),"RA","JBC-23")</f>
        <v>JBC-23</v>
      </c>
      <c r="MJ27" s="4" t="s">
        <v>16</v>
      </c>
      <c r="MK27" s="105" t="s">
        <v>8</v>
      </c>
      <c r="ML27" s="107" t="str">
        <f>IF($F$4="RA","JFR-32","7H30-18H")</f>
        <v>7H30-18H</v>
      </c>
      <c r="MM27" s="4" t="s">
        <v>46</v>
      </c>
      <c r="MN27" s="4" t="s">
        <v>7</v>
      </c>
      <c r="MO27" s="4" t="s">
        <v>7</v>
      </c>
      <c r="MP27" s="105" t="s">
        <v>8</v>
      </c>
      <c r="MQ27" s="105" t="s">
        <v>8</v>
      </c>
      <c r="MR27" s="107" t="str">
        <f>IF($E$6="RA","JFR-37","7H30-18H")</f>
        <v>7H30-18H</v>
      </c>
      <c r="MS27" s="107" t="str">
        <f>IF($G$20="RA","CCV-46","7H30-18H")</f>
        <v>7H30-18H</v>
      </c>
      <c r="MT27" s="107" t="str">
        <f>IF($F$18="RA","JBU-16","7H30-18H")</f>
        <v>7H30-18H</v>
      </c>
      <c r="MU27" s="2" t="s">
        <v>7</v>
      </c>
      <c r="MV27" s="2" t="s">
        <v>7</v>
      </c>
      <c r="MW27" s="106" t="str">
        <f>IF(COUNTIF(Trames!$K$73:$K$80,'Deroulé 5Jours'!$A27),"RA","7H30-18H")</f>
        <v>7H30-18H</v>
      </c>
      <c r="MX27" s="105" t="s">
        <v>8</v>
      </c>
      <c r="MY27" s="4" t="s">
        <v>14</v>
      </c>
      <c r="MZ27" s="4" t="s">
        <v>15</v>
      </c>
      <c r="NA27" s="4" t="s">
        <v>15</v>
      </c>
      <c r="NB27" s="2" t="s">
        <v>7</v>
      </c>
      <c r="NC27" s="2" t="s">
        <v>7</v>
      </c>
      <c r="ND27" s="105" t="s">
        <v>8</v>
      </c>
      <c r="NE27" s="4" t="s">
        <v>9</v>
      </c>
      <c r="NF27" s="4" t="s">
        <v>12</v>
      </c>
      <c r="NG27" s="4" t="s">
        <v>46</v>
      </c>
      <c r="NH27" s="105" t="s">
        <v>8</v>
      </c>
      <c r="NI27" s="2" t="s">
        <v>7</v>
      </c>
      <c r="NJ27" s="2" t="s">
        <v>7</v>
      </c>
      <c r="NK27" s="4" t="s">
        <v>11</v>
      </c>
      <c r="NL27" s="105" t="s">
        <v>8</v>
      </c>
      <c r="NM27" s="106" t="str">
        <f>IF(COUNTIF(Trames!$K$73:$K$80,'Deroulé 5Jours'!$A27),"RA","JFR-37")</f>
        <v>JFR-37</v>
      </c>
      <c r="NN27" s="4" t="s">
        <v>11</v>
      </c>
      <c r="NO27" s="4" t="s">
        <v>11</v>
      </c>
      <c r="NP27" s="2" t="s">
        <v>7</v>
      </c>
      <c r="NQ27" s="2" t="s">
        <v>7</v>
      </c>
      <c r="NR27" s="4" t="s">
        <v>10</v>
      </c>
      <c r="NS27" s="4" t="s">
        <v>10</v>
      </c>
      <c r="NT27" s="105" t="s">
        <v>8</v>
      </c>
      <c r="NU27" s="4" t="s">
        <v>10</v>
      </c>
      <c r="NV27" s="105" t="s">
        <v>8</v>
      </c>
      <c r="NW27" s="2" t="s">
        <v>7</v>
      </c>
      <c r="NX27" s="2" t="s">
        <v>7</v>
      </c>
      <c r="NY27" s="4" t="s">
        <v>9</v>
      </c>
      <c r="NZ27" s="105" t="s">
        <v>8</v>
      </c>
      <c r="OA27" s="4" t="s">
        <v>9</v>
      </c>
      <c r="OB27" s="106" t="str">
        <f>IF(COUNTIF(Trames!$K$73:$K$80,'Deroulé 5Jours'!$A27),"RA","JFR-32")</f>
        <v>JFR-32</v>
      </c>
      <c r="OC27" s="4" t="s">
        <v>9</v>
      </c>
      <c r="OD27" s="133" t="s">
        <v>7</v>
      </c>
      <c r="OE27" s="133" t="s">
        <v>7</v>
      </c>
      <c r="OF27" s="105" t="s">
        <v>8</v>
      </c>
      <c r="OG27" s="105" t="s">
        <v>8</v>
      </c>
      <c r="OH27" s="4" t="s">
        <v>42</v>
      </c>
      <c r="OI27" s="4" t="s">
        <v>54</v>
      </c>
      <c r="OJ27" s="4" t="s">
        <v>54</v>
      </c>
      <c r="OK27" s="2" t="s">
        <v>7</v>
      </c>
      <c r="OL27" s="2" t="s">
        <v>7</v>
      </c>
      <c r="OM27" s="4" t="s">
        <v>45</v>
      </c>
      <c r="ON27" s="4" t="s">
        <v>47</v>
      </c>
      <c r="OO27" s="106" t="str">
        <f>IF(COUNTIF(Trames!$K$73:$K$80,'Deroulé 5Jours'!$A48),"RA","7H30-18H")</f>
        <v>7H30-18H</v>
      </c>
      <c r="OP27" s="105" t="s">
        <v>8</v>
      </c>
      <c r="OQ27" s="106" t="str">
        <f>IF(COUNTIF(Trames!$K$73:$K$80,'Deroulé 5Jours'!$A48),"RA","7H30-18H")</f>
        <v>7H30-18H</v>
      </c>
      <c r="OR27" s="2" t="s">
        <v>7</v>
      </c>
      <c r="OS27" s="2" t="s">
        <v>7</v>
      </c>
      <c r="OT27" s="105" t="s">
        <v>8</v>
      </c>
      <c r="OU27" s="4" t="s">
        <v>46</v>
      </c>
      <c r="OV27" s="107" t="str">
        <f>IF($E$14="RA","JBC-25","7H30-18H")</f>
        <v>7H30-18H</v>
      </c>
      <c r="OW27" s="4" t="s">
        <v>12</v>
      </c>
      <c r="OX27" s="105" t="s">
        <v>8</v>
      </c>
      <c r="OY27" s="2" t="s">
        <v>7</v>
      </c>
      <c r="OZ27" s="2" t="s">
        <v>7</v>
      </c>
      <c r="PA27" s="4" t="s">
        <v>44</v>
      </c>
      <c r="PB27" s="106" t="str">
        <f>IF(COUNTIF(Trames!$K$73:$K$80,'Deroulé 5Jours'!$A48),"RA","7H30-18H")</f>
        <v>7H30-18H</v>
      </c>
      <c r="PC27" s="4" t="s">
        <v>45</v>
      </c>
      <c r="PD27" s="105" t="s">
        <v>8</v>
      </c>
      <c r="PE27" s="106" t="str">
        <f>IF(COUNTIF(Trames!$K$73:$K$80,'Deroulé 5Jours'!$A48),"RA","CCV-46")</f>
        <v>CCV-46</v>
      </c>
      <c r="PF27" s="2" t="s">
        <v>7</v>
      </c>
      <c r="PG27" s="2" t="s">
        <v>7</v>
      </c>
    </row>
    <row r="28" spans="1:423">
      <c r="A28" s="124"/>
      <c r="B28" s="105" t="s">
        <v>8</v>
      </c>
      <c r="C28" s="4" t="s">
        <v>46</v>
      </c>
      <c r="D28" s="107" t="str">
        <f>IF($E$14="RA","JBC-25","7H30-18H")</f>
        <v>7H30-18H</v>
      </c>
      <c r="E28" s="4" t="s">
        <v>12</v>
      </c>
      <c r="F28" s="105" t="s">
        <v>8</v>
      </c>
      <c r="G28" s="4" t="s">
        <v>7</v>
      </c>
      <c r="H28" s="4" t="s">
        <v>7</v>
      </c>
      <c r="I28" s="4" t="s">
        <v>7</v>
      </c>
      <c r="J28" s="4" t="s">
        <v>7</v>
      </c>
      <c r="K28" s="4" t="s">
        <v>45</v>
      </c>
      <c r="L28" s="4" t="s">
        <v>47</v>
      </c>
      <c r="M28" s="106" t="str">
        <f>IF(COUNTIF(Trames!$K$73:$K$80,'Deroulé 5Jours'!$A28),"RA","7H30-18H")</f>
        <v>7H30-18H</v>
      </c>
      <c r="N28" s="105" t="s">
        <v>8</v>
      </c>
      <c r="O28" s="106" t="str">
        <f>IF(COUNTIF(Trames!$K$73:$K$80,'Deroulé 5Jours'!$A28),"RA","7H30-18H")</f>
        <v>7H30-18H</v>
      </c>
      <c r="P28" s="4" t="s">
        <v>7</v>
      </c>
      <c r="Q28" s="4" t="s">
        <v>7</v>
      </c>
      <c r="R28" s="136" t="s">
        <v>8</v>
      </c>
      <c r="S28" s="105" t="s">
        <v>8</v>
      </c>
      <c r="T28" s="4" t="s">
        <v>42</v>
      </c>
      <c r="U28" s="4" t="s">
        <v>54</v>
      </c>
      <c r="V28" s="4" t="s">
        <v>54</v>
      </c>
      <c r="W28" s="4" t="s">
        <v>7</v>
      </c>
      <c r="X28" s="136" t="s">
        <v>7</v>
      </c>
      <c r="Y28" s="135" t="s">
        <v>9</v>
      </c>
      <c r="Z28" s="105" t="s">
        <v>8</v>
      </c>
      <c r="AA28" s="4" t="s">
        <v>9</v>
      </c>
      <c r="AB28" s="106" t="str">
        <f>IF(COUNTIF(Trames!$K$73:$K$80,'Deroulé 5Jours'!$A28),"RA","JFR-32")</f>
        <v>JFR-32</v>
      </c>
      <c r="AC28" s="4" t="s">
        <v>9</v>
      </c>
      <c r="AD28" s="4" t="s">
        <v>7</v>
      </c>
      <c r="AE28" s="135" t="s">
        <v>7</v>
      </c>
      <c r="AF28" s="4" t="s">
        <v>10</v>
      </c>
      <c r="AG28" s="4" t="s">
        <v>10</v>
      </c>
      <c r="AH28" s="105" t="s">
        <v>8</v>
      </c>
      <c r="AI28" s="4" t="s">
        <v>10</v>
      </c>
      <c r="AJ28" s="105" t="s">
        <v>8</v>
      </c>
      <c r="AK28" s="4" t="s">
        <v>7</v>
      </c>
      <c r="AL28" s="4" t="s">
        <v>7</v>
      </c>
      <c r="AM28" s="4" t="s">
        <v>11</v>
      </c>
      <c r="AN28" s="105" t="s">
        <v>8</v>
      </c>
      <c r="AO28" s="106" t="str">
        <f>IF(COUNTIF(Trames!$K$73:$K$80,'Deroulé 5Jours'!$A28),"RA","JFR-37")</f>
        <v>JFR-37</v>
      </c>
      <c r="AP28" s="4" t="s">
        <v>11</v>
      </c>
      <c r="AQ28" s="4" t="s">
        <v>11</v>
      </c>
      <c r="AR28" s="4" t="s">
        <v>7</v>
      </c>
      <c r="AS28" s="4" t="s">
        <v>7</v>
      </c>
      <c r="AT28" s="105" t="s">
        <v>8</v>
      </c>
      <c r="AU28" s="4" t="s">
        <v>9</v>
      </c>
      <c r="AV28" s="4" t="s">
        <v>12</v>
      </c>
      <c r="AW28" s="4" t="s">
        <v>46</v>
      </c>
      <c r="AX28" s="105" t="s">
        <v>8</v>
      </c>
      <c r="AY28" s="4" t="s">
        <v>7</v>
      </c>
      <c r="AZ28" s="4" t="s">
        <v>7</v>
      </c>
      <c r="BA28" s="106" t="str">
        <f>IF(COUNTIF(Trames!$K$73:$K$80,'Deroulé 5Jours'!$A28),"RA","7H30-18H")</f>
        <v>7H30-18H</v>
      </c>
      <c r="BB28" s="105" t="s">
        <v>8</v>
      </c>
      <c r="BC28" s="4" t="s">
        <v>14</v>
      </c>
      <c r="BD28" s="4" t="s">
        <v>15</v>
      </c>
      <c r="BE28" s="4" t="s">
        <v>15</v>
      </c>
      <c r="BF28" s="4" t="s">
        <v>7</v>
      </c>
      <c r="BG28" s="4" t="s">
        <v>7</v>
      </c>
      <c r="BH28" s="105" t="s">
        <v>8</v>
      </c>
      <c r="BI28" s="105" t="s">
        <v>8</v>
      </c>
      <c r="BJ28" s="107" t="str">
        <f>IF($E$6="RA","JFR-37","7H30-18H")</f>
        <v>7H30-18H</v>
      </c>
      <c r="BK28" s="107" t="str">
        <f>IF($G$20="RA","CCV-46","7H30-18H")</f>
        <v>7H30-18H</v>
      </c>
      <c r="BL28" s="107" t="str">
        <f>IF($F$18="RA","JBU-16","7H30-18H")</f>
        <v>7H30-18H</v>
      </c>
      <c r="BM28" s="4" t="s">
        <v>7</v>
      </c>
      <c r="BN28" s="4" t="s">
        <v>7</v>
      </c>
      <c r="BO28" s="106" t="str">
        <f>IF(COUNTIF(Trames!$K$73:$K$80,'Deroulé 5Jours'!$A28),"RA","JBC-23")</f>
        <v>JBC-23</v>
      </c>
      <c r="BP28" s="4" t="s">
        <v>16</v>
      </c>
      <c r="BQ28" s="105" t="s">
        <v>8</v>
      </c>
      <c r="BR28" s="107" t="str">
        <f>IF($F$4="RA","JFR-32","7H30-18H")</f>
        <v>7H30-18H</v>
      </c>
      <c r="BS28" s="4" t="s">
        <v>46</v>
      </c>
      <c r="BT28" s="4" t="s">
        <v>7</v>
      </c>
      <c r="BU28" s="4" t="s">
        <v>7</v>
      </c>
      <c r="BV28" s="105" t="s">
        <v>8</v>
      </c>
      <c r="BW28" s="105" t="s">
        <v>8</v>
      </c>
      <c r="BX28" s="4" t="s">
        <v>16</v>
      </c>
      <c r="BY28" s="4" t="s">
        <v>16</v>
      </c>
      <c r="BZ28" s="4" t="s">
        <v>16</v>
      </c>
      <c r="CA28" s="4" t="s">
        <v>7</v>
      </c>
      <c r="CB28" s="4" t="s">
        <v>7</v>
      </c>
      <c r="CC28" s="4" t="s">
        <v>15</v>
      </c>
      <c r="CD28" s="106" t="str">
        <f>IF(COUNTIF(Trames!$K$73:$K$80,'Deroulé 5Jours'!$A28),"RA","JBC-21")</f>
        <v>JBC-21</v>
      </c>
      <c r="CE28" s="4" t="s">
        <v>15</v>
      </c>
      <c r="CF28" s="105" t="s">
        <v>8</v>
      </c>
      <c r="CG28" s="4" t="s">
        <v>12</v>
      </c>
      <c r="CH28" s="4" t="s">
        <v>7</v>
      </c>
      <c r="CI28" s="4" t="s">
        <v>7</v>
      </c>
      <c r="CJ28" s="4" t="s">
        <v>37</v>
      </c>
      <c r="CK28" s="4" t="s">
        <v>12</v>
      </c>
      <c r="CL28" s="4" t="s">
        <v>46</v>
      </c>
      <c r="CM28" s="105" t="s">
        <v>8</v>
      </c>
      <c r="CN28" s="105" t="s">
        <v>8</v>
      </c>
      <c r="CO28" s="4" t="s">
        <v>7</v>
      </c>
      <c r="CP28" s="4" t="s">
        <v>7</v>
      </c>
      <c r="CQ28" s="106" t="str">
        <f>IF(COUNTIF(Trames!$K$73:$K$80,'Deroulé 5Jours'!$A28),"RA","7H30-18H")</f>
        <v>7H30-18H</v>
      </c>
      <c r="CR28" s="105" t="s">
        <v>8</v>
      </c>
      <c r="CS28" s="106" t="str">
        <f>IF(COUNTIF(Trames!$K$73:$K$80,'Deroulé 5Jours'!$A28),"RA","JBC-25")</f>
        <v>JBC-25</v>
      </c>
      <c r="CT28" s="4" t="s">
        <v>39</v>
      </c>
      <c r="CU28" s="4" t="s">
        <v>39</v>
      </c>
      <c r="CV28" s="4" t="s">
        <v>7</v>
      </c>
      <c r="CW28" s="4" t="s">
        <v>7</v>
      </c>
      <c r="CX28" s="4" t="s">
        <v>38</v>
      </c>
      <c r="CY28" s="4" t="s">
        <v>40</v>
      </c>
      <c r="CZ28" s="4" t="s">
        <v>40</v>
      </c>
      <c r="DA28" s="105" t="s">
        <v>8</v>
      </c>
      <c r="DB28" s="105" t="s">
        <v>8</v>
      </c>
      <c r="DC28" s="4" t="s">
        <v>7</v>
      </c>
      <c r="DD28" s="4" t="s">
        <v>7</v>
      </c>
      <c r="DE28" s="4" t="s">
        <v>41</v>
      </c>
      <c r="DF28" s="106" t="str">
        <f>IF(COUNTIF(Trames!$K$73:$K$80,'Deroulé 5Jours'!$A28),"RA","JBU-15")</f>
        <v>JBU-15</v>
      </c>
      <c r="DG28" s="4" t="s">
        <v>41</v>
      </c>
      <c r="DH28" s="4" t="s">
        <v>8</v>
      </c>
      <c r="DI28" s="4" t="s">
        <v>41</v>
      </c>
      <c r="DJ28" s="4" t="s">
        <v>7</v>
      </c>
      <c r="DK28" s="4" t="s">
        <v>7</v>
      </c>
      <c r="DL28" s="107" t="str">
        <f>IF($C$10="RA","JBC-23","7H30-18H")</f>
        <v>7H30-18H</v>
      </c>
      <c r="DM28" s="105" t="s">
        <v>8</v>
      </c>
      <c r="DN28" s="105" t="s">
        <v>8</v>
      </c>
      <c r="DO28" s="4" t="s">
        <v>42</v>
      </c>
      <c r="DP28" s="4" t="s">
        <v>42</v>
      </c>
      <c r="DQ28" s="4" t="s">
        <v>7</v>
      </c>
      <c r="DR28" s="4" t="s">
        <v>7</v>
      </c>
      <c r="DS28" s="4" t="s">
        <v>43</v>
      </c>
      <c r="DT28" s="4" t="s">
        <v>43</v>
      </c>
      <c r="DU28" s="105" t="s">
        <v>8</v>
      </c>
      <c r="DV28" s="106" t="str">
        <f>IF(COUNTIF(Trames!$K$73:$K$80,'Deroulé 5Jours'!$A28),"RA","JBU-16")</f>
        <v>JBU-16</v>
      </c>
      <c r="DW28" s="4" t="s">
        <v>43</v>
      </c>
      <c r="DX28" s="4" t="s">
        <v>7</v>
      </c>
      <c r="DY28" s="4" t="s">
        <v>7</v>
      </c>
      <c r="DZ28" s="4" t="s">
        <v>42</v>
      </c>
      <c r="EA28" s="4" t="s">
        <v>42</v>
      </c>
      <c r="EB28" s="4" t="s">
        <v>43</v>
      </c>
      <c r="EC28" s="105" t="s">
        <v>8</v>
      </c>
      <c r="ED28" s="105" t="s">
        <v>8</v>
      </c>
      <c r="EE28" s="4" t="s">
        <v>7</v>
      </c>
      <c r="EF28" s="4" t="s">
        <v>7</v>
      </c>
      <c r="EG28" s="4" t="s">
        <v>44</v>
      </c>
      <c r="EH28" s="106" t="str">
        <f>IF(COUNTIF(Trames!$K$73:$K$80,'Deroulé 5Jours'!$A28),"RA","7H30-18H")</f>
        <v>7H30-18H</v>
      </c>
      <c r="EI28" s="4" t="s">
        <v>45</v>
      </c>
      <c r="EJ28" s="105" t="s">
        <v>8</v>
      </c>
      <c r="EK28" s="106" t="str">
        <f>IF(COUNTIF(Trames!$K$73:$K$80,'Deroulé 5Jours'!$A28),"RA","CCV-46")</f>
        <v>CCV-46</v>
      </c>
      <c r="EL28" s="4" t="s">
        <v>7</v>
      </c>
      <c r="EM28" s="4" t="s">
        <v>7</v>
      </c>
      <c r="EN28" s="105" t="s">
        <v>8</v>
      </c>
      <c r="EO28" s="4" t="s">
        <v>46</v>
      </c>
      <c r="EP28" s="107" t="str">
        <f>IF($E$14="RA","JBC-25","7H30-18H")</f>
        <v>7H30-18H</v>
      </c>
      <c r="EQ28" s="4" t="s">
        <v>12</v>
      </c>
      <c r="ER28" s="105" t="s">
        <v>8</v>
      </c>
      <c r="ES28" s="4" t="s">
        <v>7</v>
      </c>
      <c r="ET28" s="4" t="s">
        <v>7</v>
      </c>
      <c r="EU28" s="4" t="s">
        <v>45</v>
      </c>
      <c r="EV28" s="4" t="s">
        <v>47</v>
      </c>
      <c r="EW28" s="106" t="str">
        <f>IF(COUNTIF(Trames!$K$73:$K$80,'Deroulé 5Jours'!$A28),"RA","7H30-18H")</f>
        <v>7H30-18H</v>
      </c>
      <c r="EX28" s="105" t="s">
        <v>8</v>
      </c>
      <c r="EY28" s="106" t="str">
        <f>IF(COUNTIF(Trames!$K$73:$K$80,'Deroulé 5Jours'!$A28),"RA","7H30-18H")</f>
        <v>7H30-18H</v>
      </c>
      <c r="EZ28" s="4" t="s">
        <v>7</v>
      </c>
      <c r="FA28" s="4" t="s">
        <v>7</v>
      </c>
      <c r="FB28" s="136" t="s">
        <v>8</v>
      </c>
      <c r="FC28" s="105" t="s">
        <v>8</v>
      </c>
      <c r="FD28" s="4" t="s">
        <v>42</v>
      </c>
      <c r="FE28" s="4" t="s">
        <v>54</v>
      </c>
      <c r="FF28" s="4" t="s">
        <v>54</v>
      </c>
      <c r="FG28" s="4" t="s">
        <v>7</v>
      </c>
      <c r="FH28" s="136" t="s">
        <v>7</v>
      </c>
      <c r="FI28" s="135" t="s">
        <v>9</v>
      </c>
      <c r="FJ28" s="105" t="s">
        <v>8</v>
      </c>
      <c r="FK28" s="4" t="s">
        <v>9</v>
      </c>
      <c r="FL28" s="106" t="str">
        <f>IF(COUNTIF(Trames!$K$73:$K$80,'Deroulé 5Jours'!$A28),"RA","JFR-32")</f>
        <v>JFR-32</v>
      </c>
      <c r="FM28" s="4" t="s">
        <v>9</v>
      </c>
      <c r="FN28" s="4" t="s">
        <v>7</v>
      </c>
      <c r="FO28" s="135" t="s">
        <v>7</v>
      </c>
      <c r="FP28" s="4" t="s">
        <v>10</v>
      </c>
      <c r="FQ28" s="4" t="s">
        <v>10</v>
      </c>
      <c r="FR28" s="105" t="s">
        <v>8</v>
      </c>
      <c r="FS28" s="4" t="s">
        <v>10</v>
      </c>
      <c r="FT28" s="105" t="s">
        <v>8</v>
      </c>
      <c r="FU28" s="4" t="s">
        <v>7</v>
      </c>
      <c r="FV28" s="4" t="s">
        <v>7</v>
      </c>
      <c r="FW28" s="4" t="s">
        <v>11</v>
      </c>
      <c r="FX28" s="105" t="s">
        <v>8</v>
      </c>
      <c r="FY28" s="106" t="str">
        <f>IF(COUNTIF(Trames!$K$73:$K$80,'Deroulé 5Jours'!$A28),"RA","JFR-37")</f>
        <v>JFR-37</v>
      </c>
      <c r="FZ28" s="4" t="s">
        <v>11</v>
      </c>
      <c r="GA28" s="4" t="s">
        <v>11</v>
      </c>
      <c r="GB28" s="4" t="s">
        <v>7</v>
      </c>
      <c r="GC28" s="4" t="s">
        <v>7</v>
      </c>
      <c r="GD28" s="105" t="s">
        <v>8</v>
      </c>
      <c r="GE28" s="4" t="s">
        <v>9</v>
      </c>
      <c r="GF28" s="4" t="s">
        <v>12</v>
      </c>
      <c r="GG28" s="4" t="s">
        <v>46</v>
      </c>
      <c r="GH28" s="105" t="s">
        <v>8</v>
      </c>
      <c r="GI28" s="4" t="s">
        <v>7</v>
      </c>
      <c r="GJ28" s="4" t="s">
        <v>7</v>
      </c>
      <c r="GK28" s="106" t="str">
        <f>IF(COUNTIF(Trames!$K$73:$K$80,'Deroulé 5Jours'!$A28),"RA","7H30-18H")</f>
        <v>7H30-18H</v>
      </c>
      <c r="GL28" s="105" t="s">
        <v>8</v>
      </c>
      <c r="GM28" s="4" t="s">
        <v>14</v>
      </c>
      <c r="GN28" s="4" t="s">
        <v>15</v>
      </c>
      <c r="GO28" s="4" t="s">
        <v>15</v>
      </c>
      <c r="GP28" s="4" t="s">
        <v>7</v>
      </c>
      <c r="GQ28" s="4" t="s">
        <v>7</v>
      </c>
      <c r="GR28" s="105" t="s">
        <v>8</v>
      </c>
      <c r="GS28" s="105" t="s">
        <v>8</v>
      </c>
      <c r="GT28" s="107" t="str">
        <f>IF($E$6="RA","JFR-37","7H30-18H")</f>
        <v>7H30-18H</v>
      </c>
      <c r="GU28" s="107" t="str">
        <f>IF($G$20="RA","CCV-46","7H30-18H")</f>
        <v>7H30-18H</v>
      </c>
      <c r="GV28" s="107" t="str">
        <f>IF($F$18="RA","JBU-16","7H30-18H")</f>
        <v>7H30-18H</v>
      </c>
      <c r="GW28" s="4" t="s">
        <v>7</v>
      </c>
      <c r="GX28" s="4" t="s">
        <v>7</v>
      </c>
      <c r="GY28" s="106" t="str">
        <f>IF(COUNTIF(Trames!$K$73:$K$80,'Deroulé 5Jours'!$A28),"RA","JBC-23")</f>
        <v>JBC-23</v>
      </c>
      <c r="GZ28" s="4" t="s">
        <v>16</v>
      </c>
      <c r="HA28" s="105" t="s">
        <v>8</v>
      </c>
      <c r="HB28" s="107" t="str">
        <f>IF($F$4="RA","JFR-32","7H30-18H")</f>
        <v>7H30-18H</v>
      </c>
      <c r="HC28" s="4" t="s">
        <v>46</v>
      </c>
      <c r="HD28" s="4" t="s">
        <v>7</v>
      </c>
      <c r="HE28" s="4" t="s">
        <v>7</v>
      </c>
      <c r="HF28" s="105" t="s">
        <v>8</v>
      </c>
      <c r="HG28" s="105" t="s">
        <v>8</v>
      </c>
      <c r="HH28" s="4" t="s">
        <v>16</v>
      </c>
      <c r="HI28" s="4" t="s">
        <v>16</v>
      </c>
      <c r="HJ28" s="4" t="s">
        <v>16</v>
      </c>
      <c r="HK28" s="4" t="s">
        <v>7</v>
      </c>
      <c r="HL28" s="4" t="s">
        <v>7</v>
      </c>
      <c r="HM28" s="4" t="s">
        <v>15</v>
      </c>
      <c r="HN28" s="106" t="str">
        <f>IF(COUNTIF(Trames!$K$73:$K$80,'Deroulé 5Jours'!$A28),"RA","JBC-21")</f>
        <v>JBC-21</v>
      </c>
      <c r="HO28" s="4" t="s">
        <v>15</v>
      </c>
      <c r="HP28" s="105" t="s">
        <v>8</v>
      </c>
      <c r="HQ28" s="4" t="s">
        <v>12</v>
      </c>
      <c r="HR28" s="4" t="s">
        <v>7</v>
      </c>
      <c r="HS28" s="4" t="s">
        <v>7</v>
      </c>
      <c r="HT28" s="4" t="s">
        <v>37</v>
      </c>
      <c r="HU28" s="4" t="s">
        <v>12</v>
      </c>
      <c r="HV28" s="4" t="s">
        <v>46</v>
      </c>
      <c r="HW28" s="105" t="s">
        <v>8</v>
      </c>
      <c r="HX28" s="105" t="s">
        <v>8</v>
      </c>
      <c r="HY28" s="4" t="s">
        <v>7</v>
      </c>
      <c r="HZ28" s="4" t="s">
        <v>7</v>
      </c>
      <c r="IA28" s="106" t="str">
        <f>IF(COUNTIF(Trames!$K$73:$K$80,'Deroulé 5Jours'!$A28),"RA","7H30-18H")</f>
        <v>7H30-18H</v>
      </c>
      <c r="IB28" s="105" t="s">
        <v>8</v>
      </c>
      <c r="IC28" s="106" t="str">
        <f>IF(COUNTIF(Trames!$K$73:$K$80,'Deroulé 5Jours'!$A28),"RA","JBC-25")</f>
        <v>JBC-25</v>
      </c>
      <c r="ID28" s="4" t="s">
        <v>39</v>
      </c>
      <c r="IE28" s="4" t="s">
        <v>39</v>
      </c>
      <c r="IF28" s="4" t="s">
        <v>7</v>
      </c>
      <c r="IG28" s="4" t="s">
        <v>7</v>
      </c>
      <c r="IH28" s="4" t="s">
        <v>38</v>
      </c>
      <c r="II28" s="4" t="s">
        <v>40</v>
      </c>
      <c r="IJ28" s="4" t="s">
        <v>40</v>
      </c>
      <c r="IK28" s="105" t="s">
        <v>8</v>
      </c>
      <c r="IL28" s="105" t="s">
        <v>8</v>
      </c>
      <c r="IM28" s="4" t="s">
        <v>7</v>
      </c>
      <c r="IN28" s="4" t="s">
        <v>7</v>
      </c>
      <c r="IO28" s="4" t="s">
        <v>41</v>
      </c>
      <c r="IP28" s="106" t="str">
        <f>IF(COUNTIF(Trames!$K$73:$K$80,'Deroulé 5Jours'!$A28),"RA","JBU-15")</f>
        <v>JBU-15</v>
      </c>
      <c r="IQ28" s="4" t="s">
        <v>41</v>
      </c>
      <c r="IR28" s="4" t="s">
        <v>8</v>
      </c>
      <c r="IS28" s="4" t="s">
        <v>41</v>
      </c>
      <c r="IT28" s="4" t="s">
        <v>7</v>
      </c>
      <c r="IU28" s="4" t="s">
        <v>7</v>
      </c>
      <c r="IV28" s="107" t="str">
        <f>IF($C$10="RA","JBC-23","7H30-18H")</f>
        <v>7H30-18H</v>
      </c>
      <c r="IW28" s="105" t="s">
        <v>8</v>
      </c>
      <c r="IX28" s="105" t="s">
        <v>8</v>
      </c>
      <c r="IY28" s="4" t="s">
        <v>42</v>
      </c>
      <c r="IZ28" s="4" t="s">
        <v>42</v>
      </c>
      <c r="JA28" s="4" t="s">
        <v>7</v>
      </c>
      <c r="JB28" s="4" t="s">
        <v>7</v>
      </c>
      <c r="JC28" s="4" t="s">
        <v>43</v>
      </c>
      <c r="JD28" s="4" t="s">
        <v>43</v>
      </c>
      <c r="JE28" s="105" t="s">
        <v>8</v>
      </c>
      <c r="JF28" s="106" t="str">
        <f>IF(COUNTIF(Trames!$K$73:$K$80,'Deroulé 5Jours'!$A28),"RA","JBU-16")</f>
        <v>JBU-16</v>
      </c>
      <c r="JG28" s="4" t="s">
        <v>43</v>
      </c>
      <c r="JH28" s="4" t="s">
        <v>7</v>
      </c>
      <c r="JI28" s="4" t="s">
        <v>7</v>
      </c>
      <c r="JJ28" s="4" t="s">
        <v>42</v>
      </c>
      <c r="JK28" s="4" t="s">
        <v>42</v>
      </c>
      <c r="JL28" s="4" t="s">
        <v>43</v>
      </c>
      <c r="JM28" s="105" t="s">
        <v>8</v>
      </c>
      <c r="JN28" s="105" t="s">
        <v>8</v>
      </c>
      <c r="JO28" s="4" t="s">
        <v>7</v>
      </c>
      <c r="JP28" s="4" t="s">
        <v>7</v>
      </c>
      <c r="JQ28" s="4" t="s">
        <v>44</v>
      </c>
      <c r="JR28" s="106" t="str">
        <f>IF(COUNTIF(Trames!$K$73:$K$80,'Deroulé 5Jours'!$A28),"RA","7H30-18H")</f>
        <v>7H30-18H</v>
      </c>
      <c r="JS28" s="4" t="s">
        <v>45</v>
      </c>
      <c r="JT28" s="105" t="s">
        <v>8</v>
      </c>
      <c r="JU28" s="106" t="str">
        <f>IF(COUNTIF(Trames!$K$73:$K$80,'Deroulé 5Jours'!$A28),"RA","CCV-46")</f>
        <v>CCV-46</v>
      </c>
      <c r="JV28" s="4" t="s">
        <v>7</v>
      </c>
      <c r="JW28" s="4" t="s">
        <v>7</v>
      </c>
      <c r="JX28" s="105" t="s">
        <v>8</v>
      </c>
      <c r="JY28" s="4" t="s">
        <v>46</v>
      </c>
      <c r="JZ28" s="107" t="str">
        <f>IF($E$14="RA","JBC-25","7H30-18H")</f>
        <v>7H30-18H</v>
      </c>
      <c r="KA28" s="4" t="s">
        <v>12</v>
      </c>
      <c r="KB28" s="105" t="s">
        <v>8</v>
      </c>
      <c r="KC28" s="4" t="s">
        <v>7</v>
      </c>
      <c r="KD28" s="4" t="s">
        <v>7</v>
      </c>
      <c r="KE28" s="4" t="s">
        <v>44</v>
      </c>
      <c r="KF28" s="106" t="str">
        <f>IF(COUNTIF(Trames!$K$73:$K$80,'Deroulé 5Jours'!$A28),"RA","7H30-18H")</f>
        <v>7H30-18H</v>
      </c>
      <c r="KG28" s="4" t="s">
        <v>45</v>
      </c>
      <c r="KH28" s="105" t="s">
        <v>8</v>
      </c>
      <c r="KI28" s="106" t="str">
        <f>IF(COUNTIF(Trames!$K$73:$K$80,'Deroulé 5Jours'!$A28),"RA","CCV-46")</f>
        <v>CCV-46</v>
      </c>
      <c r="KJ28" s="4" t="s">
        <v>7</v>
      </c>
      <c r="KK28" s="4" t="s">
        <v>7</v>
      </c>
      <c r="KL28" s="4" t="s">
        <v>42</v>
      </c>
      <c r="KM28" s="4" t="s">
        <v>42</v>
      </c>
      <c r="KN28" s="4" t="s">
        <v>43</v>
      </c>
      <c r="KO28" s="105" t="s">
        <v>8</v>
      </c>
      <c r="KP28" s="105" t="s">
        <v>8</v>
      </c>
      <c r="KQ28" s="4" t="s">
        <v>7</v>
      </c>
      <c r="KR28" s="4" t="s">
        <v>7</v>
      </c>
      <c r="KS28" s="4" t="s">
        <v>43</v>
      </c>
      <c r="KT28" s="4" t="s">
        <v>43</v>
      </c>
      <c r="KU28" s="105" t="s">
        <v>8</v>
      </c>
      <c r="KV28" s="106" t="str">
        <f>IF(COUNTIF(Trames!$K$73:$K$80,'Deroulé 5Jours'!$A28),"RA","JBU-16")</f>
        <v>JBU-16</v>
      </c>
      <c r="KW28" s="4" t="s">
        <v>43</v>
      </c>
      <c r="KX28" s="4" t="s">
        <v>7</v>
      </c>
      <c r="KY28" s="4" t="s">
        <v>7</v>
      </c>
      <c r="KZ28" s="107" t="str">
        <f>IF($C$10="RA","JBC-23","7H30-18H")</f>
        <v>7H30-18H</v>
      </c>
      <c r="LA28" s="105" t="s">
        <v>8</v>
      </c>
      <c r="LB28" s="105" t="s">
        <v>8</v>
      </c>
      <c r="LC28" s="4" t="s">
        <v>42</v>
      </c>
      <c r="LD28" s="4" t="s">
        <v>42</v>
      </c>
      <c r="LE28" s="4" t="s">
        <v>7</v>
      </c>
      <c r="LF28" s="4" t="s">
        <v>7</v>
      </c>
      <c r="LG28" s="4" t="s">
        <v>41</v>
      </c>
      <c r="LH28" s="106" t="str">
        <f>IF(COUNTIF(Trames!$K$73:$K$80,'Deroulé 5Jours'!$A28),"RA","JBU-15")</f>
        <v>JBU-15</v>
      </c>
      <c r="LI28" s="4" t="s">
        <v>41</v>
      </c>
      <c r="LJ28" s="4" t="s">
        <v>8</v>
      </c>
      <c r="LK28" s="4" t="s">
        <v>41</v>
      </c>
      <c r="LL28" s="4" t="s">
        <v>7</v>
      </c>
      <c r="LM28" s="4" t="s">
        <v>7</v>
      </c>
      <c r="LN28" s="4" t="s">
        <v>38</v>
      </c>
      <c r="LO28" s="4" t="s">
        <v>40</v>
      </c>
      <c r="LP28" s="4" t="s">
        <v>40</v>
      </c>
      <c r="LQ28" s="105" t="s">
        <v>8</v>
      </c>
      <c r="LR28" s="105" t="s">
        <v>8</v>
      </c>
      <c r="LS28" s="4" t="s">
        <v>7</v>
      </c>
      <c r="LT28" s="4" t="s">
        <v>7</v>
      </c>
      <c r="LU28" s="106" t="str">
        <f>IF(COUNTIF(Trames!$K$73:$K$80,'Deroulé 5Jours'!$A28),"RA","7H30-18H")</f>
        <v>7H30-18H</v>
      </c>
      <c r="LV28" s="105" t="s">
        <v>8</v>
      </c>
      <c r="LW28" s="106" t="str">
        <f>IF(COUNTIF(Trames!$K$73:$K$80,'Deroulé 5Jours'!$A28),"RA","JBC-25")</f>
        <v>JBC-25</v>
      </c>
      <c r="LX28" s="4" t="s">
        <v>39</v>
      </c>
      <c r="LY28" s="4" t="s">
        <v>39</v>
      </c>
      <c r="LZ28" s="4" t="s">
        <v>7</v>
      </c>
      <c r="MA28" s="4" t="s">
        <v>7</v>
      </c>
      <c r="MB28" s="4" t="s">
        <v>37</v>
      </c>
      <c r="MC28" s="4" t="s">
        <v>12</v>
      </c>
      <c r="MD28" s="4" t="s">
        <v>46</v>
      </c>
      <c r="ME28" s="105" t="s">
        <v>8</v>
      </c>
      <c r="MF28" s="105" t="s">
        <v>8</v>
      </c>
      <c r="MG28" s="4" t="s">
        <v>7</v>
      </c>
      <c r="MH28" s="4" t="s">
        <v>7</v>
      </c>
      <c r="MI28" s="4" t="s">
        <v>15</v>
      </c>
      <c r="MJ28" s="106" t="str">
        <f>IF(COUNTIF(Trames!$K$73:$K$80,'Deroulé 5Jours'!$A28),"RA","JBC-21")</f>
        <v>JBC-21</v>
      </c>
      <c r="MK28" s="4" t="s">
        <v>15</v>
      </c>
      <c r="ML28" s="105" t="s">
        <v>8</v>
      </c>
      <c r="MM28" s="4" t="s">
        <v>12</v>
      </c>
      <c r="MN28" s="4" t="s">
        <v>7</v>
      </c>
      <c r="MO28" s="4" t="s">
        <v>7</v>
      </c>
      <c r="MP28" s="105" t="s">
        <v>8</v>
      </c>
      <c r="MQ28" s="105" t="s">
        <v>8</v>
      </c>
      <c r="MR28" s="4" t="s">
        <v>16</v>
      </c>
      <c r="MS28" s="4" t="s">
        <v>16</v>
      </c>
      <c r="MT28" s="4" t="s">
        <v>16</v>
      </c>
      <c r="MU28" s="2" t="s">
        <v>7</v>
      </c>
      <c r="MV28" s="2" t="s">
        <v>7</v>
      </c>
      <c r="MW28" s="106" t="str">
        <f>IF(COUNTIF(Trames!$K$73:$K$80,'Deroulé 5Jours'!$A28),"RA","JBC-23")</f>
        <v>JBC-23</v>
      </c>
      <c r="MX28" s="4" t="s">
        <v>16</v>
      </c>
      <c r="MY28" s="105" t="s">
        <v>8</v>
      </c>
      <c r="MZ28" s="107" t="str">
        <f>IF($F$4="RA","JFR-32","7H30-18H")</f>
        <v>7H30-18H</v>
      </c>
      <c r="NA28" s="4" t="s">
        <v>46</v>
      </c>
      <c r="NB28" s="2" t="s">
        <v>7</v>
      </c>
      <c r="NC28" s="2" t="s">
        <v>7</v>
      </c>
      <c r="ND28" s="105" t="s">
        <v>8</v>
      </c>
      <c r="NE28" s="105" t="s">
        <v>8</v>
      </c>
      <c r="NF28" s="107" t="str">
        <f>IF($E$6="RA","JFR-37","7H30-18H")</f>
        <v>7H30-18H</v>
      </c>
      <c r="NG28" s="107" t="str">
        <f>IF($G$20="RA","CCV-46","7H30-18H")</f>
        <v>7H30-18H</v>
      </c>
      <c r="NH28" s="107" t="str">
        <f>IF($F$18="RA","JBU-16","7H30-18H")</f>
        <v>7H30-18H</v>
      </c>
      <c r="NI28" s="2" t="s">
        <v>7</v>
      </c>
      <c r="NJ28" s="2" t="s">
        <v>7</v>
      </c>
      <c r="NK28" s="106" t="str">
        <f>IF(COUNTIF(Trames!$K$73:$K$80,'Deroulé 5Jours'!$A28),"RA","7H30-18H")</f>
        <v>7H30-18H</v>
      </c>
      <c r="NL28" s="105" t="s">
        <v>8</v>
      </c>
      <c r="NM28" s="4" t="s">
        <v>14</v>
      </c>
      <c r="NN28" s="4" t="s">
        <v>15</v>
      </c>
      <c r="NO28" s="4" t="s">
        <v>15</v>
      </c>
      <c r="NP28" s="2" t="s">
        <v>7</v>
      </c>
      <c r="NQ28" s="2" t="s">
        <v>7</v>
      </c>
      <c r="NR28" s="105" t="s">
        <v>8</v>
      </c>
      <c r="NS28" s="4" t="s">
        <v>9</v>
      </c>
      <c r="NT28" s="4" t="s">
        <v>12</v>
      </c>
      <c r="NU28" s="4" t="s">
        <v>46</v>
      </c>
      <c r="NV28" s="105" t="s">
        <v>8</v>
      </c>
      <c r="NW28" s="2" t="s">
        <v>7</v>
      </c>
      <c r="NX28" s="2" t="s">
        <v>7</v>
      </c>
      <c r="NY28" s="4" t="s">
        <v>11</v>
      </c>
      <c r="NZ28" s="105" t="s">
        <v>8</v>
      </c>
      <c r="OA28" s="106" t="str">
        <f>IF(COUNTIF(Trames!$K$73:$K$80,'Deroulé 5Jours'!$A28),"RA","JFR-37")</f>
        <v>JFR-37</v>
      </c>
      <c r="OB28" s="4" t="s">
        <v>11</v>
      </c>
      <c r="OC28" s="4" t="s">
        <v>11</v>
      </c>
      <c r="OD28" s="2" t="s">
        <v>7</v>
      </c>
      <c r="OE28" s="2" t="s">
        <v>7</v>
      </c>
      <c r="OF28" s="4" t="s">
        <v>10</v>
      </c>
      <c r="OG28" s="4" t="s">
        <v>10</v>
      </c>
      <c r="OH28" s="105" t="s">
        <v>8</v>
      </c>
      <c r="OI28" s="4" t="s">
        <v>10</v>
      </c>
      <c r="OJ28" s="105" t="s">
        <v>8</v>
      </c>
      <c r="OK28" s="2" t="s">
        <v>7</v>
      </c>
      <c r="OL28" s="2" t="s">
        <v>7</v>
      </c>
      <c r="OM28" s="4" t="s">
        <v>9</v>
      </c>
      <c r="ON28" s="105" t="s">
        <v>8</v>
      </c>
      <c r="OO28" s="4" t="s">
        <v>9</v>
      </c>
      <c r="OP28" s="106" t="str">
        <f>IF(COUNTIF(Trames!$K$73:$K$80,'Deroulé 5Jours'!$A28),"RA","JFR-32")</f>
        <v>JFR-32</v>
      </c>
      <c r="OQ28" s="4" t="s">
        <v>9</v>
      </c>
      <c r="OR28" s="133" t="s">
        <v>7</v>
      </c>
      <c r="OS28" s="133" t="s">
        <v>7</v>
      </c>
      <c r="OT28" s="105" t="s">
        <v>8</v>
      </c>
      <c r="OU28" s="105" t="s">
        <v>8</v>
      </c>
      <c r="OV28" s="4" t="s">
        <v>42</v>
      </c>
      <c r="OW28" s="4" t="s">
        <v>54</v>
      </c>
      <c r="OX28" s="4" t="s">
        <v>54</v>
      </c>
      <c r="OY28" s="2" t="s">
        <v>7</v>
      </c>
      <c r="OZ28" s="2" t="s">
        <v>7</v>
      </c>
      <c r="PA28" s="4" t="s">
        <v>45</v>
      </c>
      <c r="PB28" s="4" t="s">
        <v>47</v>
      </c>
      <c r="PC28" s="106" t="str">
        <f>IF(COUNTIF(Trames!$K$73:$K$80,'Deroulé 5Jours'!$A49),"RA","7H30-18H")</f>
        <v>7H30-18H</v>
      </c>
      <c r="PD28" s="105" t="s">
        <v>8</v>
      </c>
      <c r="PE28" s="106" t="str">
        <f>IF(COUNTIF(Trames!$K$73:$K$80,'Deroulé 5Jours'!$A49),"RA","7H30-18H")</f>
        <v>7H30-18H</v>
      </c>
      <c r="PF28" s="2" t="s">
        <v>7</v>
      </c>
      <c r="PG28" s="2" t="s">
        <v>7</v>
      </c>
    </row>
    <row r="31" spans="1:423" ht="15" thickBot="1">
      <c r="B31" s="227" t="s">
        <v>17</v>
      </c>
      <c r="C31" s="227"/>
      <c r="D31" s="227"/>
      <c r="E31" s="227"/>
      <c r="F31" s="227"/>
      <c r="G31" s="227"/>
      <c r="H31" s="227"/>
      <c r="I31" s="81"/>
      <c r="J31" s="81"/>
      <c r="K31" s="227" t="s">
        <v>18</v>
      </c>
      <c r="L31" s="227"/>
      <c r="M31" s="227"/>
      <c r="N31" s="227"/>
      <c r="O31" s="227"/>
      <c r="P31" s="227"/>
      <c r="Q31" s="227"/>
      <c r="R31" s="227" t="s">
        <v>19</v>
      </c>
      <c r="S31" s="227"/>
      <c r="T31" s="227"/>
      <c r="U31" s="227"/>
      <c r="V31" s="227"/>
      <c r="W31" s="227"/>
      <c r="X31" s="227"/>
      <c r="Y31" s="227" t="s">
        <v>20</v>
      </c>
      <c r="Z31" s="227"/>
      <c r="AA31" s="227"/>
      <c r="AB31" s="227"/>
      <c r="AC31" s="227"/>
      <c r="AD31" s="227"/>
      <c r="AE31" s="227"/>
      <c r="AF31" s="227" t="s">
        <v>21</v>
      </c>
      <c r="AG31" s="227"/>
      <c r="AH31" s="227"/>
      <c r="AI31" s="227"/>
      <c r="AJ31" s="227"/>
      <c r="AK31" s="227"/>
      <c r="AL31" s="227"/>
      <c r="AM31" s="227" t="s">
        <v>22</v>
      </c>
      <c r="AN31" s="227"/>
      <c r="AO31" s="227"/>
      <c r="AP31" s="227"/>
      <c r="AQ31" s="227"/>
      <c r="AR31" s="227"/>
      <c r="AS31" s="227"/>
      <c r="AT31" s="227" t="s">
        <v>23</v>
      </c>
      <c r="AU31" s="227"/>
      <c r="AV31" s="227"/>
      <c r="AW31" s="227"/>
      <c r="AX31" s="227"/>
      <c r="AY31" s="227"/>
      <c r="AZ31" s="227"/>
      <c r="BA31" s="227" t="s">
        <v>24</v>
      </c>
      <c r="BB31" s="227"/>
      <c r="BC31" s="227"/>
      <c r="BD31" s="227"/>
      <c r="BE31" s="227"/>
      <c r="BF31" s="227"/>
      <c r="BG31" s="227"/>
      <c r="BH31" s="227" t="s">
        <v>25</v>
      </c>
      <c r="BI31" s="227"/>
      <c r="BJ31" s="227"/>
      <c r="BK31" s="227"/>
      <c r="BL31" s="227"/>
      <c r="BM31" s="227"/>
      <c r="BN31" s="227"/>
      <c r="BO31" s="227" t="s">
        <v>26</v>
      </c>
      <c r="BP31" s="227"/>
      <c r="BQ31" s="227"/>
      <c r="BR31" s="227"/>
      <c r="BS31" s="227"/>
      <c r="BT31" s="227"/>
      <c r="BU31" s="227"/>
      <c r="BV31" s="227" t="s">
        <v>27</v>
      </c>
      <c r="BW31" s="227"/>
      <c r="BX31" s="227"/>
      <c r="BY31" s="227"/>
      <c r="BZ31" s="227"/>
      <c r="CA31" s="227"/>
      <c r="CB31" s="227"/>
      <c r="CC31" s="227" t="s">
        <v>28</v>
      </c>
      <c r="CD31" s="227"/>
      <c r="CE31" s="227"/>
      <c r="CF31" s="227"/>
      <c r="CG31" s="227"/>
      <c r="CH31" s="227"/>
      <c r="CI31" s="227"/>
      <c r="CJ31" s="227" t="s">
        <v>29</v>
      </c>
      <c r="CK31" s="227"/>
      <c r="CL31" s="227"/>
      <c r="CM31" s="227"/>
      <c r="CN31" s="227"/>
      <c r="CO31" s="227"/>
      <c r="CP31" s="227"/>
      <c r="CQ31" s="227" t="s">
        <v>30</v>
      </c>
      <c r="CR31" s="227"/>
      <c r="CS31" s="227"/>
      <c r="CT31" s="227"/>
      <c r="CU31" s="227"/>
      <c r="CV31" s="227"/>
      <c r="CW31" s="227"/>
      <c r="CX31" s="227" t="s">
        <v>31</v>
      </c>
      <c r="CY31" s="227"/>
      <c r="CZ31" s="227"/>
      <c r="DA31" s="227"/>
      <c r="DB31" s="227"/>
      <c r="DC31" s="227"/>
      <c r="DD31" s="227"/>
      <c r="DE31" s="227" t="s">
        <v>32</v>
      </c>
      <c r="DF31" s="227"/>
      <c r="DG31" s="227"/>
      <c r="DH31" s="227"/>
      <c r="DI31" s="227"/>
      <c r="DJ31" s="227"/>
      <c r="DK31" s="227"/>
      <c r="DL31" s="227" t="s">
        <v>33</v>
      </c>
      <c r="DM31" s="227"/>
      <c r="DN31" s="227"/>
      <c r="DO31" s="227"/>
      <c r="DP31" s="227"/>
      <c r="DQ31" s="227"/>
      <c r="DR31" s="227"/>
      <c r="DS31" s="227" t="s">
        <v>34</v>
      </c>
      <c r="DT31" s="227"/>
      <c r="DU31" s="227"/>
      <c r="DV31" s="227"/>
      <c r="DW31" s="227"/>
      <c r="DX31" s="227"/>
      <c r="DY31" s="227"/>
      <c r="DZ31" s="227" t="s">
        <v>35</v>
      </c>
      <c r="EA31" s="227"/>
      <c r="EB31" s="227"/>
      <c r="EC31" s="227"/>
      <c r="ED31" s="227"/>
      <c r="EE31" s="227"/>
      <c r="EF31" s="227"/>
      <c r="EG31" s="227" t="s">
        <v>36</v>
      </c>
      <c r="EH31" s="227"/>
      <c r="EI31" s="227"/>
      <c r="EJ31" s="227"/>
      <c r="EK31" s="227"/>
      <c r="EL31" s="227"/>
      <c r="EM31" s="227"/>
      <c r="EN31" s="227" t="s">
        <v>66</v>
      </c>
      <c r="EO31" s="227"/>
      <c r="EP31" s="227"/>
      <c r="EQ31" s="227"/>
      <c r="ER31" s="227"/>
      <c r="ES31" s="227"/>
      <c r="ET31" s="227"/>
      <c r="EU31" s="227" t="s">
        <v>67</v>
      </c>
      <c r="EV31" s="227"/>
      <c r="EW31" s="227"/>
      <c r="EX31" s="227"/>
      <c r="EY31" s="227"/>
      <c r="EZ31" s="227"/>
      <c r="FA31" s="227"/>
      <c r="FB31" s="227" t="s">
        <v>68</v>
      </c>
      <c r="FC31" s="227"/>
      <c r="FD31" s="227"/>
      <c r="FE31" s="227"/>
      <c r="FF31" s="227"/>
      <c r="FG31" s="227"/>
      <c r="FH31" s="227"/>
      <c r="FI31" s="227" t="s">
        <v>69</v>
      </c>
      <c r="FJ31" s="227"/>
      <c r="FK31" s="227"/>
      <c r="FL31" s="227"/>
      <c r="FM31" s="227"/>
      <c r="FN31" s="227"/>
      <c r="FO31" s="227"/>
      <c r="FP31" s="227" t="s">
        <v>70</v>
      </c>
      <c r="FQ31" s="227"/>
      <c r="FR31" s="227"/>
      <c r="FS31" s="227"/>
      <c r="FT31" s="227"/>
      <c r="FU31" s="227"/>
      <c r="FV31" s="227"/>
      <c r="FW31" s="227" t="s">
        <v>71</v>
      </c>
      <c r="FX31" s="227"/>
      <c r="FY31" s="227"/>
      <c r="FZ31" s="227"/>
      <c r="GA31" s="227"/>
      <c r="GB31" s="227"/>
      <c r="GC31" s="227"/>
      <c r="GD31" s="227" t="s">
        <v>73</v>
      </c>
      <c r="GE31" s="227"/>
      <c r="GF31" s="227"/>
      <c r="GG31" s="227"/>
      <c r="GH31" s="227"/>
      <c r="GI31" s="227"/>
      <c r="GJ31" s="227"/>
      <c r="GK31" s="227" t="s">
        <v>86</v>
      </c>
      <c r="GL31" s="227"/>
      <c r="GM31" s="227"/>
      <c r="GN31" s="227"/>
      <c r="GO31" s="227"/>
      <c r="GP31" s="227"/>
      <c r="GQ31" s="227"/>
      <c r="GR31" s="227" t="s">
        <v>87</v>
      </c>
      <c r="GS31" s="227"/>
      <c r="GT31" s="227"/>
      <c r="GU31" s="227"/>
      <c r="GV31" s="227"/>
      <c r="GW31" s="227"/>
      <c r="GX31" s="227"/>
      <c r="GY31" s="227" t="s">
        <v>88</v>
      </c>
      <c r="GZ31" s="227"/>
      <c r="HA31" s="227"/>
      <c r="HB31" s="227"/>
      <c r="HC31" s="227"/>
      <c r="HD31" s="227"/>
      <c r="HE31" s="227"/>
      <c r="HF31" s="227" t="s">
        <v>89</v>
      </c>
      <c r="HG31" s="227"/>
      <c r="HH31" s="227"/>
      <c r="HI31" s="227"/>
      <c r="HJ31" s="227"/>
      <c r="HK31" s="227"/>
      <c r="HL31" s="227"/>
      <c r="HM31" s="227" t="s">
        <v>90</v>
      </c>
      <c r="HN31" s="227"/>
      <c r="HO31" s="227"/>
      <c r="HP31" s="227"/>
      <c r="HQ31" s="227"/>
      <c r="HR31" s="227"/>
      <c r="HS31" s="227"/>
      <c r="HT31" s="227" t="s">
        <v>91</v>
      </c>
      <c r="HU31" s="227"/>
      <c r="HV31" s="227"/>
      <c r="HW31" s="227"/>
      <c r="HX31" s="227"/>
      <c r="HY31" s="227"/>
      <c r="HZ31" s="227"/>
      <c r="IA31" s="227" t="s">
        <v>92</v>
      </c>
      <c r="IB31" s="227"/>
      <c r="IC31" s="227"/>
      <c r="ID31" s="227"/>
      <c r="IE31" s="227"/>
      <c r="IF31" s="227"/>
      <c r="IG31" s="227"/>
      <c r="IH31" s="227" t="s">
        <v>93</v>
      </c>
      <c r="II31" s="227"/>
      <c r="IJ31" s="227"/>
      <c r="IK31" s="227"/>
      <c r="IL31" s="227"/>
      <c r="IM31" s="227"/>
      <c r="IN31" s="227"/>
      <c r="IO31" s="227" t="s">
        <v>94</v>
      </c>
      <c r="IP31" s="227"/>
      <c r="IQ31" s="227"/>
      <c r="IR31" s="227"/>
      <c r="IS31" s="227"/>
      <c r="IT31" s="227"/>
      <c r="IU31" s="227"/>
      <c r="IV31" s="227" t="s">
        <v>95</v>
      </c>
      <c r="IW31" s="227"/>
      <c r="IX31" s="227"/>
      <c r="IY31" s="227"/>
      <c r="IZ31" s="227"/>
      <c r="JA31" s="227"/>
      <c r="JB31" s="227"/>
      <c r="JC31" s="227" t="s">
        <v>96</v>
      </c>
      <c r="JD31" s="227"/>
      <c r="JE31" s="227"/>
      <c r="JF31" s="227"/>
      <c r="JG31" s="227"/>
      <c r="JH31" s="227"/>
      <c r="JI31" s="227"/>
      <c r="JJ31" s="227" t="s">
        <v>97</v>
      </c>
      <c r="JK31" s="227"/>
      <c r="JL31" s="227"/>
      <c r="JM31" s="227"/>
      <c r="JN31" s="227"/>
      <c r="JO31" s="227"/>
      <c r="JP31" s="227"/>
      <c r="JQ31" s="227" t="s">
        <v>98</v>
      </c>
      <c r="JR31" s="227"/>
      <c r="JS31" s="227"/>
      <c r="JT31" s="227"/>
      <c r="JU31" s="227"/>
      <c r="JV31" s="227"/>
      <c r="JW31" s="227"/>
      <c r="JX31" s="227" t="s">
        <v>99</v>
      </c>
      <c r="JY31" s="227"/>
      <c r="JZ31" s="227"/>
      <c r="KA31" s="227"/>
      <c r="KB31" s="227"/>
      <c r="KC31" s="227"/>
      <c r="KD31" s="227"/>
      <c r="KE31" s="227" t="s">
        <v>100</v>
      </c>
      <c r="KF31" s="227"/>
      <c r="KG31" s="227"/>
      <c r="KH31" s="227"/>
      <c r="KI31" s="227"/>
      <c r="KJ31" s="227"/>
      <c r="KK31" s="227"/>
      <c r="KL31" s="227" t="s">
        <v>101</v>
      </c>
      <c r="KM31" s="227"/>
      <c r="KN31" s="227"/>
      <c r="KO31" s="227"/>
      <c r="KP31" s="227"/>
      <c r="KQ31" s="227"/>
      <c r="KR31" s="227"/>
      <c r="KS31" s="227" t="s">
        <v>102</v>
      </c>
      <c r="KT31" s="227"/>
      <c r="KU31" s="227"/>
      <c r="KV31" s="227"/>
      <c r="KW31" s="227"/>
      <c r="KX31" s="227"/>
      <c r="KY31" s="227"/>
      <c r="KZ31" s="227" t="s">
        <v>103</v>
      </c>
      <c r="LA31" s="227"/>
      <c r="LB31" s="227"/>
      <c r="LC31" s="227"/>
      <c r="LD31" s="227"/>
      <c r="LE31" s="227"/>
      <c r="LF31" s="227"/>
      <c r="LG31" s="227" t="s">
        <v>104</v>
      </c>
      <c r="LH31" s="227"/>
      <c r="LI31" s="227"/>
      <c r="LJ31" s="227"/>
      <c r="LK31" s="227"/>
      <c r="LL31" s="227"/>
      <c r="LM31" s="227"/>
      <c r="LN31" s="227" t="s">
        <v>105</v>
      </c>
      <c r="LO31" s="227"/>
      <c r="LP31" s="227"/>
      <c r="LQ31" s="227"/>
      <c r="LR31" s="227"/>
      <c r="LS31" s="227"/>
      <c r="LT31" s="227"/>
      <c r="LU31" s="227" t="s">
        <v>106</v>
      </c>
      <c r="LV31" s="227"/>
      <c r="LW31" s="227"/>
      <c r="LX31" s="227"/>
      <c r="LY31" s="227"/>
      <c r="LZ31" s="227"/>
      <c r="MA31" s="227"/>
      <c r="MB31" s="227" t="s">
        <v>107</v>
      </c>
      <c r="MC31" s="227"/>
      <c r="MD31" s="227"/>
      <c r="ME31" s="227"/>
      <c r="MF31" s="227"/>
      <c r="MG31" s="227"/>
      <c r="MH31" s="227"/>
      <c r="MI31" s="227" t="s">
        <v>108</v>
      </c>
      <c r="MJ31" s="227"/>
      <c r="MK31" s="227"/>
      <c r="ML31" s="227"/>
      <c r="MM31" s="227"/>
      <c r="MN31" s="227"/>
      <c r="MO31" s="227"/>
      <c r="MP31" s="227" t="s">
        <v>109</v>
      </c>
      <c r="MQ31" s="227"/>
      <c r="MR31" s="227"/>
      <c r="MS31" s="227"/>
      <c r="MT31" s="227"/>
      <c r="MU31" s="227"/>
      <c r="MV31" s="227"/>
      <c r="MW31" s="227" t="s">
        <v>110</v>
      </c>
      <c r="MX31" s="227"/>
      <c r="MY31" s="227"/>
      <c r="MZ31" s="227"/>
      <c r="NA31" s="227"/>
      <c r="NB31" s="227"/>
      <c r="NC31" s="227"/>
      <c r="ND31" s="227" t="s">
        <v>111</v>
      </c>
      <c r="NE31" s="227"/>
      <c r="NF31" s="227"/>
      <c r="NG31" s="227"/>
      <c r="NH31" s="227"/>
      <c r="NI31" s="227"/>
      <c r="NJ31" s="227"/>
      <c r="NK31" s="227" t="s">
        <v>112</v>
      </c>
      <c r="NL31" s="227"/>
      <c r="NM31" s="227"/>
      <c r="NN31" s="227"/>
      <c r="NO31" s="227"/>
      <c r="NP31" s="227"/>
      <c r="NQ31" s="227"/>
      <c r="NR31" s="227" t="s">
        <v>113</v>
      </c>
      <c r="NS31" s="227"/>
      <c r="NT31" s="227"/>
      <c r="NU31" s="227"/>
      <c r="NV31" s="227"/>
      <c r="NW31" s="227"/>
      <c r="NX31" s="227"/>
      <c r="NY31" s="227" t="s">
        <v>114</v>
      </c>
      <c r="NZ31" s="227"/>
      <c r="OA31" s="227"/>
      <c r="OB31" s="227"/>
      <c r="OC31" s="227"/>
      <c r="OD31" s="227"/>
      <c r="OE31" s="227"/>
      <c r="OF31" s="227" t="s">
        <v>115</v>
      </c>
      <c r="OG31" s="227"/>
      <c r="OH31" s="227"/>
      <c r="OI31" s="227"/>
      <c r="OJ31" s="227"/>
      <c r="OK31" s="227"/>
      <c r="OL31" s="227"/>
      <c r="OM31" s="227" t="s">
        <v>116</v>
      </c>
      <c r="ON31" s="227"/>
      <c r="OO31" s="227"/>
      <c r="OP31" s="227"/>
      <c r="OQ31" s="227"/>
      <c r="OR31" s="227"/>
      <c r="OS31" s="227"/>
      <c r="OT31" s="227" t="s">
        <v>117</v>
      </c>
      <c r="OU31" s="227"/>
      <c r="OV31" s="227"/>
      <c r="OW31" s="227"/>
      <c r="OX31" s="227"/>
      <c r="OY31" s="227"/>
      <c r="OZ31" s="227"/>
    </row>
    <row r="32" spans="1:423" ht="15" thickBot="1">
      <c r="A32" s="108"/>
      <c r="B32" s="108" t="s">
        <v>0</v>
      </c>
      <c r="C32" s="109" t="s">
        <v>1</v>
      </c>
      <c r="D32" s="109" t="s">
        <v>2</v>
      </c>
      <c r="E32" s="109" t="s">
        <v>3</v>
      </c>
      <c r="F32" s="109" t="s">
        <v>4</v>
      </c>
      <c r="G32" s="109" t="s">
        <v>5</v>
      </c>
      <c r="H32" s="110" t="s">
        <v>6</v>
      </c>
      <c r="I32" s="2" t="s">
        <v>5</v>
      </c>
      <c r="J32" s="2" t="s">
        <v>6</v>
      </c>
      <c r="K32" s="2" t="s">
        <v>0</v>
      </c>
      <c r="L32" s="2" t="s">
        <v>1</v>
      </c>
      <c r="M32" s="2" t="s">
        <v>2</v>
      </c>
      <c r="N32" s="2" t="s">
        <v>3</v>
      </c>
      <c r="O32" s="2" t="s">
        <v>4</v>
      </c>
      <c r="P32" s="2" t="s">
        <v>5</v>
      </c>
      <c r="Q32" s="2" t="s">
        <v>6</v>
      </c>
      <c r="R32" s="2" t="s">
        <v>0</v>
      </c>
      <c r="S32" s="2" t="s">
        <v>1</v>
      </c>
      <c r="T32" s="2" t="s">
        <v>2</v>
      </c>
      <c r="U32" s="2" t="s">
        <v>3</v>
      </c>
      <c r="V32" s="2" t="s">
        <v>4</v>
      </c>
      <c r="W32" s="2" t="s">
        <v>5</v>
      </c>
      <c r="X32" s="2" t="s">
        <v>6</v>
      </c>
      <c r="Y32" s="2" t="s">
        <v>0</v>
      </c>
      <c r="Z32" s="2" t="s">
        <v>1</v>
      </c>
      <c r="AA32" s="2" t="s">
        <v>2</v>
      </c>
      <c r="AB32" s="2" t="s">
        <v>3</v>
      </c>
      <c r="AC32" s="2" t="s">
        <v>4</v>
      </c>
      <c r="AD32" s="2" t="s">
        <v>5</v>
      </c>
      <c r="AE32" s="2" t="s">
        <v>6</v>
      </c>
      <c r="AF32" s="2" t="s">
        <v>0</v>
      </c>
      <c r="AG32" s="2" t="s">
        <v>1</v>
      </c>
      <c r="AH32" s="2" t="s">
        <v>2</v>
      </c>
      <c r="AI32" s="2" t="s">
        <v>3</v>
      </c>
      <c r="AJ32" s="2" t="s">
        <v>4</v>
      </c>
      <c r="AK32" s="2" t="s">
        <v>5</v>
      </c>
      <c r="AL32" s="2" t="s">
        <v>6</v>
      </c>
      <c r="AM32" s="2" t="s">
        <v>0</v>
      </c>
      <c r="AN32" s="2" t="s">
        <v>1</v>
      </c>
      <c r="AO32" s="2" t="s">
        <v>2</v>
      </c>
      <c r="AP32" s="2" t="s">
        <v>3</v>
      </c>
      <c r="AQ32" s="2" t="s">
        <v>4</v>
      </c>
      <c r="AR32" s="2" t="s">
        <v>5</v>
      </c>
      <c r="AS32" s="2" t="s">
        <v>6</v>
      </c>
      <c r="AT32" s="2" t="s">
        <v>0</v>
      </c>
      <c r="AU32" s="2" t="s">
        <v>1</v>
      </c>
      <c r="AV32" s="2" t="s">
        <v>2</v>
      </c>
      <c r="AW32" s="2" t="s">
        <v>3</v>
      </c>
      <c r="AX32" s="2" t="s">
        <v>4</v>
      </c>
      <c r="AY32" s="2" t="s">
        <v>5</v>
      </c>
      <c r="AZ32" s="2" t="s">
        <v>6</v>
      </c>
      <c r="BA32" s="2" t="s">
        <v>0</v>
      </c>
      <c r="BB32" s="2" t="s">
        <v>1</v>
      </c>
      <c r="BC32" s="2" t="s">
        <v>2</v>
      </c>
      <c r="BD32" s="2" t="s">
        <v>3</v>
      </c>
      <c r="BE32" s="2" t="s">
        <v>4</v>
      </c>
      <c r="BF32" s="2" t="s">
        <v>5</v>
      </c>
      <c r="BG32" s="2" t="s">
        <v>6</v>
      </c>
      <c r="BH32" s="2" t="s">
        <v>0</v>
      </c>
      <c r="BI32" s="2" t="s">
        <v>1</v>
      </c>
      <c r="BJ32" s="2" t="s">
        <v>2</v>
      </c>
      <c r="BK32" s="2" t="s">
        <v>3</v>
      </c>
      <c r="BL32" s="2" t="s">
        <v>4</v>
      </c>
      <c r="BM32" s="2" t="s">
        <v>5</v>
      </c>
      <c r="BN32" s="2" t="s">
        <v>6</v>
      </c>
      <c r="BO32" s="2" t="s">
        <v>0</v>
      </c>
      <c r="BP32" s="2" t="s">
        <v>1</v>
      </c>
      <c r="BQ32" s="2" t="s">
        <v>2</v>
      </c>
      <c r="BR32" s="2" t="s">
        <v>3</v>
      </c>
      <c r="BS32" s="2" t="s">
        <v>4</v>
      </c>
      <c r="BT32" s="2" t="s">
        <v>5</v>
      </c>
      <c r="BU32" s="2" t="s">
        <v>6</v>
      </c>
      <c r="BV32" s="2" t="s">
        <v>0</v>
      </c>
      <c r="BW32" s="2" t="s">
        <v>1</v>
      </c>
      <c r="BX32" s="2" t="s">
        <v>2</v>
      </c>
      <c r="BY32" s="2" t="s">
        <v>3</v>
      </c>
      <c r="BZ32" s="2" t="s">
        <v>4</v>
      </c>
      <c r="CA32" s="2" t="s">
        <v>5</v>
      </c>
      <c r="CB32" s="2" t="s">
        <v>6</v>
      </c>
      <c r="CC32" s="2" t="s">
        <v>0</v>
      </c>
      <c r="CD32" s="2" t="s">
        <v>1</v>
      </c>
      <c r="CE32" s="2" t="s">
        <v>2</v>
      </c>
      <c r="CF32" s="2" t="s">
        <v>3</v>
      </c>
      <c r="CG32" s="2" t="s">
        <v>4</v>
      </c>
      <c r="CH32" s="2" t="s">
        <v>5</v>
      </c>
      <c r="CI32" s="2" t="s">
        <v>6</v>
      </c>
      <c r="CJ32" s="2" t="s">
        <v>0</v>
      </c>
      <c r="CK32" s="2" t="s">
        <v>1</v>
      </c>
      <c r="CL32" s="2" t="s">
        <v>2</v>
      </c>
      <c r="CM32" s="2" t="s">
        <v>3</v>
      </c>
      <c r="CN32" s="2" t="s">
        <v>4</v>
      </c>
      <c r="CO32" s="2" t="s">
        <v>5</v>
      </c>
      <c r="CP32" s="2" t="s">
        <v>6</v>
      </c>
      <c r="CQ32" s="2" t="s">
        <v>0</v>
      </c>
      <c r="CR32" s="2" t="s">
        <v>1</v>
      </c>
      <c r="CS32" s="2" t="s">
        <v>2</v>
      </c>
      <c r="CT32" s="2" t="s">
        <v>3</v>
      </c>
      <c r="CU32" s="2" t="s">
        <v>4</v>
      </c>
      <c r="CV32" s="2" t="s">
        <v>5</v>
      </c>
      <c r="CW32" s="2" t="s">
        <v>6</v>
      </c>
      <c r="CX32" s="2" t="s">
        <v>0</v>
      </c>
      <c r="CY32" s="2" t="s">
        <v>1</v>
      </c>
      <c r="CZ32" s="2" t="s">
        <v>2</v>
      </c>
      <c r="DA32" s="2" t="s">
        <v>3</v>
      </c>
      <c r="DB32" s="2" t="s">
        <v>4</v>
      </c>
      <c r="DC32" s="2" t="s">
        <v>5</v>
      </c>
      <c r="DD32" s="2" t="s">
        <v>6</v>
      </c>
      <c r="DE32" s="2" t="s">
        <v>0</v>
      </c>
      <c r="DF32" s="2" t="s">
        <v>1</v>
      </c>
      <c r="DG32" s="2" t="s">
        <v>2</v>
      </c>
      <c r="DH32" s="2" t="s">
        <v>3</v>
      </c>
      <c r="DI32" s="2" t="s">
        <v>4</v>
      </c>
      <c r="DJ32" s="2" t="s">
        <v>5</v>
      </c>
      <c r="DK32" s="2" t="s">
        <v>6</v>
      </c>
      <c r="DL32" s="2" t="s">
        <v>0</v>
      </c>
      <c r="DM32" s="2" t="s">
        <v>1</v>
      </c>
      <c r="DN32" s="2" t="s">
        <v>2</v>
      </c>
      <c r="DO32" s="2" t="s">
        <v>3</v>
      </c>
      <c r="DP32" s="2" t="s">
        <v>4</v>
      </c>
      <c r="DQ32" s="2" t="s">
        <v>5</v>
      </c>
      <c r="DR32" s="2" t="s">
        <v>6</v>
      </c>
      <c r="DS32" s="2" t="s">
        <v>0</v>
      </c>
      <c r="DT32" s="2" t="s">
        <v>1</v>
      </c>
      <c r="DU32" s="2" t="s">
        <v>2</v>
      </c>
      <c r="DV32" s="2" t="s">
        <v>3</v>
      </c>
      <c r="DW32" s="2" t="s">
        <v>4</v>
      </c>
      <c r="DX32" s="2" t="s">
        <v>5</v>
      </c>
      <c r="DY32" s="2" t="s">
        <v>6</v>
      </c>
      <c r="DZ32" s="2" t="s">
        <v>0</v>
      </c>
      <c r="EA32" s="2" t="s">
        <v>1</v>
      </c>
      <c r="EB32" s="2" t="s">
        <v>2</v>
      </c>
      <c r="EC32" s="2" t="s">
        <v>3</v>
      </c>
      <c r="ED32" s="2" t="s">
        <v>4</v>
      </c>
      <c r="EE32" s="2" t="s">
        <v>5</v>
      </c>
      <c r="EF32" s="2" t="s">
        <v>6</v>
      </c>
      <c r="EG32" s="2" t="s">
        <v>0</v>
      </c>
      <c r="EH32" s="2" t="s">
        <v>1</v>
      </c>
      <c r="EI32" s="2" t="s">
        <v>2</v>
      </c>
      <c r="EJ32" s="2" t="s">
        <v>3</v>
      </c>
      <c r="EK32" s="2" t="s">
        <v>4</v>
      </c>
      <c r="EL32" s="2" t="s">
        <v>5</v>
      </c>
      <c r="EM32" s="2" t="s">
        <v>6</v>
      </c>
      <c r="EN32" s="2" t="s">
        <v>0</v>
      </c>
      <c r="EO32" s="2" t="s">
        <v>1</v>
      </c>
      <c r="EP32" s="2" t="s">
        <v>2</v>
      </c>
      <c r="EQ32" s="2" t="s">
        <v>3</v>
      </c>
      <c r="ER32" s="2" t="s">
        <v>4</v>
      </c>
      <c r="ES32" s="2" t="s">
        <v>5</v>
      </c>
      <c r="ET32" s="2" t="s">
        <v>6</v>
      </c>
      <c r="EU32" s="2" t="s">
        <v>0</v>
      </c>
      <c r="EV32" s="2" t="s">
        <v>1</v>
      </c>
      <c r="EW32" s="2" t="s">
        <v>2</v>
      </c>
      <c r="EX32" s="2" t="s">
        <v>3</v>
      </c>
      <c r="EY32" s="2" t="s">
        <v>4</v>
      </c>
      <c r="EZ32" s="2" t="s">
        <v>5</v>
      </c>
      <c r="FA32" s="2" t="s">
        <v>6</v>
      </c>
      <c r="FB32" s="2" t="s">
        <v>0</v>
      </c>
      <c r="FC32" s="2" t="s">
        <v>1</v>
      </c>
      <c r="FD32" s="2" t="s">
        <v>2</v>
      </c>
      <c r="FE32" s="2" t="s">
        <v>3</v>
      </c>
      <c r="FF32" s="2" t="s">
        <v>4</v>
      </c>
      <c r="FG32" s="2" t="s">
        <v>5</v>
      </c>
      <c r="FH32" s="2" t="s">
        <v>6</v>
      </c>
      <c r="FI32" s="2" t="s">
        <v>0</v>
      </c>
      <c r="FJ32" s="2" t="s">
        <v>1</v>
      </c>
      <c r="FK32" s="2" t="s">
        <v>2</v>
      </c>
      <c r="FL32" s="2" t="s">
        <v>3</v>
      </c>
      <c r="FM32" s="2" t="s">
        <v>4</v>
      </c>
      <c r="FN32" s="2" t="s">
        <v>5</v>
      </c>
      <c r="FO32" s="2" t="s">
        <v>6</v>
      </c>
      <c r="FP32" s="2" t="s">
        <v>0</v>
      </c>
      <c r="FQ32" s="2" t="s">
        <v>1</v>
      </c>
      <c r="FR32" s="2" t="s">
        <v>2</v>
      </c>
      <c r="FS32" s="2" t="s">
        <v>3</v>
      </c>
      <c r="FT32" s="2" t="s">
        <v>4</v>
      </c>
      <c r="FU32" s="2" t="s">
        <v>5</v>
      </c>
      <c r="FV32" s="2" t="s">
        <v>6</v>
      </c>
      <c r="FW32" s="2" t="s">
        <v>0</v>
      </c>
      <c r="FX32" s="2" t="s">
        <v>1</v>
      </c>
      <c r="FY32" s="2" t="s">
        <v>2</v>
      </c>
      <c r="FZ32" s="2" t="s">
        <v>3</v>
      </c>
      <c r="GA32" s="2" t="s">
        <v>4</v>
      </c>
      <c r="GB32" s="2" t="s">
        <v>5</v>
      </c>
      <c r="GC32" s="2" t="s">
        <v>6</v>
      </c>
      <c r="GD32" s="2" t="s">
        <v>0</v>
      </c>
      <c r="GE32" s="2" t="s">
        <v>1</v>
      </c>
      <c r="GF32" s="2" t="s">
        <v>2</v>
      </c>
      <c r="GG32" s="2" t="s">
        <v>3</v>
      </c>
      <c r="GH32" s="2" t="s">
        <v>4</v>
      </c>
      <c r="GI32" s="2" t="s">
        <v>5</v>
      </c>
      <c r="GJ32" s="2" t="s">
        <v>6</v>
      </c>
      <c r="GK32" s="2" t="s">
        <v>0</v>
      </c>
      <c r="GL32" s="2" t="s">
        <v>1</v>
      </c>
      <c r="GM32" s="2" t="s">
        <v>2</v>
      </c>
      <c r="GN32" s="2" t="s">
        <v>3</v>
      </c>
      <c r="GO32" s="2" t="s">
        <v>4</v>
      </c>
      <c r="GP32" s="2" t="s">
        <v>5</v>
      </c>
      <c r="GQ32" s="2" t="s">
        <v>6</v>
      </c>
      <c r="GR32" s="2" t="s">
        <v>0</v>
      </c>
      <c r="GS32" s="2" t="s">
        <v>1</v>
      </c>
      <c r="GT32" s="2" t="s">
        <v>2</v>
      </c>
      <c r="GU32" s="2" t="s">
        <v>3</v>
      </c>
      <c r="GV32" s="2" t="s">
        <v>4</v>
      </c>
      <c r="GW32" s="2" t="s">
        <v>5</v>
      </c>
      <c r="GX32" s="2" t="s">
        <v>6</v>
      </c>
      <c r="GY32" s="2" t="s">
        <v>0</v>
      </c>
      <c r="GZ32" s="2" t="s">
        <v>1</v>
      </c>
      <c r="HA32" s="2" t="s">
        <v>2</v>
      </c>
      <c r="HB32" s="2" t="s">
        <v>3</v>
      </c>
      <c r="HC32" s="2" t="s">
        <v>4</v>
      </c>
      <c r="HD32" s="2" t="s">
        <v>5</v>
      </c>
      <c r="HE32" s="2" t="s">
        <v>6</v>
      </c>
      <c r="HF32" s="2" t="s">
        <v>0</v>
      </c>
      <c r="HG32" s="2" t="s">
        <v>1</v>
      </c>
      <c r="HH32" s="2" t="s">
        <v>2</v>
      </c>
      <c r="HI32" s="2" t="s">
        <v>3</v>
      </c>
      <c r="HJ32" s="2" t="s">
        <v>4</v>
      </c>
      <c r="HK32" s="2" t="s">
        <v>5</v>
      </c>
      <c r="HL32" s="2" t="s">
        <v>6</v>
      </c>
      <c r="HM32" s="2" t="s">
        <v>0</v>
      </c>
      <c r="HN32" s="2" t="s">
        <v>1</v>
      </c>
      <c r="HO32" s="2" t="s">
        <v>2</v>
      </c>
      <c r="HP32" s="2" t="s">
        <v>3</v>
      </c>
      <c r="HQ32" s="2" t="s">
        <v>4</v>
      </c>
      <c r="HR32" s="2" t="s">
        <v>5</v>
      </c>
      <c r="HS32" s="2" t="s">
        <v>6</v>
      </c>
      <c r="HT32" s="2" t="s">
        <v>0</v>
      </c>
      <c r="HU32" s="2" t="s">
        <v>1</v>
      </c>
      <c r="HV32" s="2" t="s">
        <v>2</v>
      </c>
      <c r="HW32" s="2" t="s">
        <v>3</v>
      </c>
      <c r="HX32" s="2" t="s">
        <v>4</v>
      </c>
      <c r="HY32" s="2" t="s">
        <v>5</v>
      </c>
      <c r="HZ32" s="2" t="s">
        <v>6</v>
      </c>
      <c r="IA32" s="2" t="s">
        <v>0</v>
      </c>
      <c r="IB32" s="2" t="s">
        <v>1</v>
      </c>
      <c r="IC32" s="2" t="s">
        <v>2</v>
      </c>
      <c r="ID32" s="2" t="s">
        <v>3</v>
      </c>
      <c r="IE32" s="2" t="s">
        <v>4</v>
      </c>
      <c r="IF32" s="2" t="s">
        <v>5</v>
      </c>
      <c r="IG32" s="2" t="s">
        <v>6</v>
      </c>
      <c r="IH32" s="2" t="s">
        <v>0</v>
      </c>
      <c r="II32" s="2" t="s">
        <v>1</v>
      </c>
      <c r="IJ32" s="2" t="s">
        <v>2</v>
      </c>
      <c r="IK32" s="2" t="s">
        <v>3</v>
      </c>
      <c r="IL32" s="2" t="s">
        <v>4</v>
      </c>
      <c r="IM32" s="2" t="s">
        <v>5</v>
      </c>
      <c r="IN32" s="2" t="s">
        <v>6</v>
      </c>
      <c r="IO32" s="2" t="s">
        <v>0</v>
      </c>
      <c r="IP32" s="2" t="s">
        <v>1</v>
      </c>
      <c r="IQ32" s="2" t="s">
        <v>2</v>
      </c>
      <c r="IR32" s="2" t="s">
        <v>3</v>
      </c>
      <c r="IS32" s="2" t="s">
        <v>4</v>
      </c>
      <c r="IT32" s="2" t="s">
        <v>5</v>
      </c>
      <c r="IU32" s="2" t="s">
        <v>6</v>
      </c>
      <c r="IV32" s="2" t="s">
        <v>0</v>
      </c>
      <c r="IW32" s="2" t="s">
        <v>1</v>
      </c>
      <c r="IX32" s="2" t="s">
        <v>2</v>
      </c>
      <c r="IY32" s="2" t="s">
        <v>3</v>
      </c>
      <c r="IZ32" s="2" t="s">
        <v>4</v>
      </c>
      <c r="JA32" s="2" t="s">
        <v>5</v>
      </c>
      <c r="JB32" s="2" t="s">
        <v>6</v>
      </c>
      <c r="JC32" s="2" t="s">
        <v>0</v>
      </c>
      <c r="JD32" s="2" t="s">
        <v>1</v>
      </c>
      <c r="JE32" s="2" t="s">
        <v>2</v>
      </c>
      <c r="JF32" s="2" t="s">
        <v>3</v>
      </c>
      <c r="JG32" s="2" t="s">
        <v>4</v>
      </c>
      <c r="JH32" s="2" t="s">
        <v>5</v>
      </c>
      <c r="JI32" s="2" t="s">
        <v>6</v>
      </c>
      <c r="JJ32" s="2" t="s">
        <v>0</v>
      </c>
      <c r="JK32" s="2" t="s">
        <v>1</v>
      </c>
      <c r="JL32" s="2" t="s">
        <v>2</v>
      </c>
      <c r="JM32" s="2" t="s">
        <v>3</v>
      </c>
      <c r="JN32" s="2" t="s">
        <v>4</v>
      </c>
      <c r="JO32" s="2" t="s">
        <v>5</v>
      </c>
      <c r="JP32" s="2" t="s">
        <v>6</v>
      </c>
      <c r="JQ32" s="2" t="s">
        <v>0</v>
      </c>
      <c r="JR32" s="2" t="s">
        <v>1</v>
      </c>
      <c r="JS32" s="2" t="s">
        <v>2</v>
      </c>
      <c r="JT32" s="2" t="s">
        <v>3</v>
      </c>
      <c r="JU32" s="2" t="s">
        <v>4</v>
      </c>
      <c r="JV32" s="2" t="s">
        <v>5</v>
      </c>
      <c r="JW32" s="2" t="s">
        <v>6</v>
      </c>
      <c r="JX32" s="2" t="s">
        <v>0</v>
      </c>
      <c r="JY32" s="2" t="s">
        <v>1</v>
      </c>
      <c r="JZ32" s="2" t="s">
        <v>2</v>
      </c>
      <c r="KA32" s="2" t="s">
        <v>3</v>
      </c>
      <c r="KB32" s="2" t="s">
        <v>4</v>
      </c>
      <c r="KC32" s="2" t="s">
        <v>5</v>
      </c>
      <c r="KD32" s="2" t="s">
        <v>6</v>
      </c>
      <c r="KE32" s="2" t="s">
        <v>0</v>
      </c>
      <c r="KF32" s="2" t="s">
        <v>1</v>
      </c>
      <c r="KG32" s="2" t="s">
        <v>2</v>
      </c>
      <c r="KH32" s="2" t="s">
        <v>3</v>
      </c>
      <c r="KI32" s="2" t="s">
        <v>4</v>
      </c>
      <c r="KJ32" s="2" t="s">
        <v>5</v>
      </c>
      <c r="KK32" s="2" t="s">
        <v>6</v>
      </c>
      <c r="KL32" s="2" t="s">
        <v>0</v>
      </c>
      <c r="KM32" s="2" t="s">
        <v>1</v>
      </c>
      <c r="KN32" s="2" t="s">
        <v>2</v>
      </c>
      <c r="KO32" s="2" t="s">
        <v>3</v>
      </c>
      <c r="KP32" s="2" t="s">
        <v>4</v>
      </c>
      <c r="KQ32" s="2" t="s">
        <v>5</v>
      </c>
      <c r="KR32" s="2" t="s">
        <v>6</v>
      </c>
      <c r="KS32" s="2" t="s">
        <v>0</v>
      </c>
      <c r="KT32" s="2" t="s">
        <v>1</v>
      </c>
      <c r="KU32" s="2" t="s">
        <v>2</v>
      </c>
      <c r="KV32" s="2" t="s">
        <v>3</v>
      </c>
      <c r="KW32" s="2" t="s">
        <v>4</v>
      </c>
      <c r="KX32" s="2" t="s">
        <v>5</v>
      </c>
      <c r="KY32" s="2" t="s">
        <v>6</v>
      </c>
      <c r="KZ32" s="2" t="s">
        <v>0</v>
      </c>
      <c r="LA32" s="2" t="s">
        <v>1</v>
      </c>
      <c r="LB32" s="2" t="s">
        <v>2</v>
      </c>
      <c r="LC32" s="2" t="s">
        <v>3</v>
      </c>
      <c r="LD32" s="2" t="s">
        <v>4</v>
      </c>
      <c r="LE32" s="2" t="s">
        <v>5</v>
      </c>
      <c r="LF32" s="2" t="s">
        <v>6</v>
      </c>
      <c r="LG32" s="2" t="s">
        <v>0</v>
      </c>
      <c r="LH32" s="2" t="s">
        <v>1</v>
      </c>
      <c r="LI32" s="2" t="s">
        <v>2</v>
      </c>
      <c r="LJ32" s="2" t="s">
        <v>3</v>
      </c>
      <c r="LK32" s="2" t="s">
        <v>4</v>
      </c>
      <c r="LL32" s="2" t="s">
        <v>5</v>
      </c>
      <c r="LM32" s="2" t="s">
        <v>6</v>
      </c>
      <c r="LN32" s="2" t="s">
        <v>0</v>
      </c>
      <c r="LO32" s="2" t="s">
        <v>1</v>
      </c>
      <c r="LP32" s="2" t="s">
        <v>2</v>
      </c>
      <c r="LQ32" s="2" t="s">
        <v>3</v>
      </c>
      <c r="LR32" s="2" t="s">
        <v>4</v>
      </c>
      <c r="LS32" s="2" t="s">
        <v>5</v>
      </c>
      <c r="LT32" s="2" t="s">
        <v>6</v>
      </c>
      <c r="LU32" s="2" t="s">
        <v>0</v>
      </c>
      <c r="LV32" s="2" t="s">
        <v>1</v>
      </c>
      <c r="LW32" s="2" t="s">
        <v>2</v>
      </c>
      <c r="LX32" s="2" t="s">
        <v>3</v>
      </c>
      <c r="LY32" s="2" t="s">
        <v>4</v>
      </c>
      <c r="LZ32" s="2" t="s">
        <v>5</v>
      </c>
      <c r="MA32" s="2" t="s">
        <v>6</v>
      </c>
      <c r="MB32" s="2" t="s">
        <v>0</v>
      </c>
      <c r="MC32" s="2" t="s">
        <v>1</v>
      </c>
      <c r="MD32" s="2" t="s">
        <v>2</v>
      </c>
      <c r="ME32" s="2" t="s">
        <v>3</v>
      </c>
      <c r="MF32" s="2" t="s">
        <v>4</v>
      </c>
      <c r="MG32" s="2" t="s">
        <v>5</v>
      </c>
      <c r="MH32" s="2" t="s">
        <v>6</v>
      </c>
      <c r="MI32" s="2" t="s">
        <v>0</v>
      </c>
      <c r="MJ32" s="2" t="s">
        <v>1</v>
      </c>
      <c r="MK32" s="2" t="s">
        <v>2</v>
      </c>
      <c r="ML32" s="2" t="s">
        <v>3</v>
      </c>
      <c r="MM32" s="2" t="s">
        <v>4</v>
      </c>
      <c r="MN32" s="2" t="s">
        <v>5</v>
      </c>
      <c r="MO32" s="2" t="s">
        <v>6</v>
      </c>
      <c r="MP32" s="2" t="s">
        <v>0</v>
      </c>
      <c r="MQ32" s="2" t="s">
        <v>1</v>
      </c>
      <c r="MR32" s="2" t="s">
        <v>2</v>
      </c>
      <c r="MS32" s="2" t="s">
        <v>3</v>
      </c>
      <c r="MT32" s="2" t="s">
        <v>4</v>
      </c>
      <c r="MU32" s="2" t="s">
        <v>5</v>
      </c>
      <c r="MV32" s="2" t="s">
        <v>6</v>
      </c>
      <c r="MW32" s="2" t="s">
        <v>0</v>
      </c>
      <c r="MX32" s="2" t="s">
        <v>1</v>
      </c>
      <c r="MY32" s="2" t="s">
        <v>2</v>
      </c>
      <c r="MZ32" s="2" t="s">
        <v>3</v>
      </c>
      <c r="NA32" s="2" t="s">
        <v>4</v>
      </c>
      <c r="NB32" s="2" t="s">
        <v>5</v>
      </c>
      <c r="NC32" s="2" t="s">
        <v>6</v>
      </c>
      <c r="ND32" s="2" t="s">
        <v>0</v>
      </c>
      <c r="NE32" s="2" t="s">
        <v>1</v>
      </c>
      <c r="NF32" s="2" t="s">
        <v>2</v>
      </c>
      <c r="NG32" s="2" t="s">
        <v>3</v>
      </c>
      <c r="NH32" s="2" t="s">
        <v>4</v>
      </c>
      <c r="NI32" s="2" t="s">
        <v>5</v>
      </c>
      <c r="NJ32" s="2" t="s">
        <v>6</v>
      </c>
      <c r="NK32" s="2" t="s">
        <v>0</v>
      </c>
      <c r="NL32" s="2" t="s">
        <v>1</v>
      </c>
      <c r="NM32" s="2" t="s">
        <v>2</v>
      </c>
      <c r="NN32" s="2" t="s">
        <v>3</v>
      </c>
      <c r="NO32" s="2" t="s">
        <v>4</v>
      </c>
      <c r="NP32" s="2" t="s">
        <v>5</v>
      </c>
      <c r="NQ32" s="2" t="s">
        <v>6</v>
      </c>
      <c r="NR32" s="2" t="s">
        <v>0</v>
      </c>
      <c r="NS32" s="2" t="s">
        <v>1</v>
      </c>
      <c r="NT32" s="2" t="s">
        <v>2</v>
      </c>
      <c r="NU32" s="2" t="s">
        <v>3</v>
      </c>
      <c r="NV32" s="2" t="s">
        <v>4</v>
      </c>
      <c r="NW32" s="2" t="s">
        <v>5</v>
      </c>
      <c r="NX32" s="2" t="s">
        <v>6</v>
      </c>
      <c r="NY32" s="2" t="s">
        <v>0</v>
      </c>
      <c r="NZ32" s="2" t="s">
        <v>1</v>
      </c>
      <c r="OA32" s="2" t="s">
        <v>2</v>
      </c>
      <c r="OB32" s="2" t="s">
        <v>3</v>
      </c>
      <c r="OC32" s="2" t="s">
        <v>4</v>
      </c>
      <c r="OD32" s="2" t="s">
        <v>5</v>
      </c>
      <c r="OE32" s="2" t="s">
        <v>6</v>
      </c>
      <c r="OF32" s="2" t="s">
        <v>0</v>
      </c>
      <c r="OG32" s="2" t="s">
        <v>1</v>
      </c>
      <c r="OH32" s="2" t="s">
        <v>2</v>
      </c>
      <c r="OI32" s="2" t="s">
        <v>3</v>
      </c>
      <c r="OJ32" s="2" t="s">
        <v>4</v>
      </c>
      <c r="OK32" s="2" t="s">
        <v>5</v>
      </c>
      <c r="OL32" s="2" t="s">
        <v>6</v>
      </c>
      <c r="OM32" s="2" t="s">
        <v>0</v>
      </c>
      <c r="ON32" s="2" t="s">
        <v>1</v>
      </c>
      <c r="OO32" s="2" t="s">
        <v>2</v>
      </c>
      <c r="OP32" s="2" t="s">
        <v>3</v>
      </c>
      <c r="OQ32" s="2" t="s">
        <v>4</v>
      </c>
      <c r="OR32" s="2" t="s">
        <v>5</v>
      </c>
      <c r="OS32" s="2" t="s">
        <v>6</v>
      </c>
      <c r="OT32" s="2" t="s">
        <v>0</v>
      </c>
      <c r="OU32" s="2" t="s">
        <v>1</v>
      </c>
      <c r="OV32" s="2" t="s">
        <v>2</v>
      </c>
      <c r="OW32" s="2" t="s">
        <v>3</v>
      </c>
      <c r="OX32" s="2" t="s">
        <v>4</v>
      </c>
      <c r="OY32" s="2" t="s">
        <v>5</v>
      </c>
      <c r="OZ32" s="2" t="s">
        <v>6</v>
      </c>
    </row>
    <row r="33" spans="1:381">
      <c r="A33" s="131"/>
      <c r="B33" s="119" t="s">
        <v>48</v>
      </c>
      <c r="C33" s="111" t="s">
        <v>48</v>
      </c>
      <c r="D33" s="111" t="s">
        <v>48</v>
      </c>
      <c r="E33" s="111" t="s">
        <v>48</v>
      </c>
      <c r="F33" s="106" t="str">
        <f>IF(COUNTIF(Trames!$K$73:$K$80,'Deroulé 5Jours'!$A30),"RA","JBA-3")</f>
        <v>JBA-3</v>
      </c>
      <c r="G33" s="111" t="s">
        <v>7</v>
      </c>
      <c r="H33" s="112" t="s">
        <v>7</v>
      </c>
      <c r="I33" s="80" t="s">
        <v>7</v>
      </c>
      <c r="J33" s="80" t="s">
        <v>7</v>
      </c>
      <c r="K33" s="31" t="s">
        <v>49</v>
      </c>
      <c r="L33" s="25" t="s">
        <v>49</v>
      </c>
      <c r="M33" s="25" t="s">
        <v>52</v>
      </c>
      <c r="N33" s="25" t="s">
        <v>49</v>
      </c>
      <c r="O33" s="25" t="s">
        <v>49</v>
      </c>
      <c r="P33" s="25" t="s">
        <v>7</v>
      </c>
      <c r="Q33" s="25" t="s">
        <v>7</v>
      </c>
      <c r="R33" s="25" t="s">
        <v>40</v>
      </c>
      <c r="S33" s="17" t="s">
        <v>50</v>
      </c>
      <c r="T33" s="31" t="s">
        <v>49</v>
      </c>
      <c r="U33" s="25" t="s">
        <v>40</v>
      </c>
      <c r="V33" s="25" t="s">
        <v>40</v>
      </c>
      <c r="W33" s="25" t="s">
        <v>7</v>
      </c>
      <c r="X33" s="25" t="s">
        <v>7</v>
      </c>
      <c r="Y33" s="25" t="s">
        <v>51</v>
      </c>
      <c r="Z33" s="31" t="s">
        <v>45</v>
      </c>
      <c r="AA33" s="25" t="s">
        <v>37</v>
      </c>
      <c r="AB33" s="25" t="s">
        <v>45</v>
      </c>
      <c r="AC33" s="25" t="s">
        <v>45</v>
      </c>
      <c r="AD33" s="25" t="s">
        <v>7</v>
      </c>
      <c r="AE33" s="25" t="s">
        <v>7</v>
      </c>
      <c r="AF33" s="25" t="s">
        <v>51</v>
      </c>
      <c r="AG33" s="25" t="s">
        <v>44</v>
      </c>
      <c r="AH33" s="25" t="s">
        <v>44</v>
      </c>
      <c r="AI33" s="31" t="s">
        <v>44</v>
      </c>
      <c r="AJ33" s="25" t="s">
        <v>52</v>
      </c>
      <c r="AK33" s="25" t="s">
        <v>7</v>
      </c>
      <c r="AL33" s="25" t="s">
        <v>7</v>
      </c>
      <c r="AM33" s="25" t="s">
        <v>14</v>
      </c>
      <c r="AN33" s="31" t="s">
        <v>14</v>
      </c>
      <c r="AO33" s="27" t="s">
        <v>8</v>
      </c>
      <c r="AP33" s="25" t="s">
        <v>14</v>
      </c>
      <c r="AQ33" s="25" t="s">
        <v>14</v>
      </c>
      <c r="AR33" s="25" t="s">
        <v>7</v>
      </c>
      <c r="AS33" s="25" t="s">
        <v>7</v>
      </c>
      <c r="AT33" s="25" t="s">
        <v>53</v>
      </c>
      <c r="AU33" s="25" t="s">
        <v>54</v>
      </c>
      <c r="AV33" s="25" t="s">
        <v>54</v>
      </c>
      <c r="AW33" s="27" t="s">
        <v>8</v>
      </c>
      <c r="AX33" s="27" t="s">
        <v>8</v>
      </c>
      <c r="AY33" s="25" t="s">
        <v>7</v>
      </c>
      <c r="AZ33" s="25" t="s">
        <v>7</v>
      </c>
      <c r="BA33" s="25" t="s">
        <v>55</v>
      </c>
      <c r="BB33" s="31" t="s">
        <v>55</v>
      </c>
      <c r="BC33" s="25" t="s">
        <v>55</v>
      </c>
      <c r="BD33" s="25" t="s">
        <v>55</v>
      </c>
      <c r="BE33" s="25" t="s">
        <v>37</v>
      </c>
      <c r="BF33" s="25" t="s">
        <v>7</v>
      </c>
      <c r="BG33" s="25" t="s">
        <v>7</v>
      </c>
      <c r="BH33" s="31" t="s">
        <v>56</v>
      </c>
      <c r="BI33" s="25" t="s">
        <v>37</v>
      </c>
      <c r="BJ33" s="25" t="s">
        <v>56</v>
      </c>
      <c r="BK33" s="25" t="s">
        <v>56</v>
      </c>
      <c r="BL33" s="25" t="s">
        <v>56</v>
      </c>
      <c r="BM33" s="25" t="s">
        <v>7</v>
      </c>
      <c r="BN33" s="25" t="s">
        <v>7</v>
      </c>
      <c r="BO33" s="25" t="s">
        <v>51</v>
      </c>
      <c r="BP33" s="25" t="s">
        <v>51</v>
      </c>
      <c r="BQ33" s="25" t="s">
        <v>51</v>
      </c>
      <c r="BR33" s="17" t="s">
        <v>50</v>
      </c>
      <c r="BS33" s="31" t="s">
        <v>55</v>
      </c>
      <c r="BT33" s="25" t="s">
        <v>7</v>
      </c>
      <c r="BU33" s="25" t="s">
        <v>7</v>
      </c>
      <c r="BV33" s="25" t="s">
        <v>57</v>
      </c>
      <c r="BW33" s="25" t="s">
        <v>58</v>
      </c>
      <c r="BX33" s="31" t="s">
        <v>58</v>
      </c>
      <c r="BY33" s="25" t="s">
        <v>58</v>
      </c>
      <c r="BZ33" s="25" t="s">
        <v>58</v>
      </c>
      <c r="CA33" s="25" t="s">
        <v>7</v>
      </c>
      <c r="CB33" s="25" t="s">
        <v>7</v>
      </c>
      <c r="CC33" s="25" t="s">
        <v>58</v>
      </c>
      <c r="CD33" s="25" t="s">
        <v>57</v>
      </c>
      <c r="CE33" s="25" t="s">
        <v>59</v>
      </c>
      <c r="CF33" s="31" t="s">
        <v>51</v>
      </c>
      <c r="CG33" s="25" t="s">
        <v>60</v>
      </c>
      <c r="CH33" s="25" t="s">
        <v>7</v>
      </c>
      <c r="CI33" s="25" t="s">
        <v>7</v>
      </c>
      <c r="CJ33" s="25" t="s">
        <v>59</v>
      </c>
      <c r="CK33" s="31" t="s">
        <v>59</v>
      </c>
      <c r="CL33" s="25" t="s">
        <v>57</v>
      </c>
      <c r="CM33" s="25" t="s">
        <v>59</v>
      </c>
      <c r="CN33" s="25" t="s">
        <v>59</v>
      </c>
      <c r="CO33" s="25" t="s">
        <v>7</v>
      </c>
      <c r="CP33" s="25" t="s">
        <v>7</v>
      </c>
      <c r="CQ33" s="25" t="s">
        <v>54</v>
      </c>
      <c r="CR33" s="25" t="s">
        <v>54</v>
      </c>
      <c r="CS33" s="25" t="s">
        <v>54</v>
      </c>
      <c r="CT33" s="27" t="s">
        <v>8</v>
      </c>
      <c r="CU33" s="31" t="s">
        <v>54</v>
      </c>
      <c r="CV33" s="25" t="s">
        <v>7</v>
      </c>
      <c r="CW33" s="25" t="s">
        <v>7</v>
      </c>
      <c r="CX33" s="17" t="s">
        <v>46</v>
      </c>
      <c r="CY33" s="25" t="s">
        <v>54</v>
      </c>
      <c r="CZ33" s="27" t="s">
        <v>8</v>
      </c>
      <c r="DA33" s="25" t="s">
        <v>61</v>
      </c>
      <c r="DB33" s="27" t="s">
        <v>8</v>
      </c>
      <c r="DC33" s="25" t="s">
        <v>7</v>
      </c>
      <c r="DD33" s="25" t="s">
        <v>7</v>
      </c>
      <c r="DE33" s="31" t="s">
        <v>62</v>
      </c>
      <c r="DF33" s="25" t="s">
        <v>62</v>
      </c>
      <c r="DG33" s="25" t="s">
        <v>62</v>
      </c>
      <c r="DH33" s="25" t="s">
        <v>52</v>
      </c>
      <c r="DI33" s="25" t="s">
        <v>51</v>
      </c>
      <c r="DJ33" s="25" t="s">
        <v>7</v>
      </c>
      <c r="DK33" s="25" t="s">
        <v>7</v>
      </c>
      <c r="DL33" s="25" t="s">
        <v>51</v>
      </c>
      <c r="DM33" s="31" t="s">
        <v>51</v>
      </c>
      <c r="DN33" s="25" t="s">
        <v>51</v>
      </c>
      <c r="DO33" s="25" t="s">
        <v>51</v>
      </c>
      <c r="DP33" s="25" t="s">
        <v>61</v>
      </c>
      <c r="DQ33" s="25" t="s">
        <v>7</v>
      </c>
      <c r="DR33" s="25" t="s">
        <v>7</v>
      </c>
      <c r="DS33" s="25" t="s">
        <v>61</v>
      </c>
      <c r="DT33" s="25" t="s">
        <v>56</v>
      </c>
      <c r="DU33" s="31" t="s">
        <v>63</v>
      </c>
      <c r="DV33" s="25" t="s">
        <v>64</v>
      </c>
      <c r="DW33" s="25" t="s">
        <v>64</v>
      </c>
      <c r="DX33" s="25" t="s">
        <v>7</v>
      </c>
      <c r="DY33" s="25" t="s">
        <v>7</v>
      </c>
      <c r="DZ33" s="25" t="s">
        <v>63</v>
      </c>
      <c r="EA33" s="25" t="s">
        <v>63</v>
      </c>
      <c r="EB33" s="17" t="s">
        <v>50</v>
      </c>
      <c r="EC33" s="25" t="s">
        <v>63</v>
      </c>
      <c r="ED33" s="31" t="s">
        <v>63</v>
      </c>
      <c r="EE33" s="25" t="s">
        <v>7</v>
      </c>
      <c r="EF33" s="25" t="s">
        <v>7</v>
      </c>
      <c r="EG33" s="25" t="s">
        <v>65</v>
      </c>
      <c r="EH33" s="25" t="s">
        <v>52</v>
      </c>
      <c r="EI33" s="25" t="s">
        <v>65</v>
      </c>
      <c r="EJ33" s="31" t="s">
        <v>65</v>
      </c>
      <c r="EK33" s="25" t="s">
        <v>65</v>
      </c>
      <c r="EL33" s="25" t="s">
        <v>7</v>
      </c>
      <c r="EM33" s="25" t="s">
        <v>7</v>
      </c>
      <c r="EN33" s="25" t="s">
        <v>54</v>
      </c>
      <c r="EO33" s="27" t="s">
        <v>8</v>
      </c>
      <c r="EP33" s="25" t="s">
        <v>10</v>
      </c>
      <c r="EQ33" s="31" t="s">
        <v>54</v>
      </c>
      <c r="ER33" s="31" t="s">
        <v>10</v>
      </c>
      <c r="ES33" s="25" t="s">
        <v>7</v>
      </c>
      <c r="ET33" s="25" t="s">
        <v>7</v>
      </c>
      <c r="EU33" s="27" t="s">
        <v>8</v>
      </c>
      <c r="EV33" s="25" t="s">
        <v>64</v>
      </c>
      <c r="EW33" s="25" t="s">
        <v>56</v>
      </c>
      <c r="EX33" s="25" t="s">
        <v>54</v>
      </c>
      <c r="EY33" s="27" t="s">
        <v>8</v>
      </c>
      <c r="EZ33" s="25" t="s">
        <v>7</v>
      </c>
      <c r="FA33" s="25" t="s">
        <v>7</v>
      </c>
      <c r="FB33" s="25" t="s">
        <v>51</v>
      </c>
      <c r="FC33" s="25" t="s">
        <v>51</v>
      </c>
      <c r="FD33" s="31" t="s">
        <v>51</v>
      </c>
      <c r="FE33" s="25" t="s">
        <v>37</v>
      </c>
      <c r="FF33" s="25" t="s">
        <v>51</v>
      </c>
      <c r="FG33" s="25" t="s">
        <v>7</v>
      </c>
      <c r="FH33" s="25" t="s">
        <v>7</v>
      </c>
      <c r="FI33" s="17" t="s">
        <v>50</v>
      </c>
      <c r="FJ33" s="25" t="s">
        <v>51</v>
      </c>
      <c r="FK33" s="25" t="s">
        <v>51</v>
      </c>
      <c r="FL33" s="31" t="s">
        <v>51</v>
      </c>
      <c r="FM33" s="25" t="s">
        <v>51</v>
      </c>
      <c r="FN33" s="25" t="s">
        <v>7</v>
      </c>
      <c r="FO33" s="25" t="s">
        <v>7</v>
      </c>
      <c r="FP33" s="31" t="s">
        <v>51</v>
      </c>
      <c r="FQ33" s="25" t="s">
        <v>51</v>
      </c>
      <c r="FR33" s="25" t="s">
        <v>51</v>
      </c>
      <c r="FS33" s="25" t="s">
        <v>51</v>
      </c>
      <c r="FT33" s="25" t="s">
        <v>51</v>
      </c>
      <c r="FU33" s="25" t="s">
        <v>7</v>
      </c>
      <c r="FV33" s="25" t="s">
        <v>7</v>
      </c>
      <c r="FW33" s="25" t="s">
        <v>72</v>
      </c>
      <c r="FX33" s="31" t="s">
        <v>72</v>
      </c>
      <c r="FY33" s="25" t="s">
        <v>51</v>
      </c>
      <c r="FZ33" s="25" t="s">
        <v>57</v>
      </c>
      <c r="GA33" s="25" t="s">
        <v>72</v>
      </c>
      <c r="GB33" s="25" t="s">
        <v>7</v>
      </c>
      <c r="GC33" s="25" t="s">
        <v>7</v>
      </c>
      <c r="GD33" s="25" t="s">
        <v>60</v>
      </c>
      <c r="GE33" s="25" t="s">
        <v>74</v>
      </c>
      <c r="GF33" s="31" t="s">
        <v>60</v>
      </c>
      <c r="GG33" s="25" t="s">
        <v>75</v>
      </c>
      <c r="GH33" s="17" t="s">
        <v>50</v>
      </c>
      <c r="GI33" s="25" t="s">
        <v>7</v>
      </c>
      <c r="GJ33" s="25" t="s">
        <v>7</v>
      </c>
      <c r="GK33" s="39" t="s">
        <v>48</v>
      </c>
      <c r="GL33" s="39" t="s">
        <v>48</v>
      </c>
      <c r="GM33" s="39" t="s">
        <v>48</v>
      </c>
      <c r="GN33" s="39" t="s">
        <v>48</v>
      </c>
      <c r="GO33" s="39" t="s">
        <v>48</v>
      </c>
      <c r="GP33" s="39" t="s">
        <v>7</v>
      </c>
      <c r="GQ33" s="39" t="s">
        <v>7</v>
      </c>
      <c r="GR33" s="31" t="s">
        <v>49</v>
      </c>
      <c r="GS33" s="25" t="s">
        <v>49</v>
      </c>
      <c r="GT33" s="25" t="s">
        <v>52</v>
      </c>
      <c r="GU33" s="25" t="s">
        <v>49</v>
      </c>
      <c r="GV33" s="25" t="s">
        <v>49</v>
      </c>
      <c r="GW33" s="25" t="s">
        <v>7</v>
      </c>
      <c r="GX33" s="25" t="s">
        <v>7</v>
      </c>
      <c r="GY33" s="25" t="s">
        <v>40</v>
      </c>
      <c r="GZ33" s="17" t="s">
        <v>50</v>
      </c>
      <c r="HA33" s="31" t="s">
        <v>49</v>
      </c>
      <c r="HB33" s="25" t="s">
        <v>40</v>
      </c>
      <c r="HC33" s="25" t="s">
        <v>40</v>
      </c>
      <c r="HD33" s="25" t="s">
        <v>7</v>
      </c>
      <c r="HE33" s="25" t="s">
        <v>7</v>
      </c>
      <c r="HF33" s="25" t="s">
        <v>51</v>
      </c>
      <c r="HG33" s="31" t="s">
        <v>45</v>
      </c>
      <c r="HH33" s="25" t="s">
        <v>37</v>
      </c>
      <c r="HI33" s="25" t="s">
        <v>45</v>
      </c>
      <c r="HJ33" s="25" t="s">
        <v>45</v>
      </c>
      <c r="HK33" s="25" t="s">
        <v>7</v>
      </c>
      <c r="HL33" s="25" t="s">
        <v>7</v>
      </c>
      <c r="HM33" s="25" t="s">
        <v>51</v>
      </c>
      <c r="HN33" s="25" t="s">
        <v>44</v>
      </c>
      <c r="HO33" s="25" t="s">
        <v>44</v>
      </c>
      <c r="HP33" s="31" t="s">
        <v>44</v>
      </c>
      <c r="HQ33" s="25" t="s">
        <v>52</v>
      </c>
      <c r="HR33" s="25" t="s">
        <v>7</v>
      </c>
      <c r="HS33" s="25" t="s">
        <v>7</v>
      </c>
      <c r="HT33" s="25" t="s">
        <v>14</v>
      </c>
      <c r="HU33" s="31" t="s">
        <v>14</v>
      </c>
      <c r="HV33" s="27" t="s">
        <v>8</v>
      </c>
      <c r="HW33" s="25" t="s">
        <v>14</v>
      </c>
      <c r="HX33" s="25" t="s">
        <v>14</v>
      </c>
      <c r="HY33" s="25" t="s">
        <v>7</v>
      </c>
      <c r="HZ33" s="25" t="s">
        <v>7</v>
      </c>
      <c r="IA33" s="25" t="s">
        <v>53</v>
      </c>
      <c r="IB33" s="25" t="s">
        <v>54</v>
      </c>
      <c r="IC33" s="25" t="s">
        <v>54</v>
      </c>
      <c r="ID33" s="27" t="s">
        <v>8</v>
      </c>
      <c r="IE33" s="27" t="s">
        <v>8</v>
      </c>
      <c r="IF33" s="25" t="s">
        <v>7</v>
      </c>
      <c r="IG33" s="25" t="s">
        <v>7</v>
      </c>
      <c r="IH33" s="25" t="s">
        <v>55</v>
      </c>
      <c r="II33" s="31" t="s">
        <v>55</v>
      </c>
      <c r="IJ33" s="25" t="s">
        <v>55</v>
      </c>
      <c r="IK33" s="25" t="s">
        <v>55</v>
      </c>
      <c r="IL33" s="25" t="s">
        <v>37</v>
      </c>
      <c r="IM33" s="25" t="s">
        <v>7</v>
      </c>
      <c r="IN33" s="25" t="s">
        <v>7</v>
      </c>
      <c r="IO33" s="31" t="s">
        <v>56</v>
      </c>
      <c r="IP33" s="25" t="s">
        <v>37</v>
      </c>
      <c r="IQ33" s="25" t="s">
        <v>56</v>
      </c>
      <c r="IR33" s="25" t="s">
        <v>56</v>
      </c>
      <c r="IS33" s="25" t="s">
        <v>56</v>
      </c>
      <c r="IT33" s="25" t="s">
        <v>7</v>
      </c>
      <c r="IU33" s="25" t="s">
        <v>7</v>
      </c>
      <c r="IV33" s="25" t="s">
        <v>51</v>
      </c>
      <c r="IW33" s="25" t="s">
        <v>51</v>
      </c>
      <c r="IX33" s="25" t="s">
        <v>51</v>
      </c>
      <c r="IY33" s="17" t="s">
        <v>50</v>
      </c>
      <c r="IZ33" s="31" t="s">
        <v>55</v>
      </c>
      <c r="JA33" s="25" t="s">
        <v>7</v>
      </c>
      <c r="JB33" s="25" t="s">
        <v>7</v>
      </c>
      <c r="JC33" s="25" t="s">
        <v>57</v>
      </c>
      <c r="JD33" s="25" t="s">
        <v>58</v>
      </c>
      <c r="JE33" s="31" t="s">
        <v>58</v>
      </c>
      <c r="JF33" s="25" t="s">
        <v>58</v>
      </c>
      <c r="JG33" s="25" t="s">
        <v>58</v>
      </c>
      <c r="JH33" s="25" t="s">
        <v>7</v>
      </c>
      <c r="JI33" s="25" t="s">
        <v>7</v>
      </c>
      <c r="JJ33" s="25" t="s">
        <v>58</v>
      </c>
      <c r="JK33" s="25" t="s">
        <v>57</v>
      </c>
      <c r="JL33" s="25" t="s">
        <v>59</v>
      </c>
      <c r="JM33" s="31" t="s">
        <v>51</v>
      </c>
      <c r="JN33" s="25" t="s">
        <v>60</v>
      </c>
      <c r="JO33" s="25" t="s">
        <v>7</v>
      </c>
      <c r="JP33" s="25" t="s">
        <v>7</v>
      </c>
      <c r="JQ33" s="25" t="s">
        <v>59</v>
      </c>
      <c r="JR33" s="31" t="s">
        <v>59</v>
      </c>
      <c r="JS33" s="25" t="s">
        <v>57</v>
      </c>
      <c r="JT33" s="25" t="s">
        <v>59</v>
      </c>
      <c r="JU33" s="25" t="s">
        <v>59</v>
      </c>
      <c r="JV33" s="25" t="s">
        <v>7</v>
      </c>
      <c r="JW33" s="25" t="s">
        <v>7</v>
      </c>
      <c r="JX33" s="25" t="s">
        <v>54</v>
      </c>
      <c r="JY33" s="25" t="s">
        <v>54</v>
      </c>
      <c r="JZ33" s="25" t="s">
        <v>54</v>
      </c>
      <c r="KA33" s="27" t="s">
        <v>8</v>
      </c>
      <c r="KB33" s="31" t="s">
        <v>54</v>
      </c>
      <c r="KC33" s="25" t="s">
        <v>7</v>
      </c>
      <c r="KD33" s="25" t="s">
        <v>7</v>
      </c>
      <c r="KE33" s="17" t="s">
        <v>46</v>
      </c>
      <c r="KF33" s="25" t="s">
        <v>54</v>
      </c>
      <c r="KG33" s="27" t="s">
        <v>8</v>
      </c>
      <c r="KH33" s="25" t="s">
        <v>61</v>
      </c>
      <c r="KI33" s="27" t="s">
        <v>8</v>
      </c>
      <c r="KJ33" s="25" t="s">
        <v>7</v>
      </c>
      <c r="KK33" s="25" t="s">
        <v>7</v>
      </c>
      <c r="KL33" s="31" t="s">
        <v>62</v>
      </c>
      <c r="KM33" s="25" t="s">
        <v>62</v>
      </c>
      <c r="KN33" s="25" t="s">
        <v>62</v>
      </c>
      <c r="KO33" s="25" t="s">
        <v>52</v>
      </c>
      <c r="KP33" s="25" t="s">
        <v>51</v>
      </c>
      <c r="KQ33" s="25" t="s">
        <v>7</v>
      </c>
      <c r="KR33" s="25" t="s">
        <v>7</v>
      </c>
      <c r="KS33" s="25" t="s">
        <v>51</v>
      </c>
      <c r="KT33" s="31" t="s">
        <v>51</v>
      </c>
      <c r="KU33" s="25" t="s">
        <v>51</v>
      </c>
      <c r="KV33" s="25" t="s">
        <v>51</v>
      </c>
      <c r="KW33" s="25" t="s">
        <v>61</v>
      </c>
      <c r="KX33" s="25" t="s">
        <v>7</v>
      </c>
      <c r="KY33" s="25" t="s">
        <v>7</v>
      </c>
      <c r="KZ33" s="25" t="s">
        <v>61</v>
      </c>
      <c r="LA33" s="25" t="s">
        <v>56</v>
      </c>
      <c r="LB33" s="31" t="s">
        <v>63</v>
      </c>
      <c r="LC33" s="25" t="s">
        <v>64</v>
      </c>
      <c r="LD33" s="25" t="s">
        <v>64</v>
      </c>
      <c r="LE33" s="25" t="s">
        <v>7</v>
      </c>
      <c r="LF33" s="25" t="s">
        <v>7</v>
      </c>
      <c r="LG33" s="25" t="s">
        <v>63</v>
      </c>
      <c r="LH33" s="25" t="s">
        <v>63</v>
      </c>
      <c r="LI33" s="17" t="s">
        <v>50</v>
      </c>
      <c r="LJ33" s="25" t="s">
        <v>63</v>
      </c>
      <c r="LK33" s="31" t="s">
        <v>63</v>
      </c>
      <c r="LL33" s="25" t="s">
        <v>7</v>
      </c>
      <c r="LM33" s="25" t="s">
        <v>7</v>
      </c>
      <c r="LN33" s="25" t="s">
        <v>65</v>
      </c>
      <c r="LO33" s="25" t="s">
        <v>52</v>
      </c>
      <c r="LP33" s="25" t="s">
        <v>65</v>
      </c>
      <c r="LQ33" s="31" t="s">
        <v>65</v>
      </c>
      <c r="LR33" s="25" t="s">
        <v>65</v>
      </c>
      <c r="LS33" s="25" t="s">
        <v>7</v>
      </c>
      <c r="LT33" s="25" t="s">
        <v>7</v>
      </c>
      <c r="LU33" s="25" t="s">
        <v>54</v>
      </c>
      <c r="LV33" s="27" t="s">
        <v>8</v>
      </c>
      <c r="LW33" s="25" t="s">
        <v>10</v>
      </c>
      <c r="LX33" s="31" t="s">
        <v>54</v>
      </c>
      <c r="LY33" s="31" t="s">
        <v>10</v>
      </c>
      <c r="LZ33" s="25" t="s">
        <v>7</v>
      </c>
      <c r="MA33" s="25" t="s">
        <v>7</v>
      </c>
      <c r="MB33" s="27" t="s">
        <v>8</v>
      </c>
      <c r="MC33" s="25" t="s">
        <v>64</v>
      </c>
      <c r="MD33" s="25" t="s">
        <v>56</v>
      </c>
      <c r="ME33" s="25" t="s">
        <v>54</v>
      </c>
      <c r="MF33" s="27" t="s">
        <v>8</v>
      </c>
      <c r="MG33" s="25" t="s">
        <v>7</v>
      </c>
      <c r="MH33" s="25" t="s">
        <v>7</v>
      </c>
      <c r="MI33" s="25" t="s">
        <v>51</v>
      </c>
      <c r="MJ33" s="25" t="s">
        <v>51</v>
      </c>
      <c r="MK33" s="31" t="s">
        <v>51</v>
      </c>
      <c r="ML33" s="25" t="s">
        <v>37</v>
      </c>
      <c r="MM33" s="25" t="s">
        <v>51</v>
      </c>
      <c r="MN33" s="25" t="s">
        <v>7</v>
      </c>
      <c r="MO33" s="25" t="s">
        <v>7</v>
      </c>
      <c r="MP33" s="17" t="s">
        <v>50</v>
      </c>
      <c r="MQ33" s="25" t="s">
        <v>51</v>
      </c>
      <c r="MR33" s="25" t="s">
        <v>51</v>
      </c>
      <c r="MS33" s="31" t="s">
        <v>51</v>
      </c>
      <c r="MT33" s="25" t="s">
        <v>51</v>
      </c>
      <c r="MU33" s="25" t="s">
        <v>7</v>
      </c>
      <c r="MV33" s="25" t="s">
        <v>7</v>
      </c>
      <c r="MW33" s="31" t="s">
        <v>51</v>
      </c>
      <c r="MX33" s="25" t="s">
        <v>51</v>
      </c>
      <c r="MY33" s="25" t="s">
        <v>51</v>
      </c>
      <c r="MZ33" s="25" t="s">
        <v>51</v>
      </c>
      <c r="NA33" s="25" t="s">
        <v>51</v>
      </c>
      <c r="NB33" s="25" t="s">
        <v>7</v>
      </c>
      <c r="NC33" s="25" t="s">
        <v>7</v>
      </c>
      <c r="ND33" s="25" t="s">
        <v>72</v>
      </c>
      <c r="NE33" s="31" t="s">
        <v>72</v>
      </c>
      <c r="NF33" s="25" t="s">
        <v>51</v>
      </c>
      <c r="NG33" s="25" t="s">
        <v>57</v>
      </c>
      <c r="NH33" s="25" t="s">
        <v>72</v>
      </c>
      <c r="NI33" s="25" t="s">
        <v>7</v>
      </c>
      <c r="NJ33" s="25" t="s">
        <v>7</v>
      </c>
      <c r="NK33" s="25" t="s">
        <v>60</v>
      </c>
      <c r="NL33" s="25" t="s">
        <v>74</v>
      </c>
      <c r="NM33" s="31" t="s">
        <v>60</v>
      </c>
      <c r="NN33" s="25" t="s">
        <v>75</v>
      </c>
      <c r="NO33" s="17" t="s">
        <v>50</v>
      </c>
      <c r="NP33" s="25" t="s">
        <v>7</v>
      </c>
      <c r="NQ33" s="25" t="s">
        <v>7</v>
      </c>
    </row>
    <row r="34" spans="1:381">
      <c r="A34" s="129"/>
      <c r="B34" s="126" t="str">
        <f>IF(COUNTIF(Trames!$K$73:$K$80,'Deroulé 5Jours'!$A31),"RA","JBA-2")</f>
        <v>JBA-2</v>
      </c>
      <c r="C34" s="75" t="s">
        <v>49</v>
      </c>
      <c r="D34" s="75" t="s">
        <v>52</v>
      </c>
      <c r="E34" s="75" t="s">
        <v>49</v>
      </c>
      <c r="F34" s="75" t="s">
        <v>49</v>
      </c>
      <c r="G34" s="75" t="s">
        <v>7</v>
      </c>
      <c r="H34" s="113" t="s">
        <v>7</v>
      </c>
      <c r="I34" s="80" t="s">
        <v>7</v>
      </c>
      <c r="J34" s="80" t="s">
        <v>7</v>
      </c>
      <c r="K34" s="25" t="s">
        <v>40</v>
      </c>
      <c r="L34" s="17" t="s">
        <v>50</v>
      </c>
      <c r="M34" s="31" t="s">
        <v>49</v>
      </c>
      <c r="N34" s="25" t="s">
        <v>40</v>
      </c>
      <c r="O34" s="25" t="s">
        <v>40</v>
      </c>
      <c r="P34" s="25" t="s">
        <v>7</v>
      </c>
      <c r="Q34" s="25" t="s">
        <v>7</v>
      </c>
      <c r="R34" s="25" t="s">
        <v>51</v>
      </c>
      <c r="S34" s="31" t="s">
        <v>45</v>
      </c>
      <c r="T34" s="25" t="s">
        <v>37</v>
      </c>
      <c r="U34" s="25" t="s">
        <v>45</v>
      </c>
      <c r="V34" s="25" t="s">
        <v>45</v>
      </c>
      <c r="W34" s="25" t="s">
        <v>7</v>
      </c>
      <c r="X34" s="25" t="s">
        <v>7</v>
      </c>
      <c r="Y34" s="25" t="s">
        <v>51</v>
      </c>
      <c r="Z34" s="25" t="s">
        <v>44</v>
      </c>
      <c r="AA34" s="25" t="s">
        <v>44</v>
      </c>
      <c r="AB34" s="31" t="s">
        <v>44</v>
      </c>
      <c r="AC34" s="25" t="s">
        <v>52</v>
      </c>
      <c r="AD34" s="25" t="s">
        <v>7</v>
      </c>
      <c r="AE34" s="25" t="s">
        <v>7</v>
      </c>
      <c r="AF34" s="25" t="s">
        <v>14</v>
      </c>
      <c r="AG34" s="31" t="s">
        <v>14</v>
      </c>
      <c r="AH34" s="27" t="s">
        <v>8</v>
      </c>
      <c r="AI34" s="25" t="s">
        <v>14</v>
      </c>
      <c r="AJ34" s="25" t="s">
        <v>14</v>
      </c>
      <c r="AK34" s="25" t="s">
        <v>7</v>
      </c>
      <c r="AL34" s="25" t="s">
        <v>7</v>
      </c>
      <c r="AM34" s="25" t="s">
        <v>53</v>
      </c>
      <c r="AN34" s="25" t="s">
        <v>54</v>
      </c>
      <c r="AO34" s="25" t="s">
        <v>54</v>
      </c>
      <c r="AP34" s="27" t="s">
        <v>8</v>
      </c>
      <c r="AQ34" s="27" t="s">
        <v>8</v>
      </c>
      <c r="AR34" s="25" t="s">
        <v>7</v>
      </c>
      <c r="AS34" s="25" t="s">
        <v>7</v>
      </c>
      <c r="AT34" s="25" t="s">
        <v>55</v>
      </c>
      <c r="AU34" s="31" t="s">
        <v>55</v>
      </c>
      <c r="AV34" s="25" t="s">
        <v>55</v>
      </c>
      <c r="AW34" s="25" t="s">
        <v>55</v>
      </c>
      <c r="AX34" s="25" t="s">
        <v>37</v>
      </c>
      <c r="AY34" s="25" t="s">
        <v>7</v>
      </c>
      <c r="AZ34" s="25" t="s">
        <v>7</v>
      </c>
      <c r="BA34" s="31" t="s">
        <v>56</v>
      </c>
      <c r="BB34" s="25" t="s">
        <v>37</v>
      </c>
      <c r="BC34" s="25" t="s">
        <v>56</v>
      </c>
      <c r="BD34" s="25" t="s">
        <v>56</v>
      </c>
      <c r="BE34" s="25" t="s">
        <v>56</v>
      </c>
      <c r="BF34" s="25" t="s">
        <v>7</v>
      </c>
      <c r="BG34" s="25" t="s">
        <v>7</v>
      </c>
      <c r="BH34" s="25" t="s">
        <v>51</v>
      </c>
      <c r="BI34" s="25" t="s">
        <v>51</v>
      </c>
      <c r="BJ34" s="25" t="s">
        <v>51</v>
      </c>
      <c r="BK34" s="17" t="s">
        <v>50</v>
      </c>
      <c r="BL34" s="31" t="s">
        <v>55</v>
      </c>
      <c r="BM34" s="25" t="s">
        <v>7</v>
      </c>
      <c r="BN34" s="25" t="s">
        <v>7</v>
      </c>
      <c r="BO34" s="25" t="s">
        <v>57</v>
      </c>
      <c r="BP34" s="25" t="s">
        <v>58</v>
      </c>
      <c r="BQ34" s="31" t="s">
        <v>58</v>
      </c>
      <c r="BR34" s="25" t="s">
        <v>58</v>
      </c>
      <c r="BS34" s="25" t="s">
        <v>58</v>
      </c>
      <c r="BT34" s="25" t="s">
        <v>7</v>
      </c>
      <c r="BU34" s="25" t="s">
        <v>7</v>
      </c>
      <c r="BV34" s="25" t="s">
        <v>58</v>
      </c>
      <c r="BW34" s="25" t="s">
        <v>57</v>
      </c>
      <c r="BX34" s="25" t="s">
        <v>59</v>
      </c>
      <c r="BY34" s="31" t="s">
        <v>51</v>
      </c>
      <c r="BZ34" s="25" t="s">
        <v>60</v>
      </c>
      <c r="CA34" s="25" t="s">
        <v>7</v>
      </c>
      <c r="CB34" s="25" t="s">
        <v>7</v>
      </c>
      <c r="CC34" s="25" t="s">
        <v>59</v>
      </c>
      <c r="CD34" s="31" t="s">
        <v>59</v>
      </c>
      <c r="CE34" s="25" t="s">
        <v>57</v>
      </c>
      <c r="CF34" s="25" t="s">
        <v>59</v>
      </c>
      <c r="CG34" s="25" t="s">
        <v>59</v>
      </c>
      <c r="CH34" s="25" t="s">
        <v>7</v>
      </c>
      <c r="CI34" s="25" t="s">
        <v>7</v>
      </c>
      <c r="CJ34" s="25" t="s">
        <v>54</v>
      </c>
      <c r="CK34" s="25" t="s">
        <v>54</v>
      </c>
      <c r="CL34" s="25" t="s">
        <v>54</v>
      </c>
      <c r="CM34" s="27" t="s">
        <v>8</v>
      </c>
      <c r="CN34" s="31" t="s">
        <v>54</v>
      </c>
      <c r="CO34" s="25" t="s">
        <v>7</v>
      </c>
      <c r="CP34" s="25" t="s">
        <v>7</v>
      </c>
      <c r="CQ34" s="17" t="s">
        <v>46</v>
      </c>
      <c r="CR34" s="25" t="s">
        <v>54</v>
      </c>
      <c r="CS34" s="27" t="s">
        <v>8</v>
      </c>
      <c r="CT34" s="25" t="s">
        <v>61</v>
      </c>
      <c r="CU34" s="27" t="s">
        <v>8</v>
      </c>
      <c r="CV34" s="25" t="s">
        <v>7</v>
      </c>
      <c r="CW34" s="25" t="s">
        <v>7</v>
      </c>
      <c r="CX34" s="31" t="s">
        <v>62</v>
      </c>
      <c r="CY34" s="25" t="s">
        <v>62</v>
      </c>
      <c r="CZ34" s="25" t="s">
        <v>62</v>
      </c>
      <c r="DA34" s="25" t="s">
        <v>52</v>
      </c>
      <c r="DB34" s="25" t="s">
        <v>51</v>
      </c>
      <c r="DC34" s="25" t="s">
        <v>7</v>
      </c>
      <c r="DD34" s="25" t="s">
        <v>7</v>
      </c>
      <c r="DE34" s="25" t="s">
        <v>51</v>
      </c>
      <c r="DF34" s="31" t="s">
        <v>51</v>
      </c>
      <c r="DG34" s="25" t="s">
        <v>51</v>
      </c>
      <c r="DH34" s="25" t="s">
        <v>51</v>
      </c>
      <c r="DI34" s="25" t="s">
        <v>61</v>
      </c>
      <c r="DJ34" s="25" t="s">
        <v>7</v>
      </c>
      <c r="DK34" s="25" t="s">
        <v>7</v>
      </c>
      <c r="DL34" s="25" t="s">
        <v>61</v>
      </c>
      <c r="DM34" s="25" t="s">
        <v>56</v>
      </c>
      <c r="DN34" s="31" t="s">
        <v>63</v>
      </c>
      <c r="DO34" s="25" t="s">
        <v>64</v>
      </c>
      <c r="DP34" s="25" t="s">
        <v>64</v>
      </c>
      <c r="DQ34" s="25" t="s">
        <v>7</v>
      </c>
      <c r="DR34" s="25" t="s">
        <v>7</v>
      </c>
      <c r="DS34" s="25" t="s">
        <v>63</v>
      </c>
      <c r="DT34" s="25" t="s">
        <v>63</v>
      </c>
      <c r="DU34" s="17" t="s">
        <v>50</v>
      </c>
      <c r="DV34" s="25" t="s">
        <v>63</v>
      </c>
      <c r="DW34" s="31" t="s">
        <v>63</v>
      </c>
      <c r="DX34" s="25" t="s">
        <v>7</v>
      </c>
      <c r="DY34" s="25" t="s">
        <v>7</v>
      </c>
      <c r="DZ34" s="25" t="s">
        <v>65</v>
      </c>
      <c r="EA34" s="25" t="s">
        <v>52</v>
      </c>
      <c r="EB34" s="25" t="s">
        <v>65</v>
      </c>
      <c r="EC34" s="31" t="s">
        <v>65</v>
      </c>
      <c r="ED34" s="25" t="s">
        <v>65</v>
      </c>
      <c r="EE34" s="25" t="s">
        <v>7</v>
      </c>
      <c r="EF34" s="25" t="s">
        <v>7</v>
      </c>
      <c r="EG34" s="25" t="s">
        <v>54</v>
      </c>
      <c r="EH34" s="27" t="s">
        <v>8</v>
      </c>
      <c r="EI34" s="25" t="s">
        <v>10</v>
      </c>
      <c r="EJ34" s="31" t="s">
        <v>54</v>
      </c>
      <c r="EK34" s="31" t="s">
        <v>10</v>
      </c>
      <c r="EL34" s="25" t="s">
        <v>7</v>
      </c>
      <c r="EM34" s="25" t="s">
        <v>7</v>
      </c>
      <c r="EN34" s="27" t="s">
        <v>8</v>
      </c>
      <c r="EO34" s="25" t="s">
        <v>64</v>
      </c>
      <c r="EP34" s="25" t="s">
        <v>56</v>
      </c>
      <c r="EQ34" s="25" t="s">
        <v>54</v>
      </c>
      <c r="ER34" s="27" t="s">
        <v>8</v>
      </c>
      <c r="ES34" s="25" t="s">
        <v>7</v>
      </c>
      <c r="ET34" s="25" t="s">
        <v>7</v>
      </c>
      <c r="EU34" s="25" t="s">
        <v>51</v>
      </c>
      <c r="EV34" s="25" t="s">
        <v>51</v>
      </c>
      <c r="EW34" s="31" t="s">
        <v>51</v>
      </c>
      <c r="EX34" s="25" t="s">
        <v>37</v>
      </c>
      <c r="EY34" s="25" t="s">
        <v>51</v>
      </c>
      <c r="EZ34" s="25" t="s">
        <v>7</v>
      </c>
      <c r="FA34" s="25" t="s">
        <v>7</v>
      </c>
      <c r="FB34" s="17" t="s">
        <v>50</v>
      </c>
      <c r="FC34" s="25" t="s">
        <v>51</v>
      </c>
      <c r="FD34" s="25" t="s">
        <v>51</v>
      </c>
      <c r="FE34" s="31" t="s">
        <v>51</v>
      </c>
      <c r="FF34" s="25" t="s">
        <v>51</v>
      </c>
      <c r="FG34" s="25" t="s">
        <v>7</v>
      </c>
      <c r="FH34" s="25" t="s">
        <v>7</v>
      </c>
      <c r="FI34" s="31" t="s">
        <v>51</v>
      </c>
      <c r="FJ34" s="25" t="s">
        <v>51</v>
      </c>
      <c r="FK34" s="25" t="s">
        <v>51</v>
      </c>
      <c r="FL34" s="25" t="s">
        <v>51</v>
      </c>
      <c r="FM34" s="25" t="s">
        <v>51</v>
      </c>
      <c r="FN34" s="25" t="s">
        <v>7</v>
      </c>
      <c r="FO34" s="25" t="s">
        <v>7</v>
      </c>
      <c r="FP34" s="25" t="s">
        <v>72</v>
      </c>
      <c r="FQ34" s="31" t="s">
        <v>72</v>
      </c>
      <c r="FR34" s="25" t="s">
        <v>51</v>
      </c>
      <c r="FS34" s="25" t="s">
        <v>57</v>
      </c>
      <c r="FT34" s="25" t="s">
        <v>72</v>
      </c>
      <c r="FU34" s="25" t="s">
        <v>7</v>
      </c>
      <c r="FV34" s="25" t="s">
        <v>7</v>
      </c>
      <c r="FW34" s="25" t="s">
        <v>60</v>
      </c>
      <c r="FX34" s="25" t="s">
        <v>74</v>
      </c>
      <c r="FY34" s="31" t="s">
        <v>60</v>
      </c>
      <c r="FZ34" s="25" t="s">
        <v>75</v>
      </c>
      <c r="GA34" s="17" t="s">
        <v>50</v>
      </c>
      <c r="GB34" s="25" t="s">
        <v>7</v>
      </c>
      <c r="GC34" s="25" t="s">
        <v>7</v>
      </c>
      <c r="GD34" s="39" t="s">
        <v>48</v>
      </c>
      <c r="GE34" s="39" t="s">
        <v>48</v>
      </c>
      <c r="GF34" s="39" t="s">
        <v>48</v>
      </c>
      <c r="GG34" s="39" t="s">
        <v>48</v>
      </c>
      <c r="GH34" s="39" t="s">
        <v>48</v>
      </c>
      <c r="GI34" s="39" t="s">
        <v>7</v>
      </c>
      <c r="GJ34" s="39" t="s">
        <v>7</v>
      </c>
      <c r="GK34" s="31" t="s">
        <v>49</v>
      </c>
      <c r="GL34" s="25" t="s">
        <v>49</v>
      </c>
      <c r="GM34" s="25" t="s">
        <v>52</v>
      </c>
      <c r="GN34" s="25" t="s">
        <v>49</v>
      </c>
      <c r="GO34" s="25" t="s">
        <v>49</v>
      </c>
      <c r="GP34" s="25" t="s">
        <v>7</v>
      </c>
      <c r="GQ34" s="25" t="s">
        <v>7</v>
      </c>
      <c r="GR34" s="25" t="s">
        <v>40</v>
      </c>
      <c r="GS34" s="17" t="s">
        <v>50</v>
      </c>
      <c r="GT34" s="31" t="s">
        <v>49</v>
      </c>
      <c r="GU34" s="25" t="s">
        <v>40</v>
      </c>
      <c r="GV34" s="25" t="s">
        <v>40</v>
      </c>
      <c r="GW34" s="25" t="s">
        <v>7</v>
      </c>
      <c r="GX34" s="25" t="s">
        <v>7</v>
      </c>
      <c r="GY34" s="25" t="s">
        <v>51</v>
      </c>
      <c r="GZ34" s="31" t="s">
        <v>45</v>
      </c>
      <c r="HA34" s="25" t="s">
        <v>37</v>
      </c>
      <c r="HB34" s="25" t="s">
        <v>45</v>
      </c>
      <c r="HC34" s="25" t="s">
        <v>45</v>
      </c>
      <c r="HD34" s="25" t="s">
        <v>7</v>
      </c>
      <c r="HE34" s="25" t="s">
        <v>7</v>
      </c>
      <c r="HF34" s="25" t="s">
        <v>51</v>
      </c>
      <c r="HG34" s="25" t="s">
        <v>44</v>
      </c>
      <c r="HH34" s="25" t="s">
        <v>44</v>
      </c>
      <c r="HI34" s="31" t="s">
        <v>44</v>
      </c>
      <c r="HJ34" s="25" t="s">
        <v>52</v>
      </c>
      <c r="HK34" s="25" t="s">
        <v>7</v>
      </c>
      <c r="HL34" s="25" t="s">
        <v>7</v>
      </c>
      <c r="HM34" s="25" t="s">
        <v>14</v>
      </c>
      <c r="HN34" s="31" t="s">
        <v>14</v>
      </c>
      <c r="HO34" s="27" t="s">
        <v>8</v>
      </c>
      <c r="HP34" s="25" t="s">
        <v>14</v>
      </c>
      <c r="HQ34" s="25" t="s">
        <v>14</v>
      </c>
      <c r="HR34" s="25" t="s">
        <v>7</v>
      </c>
      <c r="HS34" s="25" t="s">
        <v>7</v>
      </c>
      <c r="HT34" s="25" t="s">
        <v>53</v>
      </c>
      <c r="HU34" s="25" t="s">
        <v>54</v>
      </c>
      <c r="HV34" s="25" t="s">
        <v>54</v>
      </c>
      <c r="HW34" s="27" t="s">
        <v>8</v>
      </c>
      <c r="HX34" s="27" t="s">
        <v>8</v>
      </c>
      <c r="HY34" s="25" t="s">
        <v>7</v>
      </c>
      <c r="HZ34" s="25" t="s">
        <v>7</v>
      </c>
      <c r="IA34" s="25" t="s">
        <v>55</v>
      </c>
      <c r="IB34" s="31" t="s">
        <v>55</v>
      </c>
      <c r="IC34" s="25" t="s">
        <v>55</v>
      </c>
      <c r="ID34" s="25" t="s">
        <v>55</v>
      </c>
      <c r="IE34" s="25" t="s">
        <v>37</v>
      </c>
      <c r="IF34" s="25" t="s">
        <v>7</v>
      </c>
      <c r="IG34" s="25" t="s">
        <v>7</v>
      </c>
      <c r="IH34" s="31" t="s">
        <v>56</v>
      </c>
      <c r="II34" s="25" t="s">
        <v>37</v>
      </c>
      <c r="IJ34" s="25" t="s">
        <v>56</v>
      </c>
      <c r="IK34" s="25" t="s">
        <v>56</v>
      </c>
      <c r="IL34" s="25" t="s">
        <v>56</v>
      </c>
      <c r="IM34" s="25" t="s">
        <v>7</v>
      </c>
      <c r="IN34" s="25" t="s">
        <v>7</v>
      </c>
      <c r="IO34" s="25" t="s">
        <v>51</v>
      </c>
      <c r="IP34" s="25" t="s">
        <v>51</v>
      </c>
      <c r="IQ34" s="25" t="s">
        <v>51</v>
      </c>
      <c r="IR34" s="17" t="s">
        <v>50</v>
      </c>
      <c r="IS34" s="31" t="s">
        <v>55</v>
      </c>
      <c r="IT34" s="25" t="s">
        <v>7</v>
      </c>
      <c r="IU34" s="25" t="s">
        <v>7</v>
      </c>
      <c r="IV34" s="25" t="s">
        <v>57</v>
      </c>
      <c r="IW34" s="25" t="s">
        <v>58</v>
      </c>
      <c r="IX34" s="31" t="s">
        <v>58</v>
      </c>
      <c r="IY34" s="25" t="s">
        <v>58</v>
      </c>
      <c r="IZ34" s="25" t="s">
        <v>58</v>
      </c>
      <c r="JA34" s="25" t="s">
        <v>7</v>
      </c>
      <c r="JB34" s="25" t="s">
        <v>7</v>
      </c>
      <c r="JC34" s="25" t="s">
        <v>58</v>
      </c>
      <c r="JD34" s="25" t="s">
        <v>57</v>
      </c>
      <c r="JE34" s="25" t="s">
        <v>59</v>
      </c>
      <c r="JF34" s="31" t="s">
        <v>51</v>
      </c>
      <c r="JG34" s="25" t="s">
        <v>60</v>
      </c>
      <c r="JH34" s="25" t="s">
        <v>7</v>
      </c>
      <c r="JI34" s="25" t="s">
        <v>7</v>
      </c>
      <c r="JJ34" s="25" t="s">
        <v>59</v>
      </c>
      <c r="JK34" s="31" t="s">
        <v>59</v>
      </c>
      <c r="JL34" s="25" t="s">
        <v>57</v>
      </c>
      <c r="JM34" s="25" t="s">
        <v>59</v>
      </c>
      <c r="JN34" s="25" t="s">
        <v>59</v>
      </c>
      <c r="JO34" s="25" t="s">
        <v>7</v>
      </c>
      <c r="JP34" s="25" t="s">
        <v>7</v>
      </c>
      <c r="JQ34" s="25" t="s">
        <v>54</v>
      </c>
      <c r="JR34" s="25" t="s">
        <v>54</v>
      </c>
      <c r="JS34" s="25" t="s">
        <v>54</v>
      </c>
      <c r="JT34" s="27" t="s">
        <v>8</v>
      </c>
      <c r="JU34" s="31" t="s">
        <v>54</v>
      </c>
      <c r="JV34" s="25" t="s">
        <v>7</v>
      </c>
      <c r="JW34" s="25" t="s">
        <v>7</v>
      </c>
      <c r="JX34" s="17" t="s">
        <v>46</v>
      </c>
      <c r="JY34" s="25" t="s">
        <v>54</v>
      </c>
      <c r="JZ34" s="27" t="s">
        <v>8</v>
      </c>
      <c r="KA34" s="25" t="s">
        <v>61</v>
      </c>
      <c r="KB34" s="27" t="s">
        <v>8</v>
      </c>
      <c r="KC34" s="25" t="s">
        <v>7</v>
      </c>
      <c r="KD34" s="25" t="s">
        <v>7</v>
      </c>
      <c r="KE34" s="31" t="s">
        <v>62</v>
      </c>
      <c r="KF34" s="25" t="s">
        <v>62</v>
      </c>
      <c r="KG34" s="25" t="s">
        <v>62</v>
      </c>
      <c r="KH34" s="25" t="s">
        <v>52</v>
      </c>
      <c r="KI34" s="25" t="s">
        <v>51</v>
      </c>
      <c r="KJ34" s="25" t="s">
        <v>7</v>
      </c>
      <c r="KK34" s="25" t="s">
        <v>7</v>
      </c>
      <c r="KL34" s="25" t="s">
        <v>51</v>
      </c>
      <c r="KM34" s="31" t="s">
        <v>51</v>
      </c>
      <c r="KN34" s="25" t="s">
        <v>51</v>
      </c>
      <c r="KO34" s="25" t="s">
        <v>51</v>
      </c>
      <c r="KP34" s="25" t="s">
        <v>61</v>
      </c>
      <c r="KQ34" s="25" t="s">
        <v>7</v>
      </c>
      <c r="KR34" s="25" t="s">
        <v>7</v>
      </c>
      <c r="KS34" s="25" t="s">
        <v>61</v>
      </c>
      <c r="KT34" s="25" t="s">
        <v>56</v>
      </c>
      <c r="KU34" s="31" t="s">
        <v>63</v>
      </c>
      <c r="KV34" s="25" t="s">
        <v>64</v>
      </c>
      <c r="KW34" s="25" t="s">
        <v>64</v>
      </c>
      <c r="KX34" s="25" t="s">
        <v>7</v>
      </c>
      <c r="KY34" s="25" t="s">
        <v>7</v>
      </c>
      <c r="KZ34" s="25" t="s">
        <v>63</v>
      </c>
      <c r="LA34" s="25" t="s">
        <v>63</v>
      </c>
      <c r="LB34" s="17" t="s">
        <v>50</v>
      </c>
      <c r="LC34" s="25" t="s">
        <v>63</v>
      </c>
      <c r="LD34" s="31" t="s">
        <v>63</v>
      </c>
      <c r="LE34" s="25" t="s">
        <v>7</v>
      </c>
      <c r="LF34" s="25" t="s">
        <v>7</v>
      </c>
      <c r="LG34" s="25" t="s">
        <v>65</v>
      </c>
      <c r="LH34" s="25" t="s">
        <v>52</v>
      </c>
      <c r="LI34" s="25" t="s">
        <v>65</v>
      </c>
      <c r="LJ34" s="31" t="s">
        <v>65</v>
      </c>
      <c r="LK34" s="25" t="s">
        <v>65</v>
      </c>
      <c r="LL34" s="25" t="s">
        <v>7</v>
      </c>
      <c r="LM34" s="25" t="s">
        <v>7</v>
      </c>
      <c r="LN34" s="25" t="s">
        <v>54</v>
      </c>
      <c r="LO34" s="27" t="s">
        <v>8</v>
      </c>
      <c r="LP34" s="25" t="s">
        <v>10</v>
      </c>
      <c r="LQ34" s="31" t="s">
        <v>54</v>
      </c>
      <c r="LR34" s="31" t="s">
        <v>10</v>
      </c>
      <c r="LS34" s="25" t="s">
        <v>7</v>
      </c>
      <c r="LT34" s="25" t="s">
        <v>7</v>
      </c>
      <c r="LU34" s="27" t="s">
        <v>8</v>
      </c>
      <c r="LV34" s="25" t="s">
        <v>64</v>
      </c>
      <c r="LW34" s="25" t="s">
        <v>56</v>
      </c>
      <c r="LX34" s="25" t="s">
        <v>54</v>
      </c>
      <c r="LY34" s="27" t="s">
        <v>8</v>
      </c>
      <c r="LZ34" s="25" t="s">
        <v>7</v>
      </c>
      <c r="MA34" s="25" t="s">
        <v>7</v>
      </c>
      <c r="MB34" s="25" t="s">
        <v>51</v>
      </c>
      <c r="MC34" s="25" t="s">
        <v>51</v>
      </c>
      <c r="MD34" s="31" t="s">
        <v>51</v>
      </c>
      <c r="ME34" s="25" t="s">
        <v>37</v>
      </c>
      <c r="MF34" s="25" t="s">
        <v>51</v>
      </c>
      <c r="MG34" s="25" t="s">
        <v>7</v>
      </c>
      <c r="MH34" s="25" t="s">
        <v>7</v>
      </c>
      <c r="MI34" s="17" t="s">
        <v>50</v>
      </c>
      <c r="MJ34" s="25" t="s">
        <v>51</v>
      </c>
      <c r="MK34" s="25" t="s">
        <v>51</v>
      </c>
      <c r="ML34" s="31" t="s">
        <v>51</v>
      </c>
      <c r="MM34" s="25" t="s">
        <v>51</v>
      </c>
      <c r="MN34" s="25" t="s">
        <v>7</v>
      </c>
      <c r="MO34" s="25" t="s">
        <v>7</v>
      </c>
      <c r="MP34" s="31" t="s">
        <v>51</v>
      </c>
      <c r="MQ34" s="25" t="s">
        <v>51</v>
      </c>
      <c r="MR34" s="25" t="s">
        <v>51</v>
      </c>
      <c r="MS34" s="25" t="s">
        <v>51</v>
      </c>
      <c r="MT34" s="25" t="s">
        <v>51</v>
      </c>
      <c r="MU34" s="25" t="s">
        <v>7</v>
      </c>
      <c r="MV34" s="25" t="s">
        <v>7</v>
      </c>
      <c r="MW34" s="25" t="s">
        <v>72</v>
      </c>
      <c r="MX34" s="31" t="s">
        <v>72</v>
      </c>
      <c r="MY34" s="25" t="s">
        <v>51</v>
      </c>
      <c r="MZ34" s="25" t="s">
        <v>57</v>
      </c>
      <c r="NA34" s="25" t="s">
        <v>72</v>
      </c>
      <c r="NB34" s="25" t="s">
        <v>7</v>
      </c>
      <c r="NC34" s="25" t="s">
        <v>7</v>
      </c>
      <c r="ND34" s="25" t="s">
        <v>60</v>
      </c>
      <c r="NE34" s="25" t="s">
        <v>74</v>
      </c>
      <c r="NF34" s="31" t="s">
        <v>60</v>
      </c>
      <c r="NG34" s="25" t="s">
        <v>75</v>
      </c>
      <c r="NH34" s="17" t="s">
        <v>50</v>
      </c>
      <c r="NI34" s="25" t="s">
        <v>7</v>
      </c>
      <c r="NJ34" s="25" t="s">
        <v>7</v>
      </c>
      <c r="NK34" s="39" t="s">
        <v>48</v>
      </c>
      <c r="NL34" s="39" t="s">
        <v>48</v>
      </c>
      <c r="NM34" s="39" t="s">
        <v>48</v>
      </c>
      <c r="NN34" s="39" t="s">
        <v>48</v>
      </c>
      <c r="NO34" s="39" t="s">
        <v>48</v>
      </c>
      <c r="NP34" s="39" t="s">
        <v>7</v>
      </c>
      <c r="NQ34" s="39" t="s">
        <v>7</v>
      </c>
    </row>
    <row r="35" spans="1:381">
      <c r="A35" s="129"/>
      <c r="B35" s="121" t="s">
        <v>40</v>
      </c>
      <c r="C35" s="75" t="s">
        <v>50</v>
      </c>
      <c r="D35" s="106" t="str">
        <f>IF(COUNTIF(Trames!$K$73:$K$80,'Deroulé 5Jours'!$A32),"RA","JBA-2")</f>
        <v>JBA-2</v>
      </c>
      <c r="E35" s="75" t="s">
        <v>40</v>
      </c>
      <c r="F35" s="75" t="s">
        <v>40</v>
      </c>
      <c r="G35" s="75" t="s">
        <v>7</v>
      </c>
      <c r="H35" s="113" t="s">
        <v>7</v>
      </c>
      <c r="I35" s="80" t="s">
        <v>7</v>
      </c>
      <c r="J35" s="80" t="s">
        <v>7</v>
      </c>
      <c r="K35" s="25" t="s">
        <v>51</v>
      </c>
      <c r="L35" s="31" t="s">
        <v>45</v>
      </c>
      <c r="M35" s="25" t="s">
        <v>37</v>
      </c>
      <c r="N35" s="25" t="s">
        <v>45</v>
      </c>
      <c r="O35" s="25" t="s">
        <v>45</v>
      </c>
      <c r="P35" s="25" t="s">
        <v>7</v>
      </c>
      <c r="Q35" s="25" t="s">
        <v>7</v>
      </c>
      <c r="R35" s="25" t="s">
        <v>51</v>
      </c>
      <c r="S35" s="25" t="s">
        <v>44</v>
      </c>
      <c r="T35" s="25" t="s">
        <v>44</v>
      </c>
      <c r="U35" s="31" t="s">
        <v>44</v>
      </c>
      <c r="V35" s="25" t="s">
        <v>52</v>
      </c>
      <c r="W35" s="25" t="s">
        <v>7</v>
      </c>
      <c r="X35" s="25" t="s">
        <v>7</v>
      </c>
      <c r="Y35" s="25" t="s">
        <v>14</v>
      </c>
      <c r="Z35" s="31" t="s">
        <v>14</v>
      </c>
      <c r="AA35" s="27" t="s">
        <v>8</v>
      </c>
      <c r="AB35" s="25" t="s">
        <v>14</v>
      </c>
      <c r="AC35" s="25" t="s">
        <v>14</v>
      </c>
      <c r="AD35" s="25" t="s">
        <v>7</v>
      </c>
      <c r="AE35" s="25" t="s">
        <v>7</v>
      </c>
      <c r="AF35" s="25" t="s">
        <v>53</v>
      </c>
      <c r="AG35" s="25" t="s">
        <v>54</v>
      </c>
      <c r="AH35" s="25" t="s">
        <v>54</v>
      </c>
      <c r="AI35" s="27" t="s">
        <v>8</v>
      </c>
      <c r="AJ35" s="27" t="s">
        <v>8</v>
      </c>
      <c r="AK35" s="25" t="s">
        <v>7</v>
      </c>
      <c r="AL35" s="25" t="s">
        <v>7</v>
      </c>
      <c r="AM35" s="25" t="s">
        <v>55</v>
      </c>
      <c r="AN35" s="31" t="s">
        <v>55</v>
      </c>
      <c r="AO35" s="25" t="s">
        <v>55</v>
      </c>
      <c r="AP35" s="25" t="s">
        <v>55</v>
      </c>
      <c r="AQ35" s="25" t="s">
        <v>37</v>
      </c>
      <c r="AR35" s="25" t="s">
        <v>7</v>
      </c>
      <c r="AS35" s="25" t="s">
        <v>7</v>
      </c>
      <c r="AT35" s="31" t="s">
        <v>56</v>
      </c>
      <c r="AU35" s="25" t="s">
        <v>37</v>
      </c>
      <c r="AV35" s="25" t="s">
        <v>56</v>
      </c>
      <c r="AW35" s="25" t="s">
        <v>56</v>
      </c>
      <c r="AX35" s="25" t="s">
        <v>56</v>
      </c>
      <c r="AY35" s="25" t="s">
        <v>7</v>
      </c>
      <c r="AZ35" s="25" t="s">
        <v>7</v>
      </c>
      <c r="BA35" s="25" t="s">
        <v>51</v>
      </c>
      <c r="BB35" s="25" t="s">
        <v>51</v>
      </c>
      <c r="BC35" s="25" t="s">
        <v>51</v>
      </c>
      <c r="BD35" s="17" t="s">
        <v>50</v>
      </c>
      <c r="BE35" s="31" t="s">
        <v>55</v>
      </c>
      <c r="BF35" s="25" t="s">
        <v>7</v>
      </c>
      <c r="BG35" s="25" t="s">
        <v>7</v>
      </c>
      <c r="BH35" s="25" t="s">
        <v>57</v>
      </c>
      <c r="BI35" s="25" t="s">
        <v>58</v>
      </c>
      <c r="BJ35" s="31" t="s">
        <v>58</v>
      </c>
      <c r="BK35" s="25" t="s">
        <v>58</v>
      </c>
      <c r="BL35" s="25" t="s">
        <v>58</v>
      </c>
      <c r="BM35" s="25" t="s">
        <v>7</v>
      </c>
      <c r="BN35" s="25" t="s">
        <v>7</v>
      </c>
      <c r="BO35" s="25" t="s">
        <v>58</v>
      </c>
      <c r="BP35" s="25" t="s">
        <v>57</v>
      </c>
      <c r="BQ35" s="25" t="s">
        <v>59</v>
      </c>
      <c r="BR35" s="31" t="s">
        <v>51</v>
      </c>
      <c r="BS35" s="25" t="s">
        <v>60</v>
      </c>
      <c r="BT35" s="25" t="s">
        <v>7</v>
      </c>
      <c r="BU35" s="25" t="s">
        <v>7</v>
      </c>
      <c r="BV35" s="25" t="s">
        <v>59</v>
      </c>
      <c r="BW35" s="31" t="s">
        <v>59</v>
      </c>
      <c r="BX35" s="25" t="s">
        <v>57</v>
      </c>
      <c r="BY35" s="25" t="s">
        <v>59</v>
      </c>
      <c r="BZ35" s="25" t="s">
        <v>59</v>
      </c>
      <c r="CA35" s="25" t="s">
        <v>7</v>
      </c>
      <c r="CB35" s="25" t="s">
        <v>7</v>
      </c>
      <c r="CC35" s="25" t="s">
        <v>54</v>
      </c>
      <c r="CD35" s="25" t="s">
        <v>54</v>
      </c>
      <c r="CE35" s="25" t="s">
        <v>54</v>
      </c>
      <c r="CF35" s="27" t="s">
        <v>8</v>
      </c>
      <c r="CG35" s="31" t="s">
        <v>54</v>
      </c>
      <c r="CH35" s="25" t="s">
        <v>7</v>
      </c>
      <c r="CI35" s="25" t="s">
        <v>7</v>
      </c>
      <c r="CJ35" s="17" t="s">
        <v>46</v>
      </c>
      <c r="CK35" s="25" t="s">
        <v>54</v>
      </c>
      <c r="CL35" s="27" t="s">
        <v>8</v>
      </c>
      <c r="CM35" s="25" t="s">
        <v>61</v>
      </c>
      <c r="CN35" s="27" t="s">
        <v>8</v>
      </c>
      <c r="CO35" s="25" t="s">
        <v>7</v>
      </c>
      <c r="CP35" s="25" t="s">
        <v>7</v>
      </c>
      <c r="CQ35" s="31" t="s">
        <v>62</v>
      </c>
      <c r="CR35" s="25" t="s">
        <v>62</v>
      </c>
      <c r="CS35" s="25" t="s">
        <v>62</v>
      </c>
      <c r="CT35" s="25" t="s">
        <v>52</v>
      </c>
      <c r="CU35" s="25" t="s">
        <v>51</v>
      </c>
      <c r="CV35" s="25" t="s">
        <v>7</v>
      </c>
      <c r="CW35" s="25" t="s">
        <v>7</v>
      </c>
      <c r="CX35" s="25" t="s">
        <v>51</v>
      </c>
      <c r="CY35" s="31" t="s">
        <v>51</v>
      </c>
      <c r="CZ35" s="25" t="s">
        <v>51</v>
      </c>
      <c r="DA35" s="25" t="s">
        <v>51</v>
      </c>
      <c r="DB35" s="25" t="s">
        <v>61</v>
      </c>
      <c r="DC35" s="25" t="s">
        <v>7</v>
      </c>
      <c r="DD35" s="25" t="s">
        <v>7</v>
      </c>
      <c r="DE35" s="25" t="s">
        <v>61</v>
      </c>
      <c r="DF35" s="25" t="s">
        <v>56</v>
      </c>
      <c r="DG35" s="31" t="s">
        <v>63</v>
      </c>
      <c r="DH35" s="25" t="s">
        <v>64</v>
      </c>
      <c r="DI35" s="25" t="s">
        <v>64</v>
      </c>
      <c r="DJ35" s="25" t="s">
        <v>7</v>
      </c>
      <c r="DK35" s="25" t="s">
        <v>7</v>
      </c>
      <c r="DL35" s="25" t="s">
        <v>63</v>
      </c>
      <c r="DM35" s="25" t="s">
        <v>63</v>
      </c>
      <c r="DN35" s="17" t="s">
        <v>50</v>
      </c>
      <c r="DO35" s="25" t="s">
        <v>63</v>
      </c>
      <c r="DP35" s="31" t="s">
        <v>63</v>
      </c>
      <c r="DQ35" s="25" t="s">
        <v>7</v>
      </c>
      <c r="DR35" s="25" t="s">
        <v>7</v>
      </c>
      <c r="DS35" s="25" t="s">
        <v>65</v>
      </c>
      <c r="DT35" s="25" t="s">
        <v>52</v>
      </c>
      <c r="DU35" s="25" t="s">
        <v>65</v>
      </c>
      <c r="DV35" s="31" t="s">
        <v>65</v>
      </c>
      <c r="DW35" s="25" t="s">
        <v>65</v>
      </c>
      <c r="DX35" s="25" t="s">
        <v>7</v>
      </c>
      <c r="DY35" s="25" t="s">
        <v>7</v>
      </c>
      <c r="DZ35" s="25" t="s">
        <v>54</v>
      </c>
      <c r="EA35" s="27" t="s">
        <v>8</v>
      </c>
      <c r="EB35" s="25" t="s">
        <v>10</v>
      </c>
      <c r="EC35" s="31" t="s">
        <v>54</v>
      </c>
      <c r="ED35" s="31" t="s">
        <v>10</v>
      </c>
      <c r="EE35" s="25" t="s">
        <v>7</v>
      </c>
      <c r="EF35" s="25" t="s">
        <v>7</v>
      </c>
      <c r="EG35" s="27" t="s">
        <v>8</v>
      </c>
      <c r="EH35" s="25" t="s">
        <v>64</v>
      </c>
      <c r="EI35" s="25" t="s">
        <v>56</v>
      </c>
      <c r="EJ35" s="25" t="s">
        <v>54</v>
      </c>
      <c r="EK35" s="27" t="s">
        <v>8</v>
      </c>
      <c r="EL35" s="25" t="s">
        <v>7</v>
      </c>
      <c r="EM35" s="25" t="s">
        <v>7</v>
      </c>
      <c r="EN35" s="25" t="s">
        <v>51</v>
      </c>
      <c r="EO35" s="25" t="s">
        <v>51</v>
      </c>
      <c r="EP35" s="31" t="s">
        <v>51</v>
      </c>
      <c r="EQ35" s="25" t="s">
        <v>37</v>
      </c>
      <c r="ER35" s="25" t="s">
        <v>51</v>
      </c>
      <c r="ES35" s="25" t="s">
        <v>7</v>
      </c>
      <c r="ET35" s="25" t="s">
        <v>7</v>
      </c>
      <c r="EU35" s="17" t="s">
        <v>50</v>
      </c>
      <c r="EV35" s="25" t="s">
        <v>51</v>
      </c>
      <c r="EW35" s="25" t="s">
        <v>51</v>
      </c>
      <c r="EX35" s="31" t="s">
        <v>51</v>
      </c>
      <c r="EY35" s="25" t="s">
        <v>51</v>
      </c>
      <c r="EZ35" s="25" t="s">
        <v>7</v>
      </c>
      <c r="FA35" s="25" t="s">
        <v>7</v>
      </c>
      <c r="FB35" s="31" t="s">
        <v>51</v>
      </c>
      <c r="FC35" s="25" t="s">
        <v>51</v>
      </c>
      <c r="FD35" s="25" t="s">
        <v>51</v>
      </c>
      <c r="FE35" s="25" t="s">
        <v>51</v>
      </c>
      <c r="FF35" s="25" t="s">
        <v>51</v>
      </c>
      <c r="FG35" s="25" t="s">
        <v>7</v>
      </c>
      <c r="FH35" s="25" t="s">
        <v>7</v>
      </c>
      <c r="FI35" s="25" t="s">
        <v>72</v>
      </c>
      <c r="FJ35" s="31" t="s">
        <v>72</v>
      </c>
      <c r="FK35" s="25" t="s">
        <v>51</v>
      </c>
      <c r="FL35" s="25" t="s">
        <v>57</v>
      </c>
      <c r="FM35" s="25" t="s">
        <v>72</v>
      </c>
      <c r="FN35" s="25" t="s">
        <v>7</v>
      </c>
      <c r="FO35" s="25" t="s">
        <v>7</v>
      </c>
      <c r="FP35" s="25" t="s">
        <v>60</v>
      </c>
      <c r="FQ35" s="25" t="s">
        <v>74</v>
      </c>
      <c r="FR35" s="31" t="s">
        <v>60</v>
      </c>
      <c r="FS35" s="25" t="s">
        <v>75</v>
      </c>
      <c r="FT35" s="17" t="s">
        <v>50</v>
      </c>
      <c r="FU35" s="25" t="s">
        <v>7</v>
      </c>
      <c r="FV35" s="25" t="s">
        <v>7</v>
      </c>
      <c r="FW35" s="39" t="s">
        <v>48</v>
      </c>
      <c r="FX35" s="39" t="s">
        <v>48</v>
      </c>
      <c r="FY35" s="39" t="s">
        <v>48</v>
      </c>
      <c r="FZ35" s="39" t="s">
        <v>48</v>
      </c>
      <c r="GA35" s="39" t="s">
        <v>48</v>
      </c>
      <c r="GB35" s="39" t="s">
        <v>7</v>
      </c>
      <c r="GC35" s="39" t="s">
        <v>7</v>
      </c>
      <c r="GD35" s="31" t="s">
        <v>49</v>
      </c>
      <c r="GE35" s="25" t="s">
        <v>49</v>
      </c>
      <c r="GF35" s="25" t="s">
        <v>52</v>
      </c>
      <c r="GG35" s="25" t="s">
        <v>49</v>
      </c>
      <c r="GH35" s="25" t="s">
        <v>49</v>
      </c>
      <c r="GI35" s="25" t="s">
        <v>7</v>
      </c>
      <c r="GJ35" s="25" t="s">
        <v>7</v>
      </c>
      <c r="GK35" s="25" t="s">
        <v>40</v>
      </c>
      <c r="GL35" s="17" t="s">
        <v>50</v>
      </c>
      <c r="GM35" s="31" t="s">
        <v>49</v>
      </c>
      <c r="GN35" s="25" t="s">
        <v>40</v>
      </c>
      <c r="GO35" s="25" t="s">
        <v>40</v>
      </c>
      <c r="GP35" s="25" t="s">
        <v>7</v>
      </c>
      <c r="GQ35" s="25" t="s">
        <v>7</v>
      </c>
      <c r="GR35" s="25" t="s">
        <v>51</v>
      </c>
      <c r="GS35" s="31" t="s">
        <v>45</v>
      </c>
      <c r="GT35" s="25" t="s">
        <v>37</v>
      </c>
      <c r="GU35" s="25" t="s">
        <v>45</v>
      </c>
      <c r="GV35" s="25" t="s">
        <v>45</v>
      </c>
      <c r="GW35" s="25" t="s">
        <v>7</v>
      </c>
      <c r="GX35" s="25" t="s">
        <v>7</v>
      </c>
      <c r="GY35" s="25" t="s">
        <v>51</v>
      </c>
      <c r="GZ35" s="25" t="s">
        <v>44</v>
      </c>
      <c r="HA35" s="25" t="s">
        <v>44</v>
      </c>
      <c r="HB35" s="31" t="s">
        <v>44</v>
      </c>
      <c r="HC35" s="25" t="s">
        <v>52</v>
      </c>
      <c r="HD35" s="25" t="s">
        <v>7</v>
      </c>
      <c r="HE35" s="25" t="s">
        <v>7</v>
      </c>
      <c r="HF35" s="25" t="s">
        <v>14</v>
      </c>
      <c r="HG35" s="31" t="s">
        <v>14</v>
      </c>
      <c r="HH35" s="27" t="s">
        <v>8</v>
      </c>
      <c r="HI35" s="25" t="s">
        <v>14</v>
      </c>
      <c r="HJ35" s="25" t="s">
        <v>14</v>
      </c>
      <c r="HK35" s="25" t="s">
        <v>7</v>
      </c>
      <c r="HL35" s="25" t="s">
        <v>7</v>
      </c>
      <c r="HM35" s="25" t="s">
        <v>53</v>
      </c>
      <c r="HN35" s="25" t="s">
        <v>54</v>
      </c>
      <c r="HO35" s="25" t="s">
        <v>54</v>
      </c>
      <c r="HP35" s="27" t="s">
        <v>8</v>
      </c>
      <c r="HQ35" s="27" t="s">
        <v>8</v>
      </c>
      <c r="HR35" s="25" t="s">
        <v>7</v>
      </c>
      <c r="HS35" s="25" t="s">
        <v>7</v>
      </c>
      <c r="HT35" s="25" t="s">
        <v>55</v>
      </c>
      <c r="HU35" s="31" t="s">
        <v>55</v>
      </c>
      <c r="HV35" s="25" t="s">
        <v>55</v>
      </c>
      <c r="HW35" s="25" t="s">
        <v>55</v>
      </c>
      <c r="HX35" s="25" t="s">
        <v>37</v>
      </c>
      <c r="HY35" s="25" t="s">
        <v>7</v>
      </c>
      <c r="HZ35" s="25" t="s">
        <v>7</v>
      </c>
      <c r="IA35" s="31" t="s">
        <v>56</v>
      </c>
      <c r="IB35" s="25" t="s">
        <v>37</v>
      </c>
      <c r="IC35" s="25" t="s">
        <v>56</v>
      </c>
      <c r="ID35" s="25" t="s">
        <v>56</v>
      </c>
      <c r="IE35" s="25" t="s">
        <v>56</v>
      </c>
      <c r="IF35" s="25" t="s">
        <v>7</v>
      </c>
      <c r="IG35" s="25" t="s">
        <v>7</v>
      </c>
      <c r="IH35" s="25" t="s">
        <v>51</v>
      </c>
      <c r="II35" s="25" t="s">
        <v>51</v>
      </c>
      <c r="IJ35" s="25" t="s">
        <v>51</v>
      </c>
      <c r="IK35" s="17" t="s">
        <v>50</v>
      </c>
      <c r="IL35" s="31" t="s">
        <v>55</v>
      </c>
      <c r="IM35" s="25" t="s">
        <v>7</v>
      </c>
      <c r="IN35" s="25" t="s">
        <v>7</v>
      </c>
      <c r="IO35" s="25" t="s">
        <v>57</v>
      </c>
      <c r="IP35" s="25" t="s">
        <v>58</v>
      </c>
      <c r="IQ35" s="31" t="s">
        <v>58</v>
      </c>
      <c r="IR35" s="25" t="s">
        <v>58</v>
      </c>
      <c r="IS35" s="25" t="s">
        <v>58</v>
      </c>
      <c r="IT35" s="25" t="s">
        <v>7</v>
      </c>
      <c r="IU35" s="25" t="s">
        <v>7</v>
      </c>
      <c r="IV35" s="25" t="s">
        <v>58</v>
      </c>
      <c r="IW35" s="25" t="s">
        <v>57</v>
      </c>
      <c r="IX35" s="25" t="s">
        <v>59</v>
      </c>
      <c r="IY35" s="31" t="s">
        <v>51</v>
      </c>
      <c r="IZ35" s="25" t="s">
        <v>60</v>
      </c>
      <c r="JA35" s="25" t="s">
        <v>7</v>
      </c>
      <c r="JB35" s="25" t="s">
        <v>7</v>
      </c>
      <c r="JC35" s="25" t="s">
        <v>59</v>
      </c>
      <c r="JD35" s="31" t="s">
        <v>59</v>
      </c>
      <c r="JE35" s="25" t="s">
        <v>57</v>
      </c>
      <c r="JF35" s="25" t="s">
        <v>59</v>
      </c>
      <c r="JG35" s="25" t="s">
        <v>59</v>
      </c>
      <c r="JH35" s="25" t="s">
        <v>7</v>
      </c>
      <c r="JI35" s="25" t="s">
        <v>7</v>
      </c>
      <c r="JJ35" s="25" t="s">
        <v>54</v>
      </c>
      <c r="JK35" s="25" t="s">
        <v>54</v>
      </c>
      <c r="JL35" s="25" t="s">
        <v>54</v>
      </c>
      <c r="JM35" s="27" t="s">
        <v>8</v>
      </c>
      <c r="JN35" s="31" t="s">
        <v>54</v>
      </c>
      <c r="JO35" s="25" t="s">
        <v>7</v>
      </c>
      <c r="JP35" s="25" t="s">
        <v>7</v>
      </c>
      <c r="JQ35" s="17" t="s">
        <v>46</v>
      </c>
      <c r="JR35" s="25" t="s">
        <v>54</v>
      </c>
      <c r="JS35" s="27" t="s">
        <v>8</v>
      </c>
      <c r="JT35" s="25" t="s">
        <v>61</v>
      </c>
      <c r="JU35" s="27" t="s">
        <v>8</v>
      </c>
      <c r="JV35" s="25" t="s">
        <v>7</v>
      </c>
      <c r="JW35" s="25" t="s">
        <v>7</v>
      </c>
      <c r="JX35" s="31" t="s">
        <v>62</v>
      </c>
      <c r="JY35" s="25" t="s">
        <v>62</v>
      </c>
      <c r="JZ35" s="25" t="s">
        <v>62</v>
      </c>
      <c r="KA35" s="25" t="s">
        <v>52</v>
      </c>
      <c r="KB35" s="25" t="s">
        <v>51</v>
      </c>
      <c r="KC35" s="25" t="s">
        <v>7</v>
      </c>
      <c r="KD35" s="25" t="s">
        <v>7</v>
      </c>
      <c r="KE35" s="25" t="s">
        <v>51</v>
      </c>
      <c r="KF35" s="31" t="s">
        <v>51</v>
      </c>
      <c r="KG35" s="25" t="s">
        <v>51</v>
      </c>
      <c r="KH35" s="25" t="s">
        <v>51</v>
      </c>
      <c r="KI35" s="25" t="s">
        <v>61</v>
      </c>
      <c r="KJ35" s="25" t="s">
        <v>7</v>
      </c>
      <c r="KK35" s="25" t="s">
        <v>7</v>
      </c>
      <c r="KL35" s="25" t="s">
        <v>61</v>
      </c>
      <c r="KM35" s="25" t="s">
        <v>56</v>
      </c>
      <c r="KN35" s="31" t="s">
        <v>63</v>
      </c>
      <c r="KO35" s="25" t="s">
        <v>64</v>
      </c>
      <c r="KP35" s="25" t="s">
        <v>64</v>
      </c>
      <c r="KQ35" s="25" t="s">
        <v>7</v>
      </c>
      <c r="KR35" s="25" t="s">
        <v>7</v>
      </c>
      <c r="KS35" s="25" t="s">
        <v>63</v>
      </c>
      <c r="KT35" s="25" t="s">
        <v>63</v>
      </c>
      <c r="KU35" s="17" t="s">
        <v>50</v>
      </c>
      <c r="KV35" s="25" t="s">
        <v>63</v>
      </c>
      <c r="KW35" s="31" t="s">
        <v>63</v>
      </c>
      <c r="KX35" s="25" t="s">
        <v>7</v>
      </c>
      <c r="KY35" s="25" t="s">
        <v>7</v>
      </c>
      <c r="KZ35" s="25" t="s">
        <v>65</v>
      </c>
      <c r="LA35" s="25" t="s">
        <v>52</v>
      </c>
      <c r="LB35" s="25" t="s">
        <v>65</v>
      </c>
      <c r="LC35" s="31" t="s">
        <v>65</v>
      </c>
      <c r="LD35" s="25" t="s">
        <v>65</v>
      </c>
      <c r="LE35" s="25" t="s">
        <v>7</v>
      </c>
      <c r="LF35" s="25" t="s">
        <v>7</v>
      </c>
      <c r="LG35" s="25" t="s">
        <v>54</v>
      </c>
      <c r="LH35" s="27" t="s">
        <v>8</v>
      </c>
      <c r="LI35" s="25" t="s">
        <v>10</v>
      </c>
      <c r="LJ35" s="31" t="s">
        <v>54</v>
      </c>
      <c r="LK35" s="31" t="s">
        <v>10</v>
      </c>
      <c r="LL35" s="25" t="s">
        <v>7</v>
      </c>
      <c r="LM35" s="25" t="s">
        <v>7</v>
      </c>
      <c r="LN35" s="27" t="s">
        <v>8</v>
      </c>
      <c r="LO35" s="25" t="s">
        <v>64</v>
      </c>
      <c r="LP35" s="25" t="s">
        <v>56</v>
      </c>
      <c r="LQ35" s="25" t="s">
        <v>54</v>
      </c>
      <c r="LR35" s="27" t="s">
        <v>8</v>
      </c>
      <c r="LS35" s="25" t="s">
        <v>7</v>
      </c>
      <c r="LT35" s="25" t="s">
        <v>7</v>
      </c>
      <c r="LU35" s="25" t="s">
        <v>51</v>
      </c>
      <c r="LV35" s="25" t="s">
        <v>51</v>
      </c>
      <c r="LW35" s="31" t="s">
        <v>51</v>
      </c>
      <c r="LX35" s="25" t="s">
        <v>37</v>
      </c>
      <c r="LY35" s="25" t="s">
        <v>51</v>
      </c>
      <c r="LZ35" s="25" t="s">
        <v>7</v>
      </c>
      <c r="MA35" s="25" t="s">
        <v>7</v>
      </c>
      <c r="MB35" s="17" t="s">
        <v>50</v>
      </c>
      <c r="MC35" s="25" t="s">
        <v>51</v>
      </c>
      <c r="MD35" s="25" t="s">
        <v>51</v>
      </c>
      <c r="ME35" s="31" t="s">
        <v>51</v>
      </c>
      <c r="MF35" s="25" t="s">
        <v>51</v>
      </c>
      <c r="MG35" s="25" t="s">
        <v>7</v>
      </c>
      <c r="MH35" s="25" t="s">
        <v>7</v>
      </c>
      <c r="MI35" s="31" t="s">
        <v>51</v>
      </c>
      <c r="MJ35" s="25" t="s">
        <v>51</v>
      </c>
      <c r="MK35" s="25" t="s">
        <v>51</v>
      </c>
      <c r="ML35" s="25" t="s">
        <v>51</v>
      </c>
      <c r="MM35" s="25" t="s">
        <v>51</v>
      </c>
      <c r="MN35" s="25" t="s">
        <v>7</v>
      </c>
      <c r="MO35" s="25" t="s">
        <v>7</v>
      </c>
      <c r="MP35" s="25" t="s">
        <v>72</v>
      </c>
      <c r="MQ35" s="31" t="s">
        <v>72</v>
      </c>
      <c r="MR35" s="25" t="s">
        <v>51</v>
      </c>
      <c r="MS35" s="25" t="s">
        <v>57</v>
      </c>
      <c r="MT35" s="25" t="s">
        <v>72</v>
      </c>
      <c r="MU35" s="25" t="s">
        <v>7</v>
      </c>
      <c r="MV35" s="25" t="s">
        <v>7</v>
      </c>
      <c r="MW35" s="25" t="s">
        <v>60</v>
      </c>
      <c r="MX35" s="25" t="s">
        <v>74</v>
      </c>
      <c r="MY35" s="31" t="s">
        <v>60</v>
      </c>
      <c r="MZ35" s="25" t="s">
        <v>75</v>
      </c>
      <c r="NA35" s="17" t="s">
        <v>50</v>
      </c>
      <c r="NB35" s="25" t="s">
        <v>7</v>
      </c>
      <c r="NC35" s="25" t="s">
        <v>7</v>
      </c>
      <c r="ND35" s="39" t="s">
        <v>48</v>
      </c>
      <c r="NE35" s="39" t="s">
        <v>48</v>
      </c>
      <c r="NF35" s="39" t="s">
        <v>48</v>
      </c>
      <c r="NG35" s="39" t="s">
        <v>48</v>
      </c>
      <c r="NH35" s="39" t="s">
        <v>48</v>
      </c>
      <c r="NI35" s="39" t="s">
        <v>7</v>
      </c>
      <c r="NJ35" s="39" t="s">
        <v>7</v>
      </c>
      <c r="NK35" s="31" t="s">
        <v>49</v>
      </c>
      <c r="NL35" s="25" t="s">
        <v>49</v>
      </c>
      <c r="NM35" s="25" t="s">
        <v>52</v>
      </c>
      <c r="NN35" s="25" t="s">
        <v>49</v>
      </c>
      <c r="NO35" s="25" t="s">
        <v>49</v>
      </c>
      <c r="NP35" s="25" t="s">
        <v>7</v>
      </c>
      <c r="NQ35" s="25" t="s">
        <v>7</v>
      </c>
    </row>
    <row r="36" spans="1:381">
      <c r="A36" s="129"/>
      <c r="B36" s="127" t="str">
        <f>IF($C$32="RA","JBA-2","7H30-15H30")</f>
        <v>7H30-15H30</v>
      </c>
      <c r="C36" s="106" t="str">
        <f>IF(COUNTIF(Trames!$K$73:$K$80,'Deroulé 5Jours'!$A33),"RA","CCV-43")</f>
        <v>CCV-43</v>
      </c>
      <c r="D36" s="75" t="s">
        <v>37</v>
      </c>
      <c r="E36" s="75" t="s">
        <v>45</v>
      </c>
      <c r="F36" s="75" t="s">
        <v>45</v>
      </c>
      <c r="G36" s="75" t="s">
        <v>7</v>
      </c>
      <c r="H36" s="113" t="s">
        <v>7</v>
      </c>
      <c r="I36" s="80" t="s">
        <v>7</v>
      </c>
      <c r="J36" s="80" t="s">
        <v>7</v>
      </c>
      <c r="K36" s="25" t="s">
        <v>51</v>
      </c>
      <c r="L36" s="25" t="s">
        <v>44</v>
      </c>
      <c r="M36" s="25" t="s">
        <v>44</v>
      </c>
      <c r="N36" s="31" t="s">
        <v>44</v>
      </c>
      <c r="O36" s="25" t="s">
        <v>52</v>
      </c>
      <c r="P36" s="25" t="s">
        <v>7</v>
      </c>
      <c r="Q36" s="25" t="s">
        <v>7</v>
      </c>
      <c r="R36" s="25" t="s">
        <v>14</v>
      </c>
      <c r="S36" s="31" t="s">
        <v>14</v>
      </c>
      <c r="T36" s="27" t="s">
        <v>8</v>
      </c>
      <c r="U36" s="25" t="s">
        <v>14</v>
      </c>
      <c r="V36" s="25" t="s">
        <v>14</v>
      </c>
      <c r="W36" s="25" t="s">
        <v>7</v>
      </c>
      <c r="X36" s="25" t="s">
        <v>7</v>
      </c>
      <c r="Y36" s="25" t="s">
        <v>53</v>
      </c>
      <c r="Z36" s="25" t="s">
        <v>54</v>
      </c>
      <c r="AA36" s="25" t="s">
        <v>54</v>
      </c>
      <c r="AB36" s="27" t="s">
        <v>8</v>
      </c>
      <c r="AC36" s="27" t="s">
        <v>8</v>
      </c>
      <c r="AD36" s="25" t="s">
        <v>7</v>
      </c>
      <c r="AE36" s="25" t="s">
        <v>7</v>
      </c>
      <c r="AF36" s="25" t="s">
        <v>55</v>
      </c>
      <c r="AG36" s="31" t="s">
        <v>55</v>
      </c>
      <c r="AH36" s="25" t="s">
        <v>55</v>
      </c>
      <c r="AI36" s="25" t="s">
        <v>55</v>
      </c>
      <c r="AJ36" s="25" t="s">
        <v>37</v>
      </c>
      <c r="AK36" s="25" t="s">
        <v>7</v>
      </c>
      <c r="AL36" s="25" t="s">
        <v>7</v>
      </c>
      <c r="AM36" s="31" t="s">
        <v>56</v>
      </c>
      <c r="AN36" s="25" t="s">
        <v>37</v>
      </c>
      <c r="AO36" s="25" t="s">
        <v>56</v>
      </c>
      <c r="AP36" s="25" t="s">
        <v>56</v>
      </c>
      <c r="AQ36" s="25" t="s">
        <v>56</v>
      </c>
      <c r="AR36" s="25" t="s">
        <v>7</v>
      </c>
      <c r="AS36" s="25" t="s">
        <v>7</v>
      </c>
      <c r="AT36" s="25" t="s">
        <v>51</v>
      </c>
      <c r="AU36" s="25" t="s">
        <v>51</v>
      </c>
      <c r="AV36" s="25" t="s">
        <v>51</v>
      </c>
      <c r="AW36" s="17" t="s">
        <v>50</v>
      </c>
      <c r="AX36" s="31" t="s">
        <v>55</v>
      </c>
      <c r="AY36" s="25" t="s">
        <v>7</v>
      </c>
      <c r="AZ36" s="25" t="s">
        <v>7</v>
      </c>
      <c r="BA36" s="25" t="s">
        <v>57</v>
      </c>
      <c r="BB36" s="25" t="s">
        <v>58</v>
      </c>
      <c r="BC36" s="31" t="s">
        <v>58</v>
      </c>
      <c r="BD36" s="25" t="s">
        <v>58</v>
      </c>
      <c r="BE36" s="25" t="s">
        <v>58</v>
      </c>
      <c r="BF36" s="25" t="s">
        <v>7</v>
      </c>
      <c r="BG36" s="25" t="s">
        <v>7</v>
      </c>
      <c r="BH36" s="25" t="s">
        <v>58</v>
      </c>
      <c r="BI36" s="25" t="s">
        <v>57</v>
      </c>
      <c r="BJ36" s="25" t="s">
        <v>59</v>
      </c>
      <c r="BK36" s="31" t="s">
        <v>51</v>
      </c>
      <c r="BL36" s="25" t="s">
        <v>60</v>
      </c>
      <c r="BM36" s="25" t="s">
        <v>7</v>
      </c>
      <c r="BN36" s="25" t="s">
        <v>7</v>
      </c>
      <c r="BO36" s="25" t="s">
        <v>59</v>
      </c>
      <c r="BP36" s="31" t="s">
        <v>59</v>
      </c>
      <c r="BQ36" s="25" t="s">
        <v>57</v>
      </c>
      <c r="BR36" s="25" t="s">
        <v>59</v>
      </c>
      <c r="BS36" s="25" t="s">
        <v>59</v>
      </c>
      <c r="BT36" s="25" t="s">
        <v>7</v>
      </c>
      <c r="BU36" s="25" t="s">
        <v>7</v>
      </c>
      <c r="BV36" s="25" t="s">
        <v>54</v>
      </c>
      <c r="BW36" s="25" t="s">
        <v>54</v>
      </c>
      <c r="BX36" s="25" t="s">
        <v>54</v>
      </c>
      <c r="BY36" s="27" t="s">
        <v>8</v>
      </c>
      <c r="BZ36" s="31" t="s">
        <v>54</v>
      </c>
      <c r="CA36" s="25" t="s">
        <v>7</v>
      </c>
      <c r="CB36" s="25" t="s">
        <v>7</v>
      </c>
      <c r="CC36" s="17" t="s">
        <v>46</v>
      </c>
      <c r="CD36" s="25" t="s">
        <v>54</v>
      </c>
      <c r="CE36" s="27" t="s">
        <v>8</v>
      </c>
      <c r="CF36" s="25" t="s">
        <v>61</v>
      </c>
      <c r="CG36" s="27" t="s">
        <v>8</v>
      </c>
      <c r="CH36" s="25" t="s">
        <v>7</v>
      </c>
      <c r="CI36" s="25" t="s">
        <v>7</v>
      </c>
      <c r="CJ36" s="31" t="s">
        <v>62</v>
      </c>
      <c r="CK36" s="25" t="s">
        <v>62</v>
      </c>
      <c r="CL36" s="25" t="s">
        <v>62</v>
      </c>
      <c r="CM36" s="25" t="s">
        <v>52</v>
      </c>
      <c r="CN36" s="25" t="s">
        <v>51</v>
      </c>
      <c r="CO36" s="25" t="s">
        <v>7</v>
      </c>
      <c r="CP36" s="25" t="s">
        <v>7</v>
      </c>
      <c r="CQ36" s="25" t="s">
        <v>51</v>
      </c>
      <c r="CR36" s="31" t="s">
        <v>51</v>
      </c>
      <c r="CS36" s="25" t="s">
        <v>51</v>
      </c>
      <c r="CT36" s="25" t="s">
        <v>51</v>
      </c>
      <c r="CU36" s="25" t="s">
        <v>61</v>
      </c>
      <c r="CV36" s="25" t="s">
        <v>7</v>
      </c>
      <c r="CW36" s="25" t="s">
        <v>7</v>
      </c>
      <c r="CX36" s="25" t="s">
        <v>61</v>
      </c>
      <c r="CY36" s="25" t="s">
        <v>56</v>
      </c>
      <c r="CZ36" s="31" t="s">
        <v>63</v>
      </c>
      <c r="DA36" s="25" t="s">
        <v>64</v>
      </c>
      <c r="DB36" s="25" t="s">
        <v>64</v>
      </c>
      <c r="DC36" s="25" t="s">
        <v>7</v>
      </c>
      <c r="DD36" s="25" t="s">
        <v>7</v>
      </c>
      <c r="DE36" s="25" t="s">
        <v>63</v>
      </c>
      <c r="DF36" s="25" t="s">
        <v>63</v>
      </c>
      <c r="DG36" s="17" t="s">
        <v>50</v>
      </c>
      <c r="DH36" s="25" t="s">
        <v>63</v>
      </c>
      <c r="DI36" s="31" t="s">
        <v>63</v>
      </c>
      <c r="DJ36" s="25" t="s">
        <v>7</v>
      </c>
      <c r="DK36" s="25" t="s">
        <v>7</v>
      </c>
      <c r="DL36" s="25" t="s">
        <v>65</v>
      </c>
      <c r="DM36" s="25" t="s">
        <v>52</v>
      </c>
      <c r="DN36" s="25" t="s">
        <v>65</v>
      </c>
      <c r="DO36" s="31" t="s">
        <v>65</v>
      </c>
      <c r="DP36" s="25" t="s">
        <v>65</v>
      </c>
      <c r="DQ36" s="25" t="s">
        <v>7</v>
      </c>
      <c r="DR36" s="25" t="s">
        <v>7</v>
      </c>
      <c r="DS36" s="25" t="s">
        <v>54</v>
      </c>
      <c r="DT36" s="27" t="s">
        <v>8</v>
      </c>
      <c r="DU36" s="25" t="s">
        <v>10</v>
      </c>
      <c r="DV36" s="31" t="s">
        <v>54</v>
      </c>
      <c r="DW36" s="31" t="s">
        <v>10</v>
      </c>
      <c r="DX36" s="25" t="s">
        <v>7</v>
      </c>
      <c r="DY36" s="25" t="s">
        <v>7</v>
      </c>
      <c r="DZ36" s="27" t="s">
        <v>8</v>
      </c>
      <c r="EA36" s="25" t="s">
        <v>64</v>
      </c>
      <c r="EB36" s="25" t="s">
        <v>56</v>
      </c>
      <c r="EC36" s="25" t="s">
        <v>54</v>
      </c>
      <c r="ED36" s="27" t="s">
        <v>8</v>
      </c>
      <c r="EE36" s="25" t="s">
        <v>7</v>
      </c>
      <c r="EF36" s="25" t="s">
        <v>7</v>
      </c>
      <c r="EG36" s="25" t="s">
        <v>51</v>
      </c>
      <c r="EH36" s="25" t="s">
        <v>51</v>
      </c>
      <c r="EI36" s="31" t="s">
        <v>51</v>
      </c>
      <c r="EJ36" s="25" t="s">
        <v>37</v>
      </c>
      <c r="EK36" s="25" t="s">
        <v>51</v>
      </c>
      <c r="EL36" s="25" t="s">
        <v>7</v>
      </c>
      <c r="EM36" s="25" t="s">
        <v>7</v>
      </c>
      <c r="EN36" s="17" t="s">
        <v>50</v>
      </c>
      <c r="EO36" s="25" t="s">
        <v>51</v>
      </c>
      <c r="EP36" s="25" t="s">
        <v>51</v>
      </c>
      <c r="EQ36" s="31" t="s">
        <v>51</v>
      </c>
      <c r="ER36" s="25" t="s">
        <v>51</v>
      </c>
      <c r="ES36" s="25" t="s">
        <v>7</v>
      </c>
      <c r="ET36" s="25" t="s">
        <v>7</v>
      </c>
      <c r="EU36" s="31" t="s">
        <v>51</v>
      </c>
      <c r="EV36" s="25" t="s">
        <v>51</v>
      </c>
      <c r="EW36" s="25" t="s">
        <v>51</v>
      </c>
      <c r="EX36" s="25" t="s">
        <v>51</v>
      </c>
      <c r="EY36" s="25" t="s">
        <v>51</v>
      </c>
      <c r="EZ36" s="25" t="s">
        <v>7</v>
      </c>
      <c r="FA36" s="25" t="s">
        <v>7</v>
      </c>
      <c r="FB36" s="25" t="s">
        <v>72</v>
      </c>
      <c r="FC36" s="31" t="s">
        <v>72</v>
      </c>
      <c r="FD36" s="25" t="s">
        <v>51</v>
      </c>
      <c r="FE36" s="25" t="s">
        <v>57</v>
      </c>
      <c r="FF36" s="25" t="s">
        <v>72</v>
      </c>
      <c r="FG36" s="25" t="s">
        <v>7</v>
      </c>
      <c r="FH36" s="25" t="s">
        <v>7</v>
      </c>
      <c r="FI36" s="25" t="s">
        <v>60</v>
      </c>
      <c r="FJ36" s="25" t="s">
        <v>74</v>
      </c>
      <c r="FK36" s="31" t="s">
        <v>60</v>
      </c>
      <c r="FL36" s="25" t="s">
        <v>75</v>
      </c>
      <c r="FM36" s="17" t="s">
        <v>50</v>
      </c>
      <c r="FN36" s="25" t="s">
        <v>7</v>
      </c>
      <c r="FO36" s="25" t="s">
        <v>7</v>
      </c>
      <c r="FP36" s="39" t="s">
        <v>48</v>
      </c>
      <c r="FQ36" s="39" t="s">
        <v>48</v>
      </c>
      <c r="FR36" s="39" t="s">
        <v>48</v>
      </c>
      <c r="FS36" s="39" t="s">
        <v>48</v>
      </c>
      <c r="FT36" s="39" t="s">
        <v>48</v>
      </c>
      <c r="FU36" s="39" t="s">
        <v>7</v>
      </c>
      <c r="FV36" s="39" t="s">
        <v>7</v>
      </c>
      <c r="FW36" s="31" t="s">
        <v>49</v>
      </c>
      <c r="FX36" s="25" t="s">
        <v>49</v>
      </c>
      <c r="FY36" s="25" t="s">
        <v>52</v>
      </c>
      <c r="FZ36" s="25" t="s">
        <v>49</v>
      </c>
      <c r="GA36" s="25" t="s">
        <v>49</v>
      </c>
      <c r="GB36" s="25" t="s">
        <v>7</v>
      </c>
      <c r="GC36" s="25" t="s">
        <v>7</v>
      </c>
      <c r="GD36" s="25" t="s">
        <v>40</v>
      </c>
      <c r="GE36" s="17" t="s">
        <v>50</v>
      </c>
      <c r="GF36" s="31" t="s">
        <v>49</v>
      </c>
      <c r="GG36" s="25" t="s">
        <v>40</v>
      </c>
      <c r="GH36" s="25" t="s">
        <v>40</v>
      </c>
      <c r="GI36" s="25" t="s">
        <v>7</v>
      </c>
      <c r="GJ36" s="25" t="s">
        <v>7</v>
      </c>
      <c r="GK36" s="25" t="s">
        <v>51</v>
      </c>
      <c r="GL36" s="31" t="s">
        <v>45</v>
      </c>
      <c r="GM36" s="25" t="s">
        <v>37</v>
      </c>
      <c r="GN36" s="25" t="s">
        <v>45</v>
      </c>
      <c r="GO36" s="25" t="s">
        <v>45</v>
      </c>
      <c r="GP36" s="25" t="s">
        <v>7</v>
      </c>
      <c r="GQ36" s="25" t="s">
        <v>7</v>
      </c>
      <c r="GR36" s="25" t="s">
        <v>51</v>
      </c>
      <c r="GS36" s="25" t="s">
        <v>44</v>
      </c>
      <c r="GT36" s="25" t="s">
        <v>44</v>
      </c>
      <c r="GU36" s="31" t="s">
        <v>44</v>
      </c>
      <c r="GV36" s="25" t="s">
        <v>52</v>
      </c>
      <c r="GW36" s="25" t="s">
        <v>7</v>
      </c>
      <c r="GX36" s="25" t="s">
        <v>7</v>
      </c>
      <c r="GY36" s="25" t="s">
        <v>14</v>
      </c>
      <c r="GZ36" s="31" t="s">
        <v>14</v>
      </c>
      <c r="HA36" s="27" t="s">
        <v>8</v>
      </c>
      <c r="HB36" s="25" t="s">
        <v>14</v>
      </c>
      <c r="HC36" s="25" t="s">
        <v>14</v>
      </c>
      <c r="HD36" s="25" t="s">
        <v>7</v>
      </c>
      <c r="HE36" s="25" t="s">
        <v>7</v>
      </c>
      <c r="HF36" s="25" t="s">
        <v>53</v>
      </c>
      <c r="HG36" s="25" t="s">
        <v>54</v>
      </c>
      <c r="HH36" s="25" t="s">
        <v>54</v>
      </c>
      <c r="HI36" s="27" t="s">
        <v>8</v>
      </c>
      <c r="HJ36" s="27" t="s">
        <v>8</v>
      </c>
      <c r="HK36" s="25" t="s">
        <v>7</v>
      </c>
      <c r="HL36" s="25" t="s">
        <v>7</v>
      </c>
      <c r="HM36" s="25" t="s">
        <v>55</v>
      </c>
      <c r="HN36" s="31" t="s">
        <v>55</v>
      </c>
      <c r="HO36" s="25" t="s">
        <v>55</v>
      </c>
      <c r="HP36" s="25" t="s">
        <v>55</v>
      </c>
      <c r="HQ36" s="25" t="s">
        <v>37</v>
      </c>
      <c r="HR36" s="25" t="s">
        <v>7</v>
      </c>
      <c r="HS36" s="25" t="s">
        <v>7</v>
      </c>
      <c r="HT36" s="31" t="s">
        <v>56</v>
      </c>
      <c r="HU36" s="25" t="s">
        <v>37</v>
      </c>
      <c r="HV36" s="25" t="s">
        <v>56</v>
      </c>
      <c r="HW36" s="25" t="s">
        <v>56</v>
      </c>
      <c r="HX36" s="25" t="s">
        <v>56</v>
      </c>
      <c r="HY36" s="25" t="s">
        <v>7</v>
      </c>
      <c r="HZ36" s="25" t="s">
        <v>7</v>
      </c>
      <c r="IA36" s="25" t="s">
        <v>51</v>
      </c>
      <c r="IB36" s="25" t="s">
        <v>51</v>
      </c>
      <c r="IC36" s="25" t="s">
        <v>51</v>
      </c>
      <c r="ID36" s="17" t="s">
        <v>50</v>
      </c>
      <c r="IE36" s="31" t="s">
        <v>55</v>
      </c>
      <c r="IF36" s="25" t="s">
        <v>7</v>
      </c>
      <c r="IG36" s="25" t="s">
        <v>7</v>
      </c>
      <c r="IH36" s="25" t="s">
        <v>57</v>
      </c>
      <c r="II36" s="25" t="s">
        <v>58</v>
      </c>
      <c r="IJ36" s="31" t="s">
        <v>58</v>
      </c>
      <c r="IK36" s="25" t="s">
        <v>58</v>
      </c>
      <c r="IL36" s="25" t="s">
        <v>58</v>
      </c>
      <c r="IM36" s="25" t="s">
        <v>7</v>
      </c>
      <c r="IN36" s="25" t="s">
        <v>7</v>
      </c>
      <c r="IO36" s="25" t="s">
        <v>58</v>
      </c>
      <c r="IP36" s="25" t="s">
        <v>57</v>
      </c>
      <c r="IQ36" s="25" t="s">
        <v>59</v>
      </c>
      <c r="IR36" s="31" t="s">
        <v>51</v>
      </c>
      <c r="IS36" s="25" t="s">
        <v>60</v>
      </c>
      <c r="IT36" s="25" t="s">
        <v>7</v>
      </c>
      <c r="IU36" s="25" t="s">
        <v>7</v>
      </c>
      <c r="IV36" s="25" t="s">
        <v>59</v>
      </c>
      <c r="IW36" s="31" t="s">
        <v>59</v>
      </c>
      <c r="IX36" s="25" t="s">
        <v>57</v>
      </c>
      <c r="IY36" s="25" t="s">
        <v>59</v>
      </c>
      <c r="IZ36" s="25" t="s">
        <v>59</v>
      </c>
      <c r="JA36" s="25" t="s">
        <v>7</v>
      </c>
      <c r="JB36" s="25" t="s">
        <v>7</v>
      </c>
      <c r="JC36" s="25" t="s">
        <v>54</v>
      </c>
      <c r="JD36" s="25" t="s">
        <v>54</v>
      </c>
      <c r="JE36" s="25" t="s">
        <v>54</v>
      </c>
      <c r="JF36" s="27" t="s">
        <v>8</v>
      </c>
      <c r="JG36" s="31" t="s">
        <v>54</v>
      </c>
      <c r="JH36" s="25" t="s">
        <v>7</v>
      </c>
      <c r="JI36" s="25" t="s">
        <v>7</v>
      </c>
      <c r="JJ36" s="17" t="s">
        <v>46</v>
      </c>
      <c r="JK36" s="25" t="s">
        <v>54</v>
      </c>
      <c r="JL36" s="27" t="s">
        <v>8</v>
      </c>
      <c r="JM36" s="25" t="s">
        <v>61</v>
      </c>
      <c r="JN36" s="27" t="s">
        <v>8</v>
      </c>
      <c r="JO36" s="25" t="s">
        <v>7</v>
      </c>
      <c r="JP36" s="25" t="s">
        <v>7</v>
      </c>
      <c r="JQ36" s="31" t="s">
        <v>62</v>
      </c>
      <c r="JR36" s="25" t="s">
        <v>62</v>
      </c>
      <c r="JS36" s="25" t="s">
        <v>62</v>
      </c>
      <c r="JT36" s="25" t="s">
        <v>52</v>
      </c>
      <c r="JU36" s="25" t="s">
        <v>51</v>
      </c>
      <c r="JV36" s="25" t="s">
        <v>7</v>
      </c>
      <c r="JW36" s="25" t="s">
        <v>7</v>
      </c>
      <c r="JX36" s="25" t="s">
        <v>51</v>
      </c>
      <c r="JY36" s="31" t="s">
        <v>51</v>
      </c>
      <c r="JZ36" s="25" t="s">
        <v>51</v>
      </c>
      <c r="KA36" s="25" t="s">
        <v>51</v>
      </c>
      <c r="KB36" s="25" t="s">
        <v>61</v>
      </c>
      <c r="KC36" s="25" t="s">
        <v>7</v>
      </c>
      <c r="KD36" s="25" t="s">
        <v>7</v>
      </c>
      <c r="KE36" s="25" t="s">
        <v>61</v>
      </c>
      <c r="KF36" s="25" t="s">
        <v>56</v>
      </c>
      <c r="KG36" s="31" t="s">
        <v>63</v>
      </c>
      <c r="KH36" s="25" t="s">
        <v>64</v>
      </c>
      <c r="KI36" s="25" t="s">
        <v>64</v>
      </c>
      <c r="KJ36" s="25" t="s">
        <v>7</v>
      </c>
      <c r="KK36" s="25" t="s">
        <v>7</v>
      </c>
      <c r="KL36" s="25" t="s">
        <v>63</v>
      </c>
      <c r="KM36" s="25" t="s">
        <v>63</v>
      </c>
      <c r="KN36" s="17" t="s">
        <v>50</v>
      </c>
      <c r="KO36" s="25" t="s">
        <v>63</v>
      </c>
      <c r="KP36" s="31" t="s">
        <v>63</v>
      </c>
      <c r="KQ36" s="25" t="s">
        <v>7</v>
      </c>
      <c r="KR36" s="25" t="s">
        <v>7</v>
      </c>
      <c r="KS36" s="25" t="s">
        <v>65</v>
      </c>
      <c r="KT36" s="25" t="s">
        <v>52</v>
      </c>
      <c r="KU36" s="25" t="s">
        <v>65</v>
      </c>
      <c r="KV36" s="31" t="s">
        <v>65</v>
      </c>
      <c r="KW36" s="25" t="s">
        <v>65</v>
      </c>
      <c r="KX36" s="25" t="s">
        <v>7</v>
      </c>
      <c r="KY36" s="25" t="s">
        <v>7</v>
      </c>
      <c r="KZ36" s="25" t="s">
        <v>54</v>
      </c>
      <c r="LA36" s="27" t="s">
        <v>8</v>
      </c>
      <c r="LB36" s="25" t="s">
        <v>10</v>
      </c>
      <c r="LC36" s="31" t="s">
        <v>54</v>
      </c>
      <c r="LD36" s="31" t="s">
        <v>10</v>
      </c>
      <c r="LE36" s="25" t="s">
        <v>7</v>
      </c>
      <c r="LF36" s="25" t="s">
        <v>7</v>
      </c>
      <c r="LG36" s="27" t="s">
        <v>8</v>
      </c>
      <c r="LH36" s="25" t="s">
        <v>64</v>
      </c>
      <c r="LI36" s="25" t="s">
        <v>56</v>
      </c>
      <c r="LJ36" s="25" t="s">
        <v>54</v>
      </c>
      <c r="LK36" s="27" t="s">
        <v>8</v>
      </c>
      <c r="LL36" s="25" t="s">
        <v>7</v>
      </c>
      <c r="LM36" s="25" t="s">
        <v>7</v>
      </c>
      <c r="LN36" s="25" t="s">
        <v>51</v>
      </c>
      <c r="LO36" s="25" t="s">
        <v>51</v>
      </c>
      <c r="LP36" s="31" t="s">
        <v>51</v>
      </c>
      <c r="LQ36" s="25" t="s">
        <v>37</v>
      </c>
      <c r="LR36" s="25" t="s">
        <v>51</v>
      </c>
      <c r="LS36" s="25" t="s">
        <v>7</v>
      </c>
      <c r="LT36" s="25" t="s">
        <v>7</v>
      </c>
      <c r="LU36" s="17" t="s">
        <v>50</v>
      </c>
      <c r="LV36" s="25" t="s">
        <v>51</v>
      </c>
      <c r="LW36" s="25" t="s">
        <v>51</v>
      </c>
      <c r="LX36" s="31" t="s">
        <v>51</v>
      </c>
      <c r="LY36" s="25" t="s">
        <v>51</v>
      </c>
      <c r="LZ36" s="25" t="s">
        <v>7</v>
      </c>
      <c r="MA36" s="25" t="s">
        <v>7</v>
      </c>
      <c r="MB36" s="31" t="s">
        <v>51</v>
      </c>
      <c r="MC36" s="25" t="s">
        <v>51</v>
      </c>
      <c r="MD36" s="25" t="s">
        <v>51</v>
      </c>
      <c r="ME36" s="25" t="s">
        <v>51</v>
      </c>
      <c r="MF36" s="25" t="s">
        <v>51</v>
      </c>
      <c r="MG36" s="25" t="s">
        <v>7</v>
      </c>
      <c r="MH36" s="25" t="s">
        <v>7</v>
      </c>
      <c r="MI36" s="25" t="s">
        <v>72</v>
      </c>
      <c r="MJ36" s="31" t="s">
        <v>72</v>
      </c>
      <c r="MK36" s="25" t="s">
        <v>51</v>
      </c>
      <c r="ML36" s="25" t="s">
        <v>57</v>
      </c>
      <c r="MM36" s="25" t="s">
        <v>72</v>
      </c>
      <c r="MN36" s="25" t="s">
        <v>7</v>
      </c>
      <c r="MO36" s="25" t="s">
        <v>7</v>
      </c>
      <c r="MP36" s="25" t="s">
        <v>60</v>
      </c>
      <c r="MQ36" s="25" t="s">
        <v>74</v>
      </c>
      <c r="MR36" s="31" t="s">
        <v>60</v>
      </c>
      <c r="MS36" s="25" t="s">
        <v>75</v>
      </c>
      <c r="MT36" s="17" t="s">
        <v>50</v>
      </c>
      <c r="MU36" s="25" t="s">
        <v>7</v>
      </c>
      <c r="MV36" s="25" t="s">
        <v>7</v>
      </c>
      <c r="MW36" s="39" t="s">
        <v>48</v>
      </c>
      <c r="MX36" s="39" t="s">
        <v>48</v>
      </c>
      <c r="MY36" s="39" t="s">
        <v>48</v>
      </c>
      <c r="MZ36" s="39" t="s">
        <v>48</v>
      </c>
      <c r="NA36" s="39" t="s">
        <v>48</v>
      </c>
      <c r="NB36" s="39" t="s">
        <v>7</v>
      </c>
      <c r="NC36" s="39" t="s">
        <v>7</v>
      </c>
      <c r="ND36" s="31" t="s">
        <v>49</v>
      </c>
      <c r="NE36" s="25" t="s">
        <v>49</v>
      </c>
      <c r="NF36" s="25" t="s">
        <v>52</v>
      </c>
      <c r="NG36" s="25" t="s">
        <v>49</v>
      </c>
      <c r="NH36" s="25" t="s">
        <v>49</v>
      </c>
      <c r="NI36" s="25" t="s">
        <v>7</v>
      </c>
      <c r="NJ36" s="25" t="s">
        <v>7</v>
      </c>
      <c r="NK36" s="25" t="s">
        <v>40</v>
      </c>
      <c r="NL36" s="17" t="s">
        <v>50</v>
      </c>
      <c r="NM36" s="31" t="s">
        <v>49</v>
      </c>
      <c r="NN36" s="25" t="s">
        <v>40</v>
      </c>
      <c r="NO36" s="25" t="s">
        <v>40</v>
      </c>
      <c r="NP36" s="25" t="s">
        <v>7</v>
      </c>
      <c r="NQ36" s="25" t="s">
        <v>7</v>
      </c>
    </row>
    <row r="37" spans="1:381">
      <c r="A37" s="129"/>
      <c r="B37" s="127" t="str">
        <f>IF($C$39="RA","JFR-35","7H30-15H30")</f>
        <v>7H30-15H30</v>
      </c>
      <c r="C37" s="75" t="s">
        <v>44</v>
      </c>
      <c r="D37" s="75" t="s">
        <v>44</v>
      </c>
      <c r="E37" s="106" t="str">
        <f>IF(COUNTIF(Trames!$K$73:$K$80,'Deroulé 5Jours'!$A34),"RA","CCV-46")</f>
        <v>CCV-46</v>
      </c>
      <c r="F37" s="75" t="s">
        <v>52</v>
      </c>
      <c r="G37" s="75" t="s">
        <v>7</v>
      </c>
      <c r="H37" s="113" t="s">
        <v>7</v>
      </c>
      <c r="I37" s="80" t="s">
        <v>7</v>
      </c>
      <c r="J37" s="80" t="s">
        <v>7</v>
      </c>
      <c r="K37" s="25" t="s">
        <v>14</v>
      </c>
      <c r="L37" s="31" t="s">
        <v>14</v>
      </c>
      <c r="M37" s="27" t="s">
        <v>8</v>
      </c>
      <c r="N37" s="25" t="s">
        <v>14</v>
      </c>
      <c r="O37" s="25" t="s">
        <v>14</v>
      </c>
      <c r="P37" s="25" t="s">
        <v>7</v>
      </c>
      <c r="Q37" s="25" t="s">
        <v>7</v>
      </c>
      <c r="R37" s="25" t="s">
        <v>53</v>
      </c>
      <c r="S37" s="25" t="s">
        <v>54</v>
      </c>
      <c r="T37" s="25" t="s">
        <v>54</v>
      </c>
      <c r="U37" s="27" t="s">
        <v>8</v>
      </c>
      <c r="V37" s="27" t="s">
        <v>8</v>
      </c>
      <c r="W37" s="25" t="s">
        <v>7</v>
      </c>
      <c r="X37" s="25" t="s">
        <v>7</v>
      </c>
      <c r="Y37" s="25" t="s">
        <v>55</v>
      </c>
      <c r="Z37" s="31" t="s">
        <v>55</v>
      </c>
      <c r="AA37" s="25" t="s">
        <v>55</v>
      </c>
      <c r="AB37" s="25" t="s">
        <v>55</v>
      </c>
      <c r="AC37" s="25" t="s">
        <v>37</v>
      </c>
      <c r="AD37" s="25" t="s">
        <v>7</v>
      </c>
      <c r="AE37" s="25" t="s">
        <v>7</v>
      </c>
      <c r="AF37" s="31" t="s">
        <v>56</v>
      </c>
      <c r="AG37" s="25" t="s">
        <v>37</v>
      </c>
      <c r="AH37" s="25" t="s">
        <v>56</v>
      </c>
      <c r="AI37" s="25" t="s">
        <v>56</v>
      </c>
      <c r="AJ37" s="25" t="s">
        <v>56</v>
      </c>
      <c r="AK37" s="25" t="s">
        <v>7</v>
      </c>
      <c r="AL37" s="25" t="s">
        <v>7</v>
      </c>
      <c r="AM37" s="25" t="s">
        <v>51</v>
      </c>
      <c r="AN37" s="25" t="s">
        <v>51</v>
      </c>
      <c r="AO37" s="25" t="s">
        <v>51</v>
      </c>
      <c r="AP37" s="17" t="s">
        <v>50</v>
      </c>
      <c r="AQ37" s="31" t="s">
        <v>55</v>
      </c>
      <c r="AR37" s="25" t="s">
        <v>7</v>
      </c>
      <c r="AS37" s="25" t="s">
        <v>7</v>
      </c>
      <c r="AT37" s="25" t="s">
        <v>57</v>
      </c>
      <c r="AU37" s="25" t="s">
        <v>58</v>
      </c>
      <c r="AV37" s="31" t="s">
        <v>58</v>
      </c>
      <c r="AW37" s="25" t="s">
        <v>58</v>
      </c>
      <c r="AX37" s="25" t="s">
        <v>58</v>
      </c>
      <c r="AY37" s="25" t="s">
        <v>7</v>
      </c>
      <c r="AZ37" s="25" t="s">
        <v>7</v>
      </c>
      <c r="BA37" s="25" t="s">
        <v>58</v>
      </c>
      <c r="BB37" s="25" t="s">
        <v>57</v>
      </c>
      <c r="BC37" s="25" t="s">
        <v>59</v>
      </c>
      <c r="BD37" s="31" t="s">
        <v>51</v>
      </c>
      <c r="BE37" s="25" t="s">
        <v>60</v>
      </c>
      <c r="BF37" s="25" t="s">
        <v>7</v>
      </c>
      <c r="BG37" s="25" t="s">
        <v>7</v>
      </c>
      <c r="BH37" s="25" t="s">
        <v>59</v>
      </c>
      <c r="BI37" s="31" t="s">
        <v>59</v>
      </c>
      <c r="BJ37" s="25" t="s">
        <v>57</v>
      </c>
      <c r="BK37" s="25" t="s">
        <v>59</v>
      </c>
      <c r="BL37" s="25" t="s">
        <v>59</v>
      </c>
      <c r="BM37" s="25" t="s">
        <v>7</v>
      </c>
      <c r="BN37" s="25" t="s">
        <v>7</v>
      </c>
      <c r="BO37" s="25" t="s">
        <v>54</v>
      </c>
      <c r="BP37" s="25" t="s">
        <v>54</v>
      </c>
      <c r="BQ37" s="25" t="s">
        <v>54</v>
      </c>
      <c r="BR37" s="27" t="s">
        <v>8</v>
      </c>
      <c r="BS37" s="31" t="s">
        <v>54</v>
      </c>
      <c r="BT37" s="25" t="s">
        <v>7</v>
      </c>
      <c r="BU37" s="25" t="s">
        <v>7</v>
      </c>
      <c r="BV37" s="17" t="s">
        <v>46</v>
      </c>
      <c r="BW37" s="25" t="s">
        <v>54</v>
      </c>
      <c r="BX37" s="27" t="s">
        <v>8</v>
      </c>
      <c r="BY37" s="25" t="s">
        <v>61</v>
      </c>
      <c r="BZ37" s="27" t="s">
        <v>8</v>
      </c>
      <c r="CA37" s="25" t="s">
        <v>7</v>
      </c>
      <c r="CB37" s="25" t="s">
        <v>7</v>
      </c>
      <c r="CC37" s="31" t="s">
        <v>62</v>
      </c>
      <c r="CD37" s="25" t="s">
        <v>62</v>
      </c>
      <c r="CE37" s="25" t="s">
        <v>62</v>
      </c>
      <c r="CF37" s="25" t="s">
        <v>52</v>
      </c>
      <c r="CG37" s="25" t="s">
        <v>51</v>
      </c>
      <c r="CH37" s="25" t="s">
        <v>7</v>
      </c>
      <c r="CI37" s="25" t="s">
        <v>7</v>
      </c>
      <c r="CJ37" s="25" t="s">
        <v>51</v>
      </c>
      <c r="CK37" s="31" t="s">
        <v>51</v>
      </c>
      <c r="CL37" s="25" t="s">
        <v>51</v>
      </c>
      <c r="CM37" s="25" t="s">
        <v>51</v>
      </c>
      <c r="CN37" s="25" t="s">
        <v>61</v>
      </c>
      <c r="CO37" s="25" t="s">
        <v>7</v>
      </c>
      <c r="CP37" s="25" t="s">
        <v>7</v>
      </c>
      <c r="CQ37" s="25" t="s">
        <v>61</v>
      </c>
      <c r="CR37" s="25" t="s">
        <v>56</v>
      </c>
      <c r="CS37" s="31" t="s">
        <v>63</v>
      </c>
      <c r="CT37" s="25" t="s">
        <v>64</v>
      </c>
      <c r="CU37" s="25" t="s">
        <v>64</v>
      </c>
      <c r="CV37" s="25" t="s">
        <v>7</v>
      </c>
      <c r="CW37" s="25" t="s">
        <v>7</v>
      </c>
      <c r="CX37" s="25" t="s">
        <v>63</v>
      </c>
      <c r="CY37" s="25" t="s">
        <v>63</v>
      </c>
      <c r="CZ37" s="17" t="s">
        <v>50</v>
      </c>
      <c r="DA37" s="25" t="s">
        <v>63</v>
      </c>
      <c r="DB37" s="31" t="s">
        <v>63</v>
      </c>
      <c r="DC37" s="25" t="s">
        <v>7</v>
      </c>
      <c r="DD37" s="25" t="s">
        <v>7</v>
      </c>
      <c r="DE37" s="25" t="s">
        <v>65</v>
      </c>
      <c r="DF37" s="25" t="s">
        <v>52</v>
      </c>
      <c r="DG37" s="25" t="s">
        <v>65</v>
      </c>
      <c r="DH37" s="31" t="s">
        <v>65</v>
      </c>
      <c r="DI37" s="25" t="s">
        <v>65</v>
      </c>
      <c r="DJ37" s="25" t="s">
        <v>7</v>
      </c>
      <c r="DK37" s="25" t="s">
        <v>7</v>
      </c>
      <c r="DL37" s="25" t="s">
        <v>54</v>
      </c>
      <c r="DM37" s="27" t="s">
        <v>8</v>
      </c>
      <c r="DN37" s="25" t="s">
        <v>10</v>
      </c>
      <c r="DO37" s="31" t="s">
        <v>54</v>
      </c>
      <c r="DP37" s="31" t="s">
        <v>10</v>
      </c>
      <c r="DQ37" s="25" t="s">
        <v>7</v>
      </c>
      <c r="DR37" s="25" t="s">
        <v>7</v>
      </c>
      <c r="DS37" s="27" t="s">
        <v>8</v>
      </c>
      <c r="DT37" s="25" t="s">
        <v>64</v>
      </c>
      <c r="DU37" s="25" t="s">
        <v>56</v>
      </c>
      <c r="DV37" s="25" t="s">
        <v>54</v>
      </c>
      <c r="DW37" s="27" t="s">
        <v>8</v>
      </c>
      <c r="DX37" s="25" t="s">
        <v>7</v>
      </c>
      <c r="DY37" s="25" t="s">
        <v>7</v>
      </c>
      <c r="DZ37" s="25" t="s">
        <v>51</v>
      </c>
      <c r="EA37" s="25" t="s">
        <v>51</v>
      </c>
      <c r="EB37" s="31" t="s">
        <v>51</v>
      </c>
      <c r="EC37" s="25" t="s">
        <v>37</v>
      </c>
      <c r="ED37" s="25" t="s">
        <v>51</v>
      </c>
      <c r="EE37" s="25" t="s">
        <v>7</v>
      </c>
      <c r="EF37" s="25" t="s">
        <v>7</v>
      </c>
      <c r="EG37" s="17" t="s">
        <v>50</v>
      </c>
      <c r="EH37" s="25" t="s">
        <v>51</v>
      </c>
      <c r="EI37" s="25" t="s">
        <v>51</v>
      </c>
      <c r="EJ37" s="31" t="s">
        <v>51</v>
      </c>
      <c r="EK37" s="25" t="s">
        <v>51</v>
      </c>
      <c r="EL37" s="25" t="s">
        <v>7</v>
      </c>
      <c r="EM37" s="25" t="s">
        <v>7</v>
      </c>
      <c r="EN37" s="31" t="s">
        <v>51</v>
      </c>
      <c r="EO37" s="25" t="s">
        <v>51</v>
      </c>
      <c r="EP37" s="25" t="s">
        <v>51</v>
      </c>
      <c r="EQ37" s="25" t="s">
        <v>51</v>
      </c>
      <c r="ER37" s="25" t="s">
        <v>51</v>
      </c>
      <c r="ES37" s="25" t="s">
        <v>7</v>
      </c>
      <c r="ET37" s="25" t="s">
        <v>7</v>
      </c>
      <c r="EU37" s="25" t="s">
        <v>72</v>
      </c>
      <c r="EV37" s="31" t="s">
        <v>72</v>
      </c>
      <c r="EW37" s="25" t="s">
        <v>51</v>
      </c>
      <c r="EX37" s="25" t="s">
        <v>57</v>
      </c>
      <c r="EY37" s="25" t="s">
        <v>72</v>
      </c>
      <c r="EZ37" s="25" t="s">
        <v>7</v>
      </c>
      <c r="FA37" s="25" t="s">
        <v>7</v>
      </c>
      <c r="FB37" s="25" t="s">
        <v>60</v>
      </c>
      <c r="FC37" s="25" t="s">
        <v>74</v>
      </c>
      <c r="FD37" s="31" t="s">
        <v>60</v>
      </c>
      <c r="FE37" s="25" t="s">
        <v>75</v>
      </c>
      <c r="FF37" s="17" t="s">
        <v>50</v>
      </c>
      <c r="FG37" s="25" t="s">
        <v>7</v>
      </c>
      <c r="FH37" s="25" t="s">
        <v>7</v>
      </c>
      <c r="FI37" s="39" t="s">
        <v>48</v>
      </c>
      <c r="FJ37" s="39" t="s">
        <v>48</v>
      </c>
      <c r="FK37" s="39" t="s">
        <v>48</v>
      </c>
      <c r="FL37" s="39" t="s">
        <v>48</v>
      </c>
      <c r="FM37" s="39" t="s">
        <v>48</v>
      </c>
      <c r="FN37" s="39" t="s">
        <v>7</v>
      </c>
      <c r="FO37" s="39" t="s">
        <v>7</v>
      </c>
      <c r="FP37" s="31" t="s">
        <v>49</v>
      </c>
      <c r="FQ37" s="25" t="s">
        <v>49</v>
      </c>
      <c r="FR37" s="25" t="s">
        <v>52</v>
      </c>
      <c r="FS37" s="25" t="s">
        <v>49</v>
      </c>
      <c r="FT37" s="25" t="s">
        <v>49</v>
      </c>
      <c r="FU37" s="25" t="s">
        <v>7</v>
      </c>
      <c r="FV37" s="25" t="s">
        <v>7</v>
      </c>
      <c r="FW37" s="25" t="s">
        <v>40</v>
      </c>
      <c r="FX37" s="17" t="s">
        <v>50</v>
      </c>
      <c r="FY37" s="31" t="s">
        <v>49</v>
      </c>
      <c r="FZ37" s="25" t="s">
        <v>40</v>
      </c>
      <c r="GA37" s="25" t="s">
        <v>40</v>
      </c>
      <c r="GB37" s="25" t="s">
        <v>7</v>
      </c>
      <c r="GC37" s="25" t="s">
        <v>7</v>
      </c>
      <c r="GD37" s="25" t="s">
        <v>51</v>
      </c>
      <c r="GE37" s="31" t="s">
        <v>45</v>
      </c>
      <c r="GF37" s="25" t="s">
        <v>37</v>
      </c>
      <c r="GG37" s="25" t="s">
        <v>45</v>
      </c>
      <c r="GH37" s="25" t="s">
        <v>45</v>
      </c>
      <c r="GI37" s="25" t="s">
        <v>7</v>
      </c>
      <c r="GJ37" s="25" t="s">
        <v>7</v>
      </c>
      <c r="GK37" s="25" t="s">
        <v>51</v>
      </c>
      <c r="GL37" s="25" t="s">
        <v>44</v>
      </c>
      <c r="GM37" s="25" t="s">
        <v>44</v>
      </c>
      <c r="GN37" s="31" t="s">
        <v>44</v>
      </c>
      <c r="GO37" s="25" t="s">
        <v>52</v>
      </c>
      <c r="GP37" s="25" t="s">
        <v>7</v>
      </c>
      <c r="GQ37" s="25" t="s">
        <v>7</v>
      </c>
      <c r="GR37" s="25" t="s">
        <v>14</v>
      </c>
      <c r="GS37" s="31" t="s">
        <v>14</v>
      </c>
      <c r="GT37" s="27" t="s">
        <v>8</v>
      </c>
      <c r="GU37" s="25" t="s">
        <v>14</v>
      </c>
      <c r="GV37" s="25" t="s">
        <v>14</v>
      </c>
      <c r="GW37" s="25" t="s">
        <v>7</v>
      </c>
      <c r="GX37" s="25" t="s">
        <v>7</v>
      </c>
      <c r="GY37" s="25" t="s">
        <v>53</v>
      </c>
      <c r="GZ37" s="25" t="s">
        <v>54</v>
      </c>
      <c r="HA37" s="25" t="s">
        <v>54</v>
      </c>
      <c r="HB37" s="27" t="s">
        <v>8</v>
      </c>
      <c r="HC37" s="27" t="s">
        <v>8</v>
      </c>
      <c r="HD37" s="25" t="s">
        <v>7</v>
      </c>
      <c r="HE37" s="25" t="s">
        <v>7</v>
      </c>
      <c r="HF37" s="25" t="s">
        <v>55</v>
      </c>
      <c r="HG37" s="31" t="s">
        <v>55</v>
      </c>
      <c r="HH37" s="25" t="s">
        <v>55</v>
      </c>
      <c r="HI37" s="25" t="s">
        <v>55</v>
      </c>
      <c r="HJ37" s="25" t="s">
        <v>37</v>
      </c>
      <c r="HK37" s="25" t="s">
        <v>7</v>
      </c>
      <c r="HL37" s="25" t="s">
        <v>7</v>
      </c>
      <c r="HM37" s="31" t="s">
        <v>56</v>
      </c>
      <c r="HN37" s="25" t="s">
        <v>37</v>
      </c>
      <c r="HO37" s="25" t="s">
        <v>56</v>
      </c>
      <c r="HP37" s="25" t="s">
        <v>56</v>
      </c>
      <c r="HQ37" s="25" t="s">
        <v>56</v>
      </c>
      <c r="HR37" s="25" t="s">
        <v>7</v>
      </c>
      <c r="HS37" s="25" t="s">
        <v>7</v>
      </c>
      <c r="HT37" s="25" t="s">
        <v>51</v>
      </c>
      <c r="HU37" s="25" t="s">
        <v>51</v>
      </c>
      <c r="HV37" s="25" t="s">
        <v>51</v>
      </c>
      <c r="HW37" s="17" t="s">
        <v>50</v>
      </c>
      <c r="HX37" s="31" t="s">
        <v>55</v>
      </c>
      <c r="HY37" s="25" t="s">
        <v>7</v>
      </c>
      <c r="HZ37" s="25" t="s">
        <v>7</v>
      </c>
      <c r="IA37" s="25" t="s">
        <v>57</v>
      </c>
      <c r="IB37" s="25" t="s">
        <v>58</v>
      </c>
      <c r="IC37" s="31" t="s">
        <v>58</v>
      </c>
      <c r="ID37" s="25" t="s">
        <v>58</v>
      </c>
      <c r="IE37" s="25" t="s">
        <v>58</v>
      </c>
      <c r="IF37" s="25" t="s">
        <v>7</v>
      </c>
      <c r="IG37" s="25" t="s">
        <v>7</v>
      </c>
      <c r="IH37" s="25" t="s">
        <v>58</v>
      </c>
      <c r="II37" s="25" t="s">
        <v>57</v>
      </c>
      <c r="IJ37" s="25" t="s">
        <v>59</v>
      </c>
      <c r="IK37" s="31" t="s">
        <v>51</v>
      </c>
      <c r="IL37" s="25" t="s">
        <v>60</v>
      </c>
      <c r="IM37" s="25" t="s">
        <v>7</v>
      </c>
      <c r="IN37" s="25" t="s">
        <v>7</v>
      </c>
      <c r="IO37" s="25" t="s">
        <v>59</v>
      </c>
      <c r="IP37" s="31" t="s">
        <v>59</v>
      </c>
      <c r="IQ37" s="25" t="s">
        <v>57</v>
      </c>
      <c r="IR37" s="25" t="s">
        <v>59</v>
      </c>
      <c r="IS37" s="25" t="s">
        <v>59</v>
      </c>
      <c r="IT37" s="25" t="s">
        <v>7</v>
      </c>
      <c r="IU37" s="25" t="s">
        <v>7</v>
      </c>
      <c r="IV37" s="25" t="s">
        <v>54</v>
      </c>
      <c r="IW37" s="25" t="s">
        <v>54</v>
      </c>
      <c r="IX37" s="25" t="s">
        <v>54</v>
      </c>
      <c r="IY37" s="27" t="s">
        <v>8</v>
      </c>
      <c r="IZ37" s="31" t="s">
        <v>54</v>
      </c>
      <c r="JA37" s="25" t="s">
        <v>7</v>
      </c>
      <c r="JB37" s="25" t="s">
        <v>7</v>
      </c>
      <c r="JC37" s="17" t="s">
        <v>46</v>
      </c>
      <c r="JD37" s="25" t="s">
        <v>54</v>
      </c>
      <c r="JE37" s="27" t="s">
        <v>8</v>
      </c>
      <c r="JF37" s="25" t="s">
        <v>61</v>
      </c>
      <c r="JG37" s="27" t="s">
        <v>8</v>
      </c>
      <c r="JH37" s="25" t="s">
        <v>7</v>
      </c>
      <c r="JI37" s="25" t="s">
        <v>7</v>
      </c>
      <c r="JJ37" s="31" t="s">
        <v>62</v>
      </c>
      <c r="JK37" s="25" t="s">
        <v>62</v>
      </c>
      <c r="JL37" s="25" t="s">
        <v>62</v>
      </c>
      <c r="JM37" s="25" t="s">
        <v>52</v>
      </c>
      <c r="JN37" s="25" t="s">
        <v>51</v>
      </c>
      <c r="JO37" s="25" t="s">
        <v>7</v>
      </c>
      <c r="JP37" s="25" t="s">
        <v>7</v>
      </c>
      <c r="JQ37" s="25" t="s">
        <v>51</v>
      </c>
      <c r="JR37" s="31" t="s">
        <v>51</v>
      </c>
      <c r="JS37" s="25" t="s">
        <v>51</v>
      </c>
      <c r="JT37" s="25" t="s">
        <v>51</v>
      </c>
      <c r="JU37" s="25" t="s">
        <v>61</v>
      </c>
      <c r="JV37" s="25" t="s">
        <v>7</v>
      </c>
      <c r="JW37" s="25" t="s">
        <v>7</v>
      </c>
      <c r="JX37" s="25" t="s">
        <v>61</v>
      </c>
      <c r="JY37" s="25" t="s">
        <v>56</v>
      </c>
      <c r="JZ37" s="31" t="s">
        <v>63</v>
      </c>
      <c r="KA37" s="25" t="s">
        <v>64</v>
      </c>
      <c r="KB37" s="25" t="s">
        <v>64</v>
      </c>
      <c r="KC37" s="25" t="s">
        <v>7</v>
      </c>
      <c r="KD37" s="25" t="s">
        <v>7</v>
      </c>
      <c r="KE37" s="25" t="s">
        <v>63</v>
      </c>
      <c r="KF37" s="25" t="s">
        <v>63</v>
      </c>
      <c r="KG37" s="17" t="s">
        <v>50</v>
      </c>
      <c r="KH37" s="25" t="s">
        <v>63</v>
      </c>
      <c r="KI37" s="31" t="s">
        <v>63</v>
      </c>
      <c r="KJ37" s="25" t="s">
        <v>7</v>
      </c>
      <c r="KK37" s="25" t="s">
        <v>7</v>
      </c>
      <c r="KL37" s="25" t="s">
        <v>65</v>
      </c>
      <c r="KM37" s="25" t="s">
        <v>52</v>
      </c>
      <c r="KN37" s="25" t="s">
        <v>65</v>
      </c>
      <c r="KO37" s="31" t="s">
        <v>65</v>
      </c>
      <c r="KP37" s="25" t="s">
        <v>65</v>
      </c>
      <c r="KQ37" s="25" t="s">
        <v>7</v>
      </c>
      <c r="KR37" s="25" t="s">
        <v>7</v>
      </c>
      <c r="KS37" s="25" t="s">
        <v>54</v>
      </c>
      <c r="KT37" s="27" t="s">
        <v>8</v>
      </c>
      <c r="KU37" s="25" t="s">
        <v>10</v>
      </c>
      <c r="KV37" s="31" t="s">
        <v>54</v>
      </c>
      <c r="KW37" s="31" t="s">
        <v>10</v>
      </c>
      <c r="KX37" s="25" t="s">
        <v>7</v>
      </c>
      <c r="KY37" s="25" t="s">
        <v>7</v>
      </c>
      <c r="KZ37" s="27" t="s">
        <v>8</v>
      </c>
      <c r="LA37" s="25" t="s">
        <v>64</v>
      </c>
      <c r="LB37" s="25" t="s">
        <v>56</v>
      </c>
      <c r="LC37" s="25" t="s">
        <v>54</v>
      </c>
      <c r="LD37" s="27" t="s">
        <v>8</v>
      </c>
      <c r="LE37" s="25" t="s">
        <v>7</v>
      </c>
      <c r="LF37" s="25" t="s">
        <v>7</v>
      </c>
      <c r="LG37" s="25" t="s">
        <v>51</v>
      </c>
      <c r="LH37" s="25" t="s">
        <v>51</v>
      </c>
      <c r="LI37" s="31" t="s">
        <v>51</v>
      </c>
      <c r="LJ37" s="25" t="s">
        <v>37</v>
      </c>
      <c r="LK37" s="25" t="s">
        <v>51</v>
      </c>
      <c r="LL37" s="25" t="s">
        <v>7</v>
      </c>
      <c r="LM37" s="25" t="s">
        <v>7</v>
      </c>
      <c r="LN37" s="17" t="s">
        <v>50</v>
      </c>
      <c r="LO37" s="25" t="s">
        <v>51</v>
      </c>
      <c r="LP37" s="25" t="s">
        <v>51</v>
      </c>
      <c r="LQ37" s="31" t="s">
        <v>51</v>
      </c>
      <c r="LR37" s="25" t="s">
        <v>51</v>
      </c>
      <c r="LS37" s="25" t="s">
        <v>7</v>
      </c>
      <c r="LT37" s="25" t="s">
        <v>7</v>
      </c>
      <c r="LU37" s="31" t="s">
        <v>51</v>
      </c>
      <c r="LV37" s="25" t="s">
        <v>51</v>
      </c>
      <c r="LW37" s="25" t="s">
        <v>51</v>
      </c>
      <c r="LX37" s="25" t="s">
        <v>51</v>
      </c>
      <c r="LY37" s="25" t="s">
        <v>51</v>
      </c>
      <c r="LZ37" s="25" t="s">
        <v>7</v>
      </c>
      <c r="MA37" s="25" t="s">
        <v>7</v>
      </c>
      <c r="MB37" s="25" t="s">
        <v>72</v>
      </c>
      <c r="MC37" s="31" t="s">
        <v>72</v>
      </c>
      <c r="MD37" s="25" t="s">
        <v>51</v>
      </c>
      <c r="ME37" s="25" t="s">
        <v>57</v>
      </c>
      <c r="MF37" s="25" t="s">
        <v>72</v>
      </c>
      <c r="MG37" s="25" t="s">
        <v>7</v>
      </c>
      <c r="MH37" s="25" t="s">
        <v>7</v>
      </c>
      <c r="MI37" s="25" t="s">
        <v>60</v>
      </c>
      <c r="MJ37" s="25" t="s">
        <v>74</v>
      </c>
      <c r="MK37" s="31" t="s">
        <v>60</v>
      </c>
      <c r="ML37" s="25" t="s">
        <v>75</v>
      </c>
      <c r="MM37" s="17" t="s">
        <v>50</v>
      </c>
      <c r="MN37" s="25" t="s">
        <v>7</v>
      </c>
      <c r="MO37" s="25" t="s">
        <v>7</v>
      </c>
      <c r="MP37" s="39" t="s">
        <v>48</v>
      </c>
      <c r="MQ37" s="39" t="s">
        <v>48</v>
      </c>
      <c r="MR37" s="39" t="s">
        <v>48</v>
      </c>
      <c r="MS37" s="39" t="s">
        <v>48</v>
      </c>
      <c r="MT37" s="39" t="s">
        <v>48</v>
      </c>
      <c r="MU37" s="39" t="s">
        <v>7</v>
      </c>
      <c r="MV37" s="39" t="s">
        <v>7</v>
      </c>
      <c r="MW37" s="31" t="s">
        <v>49</v>
      </c>
      <c r="MX37" s="25" t="s">
        <v>49</v>
      </c>
      <c r="MY37" s="25" t="s">
        <v>52</v>
      </c>
      <c r="MZ37" s="25" t="s">
        <v>49</v>
      </c>
      <c r="NA37" s="25" t="s">
        <v>49</v>
      </c>
      <c r="NB37" s="25" t="s">
        <v>7</v>
      </c>
      <c r="NC37" s="25" t="s">
        <v>7</v>
      </c>
      <c r="ND37" s="25" t="s">
        <v>40</v>
      </c>
      <c r="NE37" s="17" t="s">
        <v>50</v>
      </c>
      <c r="NF37" s="31" t="s">
        <v>49</v>
      </c>
      <c r="NG37" s="25" t="s">
        <v>40</v>
      </c>
      <c r="NH37" s="25" t="s">
        <v>40</v>
      </c>
      <c r="NI37" s="25" t="s">
        <v>7</v>
      </c>
      <c r="NJ37" s="25" t="s">
        <v>7</v>
      </c>
      <c r="NK37" s="25" t="s">
        <v>51</v>
      </c>
      <c r="NL37" s="31" t="s">
        <v>45</v>
      </c>
      <c r="NM37" s="25" t="s">
        <v>37</v>
      </c>
      <c r="NN37" s="25" t="s">
        <v>45</v>
      </c>
      <c r="NO37" s="25" t="s">
        <v>45</v>
      </c>
      <c r="NP37" s="25" t="s">
        <v>7</v>
      </c>
      <c r="NQ37" s="25" t="s">
        <v>7</v>
      </c>
    </row>
    <row r="38" spans="1:381">
      <c r="A38" s="129"/>
      <c r="B38" s="121" t="s">
        <v>14</v>
      </c>
      <c r="C38" s="106" t="str">
        <f>IF(COUNTIF(Trames!$K$73:$K$80,'Deroulé 5Jours'!$A35),"RA","JFR-34")</f>
        <v>JFR-34</v>
      </c>
      <c r="D38" s="77" t="s">
        <v>8</v>
      </c>
      <c r="E38" s="75" t="s">
        <v>14</v>
      </c>
      <c r="F38" s="75" t="s">
        <v>14</v>
      </c>
      <c r="G38" s="75" t="s">
        <v>7</v>
      </c>
      <c r="H38" s="113" t="s">
        <v>7</v>
      </c>
      <c r="I38" s="80" t="s">
        <v>7</v>
      </c>
      <c r="J38" s="80" t="s">
        <v>7</v>
      </c>
      <c r="K38" s="25" t="s">
        <v>53</v>
      </c>
      <c r="L38" s="25" t="s">
        <v>54</v>
      </c>
      <c r="M38" s="25" t="s">
        <v>54</v>
      </c>
      <c r="N38" s="27" t="s">
        <v>8</v>
      </c>
      <c r="O38" s="27" t="s">
        <v>8</v>
      </c>
      <c r="P38" s="25" t="s">
        <v>7</v>
      </c>
      <c r="Q38" s="25" t="s">
        <v>7</v>
      </c>
      <c r="R38" s="25" t="s">
        <v>55</v>
      </c>
      <c r="S38" s="31" t="s">
        <v>55</v>
      </c>
      <c r="T38" s="25" t="s">
        <v>55</v>
      </c>
      <c r="U38" s="25" t="s">
        <v>55</v>
      </c>
      <c r="V38" s="25" t="s">
        <v>37</v>
      </c>
      <c r="W38" s="25" t="s">
        <v>7</v>
      </c>
      <c r="X38" s="25" t="s">
        <v>7</v>
      </c>
      <c r="Y38" s="31" t="s">
        <v>56</v>
      </c>
      <c r="Z38" s="25" t="s">
        <v>37</v>
      </c>
      <c r="AA38" s="25" t="s">
        <v>56</v>
      </c>
      <c r="AB38" s="25" t="s">
        <v>56</v>
      </c>
      <c r="AC38" s="25" t="s">
        <v>56</v>
      </c>
      <c r="AD38" s="25" t="s">
        <v>7</v>
      </c>
      <c r="AE38" s="25" t="s">
        <v>7</v>
      </c>
      <c r="AF38" s="25" t="s">
        <v>51</v>
      </c>
      <c r="AG38" s="25" t="s">
        <v>51</v>
      </c>
      <c r="AH38" s="25" t="s">
        <v>51</v>
      </c>
      <c r="AI38" s="17" t="s">
        <v>50</v>
      </c>
      <c r="AJ38" s="31" t="s">
        <v>55</v>
      </c>
      <c r="AK38" s="25" t="s">
        <v>7</v>
      </c>
      <c r="AL38" s="25" t="s">
        <v>7</v>
      </c>
      <c r="AM38" s="25" t="s">
        <v>57</v>
      </c>
      <c r="AN38" s="25" t="s">
        <v>58</v>
      </c>
      <c r="AO38" s="31" t="s">
        <v>58</v>
      </c>
      <c r="AP38" s="25" t="s">
        <v>58</v>
      </c>
      <c r="AQ38" s="25" t="s">
        <v>58</v>
      </c>
      <c r="AR38" s="25" t="s">
        <v>7</v>
      </c>
      <c r="AS38" s="25" t="s">
        <v>7</v>
      </c>
      <c r="AT38" s="25" t="s">
        <v>58</v>
      </c>
      <c r="AU38" s="25" t="s">
        <v>57</v>
      </c>
      <c r="AV38" s="25" t="s">
        <v>59</v>
      </c>
      <c r="AW38" s="31" t="s">
        <v>51</v>
      </c>
      <c r="AX38" s="25" t="s">
        <v>60</v>
      </c>
      <c r="AY38" s="25" t="s">
        <v>7</v>
      </c>
      <c r="AZ38" s="25" t="s">
        <v>7</v>
      </c>
      <c r="BA38" s="25" t="s">
        <v>59</v>
      </c>
      <c r="BB38" s="31" t="s">
        <v>59</v>
      </c>
      <c r="BC38" s="25" t="s">
        <v>57</v>
      </c>
      <c r="BD38" s="25" t="s">
        <v>59</v>
      </c>
      <c r="BE38" s="25" t="s">
        <v>59</v>
      </c>
      <c r="BF38" s="25" t="s">
        <v>7</v>
      </c>
      <c r="BG38" s="25" t="s">
        <v>7</v>
      </c>
      <c r="BH38" s="25" t="s">
        <v>54</v>
      </c>
      <c r="BI38" s="25" t="s">
        <v>54</v>
      </c>
      <c r="BJ38" s="25" t="s">
        <v>54</v>
      </c>
      <c r="BK38" s="27" t="s">
        <v>8</v>
      </c>
      <c r="BL38" s="31" t="s">
        <v>54</v>
      </c>
      <c r="BM38" s="25" t="s">
        <v>7</v>
      </c>
      <c r="BN38" s="25" t="s">
        <v>7</v>
      </c>
      <c r="BO38" s="17" t="s">
        <v>46</v>
      </c>
      <c r="BP38" s="25" t="s">
        <v>54</v>
      </c>
      <c r="BQ38" s="27" t="s">
        <v>8</v>
      </c>
      <c r="BR38" s="25" t="s">
        <v>61</v>
      </c>
      <c r="BS38" s="27" t="s">
        <v>8</v>
      </c>
      <c r="BT38" s="25" t="s">
        <v>7</v>
      </c>
      <c r="BU38" s="25" t="s">
        <v>7</v>
      </c>
      <c r="BV38" s="31" t="s">
        <v>62</v>
      </c>
      <c r="BW38" s="25" t="s">
        <v>62</v>
      </c>
      <c r="BX38" s="25" t="s">
        <v>62</v>
      </c>
      <c r="BY38" s="25" t="s">
        <v>52</v>
      </c>
      <c r="BZ38" s="25" t="s">
        <v>51</v>
      </c>
      <c r="CA38" s="25" t="s">
        <v>7</v>
      </c>
      <c r="CB38" s="25" t="s">
        <v>7</v>
      </c>
      <c r="CC38" s="25" t="s">
        <v>51</v>
      </c>
      <c r="CD38" s="31" t="s">
        <v>51</v>
      </c>
      <c r="CE38" s="25" t="s">
        <v>51</v>
      </c>
      <c r="CF38" s="25" t="s">
        <v>51</v>
      </c>
      <c r="CG38" s="25" t="s">
        <v>61</v>
      </c>
      <c r="CH38" s="25" t="s">
        <v>7</v>
      </c>
      <c r="CI38" s="25" t="s">
        <v>7</v>
      </c>
      <c r="CJ38" s="25" t="s">
        <v>61</v>
      </c>
      <c r="CK38" s="25" t="s">
        <v>56</v>
      </c>
      <c r="CL38" s="31" t="s">
        <v>63</v>
      </c>
      <c r="CM38" s="25" t="s">
        <v>64</v>
      </c>
      <c r="CN38" s="25" t="s">
        <v>64</v>
      </c>
      <c r="CO38" s="25" t="s">
        <v>7</v>
      </c>
      <c r="CP38" s="25" t="s">
        <v>7</v>
      </c>
      <c r="CQ38" s="25" t="s">
        <v>63</v>
      </c>
      <c r="CR38" s="25" t="s">
        <v>63</v>
      </c>
      <c r="CS38" s="17" t="s">
        <v>50</v>
      </c>
      <c r="CT38" s="25" t="s">
        <v>63</v>
      </c>
      <c r="CU38" s="31" t="s">
        <v>63</v>
      </c>
      <c r="CV38" s="25" t="s">
        <v>7</v>
      </c>
      <c r="CW38" s="25" t="s">
        <v>7</v>
      </c>
      <c r="CX38" s="25" t="s">
        <v>65</v>
      </c>
      <c r="CY38" s="25" t="s">
        <v>52</v>
      </c>
      <c r="CZ38" s="25" t="s">
        <v>65</v>
      </c>
      <c r="DA38" s="31" t="s">
        <v>65</v>
      </c>
      <c r="DB38" s="25" t="s">
        <v>65</v>
      </c>
      <c r="DC38" s="25" t="s">
        <v>7</v>
      </c>
      <c r="DD38" s="25" t="s">
        <v>7</v>
      </c>
      <c r="DE38" s="25" t="s">
        <v>54</v>
      </c>
      <c r="DF38" s="27" t="s">
        <v>8</v>
      </c>
      <c r="DG38" s="25" t="s">
        <v>10</v>
      </c>
      <c r="DH38" s="31" t="s">
        <v>54</v>
      </c>
      <c r="DI38" s="31" t="s">
        <v>10</v>
      </c>
      <c r="DJ38" s="25" t="s">
        <v>7</v>
      </c>
      <c r="DK38" s="25" t="s">
        <v>7</v>
      </c>
      <c r="DL38" s="27" t="s">
        <v>8</v>
      </c>
      <c r="DM38" s="25" t="s">
        <v>64</v>
      </c>
      <c r="DN38" s="25" t="s">
        <v>56</v>
      </c>
      <c r="DO38" s="25" t="s">
        <v>54</v>
      </c>
      <c r="DP38" s="27" t="s">
        <v>8</v>
      </c>
      <c r="DQ38" s="25" t="s">
        <v>7</v>
      </c>
      <c r="DR38" s="25" t="s">
        <v>7</v>
      </c>
      <c r="DS38" s="25" t="s">
        <v>51</v>
      </c>
      <c r="DT38" s="25" t="s">
        <v>51</v>
      </c>
      <c r="DU38" s="31" t="s">
        <v>51</v>
      </c>
      <c r="DV38" s="25" t="s">
        <v>37</v>
      </c>
      <c r="DW38" s="25" t="s">
        <v>51</v>
      </c>
      <c r="DX38" s="25" t="s">
        <v>7</v>
      </c>
      <c r="DY38" s="25" t="s">
        <v>7</v>
      </c>
      <c r="DZ38" s="17" t="s">
        <v>50</v>
      </c>
      <c r="EA38" s="25" t="s">
        <v>51</v>
      </c>
      <c r="EB38" s="25" t="s">
        <v>51</v>
      </c>
      <c r="EC38" s="31" t="s">
        <v>51</v>
      </c>
      <c r="ED38" s="25" t="s">
        <v>51</v>
      </c>
      <c r="EE38" s="25" t="s">
        <v>7</v>
      </c>
      <c r="EF38" s="25" t="s">
        <v>7</v>
      </c>
      <c r="EG38" s="31" t="s">
        <v>51</v>
      </c>
      <c r="EH38" s="25" t="s">
        <v>51</v>
      </c>
      <c r="EI38" s="25" t="s">
        <v>51</v>
      </c>
      <c r="EJ38" s="25" t="s">
        <v>51</v>
      </c>
      <c r="EK38" s="25" t="s">
        <v>51</v>
      </c>
      <c r="EL38" s="25" t="s">
        <v>7</v>
      </c>
      <c r="EM38" s="25" t="s">
        <v>7</v>
      </c>
      <c r="EN38" s="25" t="s">
        <v>72</v>
      </c>
      <c r="EO38" s="31" t="s">
        <v>72</v>
      </c>
      <c r="EP38" s="25" t="s">
        <v>51</v>
      </c>
      <c r="EQ38" s="25" t="s">
        <v>57</v>
      </c>
      <c r="ER38" s="25" t="s">
        <v>72</v>
      </c>
      <c r="ES38" s="25" t="s">
        <v>7</v>
      </c>
      <c r="ET38" s="25" t="s">
        <v>7</v>
      </c>
      <c r="EU38" s="25" t="s">
        <v>60</v>
      </c>
      <c r="EV38" s="25" t="s">
        <v>74</v>
      </c>
      <c r="EW38" s="31" t="s">
        <v>60</v>
      </c>
      <c r="EX38" s="25" t="s">
        <v>75</v>
      </c>
      <c r="EY38" s="17" t="s">
        <v>50</v>
      </c>
      <c r="EZ38" s="25" t="s">
        <v>7</v>
      </c>
      <c r="FA38" s="25" t="s">
        <v>7</v>
      </c>
      <c r="FB38" s="39" t="s">
        <v>48</v>
      </c>
      <c r="FC38" s="39" t="s">
        <v>48</v>
      </c>
      <c r="FD38" s="39" t="s">
        <v>48</v>
      </c>
      <c r="FE38" s="39" t="s">
        <v>48</v>
      </c>
      <c r="FF38" s="39" t="s">
        <v>48</v>
      </c>
      <c r="FG38" s="39" t="s">
        <v>7</v>
      </c>
      <c r="FH38" s="39" t="s">
        <v>7</v>
      </c>
      <c r="FI38" s="31" t="s">
        <v>49</v>
      </c>
      <c r="FJ38" s="25" t="s">
        <v>49</v>
      </c>
      <c r="FK38" s="25" t="s">
        <v>52</v>
      </c>
      <c r="FL38" s="25" t="s">
        <v>49</v>
      </c>
      <c r="FM38" s="25" t="s">
        <v>49</v>
      </c>
      <c r="FN38" s="25" t="s">
        <v>7</v>
      </c>
      <c r="FO38" s="25" t="s">
        <v>7</v>
      </c>
      <c r="FP38" s="25" t="s">
        <v>40</v>
      </c>
      <c r="FQ38" s="17" t="s">
        <v>50</v>
      </c>
      <c r="FR38" s="31" t="s">
        <v>49</v>
      </c>
      <c r="FS38" s="25" t="s">
        <v>40</v>
      </c>
      <c r="FT38" s="25" t="s">
        <v>40</v>
      </c>
      <c r="FU38" s="25" t="s">
        <v>7</v>
      </c>
      <c r="FV38" s="25" t="s">
        <v>7</v>
      </c>
      <c r="FW38" s="25" t="s">
        <v>51</v>
      </c>
      <c r="FX38" s="31" t="s">
        <v>45</v>
      </c>
      <c r="FY38" s="25" t="s">
        <v>37</v>
      </c>
      <c r="FZ38" s="25" t="s">
        <v>45</v>
      </c>
      <c r="GA38" s="25" t="s">
        <v>45</v>
      </c>
      <c r="GB38" s="25" t="s">
        <v>7</v>
      </c>
      <c r="GC38" s="25" t="s">
        <v>7</v>
      </c>
      <c r="GD38" s="25" t="s">
        <v>51</v>
      </c>
      <c r="GE38" s="25" t="s">
        <v>44</v>
      </c>
      <c r="GF38" s="25" t="s">
        <v>44</v>
      </c>
      <c r="GG38" s="31" t="s">
        <v>44</v>
      </c>
      <c r="GH38" s="25" t="s">
        <v>52</v>
      </c>
      <c r="GI38" s="25" t="s">
        <v>7</v>
      </c>
      <c r="GJ38" s="25" t="s">
        <v>7</v>
      </c>
      <c r="GK38" s="25" t="s">
        <v>14</v>
      </c>
      <c r="GL38" s="31" t="s">
        <v>14</v>
      </c>
      <c r="GM38" s="27" t="s">
        <v>8</v>
      </c>
      <c r="GN38" s="25" t="s">
        <v>14</v>
      </c>
      <c r="GO38" s="25" t="s">
        <v>14</v>
      </c>
      <c r="GP38" s="25" t="s">
        <v>7</v>
      </c>
      <c r="GQ38" s="25" t="s">
        <v>7</v>
      </c>
      <c r="GR38" s="25" t="s">
        <v>53</v>
      </c>
      <c r="GS38" s="25" t="s">
        <v>54</v>
      </c>
      <c r="GT38" s="25" t="s">
        <v>54</v>
      </c>
      <c r="GU38" s="27" t="s">
        <v>8</v>
      </c>
      <c r="GV38" s="27" t="s">
        <v>8</v>
      </c>
      <c r="GW38" s="25" t="s">
        <v>7</v>
      </c>
      <c r="GX38" s="25" t="s">
        <v>7</v>
      </c>
      <c r="GY38" s="25" t="s">
        <v>55</v>
      </c>
      <c r="GZ38" s="31" t="s">
        <v>55</v>
      </c>
      <c r="HA38" s="25" t="s">
        <v>55</v>
      </c>
      <c r="HB38" s="25" t="s">
        <v>55</v>
      </c>
      <c r="HC38" s="25" t="s">
        <v>37</v>
      </c>
      <c r="HD38" s="25" t="s">
        <v>7</v>
      </c>
      <c r="HE38" s="25" t="s">
        <v>7</v>
      </c>
      <c r="HF38" s="31" t="s">
        <v>56</v>
      </c>
      <c r="HG38" s="25" t="s">
        <v>37</v>
      </c>
      <c r="HH38" s="25" t="s">
        <v>56</v>
      </c>
      <c r="HI38" s="25" t="s">
        <v>56</v>
      </c>
      <c r="HJ38" s="25" t="s">
        <v>56</v>
      </c>
      <c r="HK38" s="25" t="s">
        <v>7</v>
      </c>
      <c r="HL38" s="25" t="s">
        <v>7</v>
      </c>
      <c r="HM38" s="25" t="s">
        <v>51</v>
      </c>
      <c r="HN38" s="25" t="s">
        <v>51</v>
      </c>
      <c r="HO38" s="25" t="s">
        <v>51</v>
      </c>
      <c r="HP38" s="17" t="s">
        <v>50</v>
      </c>
      <c r="HQ38" s="31" t="s">
        <v>55</v>
      </c>
      <c r="HR38" s="25" t="s">
        <v>7</v>
      </c>
      <c r="HS38" s="25" t="s">
        <v>7</v>
      </c>
      <c r="HT38" s="25" t="s">
        <v>57</v>
      </c>
      <c r="HU38" s="25" t="s">
        <v>58</v>
      </c>
      <c r="HV38" s="31" t="s">
        <v>58</v>
      </c>
      <c r="HW38" s="25" t="s">
        <v>58</v>
      </c>
      <c r="HX38" s="25" t="s">
        <v>58</v>
      </c>
      <c r="HY38" s="25" t="s">
        <v>7</v>
      </c>
      <c r="HZ38" s="25" t="s">
        <v>7</v>
      </c>
      <c r="IA38" s="25" t="s">
        <v>58</v>
      </c>
      <c r="IB38" s="25" t="s">
        <v>57</v>
      </c>
      <c r="IC38" s="25" t="s">
        <v>59</v>
      </c>
      <c r="ID38" s="31" t="s">
        <v>51</v>
      </c>
      <c r="IE38" s="25" t="s">
        <v>60</v>
      </c>
      <c r="IF38" s="25" t="s">
        <v>7</v>
      </c>
      <c r="IG38" s="25" t="s">
        <v>7</v>
      </c>
      <c r="IH38" s="25" t="s">
        <v>59</v>
      </c>
      <c r="II38" s="31" t="s">
        <v>59</v>
      </c>
      <c r="IJ38" s="25" t="s">
        <v>57</v>
      </c>
      <c r="IK38" s="25" t="s">
        <v>59</v>
      </c>
      <c r="IL38" s="25" t="s">
        <v>59</v>
      </c>
      <c r="IM38" s="25" t="s">
        <v>7</v>
      </c>
      <c r="IN38" s="25" t="s">
        <v>7</v>
      </c>
      <c r="IO38" s="25" t="s">
        <v>54</v>
      </c>
      <c r="IP38" s="25" t="s">
        <v>54</v>
      </c>
      <c r="IQ38" s="25" t="s">
        <v>54</v>
      </c>
      <c r="IR38" s="27" t="s">
        <v>8</v>
      </c>
      <c r="IS38" s="31" t="s">
        <v>54</v>
      </c>
      <c r="IT38" s="25" t="s">
        <v>7</v>
      </c>
      <c r="IU38" s="25" t="s">
        <v>7</v>
      </c>
      <c r="IV38" s="17" t="s">
        <v>46</v>
      </c>
      <c r="IW38" s="25" t="s">
        <v>54</v>
      </c>
      <c r="IX38" s="27" t="s">
        <v>8</v>
      </c>
      <c r="IY38" s="25" t="s">
        <v>61</v>
      </c>
      <c r="IZ38" s="27" t="s">
        <v>8</v>
      </c>
      <c r="JA38" s="25" t="s">
        <v>7</v>
      </c>
      <c r="JB38" s="25" t="s">
        <v>7</v>
      </c>
      <c r="JC38" s="31" t="s">
        <v>62</v>
      </c>
      <c r="JD38" s="25" t="s">
        <v>62</v>
      </c>
      <c r="JE38" s="25" t="s">
        <v>62</v>
      </c>
      <c r="JF38" s="25" t="s">
        <v>52</v>
      </c>
      <c r="JG38" s="25" t="s">
        <v>51</v>
      </c>
      <c r="JH38" s="25" t="s">
        <v>7</v>
      </c>
      <c r="JI38" s="25" t="s">
        <v>7</v>
      </c>
      <c r="JJ38" s="25" t="s">
        <v>51</v>
      </c>
      <c r="JK38" s="31" t="s">
        <v>51</v>
      </c>
      <c r="JL38" s="25" t="s">
        <v>51</v>
      </c>
      <c r="JM38" s="25" t="s">
        <v>51</v>
      </c>
      <c r="JN38" s="25" t="s">
        <v>61</v>
      </c>
      <c r="JO38" s="25" t="s">
        <v>7</v>
      </c>
      <c r="JP38" s="25" t="s">
        <v>7</v>
      </c>
      <c r="JQ38" s="25" t="s">
        <v>61</v>
      </c>
      <c r="JR38" s="25" t="s">
        <v>56</v>
      </c>
      <c r="JS38" s="31" t="s">
        <v>63</v>
      </c>
      <c r="JT38" s="25" t="s">
        <v>64</v>
      </c>
      <c r="JU38" s="25" t="s">
        <v>64</v>
      </c>
      <c r="JV38" s="25" t="s">
        <v>7</v>
      </c>
      <c r="JW38" s="25" t="s">
        <v>7</v>
      </c>
      <c r="JX38" s="25" t="s">
        <v>63</v>
      </c>
      <c r="JY38" s="25" t="s">
        <v>63</v>
      </c>
      <c r="JZ38" s="17" t="s">
        <v>50</v>
      </c>
      <c r="KA38" s="25" t="s">
        <v>63</v>
      </c>
      <c r="KB38" s="31" t="s">
        <v>63</v>
      </c>
      <c r="KC38" s="25" t="s">
        <v>7</v>
      </c>
      <c r="KD38" s="25" t="s">
        <v>7</v>
      </c>
      <c r="KE38" s="25" t="s">
        <v>65</v>
      </c>
      <c r="KF38" s="25" t="s">
        <v>52</v>
      </c>
      <c r="KG38" s="25" t="s">
        <v>65</v>
      </c>
      <c r="KH38" s="31" t="s">
        <v>65</v>
      </c>
      <c r="KI38" s="25" t="s">
        <v>65</v>
      </c>
      <c r="KJ38" s="25" t="s">
        <v>7</v>
      </c>
      <c r="KK38" s="25" t="s">
        <v>7</v>
      </c>
      <c r="KL38" s="25" t="s">
        <v>54</v>
      </c>
      <c r="KM38" s="27" t="s">
        <v>8</v>
      </c>
      <c r="KN38" s="25" t="s">
        <v>10</v>
      </c>
      <c r="KO38" s="31" t="s">
        <v>54</v>
      </c>
      <c r="KP38" s="31" t="s">
        <v>10</v>
      </c>
      <c r="KQ38" s="25" t="s">
        <v>7</v>
      </c>
      <c r="KR38" s="25" t="s">
        <v>7</v>
      </c>
      <c r="KS38" s="27" t="s">
        <v>8</v>
      </c>
      <c r="KT38" s="25" t="s">
        <v>64</v>
      </c>
      <c r="KU38" s="25" t="s">
        <v>56</v>
      </c>
      <c r="KV38" s="25" t="s">
        <v>54</v>
      </c>
      <c r="KW38" s="27" t="s">
        <v>8</v>
      </c>
      <c r="KX38" s="25" t="s">
        <v>7</v>
      </c>
      <c r="KY38" s="25" t="s">
        <v>7</v>
      </c>
      <c r="KZ38" s="25" t="s">
        <v>51</v>
      </c>
      <c r="LA38" s="25" t="s">
        <v>51</v>
      </c>
      <c r="LB38" s="31" t="s">
        <v>51</v>
      </c>
      <c r="LC38" s="25" t="s">
        <v>37</v>
      </c>
      <c r="LD38" s="25" t="s">
        <v>51</v>
      </c>
      <c r="LE38" s="25" t="s">
        <v>7</v>
      </c>
      <c r="LF38" s="25" t="s">
        <v>7</v>
      </c>
      <c r="LG38" s="17" t="s">
        <v>50</v>
      </c>
      <c r="LH38" s="25" t="s">
        <v>51</v>
      </c>
      <c r="LI38" s="25" t="s">
        <v>51</v>
      </c>
      <c r="LJ38" s="31" t="s">
        <v>51</v>
      </c>
      <c r="LK38" s="25" t="s">
        <v>51</v>
      </c>
      <c r="LL38" s="25" t="s">
        <v>7</v>
      </c>
      <c r="LM38" s="25" t="s">
        <v>7</v>
      </c>
      <c r="LN38" s="31" t="s">
        <v>51</v>
      </c>
      <c r="LO38" s="25" t="s">
        <v>51</v>
      </c>
      <c r="LP38" s="25" t="s">
        <v>51</v>
      </c>
      <c r="LQ38" s="25" t="s">
        <v>51</v>
      </c>
      <c r="LR38" s="25" t="s">
        <v>51</v>
      </c>
      <c r="LS38" s="25" t="s">
        <v>7</v>
      </c>
      <c r="LT38" s="25" t="s">
        <v>7</v>
      </c>
      <c r="LU38" s="25" t="s">
        <v>72</v>
      </c>
      <c r="LV38" s="31" t="s">
        <v>72</v>
      </c>
      <c r="LW38" s="25" t="s">
        <v>51</v>
      </c>
      <c r="LX38" s="25" t="s">
        <v>57</v>
      </c>
      <c r="LY38" s="25" t="s">
        <v>72</v>
      </c>
      <c r="LZ38" s="25" t="s">
        <v>7</v>
      </c>
      <c r="MA38" s="25" t="s">
        <v>7</v>
      </c>
      <c r="MB38" s="25" t="s">
        <v>60</v>
      </c>
      <c r="MC38" s="25" t="s">
        <v>74</v>
      </c>
      <c r="MD38" s="31" t="s">
        <v>60</v>
      </c>
      <c r="ME38" s="25" t="s">
        <v>75</v>
      </c>
      <c r="MF38" s="17" t="s">
        <v>50</v>
      </c>
      <c r="MG38" s="25" t="s">
        <v>7</v>
      </c>
      <c r="MH38" s="25" t="s">
        <v>7</v>
      </c>
      <c r="MI38" s="39" t="s">
        <v>48</v>
      </c>
      <c r="MJ38" s="39" t="s">
        <v>48</v>
      </c>
      <c r="MK38" s="39" t="s">
        <v>48</v>
      </c>
      <c r="ML38" s="39" t="s">
        <v>48</v>
      </c>
      <c r="MM38" s="39" t="s">
        <v>48</v>
      </c>
      <c r="MN38" s="39" t="s">
        <v>7</v>
      </c>
      <c r="MO38" s="39" t="s">
        <v>7</v>
      </c>
      <c r="MP38" s="31" t="s">
        <v>49</v>
      </c>
      <c r="MQ38" s="25" t="s">
        <v>49</v>
      </c>
      <c r="MR38" s="25" t="s">
        <v>52</v>
      </c>
      <c r="MS38" s="25" t="s">
        <v>49</v>
      </c>
      <c r="MT38" s="25" t="s">
        <v>49</v>
      </c>
      <c r="MU38" s="25" t="s">
        <v>7</v>
      </c>
      <c r="MV38" s="25" t="s">
        <v>7</v>
      </c>
      <c r="MW38" s="25" t="s">
        <v>40</v>
      </c>
      <c r="MX38" s="17" t="s">
        <v>50</v>
      </c>
      <c r="MY38" s="31" t="s">
        <v>49</v>
      </c>
      <c r="MZ38" s="25" t="s">
        <v>40</v>
      </c>
      <c r="NA38" s="25" t="s">
        <v>40</v>
      </c>
      <c r="NB38" s="25" t="s">
        <v>7</v>
      </c>
      <c r="NC38" s="25" t="s">
        <v>7</v>
      </c>
      <c r="ND38" s="25" t="s">
        <v>51</v>
      </c>
      <c r="NE38" s="31" t="s">
        <v>45</v>
      </c>
      <c r="NF38" s="25" t="s">
        <v>37</v>
      </c>
      <c r="NG38" s="25" t="s">
        <v>45</v>
      </c>
      <c r="NH38" s="25" t="s">
        <v>45</v>
      </c>
      <c r="NI38" s="25" t="s">
        <v>7</v>
      </c>
      <c r="NJ38" s="25" t="s">
        <v>7</v>
      </c>
      <c r="NK38" s="25" t="s">
        <v>51</v>
      </c>
      <c r="NL38" s="25" t="s">
        <v>44</v>
      </c>
      <c r="NM38" s="25" t="s">
        <v>44</v>
      </c>
      <c r="NN38" s="31" t="s">
        <v>44</v>
      </c>
      <c r="NO38" s="25" t="s">
        <v>52</v>
      </c>
      <c r="NP38" s="25" t="s">
        <v>7</v>
      </c>
      <c r="NQ38" s="25" t="s">
        <v>7</v>
      </c>
    </row>
    <row r="39" spans="1:381">
      <c r="A39" s="129"/>
      <c r="B39" s="121" t="s">
        <v>53</v>
      </c>
      <c r="C39" s="107" t="str">
        <f>IF($D$56="RA","CETI","7H30-18H")</f>
        <v>7H30-18H</v>
      </c>
      <c r="D39" s="75" t="s">
        <v>54</v>
      </c>
      <c r="E39" s="77" t="s">
        <v>8</v>
      </c>
      <c r="F39" s="77" t="s">
        <v>8</v>
      </c>
      <c r="G39" s="75" t="s">
        <v>7</v>
      </c>
      <c r="H39" s="113" t="s">
        <v>7</v>
      </c>
      <c r="I39" s="80" t="s">
        <v>7</v>
      </c>
      <c r="J39" s="80" t="s">
        <v>7</v>
      </c>
      <c r="K39" s="25" t="s">
        <v>55</v>
      </c>
      <c r="L39" s="31" t="s">
        <v>55</v>
      </c>
      <c r="M39" s="25" t="s">
        <v>55</v>
      </c>
      <c r="N39" s="25" t="s">
        <v>55</v>
      </c>
      <c r="O39" s="25" t="s">
        <v>37</v>
      </c>
      <c r="P39" s="25" t="s">
        <v>7</v>
      </c>
      <c r="Q39" s="25" t="s">
        <v>7</v>
      </c>
      <c r="R39" s="31" t="s">
        <v>56</v>
      </c>
      <c r="S39" s="25" t="s">
        <v>37</v>
      </c>
      <c r="T39" s="25" t="s">
        <v>56</v>
      </c>
      <c r="U39" s="25" t="s">
        <v>56</v>
      </c>
      <c r="V39" s="25" t="s">
        <v>56</v>
      </c>
      <c r="W39" s="25" t="s">
        <v>7</v>
      </c>
      <c r="X39" s="25" t="s">
        <v>7</v>
      </c>
      <c r="Y39" s="25" t="s">
        <v>51</v>
      </c>
      <c r="Z39" s="25" t="s">
        <v>51</v>
      </c>
      <c r="AA39" s="25" t="s">
        <v>51</v>
      </c>
      <c r="AB39" s="17" t="s">
        <v>50</v>
      </c>
      <c r="AC39" s="31" t="s">
        <v>55</v>
      </c>
      <c r="AD39" s="25" t="s">
        <v>7</v>
      </c>
      <c r="AE39" s="25" t="s">
        <v>7</v>
      </c>
      <c r="AF39" s="25" t="s">
        <v>57</v>
      </c>
      <c r="AG39" s="25" t="s">
        <v>58</v>
      </c>
      <c r="AH39" s="31" t="s">
        <v>58</v>
      </c>
      <c r="AI39" s="25" t="s">
        <v>58</v>
      </c>
      <c r="AJ39" s="25" t="s">
        <v>58</v>
      </c>
      <c r="AK39" s="25" t="s">
        <v>7</v>
      </c>
      <c r="AL39" s="25" t="s">
        <v>7</v>
      </c>
      <c r="AM39" s="25" t="s">
        <v>58</v>
      </c>
      <c r="AN39" s="25" t="s">
        <v>57</v>
      </c>
      <c r="AO39" s="25" t="s">
        <v>59</v>
      </c>
      <c r="AP39" s="31" t="s">
        <v>51</v>
      </c>
      <c r="AQ39" s="25" t="s">
        <v>60</v>
      </c>
      <c r="AR39" s="25" t="s">
        <v>7</v>
      </c>
      <c r="AS39" s="25" t="s">
        <v>7</v>
      </c>
      <c r="AT39" s="25" t="s">
        <v>59</v>
      </c>
      <c r="AU39" s="31" t="s">
        <v>59</v>
      </c>
      <c r="AV39" s="25" t="s">
        <v>57</v>
      </c>
      <c r="AW39" s="25" t="s">
        <v>59</v>
      </c>
      <c r="AX39" s="25" t="s">
        <v>59</v>
      </c>
      <c r="AY39" s="25" t="s">
        <v>7</v>
      </c>
      <c r="AZ39" s="25" t="s">
        <v>7</v>
      </c>
      <c r="BA39" s="25" t="s">
        <v>54</v>
      </c>
      <c r="BB39" s="25" t="s">
        <v>54</v>
      </c>
      <c r="BC39" s="25" t="s">
        <v>54</v>
      </c>
      <c r="BD39" s="27" t="s">
        <v>8</v>
      </c>
      <c r="BE39" s="31" t="s">
        <v>54</v>
      </c>
      <c r="BF39" s="25" t="s">
        <v>7</v>
      </c>
      <c r="BG39" s="25" t="s">
        <v>7</v>
      </c>
      <c r="BH39" s="17" t="s">
        <v>46</v>
      </c>
      <c r="BI39" s="25" t="s">
        <v>54</v>
      </c>
      <c r="BJ39" s="27" t="s">
        <v>8</v>
      </c>
      <c r="BK39" s="25" t="s">
        <v>61</v>
      </c>
      <c r="BL39" s="27" t="s">
        <v>8</v>
      </c>
      <c r="BM39" s="25" t="s">
        <v>7</v>
      </c>
      <c r="BN39" s="25" t="s">
        <v>7</v>
      </c>
      <c r="BO39" s="31" t="s">
        <v>62</v>
      </c>
      <c r="BP39" s="25" t="s">
        <v>62</v>
      </c>
      <c r="BQ39" s="25" t="s">
        <v>62</v>
      </c>
      <c r="BR39" s="25" t="s">
        <v>52</v>
      </c>
      <c r="BS39" s="25" t="s">
        <v>51</v>
      </c>
      <c r="BT39" s="25" t="s">
        <v>7</v>
      </c>
      <c r="BU39" s="25" t="s">
        <v>7</v>
      </c>
      <c r="BV39" s="25" t="s">
        <v>51</v>
      </c>
      <c r="BW39" s="31" t="s">
        <v>51</v>
      </c>
      <c r="BX39" s="25" t="s">
        <v>51</v>
      </c>
      <c r="BY39" s="25" t="s">
        <v>51</v>
      </c>
      <c r="BZ39" s="25" t="s">
        <v>61</v>
      </c>
      <c r="CA39" s="25" t="s">
        <v>7</v>
      </c>
      <c r="CB39" s="25" t="s">
        <v>7</v>
      </c>
      <c r="CC39" s="25" t="s">
        <v>61</v>
      </c>
      <c r="CD39" s="25" t="s">
        <v>56</v>
      </c>
      <c r="CE39" s="31" t="s">
        <v>63</v>
      </c>
      <c r="CF39" s="25" t="s">
        <v>64</v>
      </c>
      <c r="CG39" s="25" t="s">
        <v>64</v>
      </c>
      <c r="CH39" s="25" t="s">
        <v>7</v>
      </c>
      <c r="CI39" s="25" t="s">
        <v>7</v>
      </c>
      <c r="CJ39" s="25" t="s">
        <v>63</v>
      </c>
      <c r="CK39" s="25" t="s">
        <v>63</v>
      </c>
      <c r="CL39" s="17" t="s">
        <v>50</v>
      </c>
      <c r="CM39" s="25" t="s">
        <v>63</v>
      </c>
      <c r="CN39" s="31" t="s">
        <v>63</v>
      </c>
      <c r="CO39" s="25" t="s">
        <v>7</v>
      </c>
      <c r="CP39" s="25" t="s">
        <v>7</v>
      </c>
      <c r="CQ39" s="25" t="s">
        <v>65</v>
      </c>
      <c r="CR39" s="25" t="s">
        <v>52</v>
      </c>
      <c r="CS39" s="25" t="s">
        <v>65</v>
      </c>
      <c r="CT39" s="31" t="s">
        <v>65</v>
      </c>
      <c r="CU39" s="25" t="s">
        <v>65</v>
      </c>
      <c r="CV39" s="25" t="s">
        <v>7</v>
      </c>
      <c r="CW39" s="25" t="s">
        <v>7</v>
      </c>
      <c r="CX39" s="25" t="s">
        <v>54</v>
      </c>
      <c r="CY39" s="27" t="s">
        <v>8</v>
      </c>
      <c r="CZ39" s="25" t="s">
        <v>10</v>
      </c>
      <c r="DA39" s="31" t="s">
        <v>54</v>
      </c>
      <c r="DB39" s="31" t="s">
        <v>10</v>
      </c>
      <c r="DC39" s="25" t="s">
        <v>7</v>
      </c>
      <c r="DD39" s="25" t="s">
        <v>7</v>
      </c>
      <c r="DE39" s="27" t="s">
        <v>8</v>
      </c>
      <c r="DF39" s="25" t="s">
        <v>64</v>
      </c>
      <c r="DG39" s="25" t="s">
        <v>56</v>
      </c>
      <c r="DH39" s="25" t="s">
        <v>54</v>
      </c>
      <c r="DI39" s="27" t="s">
        <v>8</v>
      </c>
      <c r="DJ39" s="25" t="s">
        <v>7</v>
      </c>
      <c r="DK39" s="25" t="s">
        <v>7</v>
      </c>
      <c r="DL39" s="25" t="s">
        <v>51</v>
      </c>
      <c r="DM39" s="25" t="s">
        <v>51</v>
      </c>
      <c r="DN39" s="31" t="s">
        <v>51</v>
      </c>
      <c r="DO39" s="25" t="s">
        <v>37</v>
      </c>
      <c r="DP39" s="25" t="s">
        <v>51</v>
      </c>
      <c r="DQ39" s="25" t="s">
        <v>7</v>
      </c>
      <c r="DR39" s="25" t="s">
        <v>7</v>
      </c>
      <c r="DS39" s="17" t="s">
        <v>50</v>
      </c>
      <c r="DT39" s="25" t="s">
        <v>51</v>
      </c>
      <c r="DU39" s="25" t="s">
        <v>51</v>
      </c>
      <c r="DV39" s="31" t="s">
        <v>51</v>
      </c>
      <c r="DW39" s="25" t="s">
        <v>51</v>
      </c>
      <c r="DX39" s="25" t="s">
        <v>7</v>
      </c>
      <c r="DY39" s="25" t="s">
        <v>7</v>
      </c>
      <c r="DZ39" s="31" t="s">
        <v>51</v>
      </c>
      <c r="EA39" s="25" t="s">
        <v>51</v>
      </c>
      <c r="EB39" s="25" t="s">
        <v>51</v>
      </c>
      <c r="EC39" s="25" t="s">
        <v>51</v>
      </c>
      <c r="ED39" s="25" t="s">
        <v>51</v>
      </c>
      <c r="EE39" s="25" t="s">
        <v>7</v>
      </c>
      <c r="EF39" s="25" t="s">
        <v>7</v>
      </c>
      <c r="EG39" s="25" t="s">
        <v>72</v>
      </c>
      <c r="EH39" s="31" t="s">
        <v>72</v>
      </c>
      <c r="EI39" s="25" t="s">
        <v>51</v>
      </c>
      <c r="EJ39" s="25" t="s">
        <v>57</v>
      </c>
      <c r="EK39" s="25" t="s">
        <v>72</v>
      </c>
      <c r="EL39" s="25" t="s">
        <v>7</v>
      </c>
      <c r="EM39" s="25" t="s">
        <v>7</v>
      </c>
      <c r="EN39" s="25" t="s">
        <v>60</v>
      </c>
      <c r="EO39" s="25" t="s">
        <v>74</v>
      </c>
      <c r="EP39" s="31" t="s">
        <v>60</v>
      </c>
      <c r="EQ39" s="25" t="s">
        <v>75</v>
      </c>
      <c r="ER39" s="17" t="s">
        <v>50</v>
      </c>
      <c r="ES39" s="25" t="s">
        <v>7</v>
      </c>
      <c r="ET39" s="25" t="s">
        <v>7</v>
      </c>
      <c r="EU39" s="39" t="s">
        <v>48</v>
      </c>
      <c r="EV39" s="39" t="s">
        <v>48</v>
      </c>
      <c r="EW39" s="39" t="s">
        <v>48</v>
      </c>
      <c r="EX39" s="39" t="s">
        <v>48</v>
      </c>
      <c r="EY39" s="39" t="s">
        <v>48</v>
      </c>
      <c r="EZ39" s="39" t="s">
        <v>7</v>
      </c>
      <c r="FA39" s="39" t="s">
        <v>7</v>
      </c>
      <c r="FB39" s="31" t="s">
        <v>49</v>
      </c>
      <c r="FC39" s="25" t="s">
        <v>49</v>
      </c>
      <c r="FD39" s="25" t="s">
        <v>52</v>
      </c>
      <c r="FE39" s="25" t="s">
        <v>49</v>
      </c>
      <c r="FF39" s="25" t="s">
        <v>49</v>
      </c>
      <c r="FG39" s="25" t="s">
        <v>7</v>
      </c>
      <c r="FH39" s="25" t="s">
        <v>7</v>
      </c>
      <c r="FI39" s="25" t="s">
        <v>40</v>
      </c>
      <c r="FJ39" s="17" t="s">
        <v>50</v>
      </c>
      <c r="FK39" s="31" t="s">
        <v>49</v>
      </c>
      <c r="FL39" s="25" t="s">
        <v>40</v>
      </c>
      <c r="FM39" s="25" t="s">
        <v>40</v>
      </c>
      <c r="FN39" s="25" t="s">
        <v>7</v>
      </c>
      <c r="FO39" s="25" t="s">
        <v>7</v>
      </c>
      <c r="FP39" s="25" t="s">
        <v>51</v>
      </c>
      <c r="FQ39" s="31" t="s">
        <v>45</v>
      </c>
      <c r="FR39" s="25" t="s">
        <v>37</v>
      </c>
      <c r="FS39" s="25" t="s">
        <v>45</v>
      </c>
      <c r="FT39" s="25" t="s">
        <v>45</v>
      </c>
      <c r="FU39" s="25" t="s">
        <v>7</v>
      </c>
      <c r="FV39" s="25" t="s">
        <v>7</v>
      </c>
      <c r="FW39" s="25" t="s">
        <v>51</v>
      </c>
      <c r="FX39" s="25" t="s">
        <v>44</v>
      </c>
      <c r="FY39" s="25" t="s">
        <v>44</v>
      </c>
      <c r="FZ39" s="31" t="s">
        <v>44</v>
      </c>
      <c r="GA39" s="25" t="s">
        <v>52</v>
      </c>
      <c r="GB39" s="25" t="s">
        <v>7</v>
      </c>
      <c r="GC39" s="25" t="s">
        <v>7</v>
      </c>
      <c r="GD39" s="25" t="s">
        <v>14</v>
      </c>
      <c r="GE39" s="31" t="s">
        <v>14</v>
      </c>
      <c r="GF39" s="27" t="s">
        <v>8</v>
      </c>
      <c r="GG39" s="25" t="s">
        <v>14</v>
      </c>
      <c r="GH39" s="25" t="s">
        <v>14</v>
      </c>
      <c r="GI39" s="25" t="s">
        <v>7</v>
      </c>
      <c r="GJ39" s="25" t="s">
        <v>7</v>
      </c>
      <c r="GK39" s="25" t="s">
        <v>53</v>
      </c>
      <c r="GL39" s="25" t="s">
        <v>54</v>
      </c>
      <c r="GM39" s="25" t="s">
        <v>54</v>
      </c>
      <c r="GN39" s="27" t="s">
        <v>8</v>
      </c>
      <c r="GO39" s="27" t="s">
        <v>8</v>
      </c>
      <c r="GP39" s="25" t="s">
        <v>7</v>
      </c>
      <c r="GQ39" s="25" t="s">
        <v>7</v>
      </c>
      <c r="GR39" s="25" t="s">
        <v>55</v>
      </c>
      <c r="GS39" s="31" t="s">
        <v>55</v>
      </c>
      <c r="GT39" s="25" t="s">
        <v>55</v>
      </c>
      <c r="GU39" s="25" t="s">
        <v>55</v>
      </c>
      <c r="GV39" s="25" t="s">
        <v>37</v>
      </c>
      <c r="GW39" s="25" t="s">
        <v>7</v>
      </c>
      <c r="GX39" s="25" t="s">
        <v>7</v>
      </c>
      <c r="GY39" s="31" t="s">
        <v>56</v>
      </c>
      <c r="GZ39" s="25" t="s">
        <v>37</v>
      </c>
      <c r="HA39" s="25" t="s">
        <v>56</v>
      </c>
      <c r="HB39" s="25" t="s">
        <v>56</v>
      </c>
      <c r="HC39" s="25" t="s">
        <v>56</v>
      </c>
      <c r="HD39" s="25" t="s">
        <v>7</v>
      </c>
      <c r="HE39" s="25" t="s">
        <v>7</v>
      </c>
      <c r="HF39" s="25" t="s">
        <v>51</v>
      </c>
      <c r="HG39" s="25" t="s">
        <v>51</v>
      </c>
      <c r="HH39" s="25" t="s">
        <v>51</v>
      </c>
      <c r="HI39" s="17" t="s">
        <v>50</v>
      </c>
      <c r="HJ39" s="31" t="s">
        <v>55</v>
      </c>
      <c r="HK39" s="25" t="s">
        <v>7</v>
      </c>
      <c r="HL39" s="25" t="s">
        <v>7</v>
      </c>
      <c r="HM39" s="25" t="s">
        <v>57</v>
      </c>
      <c r="HN39" s="25" t="s">
        <v>58</v>
      </c>
      <c r="HO39" s="31" t="s">
        <v>58</v>
      </c>
      <c r="HP39" s="25" t="s">
        <v>58</v>
      </c>
      <c r="HQ39" s="25" t="s">
        <v>58</v>
      </c>
      <c r="HR39" s="25" t="s">
        <v>7</v>
      </c>
      <c r="HS39" s="25" t="s">
        <v>7</v>
      </c>
      <c r="HT39" s="25" t="s">
        <v>58</v>
      </c>
      <c r="HU39" s="25" t="s">
        <v>57</v>
      </c>
      <c r="HV39" s="25" t="s">
        <v>59</v>
      </c>
      <c r="HW39" s="31" t="s">
        <v>51</v>
      </c>
      <c r="HX39" s="25" t="s">
        <v>60</v>
      </c>
      <c r="HY39" s="25" t="s">
        <v>7</v>
      </c>
      <c r="HZ39" s="25" t="s">
        <v>7</v>
      </c>
      <c r="IA39" s="25" t="s">
        <v>59</v>
      </c>
      <c r="IB39" s="31" t="s">
        <v>59</v>
      </c>
      <c r="IC39" s="25" t="s">
        <v>57</v>
      </c>
      <c r="ID39" s="25" t="s">
        <v>59</v>
      </c>
      <c r="IE39" s="25" t="s">
        <v>59</v>
      </c>
      <c r="IF39" s="25" t="s">
        <v>7</v>
      </c>
      <c r="IG39" s="25" t="s">
        <v>7</v>
      </c>
      <c r="IH39" s="25" t="s">
        <v>54</v>
      </c>
      <c r="II39" s="25" t="s">
        <v>54</v>
      </c>
      <c r="IJ39" s="25" t="s">
        <v>54</v>
      </c>
      <c r="IK39" s="27" t="s">
        <v>8</v>
      </c>
      <c r="IL39" s="31" t="s">
        <v>54</v>
      </c>
      <c r="IM39" s="25" t="s">
        <v>7</v>
      </c>
      <c r="IN39" s="25" t="s">
        <v>7</v>
      </c>
      <c r="IO39" s="17" t="s">
        <v>46</v>
      </c>
      <c r="IP39" s="25" t="s">
        <v>54</v>
      </c>
      <c r="IQ39" s="27" t="s">
        <v>8</v>
      </c>
      <c r="IR39" s="25" t="s">
        <v>61</v>
      </c>
      <c r="IS39" s="27" t="s">
        <v>8</v>
      </c>
      <c r="IT39" s="25" t="s">
        <v>7</v>
      </c>
      <c r="IU39" s="25" t="s">
        <v>7</v>
      </c>
      <c r="IV39" s="31" t="s">
        <v>62</v>
      </c>
      <c r="IW39" s="25" t="s">
        <v>62</v>
      </c>
      <c r="IX39" s="25" t="s">
        <v>62</v>
      </c>
      <c r="IY39" s="25" t="s">
        <v>52</v>
      </c>
      <c r="IZ39" s="25" t="s">
        <v>51</v>
      </c>
      <c r="JA39" s="25" t="s">
        <v>7</v>
      </c>
      <c r="JB39" s="25" t="s">
        <v>7</v>
      </c>
      <c r="JC39" s="25" t="s">
        <v>51</v>
      </c>
      <c r="JD39" s="31" t="s">
        <v>51</v>
      </c>
      <c r="JE39" s="25" t="s">
        <v>51</v>
      </c>
      <c r="JF39" s="25" t="s">
        <v>51</v>
      </c>
      <c r="JG39" s="25" t="s">
        <v>61</v>
      </c>
      <c r="JH39" s="25" t="s">
        <v>7</v>
      </c>
      <c r="JI39" s="25" t="s">
        <v>7</v>
      </c>
      <c r="JJ39" s="25" t="s">
        <v>61</v>
      </c>
      <c r="JK39" s="25" t="s">
        <v>56</v>
      </c>
      <c r="JL39" s="31" t="s">
        <v>63</v>
      </c>
      <c r="JM39" s="25" t="s">
        <v>64</v>
      </c>
      <c r="JN39" s="25" t="s">
        <v>64</v>
      </c>
      <c r="JO39" s="25" t="s">
        <v>7</v>
      </c>
      <c r="JP39" s="25" t="s">
        <v>7</v>
      </c>
      <c r="JQ39" s="25" t="s">
        <v>63</v>
      </c>
      <c r="JR39" s="25" t="s">
        <v>63</v>
      </c>
      <c r="JS39" s="17" t="s">
        <v>50</v>
      </c>
      <c r="JT39" s="25" t="s">
        <v>63</v>
      </c>
      <c r="JU39" s="31" t="s">
        <v>63</v>
      </c>
      <c r="JV39" s="25" t="s">
        <v>7</v>
      </c>
      <c r="JW39" s="25" t="s">
        <v>7</v>
      </c>
      <c r="JX39" s="25" t="s">
        <v>65</v>
      </c>
      <c r="JY39" s="25" t="s">
        <v>52</v>
      </c>
      <c r="JZ39" s="25" t="s">
        <v>65</v>
      </c>
      <c r="KA39" s="31" t="s">
        <v>65</v>
      </c>
      <c r="KB39" s="25" t="s">
        <v>65</v>
      </c>
      <c r="KC39" s="25" t="s">
        <v>7</v>
      </c>
      <c r="KD39" s="25" t="s">
        <v>7</v>
      </c>
      <c r="KE39" s="25" t="s">
        <v>54</v>
      </c>
      <c r="KF39" s="27" t="s">
        <v>8</v>
      </c>
      <c r="KG39" s="25" t="s">
        <v>10</v>
      </c>
      <c r="KH39" s="31" t="s">
        <v>54</v>
      </c>
      <c r="KI39" s="31" t="s">
        <v>10</v>
      </c>
      <c r="KJ39" s="25" t="s">
        <v>7</v>
      </c>
      <c r="KK39" s="25" t="s">
        <v>7</v>
      </c>
      <c r="KL39" s="27" t="s">
        <v>8</v>
      </c>
      <c r="KM39" s="25" t="s">
        <v>64</v>
      </c>
      <c r="KN39" s="25" t="s">
        <v>56</v>
      </c>
      <c r="KO39" s="25" t="s">
        <v>54</v>
      </c>
      <c r="KP39" s="27" t="s">
        <v>8</v>
      </c>
      <c r="KQ39" s="25" t="s">
        <v>7</v>
      </c>
      <c r="KR39" s="25" t="s">
        <v>7</v>
      </c>
      <c r="KS39" s="25" t="s">
        <v>51</v>
      </c>
      <c r="KT39" s="25" t="s">
        <v>51</v>
      </c>
      <c r="KU39" s="31" t="s">
        <v>51</v>
      </c>
      <c r="KV39" s="25" t="s">
        <v>37</v>
      </c>
      <c r="KW39" s="25" t="s">
        <v>51</v>
      </c>
      <c r="KX39" s="25" t="s">
        <v>7</v>
      </c>
      <c r="KY39" s="25" t="s">
        <v>7</v>
      </c>
      <c r="KZ39" s="17" t="s">
        <v>50</v>
      </c>
      <c r="LA39" s="25" t="s">
        <v>51</v>
      </c>
      <c r="LB39" s="25" t="s">
        <v>51</v>
      </c>
      <c r="LC39" s="31" t="s">
        <v>51</v>
      </c>
      <c r="LD39" s="25" t="s">
        <v>51</v>
      </c>
      <c r="LE39" s="25" t="s">
        <v>7</v>
      </c>
      <c r="LF39" s="25" t="s">
        <v>7</v>
      </c>
      <c r="LG39" s="31" t="s">
        <v>51</v>
      </c>
      <c r="LH39" s="25" t="s">
        <v>51</v>
      </c>
      <c r="LI39" s="25" t="s">
        <v>51</v>
      </c>
      <c r="LJ39" s="25" t="s">
        <v>51</v>
      </c>
      <c r="LK39" s="25" t="s">
        <v>51</v>
      </c>
      <c r="LL39" s="25" t="s">
        <v>7</v>
      </c>
      <c r="LM39" s="25" t="s">
        <v>7</v>
      </c>
      <c r="LN39" s="25" t="s">
        <v>72</v>
      </c>
      <c r="LO39" s="31" t="s">
        <v>72</v>
      </c>
      <c r="LP39" s="25" t="s">
        <v>51</v>
      </c>
      <c r="LQ39" s="25" t="s">
        <v>57</v>
      </c>
      <c r="LR39" s="25" t="s">
        <v>72</v>
      </c>
      <c r="LS39" s="25" t="s">
        <v>7</v>
      </c>
      <c r="LT39" s="25" t="s">
        <v>7</v>
      </c>
      <c r="LU39" s="25" t="s">
        <v>60</v>
      </c>
      <c r="LV39" s="25" t="s">
        <v>74</v>
      </c>
      <c r="LW39" s="31" t="s">
        <v>60</v>
      </c>
      <c r="LX39" s="25" t="s">
        <v>75</v>
      </c>
      <c r="LY39" s="17" t="s">
        <v>50</v>
      </c>
      <c r="LZ39" s="25" t="s">
        <v>7</v>
      </c>
      <c r="MA39" s="25" t="s">
        <v>7</v>
      </c>
      <c r="MB39" s="39" t="s">
        <v>48</v>
      </c>
      <c r="MC39" s="39" t="s">
        <v>48</v>
      </c>
      <c r="MD39" s="39" t="s">
        <v>48</v>
      </c>
      <c r="ME39" s="39" t="s">
        <v>48</v>
      </c>
      <c r="MF39" s="39" t="s">
        <v>48</v>
      </c>
      <c r="MG39" s="39" t="s">
        <v>7</v>
      </c>
      <c r="MH39" s="39" t="s">
        <v>7</v>
      </c>
      <c r="MI39" s="31" t="s">
        <v>49</v>
      </c>
      <c r="MJ39" s="25" t="s">
        <v>49</v>
      </c>
      <c r="MK39" s="25" t="s">
        <v>52</v>
      </c>
      <c r="ML39" s="25" t="s">
        <v>49</v>
      </c>
      <c r="MM39" s="25" t="s">
        <v>49</v>
      </c>
      <c r="MN39" s="25" t="s">
        <v>7</v>
      </c>
      <c r="MO39" s="25" t="s">
        <v>7</v>
      </c>
      <c r="MP39" s="25" t="s">
        <v>40</v>
      </c>
      <c r="MQ39" s="17" t="s">
        <v>50</v>
      </c>
      <c r="MR39" s="31" t="s">
        <v>49</v>
      </c>
      <c r="MS39" s="25" t="s">
        <v>40</v>
      </c>
      <c r="MT39" s="25" t="s">
        <v>40</v>
      </c>
      <c r="MU39" s="25" t="s">
        <v>7</v>
      </c>
      <c r="MV39" s="25" t="s">
        <v>7</v>
      </c>
      <c r="MW39" s="25" t="s">
        <v>51</v>
      </c>
      <c r="MX39" s="31" t="s">
        <v>45</v>
      </c>
      <c r="MY39" s="25" t="s">
        <v>37</v>
      </c>
      <c r="MZ39" s="25" t="s">
        <v>45</v>
      </c>
      <c r="NA39" s="25" t="s">
        <v>45</v>
      </c>
      <c r="NB39" s="25" t="s">
        <v>7</v>
      </c>
      <c r="NC39" s="25" t="s">
        <v>7</v>
      </c>
      <c r="ND39" s="25" t="s">
        <v>51</v>
      </c>
      <c r="NE39" s="25" t="s">
        <v>44</v>
      </c>
      <c r="NF39" s="25" t="s">
        <v>44</v>
      </c>
      <c r="NG39" s="31" t="s">
        <v>44</v>
      </c>
      <c r="NH39" s="25" t="s">
        <v>52</v>
      </c>
      <c r="NI39" s="25" t="s">
        <v>7</v>
      </c>
      <c r="NJ39" s="25" t="s">
        <v>7</v>
      </c>
      <c r="NK39" s="25" t="s">
        <v>14</v>
      </c>
      <c r="NL39" s="31" t="s">
        <v>14</v>
      </c>
      <c r="NM39" s="27" t="s">
        <v>8</v>
      </c>
      <c r="NN39" s="25" t="s">
        <v>14</v>
      </c>
      <c r="NO39" s="25" t="s">
        <v>14</v>
      </c>
      <c r="NP39" s="25" t="s">
        <v>7</v>
      </c>
      <c r="NQ39" s="25" t="s">
        <v>7</v>
      </c>
    </row>
    <row r="40" spans="1:381">
      <c r="A40" s="129"/>
      <c r="B40" s="121" t="s">
        <v>55</v>
      </c>
      <c r="C40" s="106" t="str">
        <f>IF(COUNTIF(Trames!$K$73:$K$80,'Deroulé 5Jours'!$A37),"RA","JFR-36")</f>
        <v>JFR-36</v>
      </c>
      <c r="D40" s="75" t="s">
        <v>55</v>
      </c>
      <c r="E40" s="75" t="s">
        <v>55</v>
      </c>
      <c r="F40" s="75" t="s">
        <v>37</v>
      </c>
      <c r="G40" s="75" t="s">
        <v>7</v>
      </c>
      <c r="H40" s="113" t="s">
        <v>7</v>
      </c>
      <c r="I40" s="80" t="s">
        <v>7</v>
      </c>
      <c r="J40" s="80" t="s">
        <v>7</v>
      </c>
      <c r="K40" s="31" t="s">
        <v>56</v>
      </c>
      <c r="L40" s="25" t="s">
        <v>37</v>
      </c>
      <c r="M40" s="25" t="s">
        <v>56</v>
      </c>
      <c r="N40" s="25" t="s">
        <v>56</v>
      </c>
      <c r="O40" s="25" t="s">
        <v>56</v>
      </c>
      <c r="P40" s="25" t="s">
        <v>7</v>
      </c>
      <c r="Q40" s="25" t="s">
        <v>7</v>
      </c>
      <c r="R40" s="25" t="s">
        <v>51</v>
      </c>
      <c r="S40" s="25" t="s">
        <v>51</v>
      </c>
      <c r="T40" s="25" t="s">
        <v>51</v>
      </c>
      <c r="U40" s="17" t="s">
        <v>50</v>
      </c>
      <c r="V40" s="31" t="s">
        <v>55</v>
      </c>
      <c r="W40" s="25" t="s">
        <v>7</v>
      </c>
      <c r="X40" s="25" t="s">
        <v>7</v>
      </c>
      <c r="Y40" s="25" t="s">
        <v>57</v>
      </c>
      <c r="Z40" s="25" t="s">
        <v>58</v>
      </c>
      <c r="AA40" s="31" t="s">
        <v>58</v>
      </c>
      <c r="AB40" s="25" t="s">
        <v>58</v>
      </c>
      <c r="AC40" s="25" t="s">
        <v>58</v>
      </c>
      <c r="AD40" s="25" t="s">
        <v>7</v>
      </c>
      <c r="AE40" s="25" t="s">
        <v>7</v>
      </c>
      <c r="AF40" s="25" t="s">
        <v>58</v>
      </c>
      <c r="AG40" s="25" t="s">
        <v>57</v>
      </c>
      <c r="AH40" s="25" t="s">
        <v>59</v>
      </c>
      <c r="AI40" s="31" t="s">
        <v>51</v>
      </c>
      <c r="AJ40" s="25" t="s">
        <v>60</v>
      </c>
      <c r="AK40" s="25" t="s">
        <v>7</v>
      </c>
      <c r="AL40" s="25" t="s">
        <v>7</v>
      </c>
      <c r="AM40" s="25" t="s">
        <v>59</v>
      </c>
      <c r="AN40" s="31" t="s">
        <v>59</v>
      </c>
      <c r="AO40" s="25" t="s">
        <v>57</v>
      </c>
      <c r="AP40" s="25" t="s">
        <v>59</v>
      </c>
      <c r="AQ40" s="25" t="s">
        <v>59</v>
      </c>
      <c r="AR40" s="25" t="s">
        <v>7</v>
      </c>
      <c r="AS40" s="25" t="s">
        <v>7</v>
      </c>
      <c r="AT40" s="25" t="s">
        <v>54</v>
      </c>
      <c r="AU40" s="25" t="s">
        <v>54</v>
      </c>
      <c r="AV40" s="25" t="s">
        <v>54</v>
      </c>
      <c r="AW40" s="27" t="s">
        <v>8</v>
      </c>
      <c r="AX40" s="31" t="s">
        <v>54</v>
      </c>
      <c r="AY40" s="25" t="s">
        <v>7</v>
      </c>
      <c r="AZ40" s="25" t="s">
        <v>7</v>
      </c>
      <c r="BA40" s="17" t="s">
        <v>46</v>
      </c>
      <c r="BB40" s="25" t="s">
        <v>54</v>
      </c>
      <c r="BC40" s="27" t="s">
        <v>8</v>
      </c>
      <c r="BD40" s="25" t="s">
        <v>61</v>
      </c>
      <c r="BE40" s="27" t="s">
        <v>8</v>
      </c>
      <c r="BF40" s="25" t="s">
        <v>7</v>
      </c>
      <c r="BG40" s="25" t="s">
        <v>7</v>
      </c>
      <c r="BH40" s="31" t="s">
        <v>62</v>
      </c>
      <c r="BI40" s="25" t="s">
        <v>62</v>
      </c>
      <c r="BJ40" s="25" t="s">
        <v>62</v>
      </c>
      <c r="BK40" s="25" t="s">
        <v>52</v>
      </c>
      <c r="BL40" s="25" t="s">
        <v>51</v>
      </c>
      <c r="BM40" s="25" t="s">
        <v>7</v>
      </c>
      <c r="BN40" s="25" t="s">
        <v>7</v>
      </c>
      <c r="BO40" s="25" t="s">
        <v>51</v>
      </c>
      <c r="BP40" s="31" t="s">
        <v>51</v>
      </c>
      <c r="BQ40" s="25" t="s">
        <v>51</v>
      </c>
      <c r="BR40" s="25" t="s">
        <v>51</v>
      </c>
      <c r="BS40" s="25" t="s">
        <v>61</v>
      </c>
      <c r="BT40" s="25" t="s">
        <v>7</v>
      </c>
      <c r="BU40" s="25" t="s">
        <v>7</v>
      </c>
      <c r="BV40" s="25" t="s">
        <v>61</v>
      </c>
      <c r="BW40" s="25" t="s">
        <v>56</v>
      </c>
      <c r="BX40" s="31" t="s">
        <v>63</v>
      </c>
      <c r="BY40" s="25" t="s">
        <v>64</v>
      </c>
      <c r="BZ40" s="25" t="s">
        <v>64</v>
      </c>
      <c r="CA40" s="25" t="s">
        <v>7</v>
      </c>
      <c r="CB40" s="25" t="s">
        <v>7</v>
      </c>
      <c r="CC40" s="25" t="s">
        <v>63</v>
      </c>
      <c r="CD40" s="25" t="s">
        <v>63</v>
      </c>
      <c r="CE40" s="17" t="s">
        <v>50</v>
      </c>
      <c r="CF40" s="25" t="s">
        <v>63</v>
      </c>
      <c r="CG40" s="31" t="s">
        <v>63</v>
      </c>
      <c r="CH40" s="25" t="s">
        <v>7</v>
      </c>
      <c r="CI40" s="25" t="s">
        <v>7</v>
      </c>
      <c r="CJ40" s="25" t="s">
        <v>65</v>
      </c>
      <c r="CK40" s="25" t="s">
        <v>52</v>
      </c>
      <c r="CL40" s="25" t="s">
        <v>65</v>
      </c>
      <c r="CM40" s="31" t="s">
        <v>65</v>
      </c>
      <c r="CN40" s="25" t="s">
        <v>65</v>
      </c>
      <c r="CO40" s="25" t="s">
        <v>7</v>
      </c>
      <c r="CP40" s="25" t="s">
        <v>7</v>
      </c>
      <c r="CQ40" s="25" t="s">
        <v>54</v>
      </c>
      <c r="CR40" s="27" t="s">
        <v>8</v>
      </c>
      <c r="CS40" s="25" t="s">
        <v>10</v>
      </c>
      <c r="CT40" s="31" t="s">
        <v>54</v>
      </c>
      <c r="CU40" s="31" t="s">
        <v>10</v>
      </c>
      <c r="CV40" s="25" t="s">
        <v>7</v>
      </c>
      <c r="CW40" s="25" t="s">
        <v>7</v>
      </c>
      <c r="CX40" s="27" t="s">
        <v>8</v>
      </c>
      <c r="CY40" s="25" t="s">
        <v>64</v>
      </c>
      <c r="CZ40" s="25" t="s">
        <v>56</v>
      </c>
      <c r="DA40" s="25" t="s">
        <v>54</v>
      </c>
      <c r="DB40" s="27" t="s">
        <v>8</v>
      </c>
      <c r="DC40" s="25" t="s">
        <v>7</v>
      </c>
      <c r="DD40" s="25" t="s">
        <v>7</v>
      </c>
      <c r="DE40" s="25" t="s">
        <v>51</v>
      </c>
      <c r="DF40" s="25" t="s">
        <v>51</v>
      </c>
      <c r="DG40" s="31" t="s">
        <v>51</v>
      </c>
      <c r="DH40" s="25" t="s">
        <v>37</v>
      </c>
      <c r="DI40" s="25" t="s">
        <v>51</v>
      </c>
      <c r="DJ40" s="25" t="s">
        <v>7</v>
      </c>
      <c r="DK40" s="25" t="s">
        <v>7</v>
      </c>
      <c r="DL40" s="17" t="s">
        <v>50</v>
      </c>
      <c r="DM40" s="25" t="s">
        <v>51</v>
      </c>
      <c r="DN40" s="25" t="s">
        <v>51</v>
      </c>
      <c r="DO40" s="31" t="s">
        <v>51</v>
      </c>
      <c r="DP40" s="25" t="s">
        <v>51</v>
      </c>
      <c r="DQ40" s="25" t="s">
        <v>7</v>
      </c>
      <c r="DR40" s="25" t="s">
        <v>7</v>
      </c>
      <c r="DS40" s="31" t="s">
        <v>51</v>
      </c>
      <c r="DT40" s="25" t="s">
        <v>51</v>
      </c>
      <c r="DU40" s="25" t="s">
        <v>51</v>
      </c>
      <c r="DV40" s="25" t="s">
        <v>51</v>
      </c>
      <c r="DW40" s="25" t="s">
        <v>51</v>
      </c>
      <c r="DX40" s="25" t="s">
        <v>7</v>
      </c>
      <c r="DY40" s="25" t="s">
        <v>7</v>
      </c>
      <c r="DZ40" s="25" t="s">
        <v>72</v>
      </c>
      <c r="EA40" s="31" t="s">
        <v>72</v>
      </c>
      <c r="EB40" s="25" t="s">
        <v>51</v>
      </c>
      <c r="EC40" s="25" t="s">
        <v>57</v>
      </c>
      <c r="ED40" s="25" t="s">
        <v>72</v>
      </c>
      <c r="EE40" s="25" t="s">
        <v>7</v>
      </c>
      <c r="EF40" s="25" t="s">
        <v>7</v>
      </c>
      <c r="EG40" s="25" t="s">
        <v>60</v>
      </c>
      <c r="EH40" s="25" t="s">
        <v>74</v>
      </c>
      <c r="EI40" s="31" t="s">
        <v>60</v>
      </c>
      <c r="EJ40" s="25" t="s">
        <v>75</v>
      </c>
      <c r="EK40" s="17" t="s">
        <v>50</v>
      </c>
      <c r="EL40" s="25" t="s">
        <v>7</v>
      </c>
      <c r="EM40" s="25" t="s">
        <v>7</v>
      </c>
      <c r="EN40" s="39" t="s">
        <v>48</v>
      </c>
      <c r="EO40" s="39" t="s">
        <v>48</v>
      </c>
      <c r="EP40" s="39" t="s">
        <v>48</v>
      </c>
      <c r="EQ40" s="39" t="s">
        <v>48</v>
      </c>
      <c r="ER40" s="39" t="s">
        <v>48</v>
      </c>
      <c r="ES40" s="39" t="s">
        <v>7</v>
      </c>
      <c r="ET40" s="39" t="s">
        <v>7</v>
      </c>
      <c r="EU40" s="31" t="s">
        <v>49</v>
      </c>
      <c r="EV40" s="25" t="s">
        <v>49</v>
      </c>
      <c r="EW40" s="25" t="s">
        <v>52</v>
      </c>
      <c r="EX40" s="25" t="s">
        <v>49</v>
      </c>
      <c r="EY40" s="25" t="s">
        <v>49</v>
      </c>
      <c r="EZ40" s="25" t="s">
        <v>7</v>
      </c>
      <c r="FA40" s="25" t="s">
        <v>7</v>
      </c>
      <c r="FB40" s="25" t="s">
        <v>40</v>
      </c>
      <c r="FC40" s="17" t="s">
        <v>50</v>
      </c>
      <c r="FD40" s="31" t="s">
        <v>49</v>
      </c>
      <c r="FE40" s="25" t="s">
        <v>40</v>
      </c>
      <c r="FF40" s="25" t="s">
        <v>40</v>
      </c>
      <c r="FG40" s="25" t="s">
        <v>7</v>
      </c>
      <c r="FH40" s="25" t="s">
        <v>7</v>
      </c>
      <c r="FI40" s="25" t="s">
        <v>51</v>
      </c>
      <c r="FJ40" s="31" t="s">
        <v>45</v>
      </c>
      <c r="FK40" s="25" t="s">
        <v>37</v>
      </c>
      <c r="FL40" s="25" t="s">
        <v>45</v>
      </c>
      <c r="FM40" s="25" t="s">
        <v>45</v>
      </c>
      <c r="FN40" s="25" t="s">
        <v>7</v>
      </c>
      <c r="FO40" s="25" t="s">
        <v>7</v>
      </c>
      <c r="FP40" s="25" t="s">
        <v>51</v>
      </c>
      <c r="FQ40" s="25" t="s">
        <v>44</v>
      </c>
      <c r="FR40" s="25" t="s">
        <v>44</v>
      </c>
      <c r="FS40" s="31" t="s">
        <v>44</v>
      </c>
      <c r="FT40" s="25" t="s">
        <v>52</v>
      </c>
      <c r="FU40" s="25" t="s">
        <v>7</v>
      </c>
      <c r="FV40" s="25" t="s">
        <v>7</v>
      </c>
      <c r="FW40" s="25" t="s">
        <v>14</v>
      </c>
      <c r="FX40" s="31" t="s">
        <v>14</v>
      </c>
      <c r="FY40" s="27" t="s">
        <v>8</v>
      </c>
      <c r="FZ40" s="25" t="s">
        <v>14</v>
      </c>
      <c r="GA40" s="25" t="s">
        <v>14</v>
      </c>
      <c r="GB40" s="25" t="s">
        <v>7</v>
      </c>
      <c r="GC40" s="25" t="s">
        <v>7</v>
      </c>
      <c r="GD40" s="25" t="s">
        <v>53</v>
      </c>
      <c r="GE40" s="25" t="s">
        <v>54</v>
      </c>
      <c r="GF40" s="25" t="s">
        <v>54</v>
      </c>
      <c r="GG40" s="27" t="s">
        <v>8</v>
      </c>
      <c r="GH40" s="27" t="s">
        <v>8</v>
      </c>
      <c r="GI40" s="25" t="s">
        <v>7</v>
      </c>
      <c r="GJ40" s="25" t="s">
        <v>7</v>
      </c>
      <c r="GK40" s="25" t="s">
        <v>55</v>
      </c>
      <c r="GL40" s="31" t="s">
        <v>55</v>
      </c>
      <c r="GM40" s="25" t="s">
        <v>55</v>
      </c>
      <c r="GN40" s="25" t="s">
        <v>55</v>
      </c>
      <c r="GO40" s="25" t="s">
        <v>37</v>
      </c>
      <c r="GP40" s="25" t="s">
        <v>7</v>
      </c>
      <c r="GQ40" s="25" t="s">
        <v>7</v>
      </c>
      <c r="GR40" s="31" t="s">
        <v>56</v>
      </c>
      <c r="GS40" s="25" t="s">
        <v>37</v>
      </c>
      <c r="GT40" s="25" t="s">
        <v>56</v>
      </c>
      <c r="GU40" s="25" t="s">
        <v>56</v>
      </c>
      <c r="GV40" s="25" t="s">
        <v>56</v>
      </c>
      <c r="GW40" s="25" t="s">
        <v>7</v>
      </c>
      <c r="GX40" s="25" t="s">
        <v>7</v>
      </c>
      <c r="GY40" s="25" t="s">
        <v>51</v>
      </c>
      <c r="GZ40" s="25" t="s">
        <v>51</v>
      </c>
      <c r="HA40" s="25" t="s">
        <v>51</v>
      </c>
      <c r="HB40" s="17" t="s">
        <v>50</v>
      </c>
      <c r="HC40" s="31" t="s">
        <v>55</v>
      </c>
      <c r="HD40" s="25" t="s">
        <v>7</v>
      </c>
      <c r="HE40" s="25" t="s">
        <v>7</v>
      </c>
      <c r="HF40" s="25" t="s">
        <v>57</v>
      </c>
      <c r="HG40" s="25" t="s">
        <v>58</v>
      </c>
      <c r="HH40" s="31" t="s">
        <v>58</v>
      </c>
      <c r="HI40" s="25" t="s">
        <v>58</v>
      </c>
      <c r="HJ40" s="25" t="s">
        <v>58</v>
      </c>
      <c r="HK40" s="25" t="s">
        <v>7</v>
      </c>
      <c r="HL40" s="25" t="s">
        <v>7</v>
      </c>
      <c r="HM40" s="25" t="s">
        <v>58</v>
      </c>
      <c r="HN40" s="25" t="s">
        <v>57</v>
      </c>
      <c r="HO40" s="25" t="s">
        <v>59</v>
      </c>
      <c r="HP40" s="31" t="s">
        <v>51</v>
      </c>
      <c r="HQ40" s="25" t="s">
        <v>60</v>
      </c>
      <c r="HR40" s="25" t="s">
        <v>7</v>
      </c>
      <c r="HS40" s="25" t="s">
        <v>7</v>
      </c>
      <c r="HT40" s="25" t="s">
        <v>59</v>
      </c>
      <c r="HU40" s="31" t="s">
        <v>59</v>
      </c>
      <c r="HV40" s="25" t="s">
        <v>57</v>
      </c>
      <c r="HW40" s="25" t="s">
        <v>59</v>
      </c>
      <c r="HX40" s="25" t="s">
        <v>59</v>
      </c>
      <c r="HY40" s="25" t="s">
        <v>7</v>
      </c>
      <c r="HZ40" s="25" t="s">
        <v>7</v>
      </c>
      <c r="IA40" s="25" t="s">
        <v>54</v>
      </c>
      <c r="IB40" s="25" t="s">
        <v>54</v>
      </c>
      <c r="IC40" s="25" t="s">
        <v>54</v>
      </c>
      <c r="ID40" s="27" t="s">
        <v>8</v>
      </c>
      <c r="IE40" s="31" t="s">
        <v>54</v>
      </c>
      <c r="IF40" s="25" t="s">
        <v>7</v>
      </c>
      <c r="IG40" s="25" t="s">
        <v>7</v>
      </c>
      <c r="IH40" s="17" t="s">
        <v>46</v>
      </c>
      <c r="II40" s="25" t="s">
        <v>54</v>
      </c>
      <c r="IJ40" s="27" t="s">
        <v>8</v>
      </c>
      <c r="IK40" s="25" t="s">
        <v>61</v>
      </c>
      <c r="IL40" s="27" t="s">
        <v>8</v>
      </c>
      <c r="IM40" s="25" t="s">
        <v>7</v>
      </c>
      <c r="IN40" s="25" t="s">
        <v>7</v>
      </c>
      <c r="IO40" s="31" t="s">
        <v>62</v>
      </c>
      <c r="IP40" s="25" t="s">
        <v>62</v>
      </c>
      <c r="IQ40" s="25" t="s">
        <v>62</v>
      </c>
      <c r="IR40" s="25" t="s">
        <v>52</v>
      </c>
      <c r="IS40" s="25" t="s">
        <v>51</v>
      </c>
      <c r="IT40" s="25" t="s">
        <v>7</v>
      </c>
      <c r="IU40" s="25" t="s">
        <v>7</v>
      </c>
      <c r="IV40" s="25" t="s">
        <v>51</v>
      </c>
      <c r="IW40" s="31" t="s">
        <v>51</v>
      </c>
      <c r="IX40" s="25" t="s">
        <v>51</v>
      </c>
      <c r="IY40" s="25" t="s">
        <v>51</v>
      </c>
      <c r="IZ40" s="25" t="s">
        <v>61</v>
      </c>
      <c r="JA40" s="25" t="s">
        <v>7</v>
      </c>
      <c r="JB40" s="25" t="s">
        <v>7</v>
      </c>
      <c r="JC40" s="25" t="s">
        <v>61</v>
      </c>
      <c r="JD40" s="25" t="s">
        <v>56</v>
      </c>
      <c r="JE40" s="31" t="s">
        <v>63</v>
      </c>
      <c r="JF40" s="25" t="s">
        <v>64</v>
      </c>
      <c r="JG40" s="25" t="s">
        <v>64</v>
      </c>
      <c r="JH40" s="25" t="s">
        <v>7</v>
      </c>
      <c r="JI40" s="25" t="s">
        <v>7</v>
      </c>
      <c r="JJ40" s="25" t="s">
        <v>63</v>
      </c>
      <c r="JK40" s="25" t="s">
        <v>63</v>
      </c>
      <c r="JL40" s="17" t="s">
        <v>50</v>
      </c>
      <c r="JM40" s="25" t="s">
        <v>63</v>
      </c>
      <c r="JN40" s="31" t="s">
        <v>63</v>
      </c>
      <c r="JO40" s="25" t="s">
        <v>7</v>
      </c>
      <c r="JP40" s="25" t="s">
        <v>7</v>
      </c>
      <c r="JQ40" s="25" t="s">
        <v>65</v>
      </c>
      <c r="JR40" s="25" t="s">
        <v>52</v>
      </c>
      <c r="JS40" s="25" t="s">
        <v>65</v>
      </c>
      <c r="JT40" s="31" t="s">
        <v>65</v>
      </c>
      <c r="JU40" s="25" t="s">
        <v>65</v>
      </c>
      <c r="JV40" s="25" t="s">
        <v>7</v>
      </c>
      <c r="JW40" s="25" t="s">
        <v>7</v>
      </c>
      <c r="JX40" s="25" t="s">
        <v>54</v>
      </c>
      <c r="JY40" s="27" t="s">
        <v>8</v>
      </c>
      <c r="JZ40" s="25" t="s">
        <v>10</v>
      </c>
      <c r="KA40" s="31" t="s">
        <v>54</v>
      </c>
      <c r="KB40" s="31" t="s">
        <v>10</v>
      </c>
      <c r="KC40" s="25" t="s">
        <v>7</v>
      </c>
      <c r="KD40" s="25" t="s">
        <v>7</v>
      </c>
      <c r="KE40" s="27" t="s">
        <v>8</v>
      </c>
      <c r="KF40" s="25" t="s">
        <v>64</v>
      </c>
      <c r="KG40" s="25" t="s">
        <v>56</v>
      </c>
      <c r="KH40" s="25" t="s">
        <v>54</v>
      </c>
      <c r="KI40" s="27" t="s">
        <v>8</v>
      </c>
      <c r="KJ40" s="25" t="s">
        <v>7</v>
      </c>
      <c r="KK40" s="25" t="s">
        <v>7</v>
      </c>
      <c r="KL40" s="25" t="s">
        <v>51</v>
      </c>
      <c r="KM40" s="25" t="s">
        <v>51</v>
      </c>
      <c r="KN40" s="31" t="s">
        <v>51</v>
      </c>
      <c r="KO40" s="25" t="s">
        <v>37</v>
      </c>
      <c r="KP40" s="25" t="s">
        <v>51</v>
      </c>
      <c r="KQ40" s="25" t="s">
        <v>7</v>
      </c>
      <c r="KR40" s="25" t="s">
        <v>7</v>
      </c>
      <c r="KS40" s="17" t="s">
        <v>50</v>
      </c>
      <c r="KT40" s="25" t="s">
        <v>51</v>
      </c>
      <c r="KU40" s="25" t="s">
        <v>51</v>
      </c>
      <c r="KV40" s="31" t="s">
        <v>51</v>
      </c>
      <c r="KW40" s="25" t="s">
        <v>51</v>
      </c>
      <c r="KX40" s="25" t="s">
        <v>7</v>
      </c>
      <c r="KY40" s="25" t="s">
        <v>7</v>
      </c>
      <c r="KZ40" s="31" t="s">
        <v>51</v>
      </c>
      <c r="LA40" s="25" t="s">
        <v>51</v>
      </c>
      <c r="LB40" s="25" t="s">
        <v>51</v>
      </c>
      <c r="LC40" s="25" t="s">
        <v>51</v>
      </c>
      <c r="LD40" s="25" t="s">
        <v>51</v>
      </c>
      <c r="LE40" s="25" t="s">
        <v>7</v>
      </c>
      <c r="LF40" s="25" t="s">
        <v>7</v>
      </c>
      <c r="LG40" s="25" t="s">
        <v>72</v>
      </c>
      <c r="LH40" s="31" t="s">
        <v>72</v>
      </c>
      <c r="LI40" s="25" t="s">
        <v>51</v>
      </c>
      <c r="LJ40" s="25" t="s">
        <v>57</v>
      </c>
      <c r="LK40" s="25" t="s">
        <v>72</v>
      </c>
      <c r="LL40" s="25" t="s">
        <v>7</v>
      </c>
      <c r="LM40" s="25" t="s">
        <v>7</v>
      </c>
      <c r="LN40" s="25" t="s">
        <v>60</v>
      </c>
      <c r="LO40" s="25" t="s">
        <v>74</v>
      </c>
      <c r="LP40" s="31" t="s">
        <v>60</v>
      </c>
      <c r="LQ40" s="25" t="s">
        <v>75</v>
      </c>
      <c r="LR40" s="17" t="s">
        <v>50</v>
      </c>
      <c r="LS40" s="25" t="s">
        <v>7</v>
      </c>
      <c r="LT40" s="25" t="s">
        <v>7</v>
      </c>
      <c r="LU40" s="39" t="s">
        <v>48</v>
      </c>
      <c r="LV40" s="39" t="s">
        <v>48</v>
      </c>
      <c r="LW40" s="39" t="s">
        <v>48</v>
      </c>
      <c r="LX40" s="39" t="s">
        <v>48</v>
      </c>
      <c r="LY40" s="39" t="s">
        <v>48</v>
      </c>
      <c r="LZ40" s="39" t="s">
        <v>7</v>
      </c>
      <c r="MA40" s="39" t="s">
        <v>7</v>
      </c>
      <c r="MB40" s="31" t="s">
        <v>49</v>
      </c>
      <c r="MC40" s="25" t="s">
        <v>49</v>
      </c>
      <c r="MD40" s="25" t="s">
        <v>52</v>
      </c>
      <c r="ME40" s="25" t="s">
        <v>49</v>
      </c>
      <c r="MF40" s="25" t="s">
        <v>49</v>
      </c>
      <c r="MG40" s="25" t="s">
        <v>7</v>
      </c>
      <c r="MH40" s="25" t="s">
        <v>7</v>
      </c>
      <c r="MI40" s="25" t="s">
        <v>40</v>
      </c>
      <c r="MJ40" s="17" t="s">
        <v>50</v>
      </c>
      <c r="MK40" s="31" t="s">
        <v>49</v>
      </c>
      <c r="ML40" s="25" t="s">
        <v>40</v>
      </c>
      <c r="MM40" s="25" t="s">
        <v>40</v>
      </c>
      <c r="MN40" s="25" t="s">
        <v>7</v>
      </c>
      <c r="MO40" s="25" t="s">
        <v>7</v>
      </c>
      <c r="MP40" s="25" t="s">
        <v>51</v>
      </c>
      <c r="MQ40" s="31" t="s">
        <v>45</v>
      </c>
      <c r="MR40" s="25" t="s">
        <v>37</v>
      </c>
      <c r="MS40" s="25" t="s">
        <v>45</v>
      </c>
      <c r="MT40" s="25" t="s">
        <v>45</v>
      </c>
      <c r="MU40" s="25" t="s">
        <v>7</v>
      </c>
      <c r="MV40" s="25" t="s">
        <v>7</v>
      </c>
      <c r="MW40" s="25" t="s">
        <v>51</v>
      </c>
      <c r="MX40" s="25" t="s">
        <v>44</v>
      </c>
      <c r="MY40" s="25" t="s">
        <v>44</v>
      </c>
      <c r="MZ40" s="31" t="s">
        <v>44</v>
      </c>
      <c r="NA40" s="25" t="s">
        <v>52</v>
      </c>
      <c r="NB40" s="25" t="s">
        <v>7</v>
      </c>
      <c r="NC40" s="25" t="s">
        <v>7</v>
      </c>
      <c r="ND40" s="25" t="s">
        <v>14</v>
      </c>
      <c r="NE40" s="31" t="s">
        <v>14</v>
      </c>
      <c r="NF40" s="27" t="s">
        <v>8</v>
      </c>
      <c r="NG40" s="25" t="s">
        <v>14</v>
      </c>
      <c r="NH40" s="25" t="s">
        <v>14</v>
      </c>
      <c r="NI40" s="25" t="s">
        <v>7</v>
      </c>
      <c r="NJ40" s="25" t="s">
        <v>7</v>
      </c>
      <c r="NK40" s="25" t="s">
        <v>53</v>
      </c>
      <c r="NL40" s="25" t="s">
        <v>54</v>
      </c>
      <c r="NM40" s="25" t="s">
        <v>54</v>
      </c>
      <c r="NN40" s="27" t="s">
        <v>8</v>
      </c>
      <c r="NO40" s="27" t="s">
        <v>8</v>
      </c>
      <c r="NP40" s="25" t="s">
        <v>7</v>
      </c>
      <c r="NQ40" s="25" t="s">
        <v>7</v>
      </c>
    </row>
    <row r="41" spans="1:381">
      <c r="A41" s="129"/>
      <c r="B41" s="126" t="str">
        <f>IF(COUNTIF(Trames!$K$73:$K$80,'Deroulé 5Jours'!$A38),"RA","JFR-35")</f>
        <v>JFR-35</v>
      </c>
      <c r="C41" s="75" t="s">
        <v>37</v>
      </c>
      <c r="D41" s="75" t="s">
        <v>56</v>
      </c>
      <c r="E41" s="75" t="s">
        <v>56</v>
      </c>
      <c r="F41" s="75" t="s">
        <v>56</v>
      </c>
      <c r="G41" s="75" t="s">
        <v>7</v>
      </c>
      <c r="H41" s="113" t="s">
        <v>7</v>
      </c>
      <c r="I41" s="80" t="s">
        <v>7</v>
      </c>
      <c r="J41" s="80" t="s">
        <v>7</v>
      </c>
      <c r="K41" s="25" t="s">
        <v>51</v>
      </c>
      <c r="L41" s="25" t="s">
        <v>51</v>
      </c>
      <c r="M41" s="25" t="s">
        <v>51</v>
      </c>
      <c r="N41" s="17" t="s">
        <v>50</v>
      </c>
      <c r="O41" s="31" t="s">
        <v>55</v>
      </c>
      <c r="P41" s="25" t="s">
        <v>7</v>
      </c>
      <c r="Q41" s="25" t="s">
        <v>7</v>
      </c>
      <c r="R41" s="25" t="s">
        <v>57</v>
      </c>
      <c r="S41" s="25" t="s">
        <v>58</v>
      </c>
      <c r="T41" s="31" t="s">
        <v>58</v>
      </c>
      <c r="U41" s="25" t="s">
        <v>58</v>
      </c>
      <c r="V41" s="25" t="s">
        <v>58</v>
      </c>
      <c r="W41" s="25" t="s">
        <v>7</v>
      </c>
      <c r="X41" s="25" t="s">
        <v>7</v>
      </c>
      <c r="Y41" s="25" t="s">
        <v>58</v>
      </c>
      <c r="Z41" s="25" t="s">
        <v>57</v>
      </c>
      <c r="AA41" s="25" t="s">
        <v>59</v>
      </c>
      <c r="AB41" s="31" t="s">
        <v>51</v>
      </c>
      <c r="AC41" s="25" t="s">
        <v>60</v>
      </c>
      <c r="AD41" s="25" t="s">
        <v>7</v>
      </c>
      <c r="AE41" s="25" t="s">
        <v>7</v>
      </c>
      <c r="AF41" s="25" t="s">
        <v>59</v>
      </c>
      <c r="AG41" s="31" t="s">
        <v>59</v>
      </c>
      <c r="AH41" s="25" t="s">
        <v>57</v>
      </c>
      <c r="AI41" s="25" t="s">
        <v>59</v>
      </c>
      <c r="AJ41" s="25" t="s">
        <v>59</v>
      </c>
      <c r="AK41" s="25" t="s">
        <v>7</v>
      </c>
      <c r="AL41" s="25" t="s">
        <v>7</v>
      </c>
      <c r="AM41" s="25" t="s">
        <v>54</v>
      </c>
      <c r="AN41" s="25" t="s">
        <v>54</v>
      </c>
      <c r="AO41" s="25" t="s">
        <v>54</v>
      </c>
      <c r="AP41" s="27" t="s">
        <v>8</v>
      </c>
      <c r="AQ41" s="31" t="s">
        <v>54</v>
      </c>
      <c r="AR41" s="25" t="s">
        <v>7</v>
      </c>
      <c r="AS41" s="25" t="s">
        <v>7</v>
      </c>
      <c r="AT41" s="17" t="s">
        <v>46</v>
      </c>
      <c r="AU41" s="25" t="s">
        <v>54</v>
      </c>
      <c r="AV41" s="27" t="s">
        <v>8</v>
      </c>
      <c r="AW41" s="25" t="s">
        <v>61</v>
      </c>
      <c r="AX41" s="27" t="s">
        <v>8</v>
      </c>
      <c r="AY41" s="25" t="s">
        <v>7</v>
      </c>
      <c r="AZ41" s="25" t="s">
        <v>7</v>
      </c>
      <c r="BA41" s="31" t="s">
        <v>62</v>
      </c>
      <c r="BB41" s="25" t="s">
        <v>62</v>
      </c>
      <c r="BC41" s="25" t="s">
        <v>62</v>
      </c>
      <c r="BD41" s="25" t="s">
        <v>52</v>
      </c>
      <c r="BE41" s="25" t="s">
        <v>51</v>
      </c>
      <c r="BF41" s="25" t="s">
        <v>7</v>
      </c>
      <c r="BG41" s="25" t="s">
        <v>7</v>
      </c>
      <c r="BH41" s="25" t="s">
        <v>51</v>
      </c>
      <c r="BI41" s="31" t="s">
        <v>51</v>
      </c>
      <c r="BJ41" s="25" t="s">
        <v>51</v>
      </c>
      <c r="BK41" s="25" t="s">
        <v>51</v>
      </c>
      <c r="BL41" s="25" t="s">
        <v>61</v>
      </c>
      <c r="BM41" s="25" t="s">
        <v>7</v>
      </c>
      <c r="BN41" s="25" t="s">
        <v>7</v>
      </c>
      <c r="BO41" s="25" t="s">
        <v>61</v>
      </c>
      <c r="BP41" s="25" t="s">
        <v>56</v>
      </c>
      <c r="BQ41" s="31" t="s">
        <v>63</v>
      </c>
      <c r="BR41" s="25" t="s">
        <v>64</v>
      </c>
      <c r="BS41" s="25" t="s">
        <v>64</v>
      </c>
      <c r="BT41" s="25" t="s">
        <v>7</v>
      </c>
      <c r="BU41" s="25" t="s">
        <v>7</v>
      </c>
      <c r="BV41" s="25" t="s">
        <v>63</v>
      </c>
      <c r="BW41" s="25" t="s">
        <v>63</v>
      </c>
      <c r="BX41" s="17" t="s">
        <v>50</v>
      </c>
      <c r="BY41" s="25" t="s">
        <v>63</v>
      </c>
      <c r="BZ41" s="31" t="s">
        <v>63</v>
      </c>
      <c r="CA41" s="25" t="s">
        <v>7</v>
      </c>
      <c r="CB41" s="25" t="s">
        <v>7</v>
      </c>
      <c r="CC41" s="25" t="s">
        <v>65</v>
      </c>
      <c r="CD41" s="25" t="s">
        <v>52</v>
      </c>
      <c r="CE41" s="25" t="s">
        <v>65</v>
      </c>
      <c r="CF41" s="31" t="s">
        <v>65</v>
      </c>
      <c r="CG41" s="25" t="s">
        <v>65</v>
      </c>
      <c r="CH41" s="25" t="s">
        <v>7</v>
      </c>
      <c r="CI41" s="25" t="s">
        <v>7</v>
      </c>
      <c r="CJ41" s="25" t="s">
        <v>54</v>
      </c>
      <c r="CK41" s="27" t="s">
        <v>8</v>
      </c>
      <c r="CL41" s="25" t="s">
        <v>10</v>
      </c>
      <c r="CM41" s="31" t="s">
        <v>54</v>
      </c>
      <c r="CN41" s="31" t="s">
        <v>10</v>
      </c>
      <c r="CO41" s="25" t="s">
        <v>7</v>
      </c>
      <c r="CP41" s="25" t="s">
        <v>7</v>
      </c>
      <c r="CQ41" s="27" t="s">
        <v>8</v>
      </c>
      <c r="CR41" s="25" t="s">
        <v>64</v>
      </c>
      <c r="CS41" s="25" t="s">
        <v>56</v>
      </c>
      <c r="CT41" s="25" t="s">
        <v>54</v>
      </c>
      <c r="CU41" s="27" t="s">
        <v>8</v>
      </c>
      <c r="CV41" s="25" t="s">
        <v>7</v>
      </c>
      <c r="CW41" s="25" t="s">
        <v>7</v>
      </c>
      <c r="CX41" s="25" t="s">
        <v>51</v>
      </c>
      <c r="CY41" s="25" t="s">
        <v>51</v>
      </c>
      <c r="CZ41" s="31" t="s">
        <v>51</v>
      </c>
      <c r="DA41" s="25" t="s">
        <v>37</v>
      </c>
      <c r="DB41" s="25" t="s">
        <v>51</v>
      </c>
      <c r="DC41" s="25" t="s">
        <v>7</v>
      </c>
      <c r="DD41" s="25" t="s">
        <v>7</v>
      </c>
      <c r="DE41" s="17" t="s">
        <v>50</v>
      </c>
      <c r="DF41" s="25" t="s">
        <v>51</v>
      </c>
      <c r="DG41" s="25" t="s">
        <v>51</v>
      </c>
      <c r="DH41" s="31" t="s">
        <v>51</v>
      </c>
      <c r="DI41" s="25" t="s">
        <v>51</v>
      </c>
      <c r="DJ41" s="25" t="s">
        <v>7</v>
      </c>
      <c r="DK41" s="25" t="s">
        <v>7</v>
      </c>
      <c r="DL41" s="31" t="s">
        <v>51</v>
      </c>
      <c r="DM41" s="25" t="s">
        <v>51</v>
      </c>
      <c r="DN41" s="25" t="s">
        <v>51</v>
      </c>
      <c r="DO41" s="25" t="s">
        <v>51</v>
      </c>
      <c r="DP41" s="25" t="s">
        <v>51</v>
      </c>
      <c r="DQ41" s="25" t="s">
        <v>7</v>
      </c>
      <c r="DR41" s="25" t="s">
        <v>7</v>
      </c>
      <c r="DS41" s="25" t="s">
        <v>72</v>
      </c>
      <c r="DT41" s="31" t="s">
        <v>72</v>
      </c>
      <c r="DU41" s="25" t="s">
        <v>51</v>
      </c>
      <c r="DV41" s="25" t="s">
        <v>57</v>
      </c>
      <c r="DW41" s="25" t="s">
        <v>72</v>
      </c>
      <c r="DX41" s="25" t="s">
        <v>7</v>
      </c>
      <c r="DY41" s="25" t="s">
        <v>7</v>
      </c>
      <c r="DZ41" s="25" t="s">
        <v>60</v>
      </c>
      <c r="EA41" s="25" t="s">
        <v>74</v>
      </c>
      <c r="EB41" s="31" t="s">
        <v>60</v>
      </c>
      <c r="EC41" s="25" t="s">
        <v>75</v>
      </c>
      <c r="ED41" s="17" t="s">
        <v>50</v>
      </c>
      <c r="EE41" s="25" t="s">
        <v>7</v>
      </c>
      <c r="EF41" s="25" t="s">
        <v>7</v>
      </c>
      <c r="EG41" s="39" t="s">
        <v>48</v>
      </c>
      <c r="EH41" s="39" t="s">
        <v>48</v>
      </c>
      <c r="EI41" s="39" t="s">
        <v>48</v>
      </c>
      <c r="EJ41" s="39" t="s">
        <v>48</v>
      </c>
      <c r="EK41" s="39" t="s">
        <v>48</v>
      </c>
      <c r="EL41" s="39" t="s">
        <v>7</v>
      </c>
      <c r="EM41" s="39" t="s">
        <v>7</v>
      </c>
      <c r="EN41" s="31" t="s">
        <v>49</v>
      </c>
      <c r="EO41" s="25" t="s">
        <v>49</v>
      </c>
      <c r="EP41" s="25" t="s">
        <v>52</v>
      </c>
      <c r="EQ41" s="25" t="s">
        <v>49</v>
      </c>
      <c r="ER41" s="25" t="s">
        <v>49</v>
      </c>
      <c r="ES41" s="25" t="s">
        <v>7</v>
      </c>
      <c r="ET41" s="25" t="s">
        <v>7</v>
      </c>
      <c r="EU41" s="25" t="s">
        <v>40</v>
      </c>
      <c r="EV41" s="17" t="s">
        <v>50</v>
      </c>
      <c r="EW41" s="31" t="s">
        <v>49</v>
      </c>
      <c r="EX41" s="25" t="s">
        <v>40</v>
      </c>
      <c r="EY41" s="25" t="s">
        <v>40</v>
      </c>
      <c r="EZ41" s="25" t="s">
        <v>7</v>
      </c>
      <c r="FA41" s="25" t="s">
        <v>7</v>
      </c>
      <c r="FB41" s="25" t="s">
        <v>51</v>
      </c>
      <c r="FC41" s="31" t="s">
        <v>45</v>
      </c>
      <c r="FD41" s="25" t="s">
        <v>37</v>
      </c>
      <c r="FE41" s="25" t="s">
        <v>45</v>
      </c>
      <c r="FF41" s="25" t="s">
        <v>45</v>
      </c>
      <c r="FG41" s="25" t="s">
        <v>7</v>
      </c>
      <c r="FH41" s="25" t="s">
        <v>7</v>
      </c>
      <c r="FI41" s="25" t="s">
        <v>51</v>
      </c>
      <c r="FJ41" s="25" t="s">
        <v>44</v>
      </c>
      <c r="FK41" s="25" t="s">
        <v>44</v>
      </c>
      <c r="FL41" s="31" t="s">
        <v>44</v>
      </c>
      <c r="FM41" s="25" t="s">
        <v>52</v>
      </c>
      <c r="FN41" s="25" t="s">
        <v>7</v>
      </c>
      <c r="FO41" s="25" t="s">
        <v>7</v>
      </c>
      <c r="FP41" s="25" t="s">
        <v>14</v>
      </c>
      <c r="FQ41" s="31" t="s">
        <v>14</v>
      </c>
      <c r="FR41" s="27" t="s">
        <v>8</v>
      </c>
      <c r="FS41" s="25" t="s">
        <v>14</v>
      </c>
      <c r="FT41" s="25" t="s">
        <v>14</v>
      </c>
      <c r="FU41" s="25" t="s">
        <v>7</v>
      </c>
      <c r="FV41" s="25" t="s">
        <v>7</v>
      </c>
      <c r="FW41" s="25" t="s">
        <v>53</v>
      </c>
      <c r="FX41" s="25" t="s">
        <v>54</v>
      </c>
      <c r="FY41" s="25" t="s">
        <v>54</v>
      </c>
      <c r="FZ41" s="27" t="s">
        <v>8</v>
      </c>
      <c r="GA41" s="27" t="s">
        <v>8</v>
      </c>
      <c r="GB41" s="25" t="s">
        <v>7</v>
      </c>
      <c r="GC41" s="25" t="s">
        <v>7</v>
      </c>
      <c r="GD41" s="25" t="s">
        <v>55</v>
      </c>
      <c r="GE41" s="31" t="s">
        <v>55</v>
      </c>
      <c r="GF41" s="25" t="s">
        <v>55</v>
      </c>
      <c r="GG41" s="25" t="s">
        <v>55</v>
      </c>
      <c r="GH41" s="25" t="s">
        <v>37</v>
      </c>
      <c r="GI41" s="25" t="s">
        <v>7</v>
      </c>
      <c r="GJ41" s="25" t="s">
        <v>7</v>
      </c>
      <c r="GK41" s="31" t="s">
        <v>56</v>
      </c>
      <c r="GL41" s="25" t="s">
        <v>37</v>
      </c>
      <c r="GM41" s="25" t="s">
        <v>56</v>
      </c>
      <c r="GN41" s="25" t="s">
        <v>56</v>
      </c>
      <c r="GO41" s="25" t="s">
        <v>56</v>
      </c>
      <c r="GP41" s="25" t="s">
        <v>7</v>
      </c>
      <c r="GQ41" s="25" t="s">
        <v>7</v>
      </c>
      <c r="GR41" s="25" t="s">
        <v>51</v>
      </c>
      <c r="GS41" s="25" t="s">
        <v>51</v>
      </c>
      <c r="GT41" s="25" t="s">
        <v>51</v>
      </c>
      <c r="GU41" s="17" t="s">
        <v>50</v>
      </c>
      <c r="GV41" s="31" t="s">
        <v>55</v>
      </c>
      <c r="GW41" s="25" t="s">
        <v>7</v>
      </c>
      <c r="GX41" s="25" t="s">
        <v>7</v>
      </c>
      <c r="GY41" s="25" t="s">
        <v>57</v>
      </c>
      <c r="GZ41" s="25" t="s">
        <v>58</v>
      </c>
      <c r="HA41" s="31" t="s">
        <v>58</v>
      </c>
      <c r="HB41" s="25" t="s">
        <v>58</v>
      </c>
      <c r="HC41" s="25" t="s">
        <v>58</v>
      </c>
      <c r="HD41" s="25" t="s">
        <v>7</v>
      </c>
      <c r="HE41" s="25" t="s">
        <v>7</v>
      </c>
      <c r="HF41" s="25" t="s">
        <v>58</v>
      </c>
      <c r="HG41" s="25" t="s">
        <v>57</v>
      </c>
      <c r="HH41" s="25" t="s">
        <v>59</v>
      </c>
      <c r="HI41" s="31" t="s">
        <v>51</v>
      </c>
      <c r="HJ41" s="25" t="s">
        <v>60</v>
      </c>
      <c r="HK41" s="25" t="s">
        <v>7</v>
      </c>
      <c r="HL41" s="25" t="s">
        <v>7</v>
      </c>
      <c r="HM41" s="25" t="s">
        <v>59</v>
      </c>
      <c r="HN41" s="31" t="s">
        <v>59</v>
      </c>
      <c r="HO41" s="25" t="s">
        <v>57</v>
      </c>
      <c r="HP41" s="25" t="s">
        <v>59</v>
      </c>
      <c r="HQ41" s="25" t="s">
        <v>59</v>
      </c>
      <c r="HR41" s="25" t="s">
        <v>7</v>
      </c>
      <c r="HS41" s="25" t="s">
        <v>7</v>
      </c>
      <c r="HT41" s="25" t="s">
        <v>54</v>
      </c>
      <c r="HU41" s="25" t="s">
        <v>54</v>
      </c>
      <c r="HV41" s="25" t="s">
        <v>54</v>
      </c>
      <c r="HW41" s="27" t="s">
        <v>8</v>
      </c>
      <c r="HX41" s="31" t="s">
        <v>54</v>
      </c>
      <c r="HY41" s="25" t="s">
        <v>7</v>
      </c>
      <c r="HZ41" s="25" t="s">
        <v>7</v>
      </c>
      <c r="IA41" s="17" t="s">
        <v>46</v>
      </c>
      <c r="IB41" s="25" t="s">
        <v>54</v>
      </c>
      <c r="IC41" s="27" t="s">
        <v>8</v>
      </c>
      <c r="ID41" s="25" t="s">
        <v>61</v>
      </c>
      <c r="IE41" s="27" t="s">
        <v>8</v>
      </c>
      <c r="IF41" s="25" t="s">
        <v>7</v>
      </c>
      <c r="IG41" s="25" t="s">
        <v>7</v>
      </c>
      <c r="IH41" s="31" t="s">
        <v>62</v>
      </c>
      <c r="II41" s="25" t="s">
        <v>62</v>
      </c>
      <c r="IJ41" s="25" t="s">
        <v>62</v>
      </c>
      <c r="IK41" s="25" t="s">
        <v>52</v>
      </c>
      <c r="IL41" s="25" t="s">
        <v>51</v>
      </c>
      <c r="IM41" s="25" t="s">
        <v>7</v>
      </c>
      <c r="IN41" s="25" t="s">
        <v>7</v>
      </c>
      <c r="IO41" s="25" t="s">
        <v>51</v>
      </c>
      <c r="IP41" s="31" t="s">
        <v>51</v>
      </c>
      <c r="IQ41" s="25" t="s">
        <v>51</v>
      </c>
      <c r="IR41" s="25" t="s">
        <v>51</v>
      </c>
      <c r="IS41" s="25" t="s">
        <v>61</v>
      </c>
      <c r="IT41" s="25" t="s">
        <v>7</v>
      </c>
      <c r="IU41" s="25" t="s">
        <v>7</v>
      </c>
      <c r="IV41" s="25" t="s">
        <v>61</v>
      </c>
      <c r="IW41" s="25" t="s">
        <v>56</v>
      </c>
      <c r="IX41" s="31" t="s">
        <v>63</v>
      </c>
      <c r="IY41" s="25" t="s">
        <v>64</v>
      </c>
      <c r="IZ41" s="25" t="s">
        <v>64</v>
      </c>
      <c r="JA41" s="25" t="s">
        <v>7</v>
      </c>
      <c r="JB41" s="25" t="s">
        <v>7</v>
      </c>
      <c r="JC41" s="25" t="s">
        <v>63</v>
      </c>
      <c r="JD41" s="25" t="s">
        <v>63</v>
      </c>
      <c r="JE41" s="17" t="s">
        <v>50</v>
      </c>
      <c r="JF41" s="25" t="s">
        <v>63</v>
      </c>
      <c r="JG41" s="31" t="s">
        <v>63</v>
      </c>
      <c r="JH41" s="25" t="s">
        <v>7</v>
      </c>
      <c r="JI41" s="25" t="s">
        <v>7</v>
      </c>
      <c r="JJ41" s="25" t="s">
        <v>65</v>
      </c>
      <c r="JK41" s="25" t="s">
        <v>52</v>
      </c>
      <c r="JL41" s="25" t="s">
        <v>65</v>
      </c>
      <c r="JM41" s="31" t="s">
        <v>65</v>
      </c>
      <c r="JN41" s="25" t="s">
        <v>65</v>
      </c>
      <c r="JO41" s="25" t="s">
        <v>7</v>
      </c>
      <c r="JP41" s="25" t="s">
        <v>7</v>
      </c>
      <c r="JQ41" s="25" t="s">
        <v>54</v>
      </c>
      <c r="JR41" s="27" t="s">
        <v>8</v>
      </c>
      <c r="JS41" s="25" t="s">
        <v>10</v>
      </c>
      <c r="JT41" s="31" t="s">
        <v>54</v>
      </c>
      <c r="JU41" s="31" t="s">
        <v>10</v>
      </c>
      <c r="JV41" s="25" t="s">
        <v>7</v>
      </c>
      <c r="JW41" s="25" t="s">
        <v>7</v>
      </c>
      <c r="JX41" s="27" t="s">
        <v>8</v>
      </c>
      <c r="JY41" s="25" t="s">
        <v>64</v>
      </c>
      <c r="JZ41" s="25" t="s">
        <v>56</v>
      </c>
      <c r="KA41" s="25" t="s">
        <v>54</v>
      </c>
      <c r="KB41" s="27" t="s">
        <v>8</v>
      </c>
      <c r="KC41" s="25" t="s">
        <v>7</v>
      </c>
      <c r="KD41" s="25" t="s">
        <v>7</v>
      </c>
      <c r="KE41" s="25" t="s">
        <v>51</v>
      </c>
      <c r="KF41" s="25" t="s">
        <v>51</v>
      </c>
      <c r="KG41" s="31" t="s">
        <v>51</v>
      </c>
      <c r="KH41" s="25" t="s">
        <v>37</v>
      </c>
      <c r="KI41" s="25" t="s">
        <v>51</v>
      </c>
      <c r="KJ41" s="25" t="s">
        <v>7</v>
      </c>
      <c r="KK41" s="25" t="s">
        <v>7</v>
      </c>
      <c r="KL41" s="17" t="s">
        <v>50</v>
      </c>
      <c r="KM41" s="25" t="s">
        <v>51</v>
      </c>
      <c r="KN41" s="25" t="s">
        <v>51</v>
      </c>
      <c r="KO41" s="31" t="s">
        <v>51</v>
      </c>
      <c r="KP41" s="25" t="s">
        <v>51</v>
      </c>
      <c r="KQ41" s="25" t="s">
        <v>7</v>
      </c>
      <c r="KR41" s="25" t="s">
        <v>7</v>
      </c>
      <c r="KS41" s="31" t="s">
        <v>51</v>
      </c>
      <c r="KT41" s="25" t="s">
        <v>51</v>
      </c>
      <c r="KU41" s="25" t="s">
        <v>51</v>
      </c>
      <c r="KV41" s="25" t="s">
        <v>51</v>
      </c>
      <c r="KW41" s="25" t="s">
        <v>51</v>
      </c>
      <c r="KX41" s="25" t="s">
        <v>7</v>
      </c>
      <c r="KY41" s="25" t="s">
        <v>7</v>
      </c>
      <c r="KZ41" s="25" t="s">
        <v>72</v>
      </c>
      <c r="LA41" s="31" t="s">
        <v>72</v>
      </c>
      <c r="LB41" s="25" t="s">
        <v>51</v>
      </c>
      <c r="LC41" s="25" t="s">
        <v>57</v>
      </c>
      <c r="LD41" s="25" t="s">
        <v>72</v>
      </c>
      <c r="LE41" s="25" t="s">
        <v>7</v>
      </c>
      <c r="LF41" s="25" t="s">
        <v>7</v>
      </c>
      <c r="LG41" s="25" t="s">
        <v>60</v>
      </c>
      <c r="LH41" s="25" t="s">
        <v>74</v>
      </c>
      <c r="LI41" s="31" t="s">
        <v>60</v>
      </c>
      <c r="LJ41" s="25" t="s">
        <v>75</v>
      </c>
      <c r="LK41" s="17" t="s">
        <v>50</v>
      </c>
      <c r="LL41" s="25" t="s">
        <v>7</v>
      </c>
      <c r="LM41" s="25" t="s">
        <v>7</v>
      </c>
      <c r="LN41" s="39" t="s">
        <v>48</v>
      </c>
      <c r="LO41" s="39" t="s">
        <v>48</v>
      </c>
      <c r="LP41" s="39" t="s">
        <v>48</v>
      </c>
      <c r="LQ41" s="39" t="s">
        <v>48</v>
      </c>
      <c r="LR41" s="39" t="s">
        <v>48</v>
      </c>
      <c r="LS41" s="39" t="s">
        <v>7</v>
      </c>
      <c r="LT41" s="39" t="s">
        <v>7</v>
      </c>
      <c r="LU41" s="31" t="s">
        <v>49</v>
      </c>
      <c r="LV41" s="25" t="s">
        <v>49</v>
      </c>
      <c r="LW41" s="25" t="s">
        <v>52</v>
      </c>
      <c r="LX41" s="25" t="s">
        <v>49</v>
      </c>
      <c r="LY41" s="25" t="s">
        <v>49</v>
      </c>
      <c r="LZ41" s="25" t="s">
        <v>7</v>
      </c>
      <c r="MA41" s="25" t="s">
        <v>7</v>
      </c>
      <c r="MB41" s="25" t="s">
        <v>40</v>
      </c>
      <c r="MC41" s="17" t="s">
        <v>50</v>
      </c>
      <c r="MD41" s="31" t="s">
        <v>49</v>
      </c>
      <c r="ME41" s="25" t="s">
        <v>40</v>
      </c>
      <c r="MF41" s="25" t="s">
        <v>40</v>
      </c>
      <c r="MG41" s="25" t="s">
        <v>7</v>
      </c>
      <c r="MH41" s="25" t="s">
        <v>7</v>
      </c>
      <c r="MI41" s="25" t="s">
        <v>51</v>
      </c>
      <c r="MJ41" s="31" t="s">
        <v>45</v>
      </c>
      <c r="MK41" s="25" t="s">
        <v>37</v>
      </c>
      <c r="ML41" s="25" t="s">
        <v>45</v>
      </c>
      <c r="MM41" s="25" t="s">
        <v>45</v>
      </c>
      <c r="MN41" s="25" t="s">
        <v>7</v>
      </c>
      <c r="MO41" s="25" t="s">
        <v>7</v>
      </c>
      <c r="MP41" s="25" t="s">
        <v>51</v>
      </c>
      <c r="MQ41" s="25" t="s">
        <v>44</v>
      </c>
      <c r="MR41" s="25" t="s">
        <v>44</v>
      </c>
      <c r="MS41" s="31" t="s">
        <v>44</v>
      </c>
      <c r="MT41" s="25" t="s">
        <v>52</v>
      </c>
      <c r="MU41" s="25" t="s">
        <v>7</v>
      </c>
      <c r="MV41" s="25" t="s">
        <v>7</v>
      </c>
      <c r="MW41" s="25" t="s">
        <v>14</v>
      </c>
      <c r="MX41" s="31" t="s">
        <v>14</v>
      </c>
      <c r="MY41" s="27" t="s">
        <v>8</v>
      </c>
      <c r="MZ41" s="25" t="s">
        <v>14</v>
      </c>
      <c r="NA41" s="25" t="s">
        <v>14</v>
      </c>
      <c r="NB41" s="25" t="s">
        <v>7</v>
      </c>
      <c r="NC41" s="25" t="s">
        <v>7</v>
      </c>
      <c r="ND41" s="25" t="s">
        <v>53</v>
      </c>
      <c r="NE41" s="25" t="s">
        <v>54</v>
      </c>
      <c r="NF41" s="25" t="s">
        <v>54</v>
      </c>
      <c r="NG41" s="27" t="s">
        <v>8</v>
      </c>
      <c r="NH41" s="27" t="s">
        <v>8</v>
      </c>
      <c r="NI41" s="25" t="s">
        <v>7</v>
      </c>
      <c r="NJ41" s="25" t="s">
        <v>7</v>
      </c>
      <c r="NK41" s="25" t="s">
        <v>55</v>
      </c>
      <c r="NL41" s="31" t="s">
        <v>55</v>
      </c>
      <c r="NM41" s="25" t="s">
        <v>55</v>
      </c>
      <c r="NN41" s="25" t="s">
        <v>55</v>
      </c>
      <c r="NO41" s="25" t="s">
        <v>37</v>
      </c>
      <c r="NP41" s="25" t="s">
        <v>7</v>
      </c>
      <c r="NQ41" s="25" t="s">
        <v>7</v>
      </c>
    </row>
    <row r="42" spans="1:381">
      <c r="A42" s="129"/>
      <c r="B42" s="127" t="str">
        <f>IF($C$46="RA","JBC-26","7H30-15H30")</f>
        <v>7H30-15H30</v>
      </c>
      <c r="C42" s="107" t="str">
        <f>IF($D$34="RA","CCV-43","7H30-15H30")</f>
        <v>7H30-15H30</v>
      </c>
      <c r="D42" s="75" t="s">
        <v>51</v>
      </c>
      <c r="E42" s="75" t="s">
        <v>50</v>
      </c>
      <c r="F42" s="106" t="str">
        <f>IF(COUNTIF(Trames!$K$73:$K$80,'Deroulé 5Jours'!$A39),"RA","JFR-36")</f>
        <v>JFR-36</v>
      </c>
      <c r="G42" s="75" t="s">
        <v>7</v>
      </c>
      <c r="H42" s="113" t="s">
        <v>7</v>
      </c>
      <c r="I42" s="80" t="s">
        <v>7</v>
      </c>
      <c r="J42" s="80" t="s">
        <v>7</v>
      </c>
      <c r="K42" s="25" t="s">
        <v>57</v>
      </c>
      <c r="L42" s="25" t="s">
        <v>58</v>
      </c>
      <c r="M42" s="31" t="s">
        <v>58</v>
      </c>
      <c r="N42" s="25" t="s">
        <v>58</v>
      </c>
      <c r="O42" s="25" t="s">
        <v>58</v>
      </c>
      <c r="P42" s="25" t="s">
        <v>7</v>
      </c>
      <c r="Q42" s="25" t="s">
        <v>7</v>
      </c>
      <c r="R42" s="25" t="s">
        <v>58</v>
      </c>
      <c r="S42" s="25" t="s">
        <v>57</v>
      </c>
      <c r="T42" s="25" t="s">
        <v>59</v>
      </c>
      <c r="U42" s="31" t="s">
        <v>51</v>
      </c>
      <c r="V42" s="25" t="s">
        <v>60</v>
      </c>
      <c r="W42" s="25" t="s">
        <v>7</v>
      </c>
      <c r="X42" s="25" t="s">
        <v>7</v>
      </c>
      <c r="Y42" s="25" t="s">
        <v>59</v>
      </c>
      <c r="Z42" s="31" t="s">
        <v>59</v>
      </c>
      <c r="AA42" s="25" t="s">
        <v>57</v>
      </c>
      <c r="AB42" s="25" t="s">
        <v>59</v>
      </c>
      <c r="AC42" s="25" t="s">
        <v>59</v>
      </c>
      <c r="AD42" s="25" t="s">
        <v>7</v>
      </c>
      <c r="AE42" s="25" t="s">
        <v>7</v>
      </c>
      <c r="AF42" s="25" t="s">
        <v>54</v>
      </c>
      <c r="AG42" s="25" t="s">
        <v>54</v>
      </c>
      <c r="AH42" s="25" t="s">
        <v>54</v>
      </c>
      <c r="AI42" s="27" t="s">
        <v>8</v>
      </c>
      <c r="AJ42" s="31" t="s">
        <v>54</v>
      </c>
      <c r="AK42" s="25" t="s">
        <v>7</v>
      </c>
      <c r="AL42" s="25" t="s">
        <v>7</v>
      </c>
      <c r="AM42" s="17" t="s">
        <v>46</v>
      </c>
      <c r="AN42" s="25" t="s">
        <v>54</v>
      </c>
      <c r="AO42" s="27" t="s">
        <v>8</v>
      </c>
      <c r="AP42" s="25" t="s">
        <v>61</v>
      </c>
      <c r="AQ42" s="27" t="s">
        <v>8</v>
      </c>
      <c r="AR42" s="25" t="s">
        <v>7</v>
      </c>
      <c r="AS42" s="25" t="s">
        <v>7</v>
      </c>
      <c r="AT42" s="31" t="s">
        <v>62</v>
      </c>
      <c r="AU42" s="25" t="s">
        <v>62</v>
      </c>
      <c r="AV42" s="25" t="s">
        <v>62</v>
      </c>
      <c r="AW42" s="25" t="s">
        <v>52</v>
      </c>
      <c r="AX42" s="25" t="s">
        <v>51</v>
      </c>
      <c r="AY42" s="25" t="s">
        <v>7</v>
      </c>
      <c r="AZ42" s="25" t="s">
        <v>7</v>
      </c>
      <c r="BA42" s="25" t="s">
        <v>51</v>
      </c>
      <c r="BB42" s="31" t="s">
        <v>51</v>
      </c>
      <c r="BC42" s="25" t="s">
        <v>51</v>
      </c>
      <c r="BD42" s="25" t="s">
        <v>51</v>
      </c>
      <c r="BE42" s="25" t="s">
        <v>61</v>
      </c>
      <c r="BF42" s="25" t="s">
        <v>7</v>
      </c>
      <c r="BG42" s="25" t="s">
        <v>7</v>
      </c>
      <c r="BH42" s="25" t="s">
        <v>61</v>
      </c>
      <c r="BI42" s="25" t="s">
        <v>56</v>
      </c>
      <c r="BJ42" s="31" t="s">
        <v>63</v>
      </c>
      <c r="BK42" s="25" t="s">
        <v>64</v>
      </c>
      <c r="BL42" s="25" t="s">
        <v>64</v>
      </c>
      <c r="BM42" s="25" t="s">
        <v>7</v>
      </c>
      <c r="BN42" s="25" t="s">
        <v>7</v>
      </c>
      <c r="BO42" s="25" t="s">
        <v>63</v>
      </c>
      <c r="BP42" s="25" t="s">
        <v>63</v>
      </c>
      <c r="BQ42" s="17" t="s">
        <v>50</v>
      </c>
      <c r="BR42" s="25" t="s">
        <v>63</v>
      </c>
      <c r="BS42" s="31" t="s">
        <v>63</v>
      </c>
      <c r="BT42" s="25" t="s">
        <v>7</v>
      </c>
      <c r="BU42" s="25" t="s">
        <v>7</v>
      </c>
      <c r="BV42" s="25" t="s">
        <v>65</v>
      </c>
      <c r="BW42" s="25" t="s">
        <v>52</v>
      </c>
      <c r="BX42" s="25" t="s">
        <v>65</v>
      </c>
      <c r="BY42" s="31" t="s">
        <v>65</v>
      </c>
      <c r="BZ42" s="25" t="s">
        <v>65</v>
      </c>
      <c r="CA42" s="25" t="s">
        <v>7</v>
      </c>
      <c r="CB42" s="25" t="s">
        <v>7</v>
      </c>
      <c r="CC42" s="25" t="s">
        <v>54</v>
      </c>
      <c r="CD42" s="27" t="s">
        <v>8</v>
      </c>
      <c r="CE42" s="25" t="s">
        <v>10</v>
      </c>
      <c r="CF42" s="31" t="s">
        <v>54</v>
      </c>
      <c r="CG42" s="31" t="s">
        <v>10</v>
      </c>
      <c r="CH42" s="25" t="s">
        <v>7</v>
      </c>
      <c r="CI42" s="25" t="s">
        <v>7</v>
      </c>
      <c r="CJ42" s="27" t="s">
        <v>8</v>
      </c>
      <c r="CK42" s="25" t="s">
        <v>64</v>
      </c>
      <c r="CL42" s="25" t="s">
        <v>56</v>
      </c>
      <c r="CM42" s="25" t="s">
        <v>54</v>
      </c>
      <c r="CN42" s="27" t="s">
        <v>8</v>
      </c>
      <c r="CO42" s="25" t="s">
        <v>7</v>
      </c>
      <c r="CP42" s="25" t="s">
        <v>7</v>
      </c>
      <c r="CQ42" s="25" t="s">
        <v>51</v>
      </c>
      <c r="CR42" s="25" t="s">
        <v>51</v>
      </c>
      <c r="CS42" s="31" t="s">
        <v>51</v>
      </c>
      <c r="CT42" s="25" t="s">
        <v>37</v>
      </c>
      <c r="CU42" s="25" t="s">
        <v>51</v>
      </c>
      <c r="CV42" s="25" t="s">
        <v>7</v>
      </c>
      <c r="CW42" s="25" t="s">
        <v>7</v>
      </c>
      <c r="CX42" s="17" t="s">
        <v>50</v>
      </c>
      <c r="CY42" s="25" t="s">
        <v>51</v>
      </c>
      <c r="CZ42" s="25" t="s">
        <v>51</v>
      </c>
      <c r="DA42" s="31" t="s">
        <v>51</v>
      </c>
      <c r="DB42" s="25" t="s">
        <v>51</v>
      </c>
      <c r="DC42" s="25" t="s">
        <v>7</v>
      </c>
      <c r="DD42" s="25" t="s">
        <v>7</v>
      </c>
      <c r="DE42" s="31" t="s">
        <v>51</v>
      </c>
      <c r="DF42" s="25" t="s">
        <v>51</v>
      </c>
      <c r="DG42" s="25" t="s">
        <v>51</v>
      </c>
      <c r="DH42" s="25" t="s">
        <v>51</v>
      </c>
      <c r="DI42" s="25" t="s">
        <v>51</v>
      </c>
      <c r="DJ42" s="25" t="s">
        <v>7</v>
      </c>
      <c r="DK42" s="25" t="s">
        <v>7</v>
      </c>
      <c r="DL42" s="25" t="s">
        <v>72</v>
      </c>
      <c r="DM42" s="31" t="s">
        <v>72</v>
      </c>
      <c r="DN42" s="25" t="s">
        <v>51</v>
      </c>
      <c r="DO42" s="25" t="s">
        <v>57</v>
      </c>
      <c r="DP42" s="25" t="s">
        <v>72</v>
      </c>
      <c r="DQ42" s="25" t="s">
        <v>7</v>
      </c>
      <c r="DR42" s="25" t="s">
        <v>7</v>
      </c>
      <c r="DS42" s="25" t="s">
        <v>60</v>
      </c>
      <c r="DT42" s="25" t="s">
        <v>74</v>
      </c>
      <c r="DU42" s="31" t="s">
        <v>60</v>
      </c>
      <c r="DV42" s="25" t="s">
        <v>75</v>
      </c>
      <c r="DW42" s="17" t="s">
        <v>50</v>
      </c>
      <c r="DX42" s="25" t="s">
        <v>7</v>
      </c>
      <c r="DY42" s="25" t="s">
        <v>7</v>
      </c>
      <c r="DZ42" s="39" t="s">
        <v>48</v>
      </c>
      <c r="EA42" s="39" t="s">
        <v>48</v>
      </c>
      <c r="EB42" s="39" t="s">
        <v>48</v>
      </c>
      <c r="EC42" s="39" t="s">
        <v>48</v>
      </c>
      <c r="ED42" s="39" t="s">
        <v>48</v>
      </c>
      <c r="EE42" s="39" t="s">
        <v>7</v>
      </c>
      <c r="EF42" s="39" t="s">
        <v>7</v>
      </c>
      <c r="EG42" s="31" t="s">
        <v>49</v>
      </c>
      <c r="EH42" s="25" t="s">
        <v>49</v>
      </c>
      <c r="EI42" s="25" t="s">
        <v>52</v>
      </c>
      <c r="EJ42" s="25" t="s">
        <v>49</v>
      </c>
      <c r="EK42" s="25" t="s">
        <v>49</v>
      </c>
      <c r="EL42" s="25" t="s">
        <v>7</v>
      </c>
      <c r="EM42" s="25" t="s">
        <v>7</v>
      </c>
      <c r="EN42" s="25" t="s">
        <v>40</v>
      </c>
      <c r="EO42" s="17" t="s">
        <v>50</v>
      </c>
      <c r="EP42" s="31" t="s">
        <v>49</v>
      </c>
      <c r="EQ42" s="25" t="s">
        <v>40</v>
      </c>
      <c r="ER42" s="25" t="s">
        <v>40</v>
      </c>
      <c r="ES42" s="25" t="s">
        <v>7</v>
      </c>
      <c r="ET42" s="25" t="s">
        <v>7</v>
      </c>
      <c r="EU42" s="25" t="s">
        <v>51</v>
      </c>
      <c r="EV42" s="31" t="s">
        <v>45</v>
      </c>
      <c r="EW42" s="25" t="s">
        <v>37</v>
      </c>
      <c r="EX42" s="25" t="s">
        <v>45</v>
      </c>
      <c r="EY42" s="25" t="s">
        <v>45</v>
      </c>
      <c r="EZ42" s="25" t="s">
        <v>7</v>
      </c>
      <c r="FA42" s="25" t="s">
        <v>7</v>
      </c>
      <c r="FB42" s="25" t="s">
        <v>51</v>
      </c>
      <c r="FC42" s="25" t="s">
        <v>44</v>
      </c>
      <c r="FD42" s="25" t="s">
        <v>44</v>
      </c>
      <c r="FE42" s="31" t="s">
        <v>44</v>
      </c>
      <c r="FF42" s="25" t="s">
        <v>52</v>
      </c>
      <c r="FG42" s="25" t="s">
        <v>7</v>
      </c>
      <c r="FH42" s="25" t="s">
        <v>7</v>
      </c>
      <c r="FI42" s="25" t="s">
        <v>14</v>
      </c>
      <c r="FJ42" s="31" t="s">
        <v>14</v>
      </c>
      <c r="FK42" s="27" t="s">
        <v>8</v>
      </c>
      <c r="FL42" s="25" t="s">
        <v>14</v>
      </c>
      <c r="FM42" s="25" t="s">
        <v>14</v>
      </c>
      <c r="FN42" s="25" t="s">
        <v>7</v>
      </c>
      <c r="FO42" s="25" t="s">
        <v>7</v>
      </c>
      <c r="FP42" s="25" t="s">
        <v>53</v>
      </c>
      <c r="FQ42" s="25" t="s">
        <v>54</v>
      </c>
      <c r="FR42" s="25" t="s">
        <v>54</v>
      </c>
      <c r="FS42" s="27" t="s">
        <v>8</v>
      </c>
      <c r="FT42" s="27" t="s">
        <v>8</v>
      </c>
      <c r="FU42" s="25" t="s">
        <v>7</v>
      </c>
      <c r="FV42" s="25" t="s">
        <v>7</v>
      </c>
      <c r="FW42" s="25" t="s">
        <v>55</v>
      </c>
      <c r="FX42" s="31" t="s">
        <v>55</v>
      </c>
      <c r="FY42" s="25" t="s">
        <v>55</v>
      </c>
      <c r="FZ42" s="25" t="s">
        <v>55</v>
      </c>
      <c r="GA42" s="25" t="s">
        <v>37</v>
      </c>
      <c r="GB42" s="25" t="s">
        <v>7</v>
      </c>
      <c r="GC42" s="25" t="s">
        <v>7</v>
      </c>
      <c r="GD42" s="31" t="s">
        <v>56</v>
      </c>
      <c r="GE42" s="25" t="s">
        <v>37</v>
      </c>
      <c r="GF42" s="25" t="s">
        <v>56</v>
      </c>
      <c r="GG42" s="25" t="s">
        <v>56</v>
      </c>
      <c r="GH42" s="25" t="s">
        <v>56</v>
      </c>
      <c r="GI42" s="25" t="s">
        <v>7</v>
      </c>
      <c r="GJ42" s="25" t="s">
        <v>7</v>
      </c>
      <c r="GK42" s="25" t="s">
        <v>51</v>
      </c>
      <c r="GL42" s="25" t="s">
        <v>51</v>
      </c>
      <c r="GM42" s="25" t="s">
        <v>51</v>
      </c>
      <c r="GN42" s="17" t="s">
        <v>50</v>
      </c>
      <c r="GO42" s="31" t="s">
        <v>55</v>
      </c>
      <c r="GP42" s="25" t="s">
        <v>7</v>
      </c>
      <c r="GQ42" s="25" t="s">
        <v>7</v>
      </c>
      <c r="GR42" s="25" t="s">
        <v>57</v>
      </c>
      <c r="GS42" s="25" t="s">
        <v>58</v>
      </c>
      <c r="GT42" s="31" t="s">
        <v>58</v>
      </c>
      <c r="GU42" s="25" t="s">
        <v>58</v>
      </c>
      <c r="GV42" s="25" t="s">
        <v>58</v>
      </c>
      <c r="GW42" s="25" t="s">
        <v>7</v>
      </c>
      <c r="GX42" s="25" t="s">
        <v>7</v>
      </c>
      <c r="GY42" s="25" t="s">
        <v>58</v>
      </c>
      <c r="GZ42" s="25" t="s">
        <v>57</v>
      </c>
      <c r="HA42" s="25" t="s">
        <v>59</v>
      </c>
      <c r="HB42" s="31" t="s">
        <v>51</v>
      </c>
      <c r="HC42" s="25" t="s">
        <v>60</v>
      </c>
      <c r="HD42" s="25" t="s">
        <v>7</v>
      </c>
      <c r="HE42" s="25" t="s">
        <v>7</v>
      </c>
      <c r="HF42" s="25" t="s">
        <v>59</v>
      </c>
      <c r="HG42" s="31" t="s">
        <v>59</v>
      </c>
      <c r="HH42" s="25" t="s">
        <v>57</v>
      </c>
      <c r="HI42" s="25" t="s">
        <v>59</v>
      </c>
      <c r="HJ42" s="25" t="s">
        <v>59</v>
      </c>
      <c r="HK42" s="25" t="s">
        <v>7</v>
      </c>
      <c r="HL42" s="25" t="s">
        <v>7</v>
      </c>
      <c r="HM42" s="25" t="s">
        <v>54</v>
      </c>
      <c r="HN42" s="25" t="s">
        <v>54</v>
      </c>
      <c r="HO42" s="25" t="s">
        <v>54</v>
      </c>
      <c r="HP42" s="27" t="s">
        <v>8</v>
      </c>
      <c r="HQ42" s="31" t="s">
        <v>54</v>
      </c>
      <c r="HR42" s="25" t="s">
        <v>7</v>
      </c>
      <c r="HS42" s="25" t="s">
        <v>7</v>
      </c>
      <c r="HT42" s="17" t="s">
        <v>46</v>
      </c>
      <c r="HU42" s="25" t="s">
        <v>54</v>
      </c>
      <c r="HV42" s="27" t="s">
        <v>8</v>
      </c>
      <c r="HW42" s="25" t="s">
        <v>61</v>
      </c>
      <c r="HX42" s="27" t="s">
        <v>8</v>
      </c>
      <c r="HY42" s="25" t="s">
        <v>7</v>
      </c>
      <c r="HZ42" s="25" t="s">
        <v>7</v>
      </c>
      <c r="IA42" s="31" t="s">
        <v>62</v>
      </c>
      <c r="IB42" s="25" t="s">
        <v>62</v>
      </c>
      <c r="IC42" s="25" t="s">
        <v>62</v>
      </c>
      <c r="ID42" s="25" t="s">
        <v>52</v>
      </c>
      <c r="IE42" s="25" t="s">
        <v>51</v>
      </c>
      <c r="IF42" s="25" t="s">
        <v>7</v>
      </c>
      <c r="IG42" s="25" t="s">
        <v>7</v>
      </c>
      <c r="IH42" s="25" t="s">
        <v>51</v>
      </c>
      <c r="II42" s="31" t="s">
        <v>51</v>
      </c>
      <c r="IJ42" s="25" t="s">
        <v>51</v>
      </c>
      <c r="IK42" s="25" t="s">
        <v>51</v>
      </c>
      <c r="IL42" s="25" t="s">
        <v>61</v>
      </c>
      <c r="IM42" s="25" t="s">
        <v>7</v>
      </c>
      <c r="IN42" s="25" t="s">
        <v>7</v>
      </c>
      <c r="IO42" s="25" t="s">
        <v>61</v>
      </c>
      <c r="IP42" s="25" t="s">
        <v>56</v>
      </c>
      <c r="IQ42" s="31" t="s">
        <v>63</v>
      </c>
      <c r="IR42" s="25" t="s">
        <v>64</v>
      </c>
      <c r="IS42" s="25" t="s">
        <v>64</v>
      </c>
      <c r="IT42" s="25" t="s">
        <v>7</v>
      </c>
      <c r="IU42" s="25" t="s">
        <v>7</v>
      </c>
      <c r="IV42" s="25" t="s">
        <v>63</v>
      </c>
      <c r="IW42" s="25" t="s">
        <v>63</v>
      </c>
      <c r="IX42" s="17" t="s">
        <v>50</v>
      </c>
      <c r="IY42" s="25" t="s">
        <v>63</v>
      </c>
      <c r="IZ42" s="31" t="s">
        <v>63</v>
      </c>
      <c r="JA42" s="25" t="s">
        <v>7</v>
      </c>
      <c r="JB42" s="25" t="s">
        <v>7</v>
      </c>
      <c r="JC42" s="25" t="s">
        <v>65</v>
      </c>
      <c r="JD42" s="25" t="s">
        <v>52</v>
      </c>
      <c r="JE42" s="25" t="s">
        <v>65</v>
      </c>
      <c r="JF42" s="31" t="s">
        <v>65</v>
      </c>
      <c r="JG42" s="25" t="s">
        <v>65</v>
      </c>
      <c r="JH42" s="25" t="s">
        <v>7</v>
      </c>
      <c r="JI42" s="25" t="s">
        <v>7</v>
      </c>
      <c r="JJ42" s="25" t="s">
        <v>54</v>
      </c>
      <c r="JK42" s="27" t="s">
        <v>8</v>
      </c>
      <c r="JL42" s="25" t="s">
        <v>10</v>
      </c>
      <c r="JM42" s="31" t="s">
        <v>54</v>
      </c>
      <c r="JN42" s="31" t="s">
        <v>10</v>
      </c>
      <c r="JO42" s="25" t="s">
        <v>7</v>
      </c>
      <c r="JP42" s="25" t="s">
        <v>7</v>
      </c>
      <c r="JQ42" s="27" t="s">
        <v>8</v>
      </c>
      <c r="JR42" s="25" t="s">
        <v>64</v>
      </c>
      <c r="JS42" s="25" t="s">
        <v>56</v>
      </c>
      <c r="JT42" s="25" t="s">
        <v>54</v>
      </c>
      <c r="JU42" s="27" t="s">
        <v>8</v>
      </c>
      <c r="JV42" s="25" t="s">
        <v>7</v>
      </c>
      <c r="JW42" s="25" t="s">
        <v>7</v>
      </c>
      <c r="JX42" s="25" t="s">
        <v>51</v>
      </c>
      <c r="JY42" s="25" t="s">
        <v>51</v>
      </c>
      <c r="JZ42" s="31" t="s">
        <v>51</v>
      </c>
      <c r="KA42" s="25" t="s">
        <v>37</v>
      </c>
      <c r="KB42" s="25" t="s">
        <v>51</v>
      </c>
      <c r="KC42" s="25" t="s">
        <v>7</v>
      </c>
      <c r="KD42" s="25" t="s">
        <v>7</v>
      </c>
      <c r="KE42" s="17" t="s">
        <v>50</v>
      </c>
      <c r="KF42" s="25" t="s">
        <v>51</v>
      </c>
      <c r="KG42" s="25" t="s">
        <v>51</v>
      </c>
      <c r="KH42" s="31" t="s">
        <v>51</v>
      </c>
      <c r="KI42" s="25" t="s">
        <v>51</v>
      </c>
      <c r="KJ42" s="25" t="s">
        <v>7</v>
      </c>
      <c r="KK42" s="25" t="s">
        <v>7</v>
      </c>
      <c r="KL42" s="31" t="s">
        <v>51</v>
      </c>
      <c r="KM42" s="25" t="s">
        <v>51</v>
      </c>
      <c r="KN42" s="25" t="s">
        <v>51</v>
      </c>
      <c r="KO42" s="25" t="s">
        <v>51</v>
      </c>
      <c r="KP42" s="25" t="s">
        <v>51</v>
      </c>
      <c r="KQ42" s="25" t="s">
        <v>7</v>
      </c>
      <c r="KR42" s="25" t="s">
        <v>7</v>
      </c>
      <c r="KS42" s="25" t="s">
        <v>72</v>
      </c>
      <c r="KT42" s="31" t="s">
        <v>72</v>
      </c>
      <c r="KU42" s="25" t="s">
        <v>51</v>
      </c>
      <c r="KV42" s="25" t="s">
        <v>57</v>
      </c>
      <c r="KW42" s="25" t="s">
        <v>72</v>
      </c>
      <c r="KX42" s="25" t="s">
        <v>7</v>
      </c>
      <c r="KY42" s="25" t="s">
        <v>7</v>
      </c>
      <c r="KZ42" s="25" t="s">
        <v>60</v>
      </c>
      <c r="LA42" s="25" t="s">
        <v>74</v>
      </c>
      <c r="LB42" s="31" t="s">
        <v>60</v>
      </c>
      <c r="LC42" s="25" t="s">
        <v>75</v>
      </c>
      <c r="LD42" s="17" t="s">
        <v>50</v>
      </c>
      <c r="LE42" s="25" t="s">
        <v>7</v>
      </c>
      <c r="LF42" s="25" t="s">
        <v>7</v>
      </c>
      <c r="LG42" s="39" t="s">
        <v>48</v>
      </c>
      <c r="LH42" s="39" t="s">
        <v>48</v>
      </c>
      <c r="LI42" s="39" t="s">
        <v>48</v>
      </c>
      <c r="LJ42" s="39" t="s">
        <v>48</v>
      </c>
      <c r="LK42" s="39" t="s">
        <v>48</v>
      </c>
      <c r="LL42" s="39" t="s">
        <v>7</v>
      </c>
      <c r="LM42" s="39" t="s">
        <v>7</v>
      </c>
      <c r="LN42" s="31" t="s">
        <v>49</v>
      </c>
      <c r="LO42" s="25" t="s">
        <v>49</v>
      </c>
      <c r="LP42" s="25" t="s">
        <v>52</v>
      </c>
      <c r="LQ42" s="25" t="s">
        <v>49</v>
      </c>
      <c r="LR42" s="25" t="s">
        <v>49</v>
      </c>
      <c r="LS42" s="25" t="s">
        <v>7</v>
      </c>
      <c r="LT42" s="25" t="s">
        <v>7</v>
      </c>
      <c r="LU42" s="25" t="s">
        <v>40</v>
      </c>
      <c r="LV42" s="17" t="s">
        <v>50</v>
      </c>
      <c r="LW42" s="31" t="s">
        <v>49</v>
      </c>
      <c r="LX42" s="25" t="s">
        <v>40</v>
      </c>
      <c r="LY42" s="25" t="s">
        <v>40</v>
      </c>
      <c r="LZ42" s="25" t="s">
        <v>7</v>
      </c>
      <c r="MA42" s="25" t="s">
        <v>7</v>
      </c>
      <c r="MB42" s="25" t="s">
        <v>51</v>
      </c>
      <c r="MC42" s="31" t="s">
        <v>45</v>
      </c>
      <c r="MD42" s="25" t="s">
        <v>37</v>
      </c>
      <c r="ME42" s="25" t="s">
        <v>45</v>
      </c>
      <c r="MF42" s="25" t="s">
        <v>45</v>
      </c>
      <c r="MG42" s="25" t="s">
        <v>7</v>
      </c>
      <c r="MH42" s="25" t="s">
        <v>7</v>
      </c>
      <c r="MI42" s="25" t="s">
        <v>51</v>
      </c>
      <c r="MJ42" s="25" t="s">
        <v>44</v>
      </c>
      <c r="MK42" s="25" t="s">
        <v>44</v>
      </c>
      <c r="ML42" s="31" t="s">
        <v>44</v>
      </c>
      <c r="MM42" s="25" t="s">
        <v>52</v>
      </c>
      <c r="MN42" s="25" t="s">
        <v>7</v>
      </c>
      <c r="MO42" s="25" t="s">
        <v>7</v>
      </c>
      <c r="MP42" s="25" t="s">
        <v>14</v>
      </c>
      <c r="MQ42" s="31" t="s">
        <v>14</v>
      </c>
      <c r="MR42" s="27" t="s">
        <v>8</v>
      </c>
      <c r="MS42" s="25" t="s">
        <v>14</v>
      </c>
      <c r="MT42" s="25" t="s">
        <v>14</v>
      </c>
      <c r="MU42" s="25" t="s">
        <v>7</v>
      </c>
      <c r="MV42" s="25" t="s">
        <v>7</v>
      </c>
      <c r="MW42" s="25" t="s">
        <v>53</v>
      </c>
      <c r="MX42" s="25" t="s">
        <v>54</v>
      </c>
      <c r="MY42" s="25" t="s">
        <v>54</v>
      </c>
      <c r="MZ42" s="27" t="s">
        <v>8</v>
      </c>
      <c r="NA42" s="27" t="s">
        <v>8</v>
      </c>
      <c r="NB42" s="25" t="s">
        <v>7</v>
      </c>
      <c r="NC42" s="25" t="s">
        <v>7</v>
      </c>
      <c r="ND42" s="25" t="s">
        <v>55</v>
      </c>
      <c r="NE42" s="31" t="s">
        <v>55</v>
      </c>
      <c r="NF42" s="25" t="s">
        <v>55</v>
      </c>
      <c r="NG42" s="25" t="s">
        <v>55</v>
      </c>
      <c r="NH42" s="25" t="s">
        <v>37</v>
      </c>
      <c r="NI42" s="25" t="s">
        <v>7</v>
      </c>
      <c r="NJ42" s="25" t="s">
        <v>7</v>
      </c>
      <c r="NK42" s="31" t="s">
        <v>56</v>
      </c>
      <c r="NL42" s="25" t="s">
        <v>37</v>
      </c>
      <c r="NM42" s="25" t="s">
        <v>56</v>
      </c>
      <c r="NN42" s="25" t="s">
        <v>56</v>
      </c>
      <c r="NO42" s="25" t="s">
        <v>56</v>
      </c>
      <c r="NP42" s="25" t="s">
        <v>7</v>
      </c>
      <c r="NQ42" s="25" t="s">
        <v>7</v>
      </c>
    </row>
    <row r="43" spans="1:381">
      <c r="A43" s="129"/>
      <c r="B43" s="121" t="s">
        <v>57</v>
      </c>
      <c r="C43" s="75" t="s">
        <v>267</v>
      </c>
      <c r="D43" s="106" t="str">
        <f>IF(COUNTIF(Trames!$K$73:$K$80,'Deroulé 5Jours'!$A40),"RA","JBU-14")</f>
        <v>JBU-14</v>
      </c>
      <c r="E43" s="75" t="s">
        <v>267</v>
      </c>
      <c r="F43" s="75" t="s">
        <v>267</v>
      </c>
      <c r="G43" s="75" t="s">
        <v>7</v>
      </c>
      <c r="H43" s="113" t="s">
        <v>7</v>
      </c>
      <c r="I43" s="80" t="s">
        <v>7</v>
      </c>
      <c r="J43" s="80" t="s">
        <v>7</v>
      </c>
      <c r="K43" s="25" t="s">
        <v>58</v>
      </c>
      <c r="L43" s="25" t="s">
        <v>57</v>
      </c>
      <c r="M43" s="25" t="s">
        <v>59</v>
      </c>
      <c r="N43" s="31" t="s">
        <v>51</v>
      </c>
      <c r="O43" s="25" t="s">
        <v>60</v>
      </c>
      <c r="P43" s="25" t="s">
        <v>7</v>
      </c>
      <c r="Q43" s="25" t="s">
        <v>7</v>
      </c>
      <c r="R43" s="25" t="s">
        <v>59</v>
      </c>
      <c r="S43" s="31" t="s">
        <v>59</v>
      </c>
      <c r="T43" s="25" t="s">
        <v>57</v>
      </c>
      <c r="U43" s="25" t="s">
        <v>59</v>
      </c>
      <c r="V43" s="25" t="s">
        <v>59</v>
      </c>
      <c r="W43" s="25" t="s">
        <v>7</v>
      </c>
      <c r="X43" s="25" t="s">
        <v>7</v>
      </c>
      <c r="Y43" s="25" t="s">
        <v>54</v>
      </c>
      <c r="Z43" s="25" t="s">
        <v>54</v>
      </c>
      <c r="AA43" s="25" t="s">
        <v>54</v>
      </c>
      <c r="AB43" s="27" t="s">
        <v>8</v>
      </c>
      <c r="AC43" s="31" t="s">
        <v>54</v>
      </c>
      <c r="AD43" s="25" t="s">
        <v>7</v>
      </c>
      <c r="AE43" s="25" t="s">
        <v>7</v>
      </c>
      <c r="AF43" s="17" t="s">
        <v>46</v>
      </c>
      <c r="AG43" s="25" t="s">
        <v>54</v>
      </c>
      <c r="AH43" s="27" t="s">
        <v>8</v>
      </c>
      <c r="AI43" s="25" t="s">
        <v>61</v>
      </c>
      <c r="AJ43" s="27" t="s">
        <v>8</v>
      </c>
      <c r="AK43" s="25" t="s">
        <v>7</v>
      </c>
      <c r="AL43" s="25" t="s">
        <v>7</v>
      </c>
      <c r="AM43" s="31" t="s">
        <v>62</v>
      </c>
      <c r="AN43" s="25" t="s">
        <v>62</v>
      </c>
      <c r="AO43" s="25" t="s">
        <v>62</v>
      </c>
      <c r="AP43" s="25" t="s">
        <v>52</v>
      </c>
      <c r="AQ43" s="25" t="s">
        <v>51</v>
      </c>
      <c r="AR43" s="25" t="s">
        <v>7</v>
      </c>
      <c r="AS43" s="25" t="s">
        <v>7</v>
      </c>
      <c r="AT43" s="25" t="s">
        <v>51</v>
      </c>
      <c r="AU43" s="31" t="s">
        <v>51</v>
      </c>
      <c r="AV43" s="25" t="s">
        <v>51</v>
      </c>
      <c r="AW43" s="25" t="s">
        <v>51</v>
      </c>
      <c r="AX43" s="25" t="s">
        <v>61</v>
      </c>
      <c r="AY43" s="25" t="s">
        <v>7</v>
      </c>
      <c r="AZ43" s="25" t="s">
        <v>7</v>
      </c>
      <c r="BA43" s="25" t="s">
        <v>61</v>
      </c>
      <c r="BB43" s="25" t="s">
        <v>56</v>
      </c>
      <c r="BC43" s="31" t="s">
        <v>63</v>
      </c>
      <c r="BD43" s="25" t="s">
        <v>64</v>
      </c>
      <c r="BE43" s="25" t="s">
        <v>64</v>
      </c>
      <c r="BF43" s="25" t="s">
        <v>7</v>
      </c>
      <c r="BG43" s="25" t="s">
        <v>7</v>
      </c>
      <c r="BH43" s="25" t="s">
        <v>63</v>
      </c>
      <c r="BI43" s="25" t="s">
        <v>63</v>
      </c>
      <c r="BJ43" s="17" t="s">
        <v>50</v>
      </c>
      <c r="BK43" s="25" t="s">
        <v>63</v>
      </c>
      <c r="BL43" s="31" t="s">
        <v>63</v>
      </c>
      <c r="BM43" s="25" t="s">
        <v>7</v>
      </c>
      <c r="BN43" s="25" t="s">
        <v>7</v>
      </c>
      <c r="BO43" s="25" t="s">
        <v>65</v>
      </c>
      <c r="BP43" s="25" t="s">
        <v>52</v>
      </c>
      <c r="BQ43" s="25" t="s">
        <v>65</v>
      </c>
      <c r="BR43" s="31" t="s">
        <v>65</v>
      </c>
      <c r="BS43" s="25" t="s">
        <v>65</v>
      </c>
      <c r="BT43" s="25" t="s">
        <v>7</v>
      </c>
      <c r="BU43" s="25" t="s">
        <v>7</v>
      </c>
      <c r="BV43" s="25" t="s">
        <v>54</v>
      </c>
      <c r="BW43" s="27" t="s">
        <v>8</v>
      </c>
      <c r="BX43" s="25" t="s">
        <v>10</v>
      </c>
      <c r="BY43" s="31" t="s">
        <v>54</v>
      </c>
      <c r="BZ43" s="31" t="s">
        <v>10</v>
      </c>
      <c r="CA43" s="25" t="s">
        <v>7</v>
      </c>
      <c r="CB43" s="25" t="s">
        <v>7</v>
      </c>
      <c r="CC43" s="27" t="s">
        <v>8</v>
      </c>
      <c r="CD43" s="25" t="s">
        <v>64</v>
      </c>
      <c r="CE43" s="25" t="s">
        <v>56</v>
      </c>
      <c r="CF43" s="25" t="s">
        <v>54</v>
      </c>
      <c r="CG43" s="27" t="s">
        <v>8</v>
      </c>
      <c r="CH43" s="25" t="s">
        <v>7</v>
      </c>
      <c r="CI43" s="25" t="s">
        <v>7</v>
      </c>
      <c r="CJ43" s="25" t="s">
        <v>51</v>
      </c>
      <c r="CK43" s="25" t="s">
        <v>51</v>
      </c>
      <c r="CL43" s="31" t="s">
        <v>51</v>
      </c>
      <c r="CM43" s="25" t="s">
        <v>37</v>
      </c>
      <c r="CN43" s="25" t="s">
        <v>51</v>
      </c>
      <c r="CO43" s="25" t="s">
        <v>7</v>
      </c>
      <c r="CP43" s="25" t="s">
        <v>7</v>
      </c>
      <c r="CQ43" s="17" t="s">
        <v>50</v>
      </c>
      <c r="CR43" s="25" t="s">
        <v>51</v>
      </c>
      <c r="CS43" s="25" t="s">
        <v>51</v>
      </c>
      <c r="CT43" s="31" t="s">
        <v>51</v>
      </c>
      <c r="CU43" s="25" t="s">
        <v>51</v>
      </c>
      <c r="CV43" s="25" t="s">
        <v>7</v>
      </c>
      <c r="CW43" s="25" t="s">
        <v>7</v>
      </c>
      <c r="CX43" s="31" t="s">
        <v>51</v>
      </c>
      <c r="CY43" s="25" t="s">
        <v>51</v>
      </c>
      <c r="CZ43" s="25" t="s">
        <v>51</v>
      </c>
      <c r="DA43" s="25" t="s">
        <v>51</v>
      </c>
      <c r="DB43" s="25" t="s">
        <v>51</v>
      </c>
      <c r="DC43" s="25" t="s">
        <v>7</v>
      </c>
      <c r="DD43" s="25" t="s">
        <v>7</v>
      </c>
      <c r="DE43" s="25" t="s">
        <v>72</v>
      </c>
      <c r="DF43" s="31" t="s">
        <v>72</v>
      </c>
      <c r="DG43" s="25" t="s">
        <v>51</v>
      </c>
      <c r="DH43" s="25" t="s">
        <v>57</v>
      </c>
      <c r="DI43" s="25" t="s">
        <v>72</v>
      </c>
      <c r="DJ43" s="25" t="s">
        <v>7</v>
      </c>
      <c r="DK43" s="25" t="s">
        <v>7</v>
      </c>
      <c r="DL43" s="25" t="s">
        <v>60</v>
      </c>
      <c r="DM43" s="25" t="s">
        <v>74</v>
      </c>
      <c r="DN43" s="31" t="s">
        <v>60</v>
      </c>
      <c r="DO43" s="25" t="s">
        <v>75</v>
      </c>
      <c r="DP43" s="17" t="s">
        <v>50</v>
      </c>
      <c r="DQ43" s="25" t="s">
        <v>7</v>
      </c>
      <c r="DR43" s="25" t="s">
        <v>7</v>
      </c>
      <c r="DS43" s="39" t="s">
        <v>48</v>
      </c>
      <c r="DT43" s="39" t="s">
        <v>48</v>
      </c>
      <c r="DU43" s="39" t="s">
        <v>48</v>
      </c>
      <c r="DV43" s="39" t="s">
        <v>48</v>
      </c>
      <c r="DW43" s="39" t="s">
        <v>48</v>
      </c>
      <c r="DX43" s="39" t="s">
        <v>7</v>
      </c>
      <c r="DY43" s="39" t="s">
        <v>7</v>
      </c>
      <c r="DZ43" s="31" t="s">
        <v>49</v>
      </c>
      <c r="EA43" s="25" t="s">
        <v>49</v>
      </c>
      <c r="EB43" s="25" t="s">
        <v>52</v>
      </c>
      <c r="EC43" s="25" t="s">
        <v>49</v>
      </c>
      <c r="ED43" s="25" t="s">
        <v>49</v>
      </c>
      <c r="EE43" s="25" t="s">
        <v>7</v>
      </c>
      <c r="EF43" s="25" t="s">
        <v>7</v>
      </c>
      <c r="EG43" s="25" t="s">
        <v>40</v>
      </c>
      <c r="EH43" s="17" t="s">
        <v>50</v>
      </c>
      <c r="EI43" s="31" t="s">
        <v>49</v>
      </c>
      <c r="EJ43" s="25" t="s">
        <v>40</v>
      </c>
      <c r="EK43" s="25" t="s">
        <v>40</v>
      </c>
      <c r="EL43" s="25" t="s">
        <v>7</v>
      </c>
      <c r="EM43" s="25" t="s">
        <v>7</v>
      </c>
      <c r="EN43" s="25" t="s">
        <v>51</v>
      </c>
      <c r="EO43" s="31" t="s">
        <v>45</v>
      </c>
      <c r="EP43" s="25" t="s">
        <v>37</v>
      </c>
      <c r="EQ43" s="25" t="s">
        <v>45</v>
      </c>
      <c r="ER43" s="25" t="s">
        <v>45</v>
      </c>
      <c r="ES43" s="25" t="s">
        <v>7</v>
      </c>
      <c r="ET43" s="25" t="s">
        <v>7</v>
      </c>
      <c r="EU43" s="25" t="s">
        <v>51</v>
      </c>
      <c r="EV43" s="25" t="s">
        <v>44</v>
      </c>
      <c r="EW43" s="25" t="s">
        <v>44</v>
      </c>
      <c r="EX43" s="31" t="s">
        <v>44</v>
      </c>
      <c r="EY43" s="25" t="s">
        <v>52</v>
      </c>
      <c r="EZ43" s="25" t="s">
        <v>7</v>
      </c>
      <c r="FA43" s="25" t="s">
        <v>7</v>
      </c>
      <c r="FB43" s="25" t="s">
        <v>14</v>
      </c>
      <c r="FC43" s="31" t="s">
        <v>14</v>
      </c>
      <c r="FD43" s="27" t="s">
        <v>8</v>
      </c>
      <c r="FE43" s="25" t="s">
        <v>14</v>
      </c>
      <c r="FF43" s="25" t="s">
        <v>14</v>
      </c>
      <c r="FG43" s="25" t="s">
        <v>7</v>
      </c>
      <c r="FH43" s="25" t="s">
        <v>7</v>
      </c>
      <c r="FI43" s="25" t="s">
        <v>53</v>
      </c>
      <c r="FJ43" s="25" t="s">
        <v>54</v>
      </c>
      <c r="FK43" s="25" t="s">
        <v>54</v>
      </c>
      <c r="FL43" s="27" t="s">
        <v>8</v>
      </c>
      <c r="FM43" s="27" t="s">
        <v>8</v>
      </c>
      <c r="FN43" s="25" t="s">
        <v>7</v>
      </c>
      <c r="FO43" s="25" t="s">
        <v>7</v>
      </c>
      <c r="FP43" s="25" t="s">
        <v>55</v>
      </c>
      <c r="FQ43" s="31" t="s">
        <v>55</v>
      </c>
      <c r="FR43" s="25" t="s">
        <v>55</v>
      </c>
      <c r="FS43" s="25" t="s">
        <v>55</v>
      </c>
      <c r="FT43" s="25" t="s">
        <v>37</v>
      </c>
      <c r="FU43" s="25" t="s">
        <v>7</v>
      </c>
      <c r="FV43" s="25" t="s">
        <v>7</v>
      </c>
      <c r="FW43" s="31" t="s">
        <v>56</v>
      </c>
      <c r="FX43" s="25" t="s">
        <v>37</v>
      </c>
      <c r="FY43" s="25" t="s">
        <v>56</v>
      </c>
      <c r="FZ43" s="25" t="s">
        <v>56</v>
      </c>
      <c r="GA43" s="25" t="s">
        <v>56</v>
      </c>
      <c r="GB43" s="25" t="s">
        <v>7</v>
      </c>
      <c r="GC43" s="25" t="s">
        <v>7</v>
      </c>
      <c r="GD43" s="25" t="s">
        <v>51</v>
      </c>
      <c r="GE43" s="25" t="s">
        <v>51</v>
      </c>
      <c r="GF43" s="25" t="s">
        <v>51</v>
      </c>
      <c r="GG43" s="17" t="s">
        <v>50</v>
      </c>
      <c r="GH43" s="31" t="s">
        <v>55</v>
      </c>
      <c r="GI43" s="25" t="s">
        <v>7</v>
      </c>
      <c r="GJ43" s="25" t="s">
        <v>7</v>
      </c>
      <c r="GK43" s="25" t="s">
        <v>57</v>
      </c>
      <c r="GL43" s="25" t="s">
        <v>58</v>
      </c>
      <c r="GM43" s="31" t="s">
        <v>58</v>
      </c>
      <c r="GN43" s="25" t="s">
        <v>58</v>
      </c>
      <c r="GO43" s="25" t="s">
        <v>58</v>
      </c>
      <c r="GP43" s="25" t="s">
        <v>7</v>
      </c>
      <c r="GQ43" s="25" t="s">
        <v>7</v>
      </c>
      <c r="GR43" s="25" t="s">
        <v>58</v>
      </c>
      <c r="GS43" s="25" t="s">
        <v>57</v>
      </c>
      <c r="GT43" s="25" t="s">
        <v>59</v>
      </c>
      <c r="GU43" s="31" t="s">
        <v>51</v>
      </c>
      <c r="GV43" s="25" t="s">
        <v>60</v>
      </c>
      <c r="GW43" s="25" t="s">
        <v>7</v>
      </c>
      <c r="GX43" s="25" t="s">
        <v>7</v>
      </c>
      <c r="GY43" s="25" t="s">
        <v>59</v>
      </c>
      <c r="GZ43" s="31" t="s">
        <v>59</v>
      </c>
      <c r="HA43" s="25" t="s">
        <v>57</v>
      </c>
      <c r="HB43" s="25" t="s">
        <v>59</v>
      </c>
      <c r="HC43" s="25" t="s">
        <v>59</v>
      </c>
      <c r="HD43" s="25" t="s">
        <v>7</v>
      </c>
      <c r="HE43" s="25" t="s">
        <v>7</v>
      </c>
      <c r="HF43" s="25" t="s">
        <v>54</v>
      </c>
      <c r="HG43" s="25" t="s">
        <v>54</v>
      </c>
      <c r="HH43" s="25" t="s">
        <v>54</v>
      </c>
      <c r="HI43" s="27" t="s">
        <v>8</v>
      </c>
      <c r="HJ43" s="31" t="s">
        <v>54</v>
      </c>
      <c r="HK43" s="25" t="s">
        <v>7</v>
      </c>
      <c r="HL43" s="25" t="s">
        <v>7</v>
      </c>
      <c r="HM43" s="17" t="s">
        <v>46</v>
      </c>
      <c r="HN43" s="25" t="s">
        <v>54</v>
      </c>
      <c r="HO43" s="27" t="s">
        <v>8</v>
      </c>
      <c r="HP43" s="25" t="s">
        <v>61</v>
      </c>
      <c r="HQ43" s="27" t="s">
        <v>8</v>
      </c>
      <c r="HR43" s="25" t="s">
        <v>7</v>
      </c>
      <c r="HS43" s="25" t="s">
        <v>7</v>
      </c>
      <c r="HT43" s="31" t="s">
        <v>62</v>
      </c>
      <c r="HU43" s="25" t="s">
        <v>62</v>
      </c>
      <c r="HV43" s="25" t="s">
        <v>62</v>
      </c>
      <c r="HW43" s="25" t="s">
        <v>52</v>
      </c>
      <c r="HX43" s="25" t="s">
        <v>51</v>
      </c>
      <c r="HY43" s="25" t="s">
        <v>7</v>
      </c>
      <c r="HZ43" s="25" t="s">
        <v>7</v>
      </c>
      <c r="IA43" s="25" t="s">
        <v>51</v>
      </c>
      <c r="IB43" s="31" t="s">
        <v>51</v>
      </c>
      <c r="IC43" s="25" t="s">
        <v>51</v>
      </c>
      <c r="ID43" s="25" t="s">
        <v>51</v>
      </c>
      <c r="IE43" s="25" t="s">
        <v>61</v>
      </c>
      <c r="IF43" s="25" t="s">
        <v>7</v>
      </c>
      <c r="IG43" s="25" t="s">
        <v>7</v>
      </c>
      <c r="IH43" s="25" t="s">
        <v>61</v>
      </c>
      <c r="II43" s="25" t="s">
        <v>56</v>
      </c>
      <c r="IJ43" s="31" t="s">
        <v>63</v>
      </c>
      <c r="IK43" s="25" t="s">
        <v>64</v>
      </c>
      <c r="IL43" s="25" t="s">
        <v>64</v>
      </c>
      <c r="IM43" s="25" t="s">
        <v>7</v>
      </c>
      <c r="IN43" s="25" t="s">
        <v>7</v>
      </c>
      <c r="IO43" s="25" t="s">
        <v>63</v>
      </c>
      <c r="IP43" s="25" t="s">
        <v>63</v>
      </c>
      <c r="IQ43" s="17" t="s">
        <v>50</v>
      </c>
      <c r="IR43" s="25" t="s">
        <v>63</v>
      </c>
      <c r="IS43" s="31" t="s">
        <v>63</v>
      </c>
      <c r="IT43" s="25" t="s">
        <v>7</v>
      </c>
      <c r="IU43" s="25" t="s">
        <v>7</v>
      </c>
      <c r="IV43" s="25" t="s">
        <v>65</v>
      </c>
      <c r="IW43" s="25" t="s">
        <v>52</v>
      </c>
      <c r="IX43" s="25" t="s">
        <v>65</v>
      </c>
      <c r="IY43" s="31" t="s">
        <v>65</v>
      </c>
      <c r="IZ43" s="25" t="s">
        <v>65</v>
      </c>
      <c r="JA43" s="25" t="s">
        <v>7</v>
      </c>
      <c r="JB43" s="25" t="s">
        <v>7</v>
      </c>
      <c r="JC43" s="25" t="s">
        <v>54</v>
      </c>
      <c r="JD43" s="27" t="s">
        <v>8</v>
      </c>
      <c r="JE43" s="25" t="s">
        <v>10</v>
      </c>
      <c r="JF43" s="31" t="s">
        <v>54</v>
      </c>
      <c r="JG43" s="31" t="s">
        <v>10</v>
      </c>
      <c r="JH43" s="25" t="s">
        <v>7</v>
      </c>
      <c r="JI43" s="25" t="s">
        <v>7</v>
      </c>
      <c r="JJ43" s="27" t="s">
        <v>8</v>
      </c>
      <c r="JK43" s="25" t="s">
        <v>64</v>
      </c>
      <c r="JL43" s="25" t="s">
        <v>56</v>
      </c>
      <c r="JM43" s="25" t="s">
        <v>54</v>
      </c>
      <c r="JN43" s="27" t="s">
        <v>8</v>
      </c>
      <c r="JO43" s="25" t="s">
        <v>7</v>
      </c>
      <c r="JP43" s="25" t="s">
        <v>7</v>
      </c>
      <c r="JQ43" s="25" t="s">
        <v>51</v>
      </c>
      <c r="JR43" s="25" t="s">
        <v>51</v>
      </c>
      <c r="JS43" s="31" t="s">
        <v>51</v>
      </c>
      <c r="JT43" s="25" t="s">
        <v>37</v>
      </c>
      <c r="JU43" s="25" t="s">
        <v>51</v>
      </c>
      <c r="JV43" s="25" t="s">
        <v>7</v>
      </c>
      <c r="JW43" s="25" t="s">
        <v>7</v>
      </c>
      <c r="JX43" s="17" t="s">
        <v>50</v>
      </c>
      <c r="JY43" s="25" t="s">
        <v>51</v>
      </c>
      <c r="JZ43" s="25" t="s">
        <v>51</v>
      </c>
      <c r="KA43" s="31" t="s">
        <v>51</v>
      </c>
      <c r="KB43" s="25" t="s">
        <v>51</v>
      </c>
      <c r="KC43" s="25" t="s">
        <v>7</v>
      </c>
      <c r="KD43" s="25" t="s">
        <v>7</v>
      </c>
      <c r="KE43" s="31" t="s">
        <v>51</v>
      </c>
      <c r="KF43" s="25" t="s">
        <v>51</v>
      </c>
      <c r="KG43" s="25" t="s">
        <v>51</v>
      </c>
      <c r="KH43" s="25" t="s">
        <v>51</v>
      </c>
      <c r="KI43" s="25" t="s">
        <v>51</v>
      </c>
      <c r="KJ43" s="25" t="s">
        <v>7</v>
      </c>
      <c r="KK43" s="25" t="s">
        <v>7</v>
      </c>
      <c r="KL43" s="25" t="s">
        <v>72</v>
      </c>
      <c r="KM43" s="31" t="s">
        <v>72</v>
      </c>
      <c r="KN43" s="25" t="s">
        <v>51</v>
      </c>
      <c r="KO43" s="25" t="s">
        <v>57</v>
      </c>
      <c r="KP43" s="25" t="s">
        <v>72</v>
      </c>
      <c r="KQ43" s="25" t="s">
        <v>7</v>
      </c>
      <c r="KR43" s="25" t="s">
        <v>7</v>
      </c>
      <c r="KS43" s="25" t="s">
        <v>60</v>
      </c>
      <c r="KT43" s="25" t="s">
        <v>74</v>
      </c>
      <c r="KU43" s="31" t="s">
        <v>60</v>
      </c>
      <c r="KV43" s="25" t="s">
        <v>75</v>
      </c>
      <c r="KW43" s="17" t="s">
        <v>50</v>
      </c>
      <c r="KX43" s="25" t="s">
        <v>7</v>
      </c>
      <c r="KY43" s="25" t="s">
        <v>7</v>
      </c>
      <c r="KZ43" s="39" t="s">
        <v>48</v>
      </c>
      <c r="LA43" s="39" t="s">
        <v>48</v>
      </c>
      <c r="LB43" s="39" t="s">
        <v>48</v>
      </c>
      <c r="LC43" s="39" t="s">
        <v>48</v>
      </c>
      <c r="LD43" s="39" t="s">
        <v>48</v>
      </c>
      <c r="LE43" s="39" t="s">
        <v>7</v>
      </c>
      <c r="LF43" s="39" t="s">
        <v>7</v>
      </c>
      <c r="LG43" s="31" t="s">
        <v>49</v>
      </c>
      <c r="LH43" s="25" t="s">
        <v>49</v>
      </c>
      <c r="LI43" s="25" t="s">
        <v>52</v>
      </c>
      <c r="LJ43" s="25" t="s">
        <v>49</v>
      </c>
      <c r="LK43" s="25" t="s">
        <v>49</v>
      </c>
      <c r="LL43" s="25" t="s">
        <v>7</v>
      </c>
      <c r="LM43" s="25" t="s">
        <v>7</v>
      </c>
      <c r="LN43" s="25" t="s">
        <v>40</v>
      </c>
      <c r="LO43" s="17" t="s">
        <v>50</v>
      </c>
      <c r="LP43" s="31" t="s">
        <v>49</v>
      </c>
      <c r="LQ43" s="25" t="s">
        <v>40</v>
      </c>
      <c r="LR43" s="25" t="s">
        <v>40</v>
      </c>
      <c r="LS43" s="25" t="s">
        <v>7</v>
      </c>
      <c r="LT43" s="25" t="s">
        <v>7</v>
      </c>
      <c r="LU43" s="25" t="s">
        <v>51</v>
      </c>
      <c r="LV43" s="31" t="s">
        <v>45</v>
      </c>
      <c r="LW43" s="25" t="s">
        <v>37</v>
      </c>
      <c r="LX43" s="25" t="s">
        <v>45</v>
      </c>
      <c r="LY43" s="25" t="s">
        <v>45</v>
      </c>
      <c r="LZ43" s="25" t="s">
        <v>7</v>
      </c>
      <c r="MA43" s="25" t="s">
        <v>7</v>
      </c>
      <c r="MB43" s="25" t="s">
        <v>51</v>
      </c>
      <c r="MC43" s="25" t="s">
        <v>44</v>
      </c>
      <c r="MD43" s="25" t="s">
        <v>44</v>
      </c>
      <c r="ME43" s="31" t="s">
        <v>44</v>
      </c>
      <c r="MF43" s="25" t="s">
        <v>52</v>
      </c>
      <c r="MG43" s="25" t="s">
        <v>7</v>
      </c>
      <c r="MH43" s="25" t="s">
        <v>7</v>
      </c>
      <c r="MI43" s="25" t="s">
        <v>14</v>
      </c>
      <c r="MJ43" s="31" t="s">
        <v>14</v>
      </c>
      <c r="MK43" s="27" t="s">
        <v>8</v>
      </c>
      <c r="ML43" s="25" t="s">
        <v>14</v>
      </c>
      <c r="MM43" s="25" t="s">
        <v>14</v>
      </c>
      <c r="MN43" s="25" t="s">
        <v>7</v>
      </c>
      <c r="MO43" s="25" t="s">
        <v>7</v>
      </c>
      <c r="MP43" s="25" t="s">
        <v>53</v>
      </c>
      <c r="MQ43" s="25" t="s">
        <v>54</v>
      </c>
      <c r="MR43" s="25" t="s">
        <v>54</v>
      </c>
      <c r="MS43" s="27" t="s">
        <v>8</v>
      </c>
      <c r="MT43" s="27" t="s">
        <v>8</v>
      </c>
      <c r="MU43" s="25" t="s">
        <v>7</v>
      </c>
      <c r="MV43" s="25" t="s">
        <v>7</v>
      </c>
      <c r="MW43" s="25" t="s">
        <v>55</v>
      </c>
      <c r="MX43" s="31" t="s">
        <v>55</v>
      </c>
      <c r="MY43" s="25" t="s">
        <v>55</v>
      </c>
      <c r="MZ43" s="25" t="s">
        <v>55</v>
      </c>
      <c r="NA43" s="25" t="s">
        <v>37</v>
      </c>
      <c r="NB43" s="25" t="s">
        <v>7</v>
      </c>
      <c r="NC43" s="25" t="s">
        <v>7</v>
      </c>
      <c r="ND43" s="31" t="s">
        <v>56</v>
      </c>
      <c r="NE43" s="25" t="s">
        <v>37</v>
      </c>
      <c r="NF43" s="25" t="s">
        <v>56</v>
      </c>
      <c r="NG43" s="25" t="s">
        <v>56</v>
      </c>
      <c r="NH43" s="25" t="s">
        <v>56</v>
      </c>
      <c r="NI43" s="25" t="s">
        <v>7</v>
      </c>
      <c r="NJ43" s="25" t="s">
        <v>7</v>
      </c>
      <c r="NK43" s="25" t="s">
        <v>51</v>
      </c>
      <c r="NL43" s="25" t="s">
        <v>51</v>
      </c>
      <c r="NM43" s="25" t="s">
        <v>51</v>
      </c>
      <c r="NN43" s="17" t="s">
        <v>50</v>
      </c>
      <c r="NO43" s="31" t="s">
        <v>55</v>
      </c>
      <c r="NP43" s="25" t="s">
        <v>7</v>
      </c>
      <c r="NQ43" s="25" t="s">
        <v>7</v>
      </c>
    </row>
    <row r="44" spans="1:381">
      <c r="A44" s="129"/>
      <c r="B44" s="121" t="s">
        <v>267</v>
      </c>
      <c r="C44" s="75" t="s">
        <v>57</v>
      </c>
      <c r="D44" s="75" t="s">
        <v>266</v>
      </c>
      <c r="E44" s="106" t="str">
        <f>IF(COUNTIF(Trames!$K$73:$K$80,'Deroulé 5Jours'!$A41),"RA","7H30-15H30")</f>
        <v>7H30-15H30</v>
      </c>
      <c r="F44" s="75" t="s">
        <v>60</v>
      </c>
      <c r="G44" s="75" t="s">
        <v>7</v>
      </c>
      <c r="H44" s="113" t="s">
        <v>7</v>
      </c>
      <c r="I44" s="80" t="s">
        <v>7</v>
      </c>
      <c r="J44" s="80" t="s">
        <v>7</v>
      </c>
      <c r="K44" s="25" t="s">
        <v>59</v>
      </c>
      <c r="L44" s="31" t="s">
        <v>59</v>
      </c>
      <c r="M44" s="25" t="s">
        <v>57</v>
      </c>
      <c r="N44" s="25" t="s">
        <v>59</v>
      </c>
      <c r="O44" s="25" t="s">
        <v>59</v>
      </c>
      <c r="P44" s="25" t="s">
        <v>7</v>
      </c>
      <c r="Q44" s="25" t="s">
        <v>7</v>
      </c>
      <c r="R44" s="25" t="s">
        <v>54</v>
      </c>
      <c r="S44" s="25" t="s">
        <v>54</v>
      </c>
      <c r="T44" s="25" t="s">
        <v>54</v>
      </c>
      <c r="U44" s="27" t="s">
        <v>8</v>
      </c>
      <c r="V44" s="31" t="s">
        <v>54</v>
      </c>
      <c r="W44" s="25" t="s">
        <v>7</v>
      </c>
      <c r="X44" s="25" t="s">
        <v>7</v>
      </c>
      <c r="Y44" s="17" t="s">
        <v>46</v>
      </c>
      <c r="Z44" s="25" t="s">
        <v>54</v>
      </c>
      <c r="AA44" s="27" t="s">
        <v>8</v>
      </c>
      <c r="AB44" s="25" t="s">
        <v>61</v>
      </c>
      <c r="AC44" s="27" t="s">
        <v>8</v>
      </c>
      <c r="AD44" s="25" t="s">
        <v>7</v>
      </c>
      <c r="AE44" s="25" t="s">
        <v>7</v>
      </c>
      <c r="AF44" s="31" t="s">
        <v>62</v>
      </c>
      <c r="AG44" s="25" t="s">
        <v>62</v>
      </c>
      <c r="AH44" s="25" t="s">
        <v>62</v>
      </c>
      <c r="AI44" s="25" t="s">
        <v>52</v>
      </c>
      <c r="AJ44" s="25" t="s">
        <v>51</v>
      </c>
      <c r="AK44" s="25" t="s">
        <v>7</v>
      </c>
      <c r="AL44" s="25" t="s">
        <v>7</v>
      </c>
      <c r="AM44" s="25" t="s">
        <v>51</v>
      </c>
      <c r="AN44" s="31" t="s">
        <v>51</v>
      </c>
      <c r="AO44" s="25" t="s">
        <v>51</v>
      </c>
      <c r="AP44" s="25" t="s">
        <v>51</v>
      </c>
      <c r="AQ44" s="25" t="s">
        <v>61</v>
      </c>
      <c r="AR44" s="25" t="s">
        <v>7</v>
      </c>
      <c r="AS44" s="25" t="s">
        <v>7</v>
      </c>
      <c r="AT44" s="25" t="s">
        <v>61</v>
      </c>
      <c r="AU44" s="25" t="s">
        <v>56</v>
      </c>
      <c r="AV44" s="31" t="s">
        <v>63</v>
      </c>
      <c r="AW44" s="25" t="s">
        <v>64</v>
      </c>
      <c r="AX44" s="25" t="s">
        <v>64</v>
      </c>
      <c r="AY44" s="25" t="s">
        <v>7</v>
      </c>
      <c r="AZ44" s="25" t="s">
        <v>7</v>
      </c>
      <c r="BA44" s="25" t="s">
        <v>63</v>
      </c>
      <c r="BB44" s="25" t="s">
        <v>63</v>
      </c>
      <c r="BC44" s="17" t="s">
        <v>50</v>
      </c>
      <c r="BD44" s="25" t="s">
        <v>63</v>
      </c>
      <c r="BE44" s="31" t="s">
        <v>63</v>
      </c>
      <c r="BF44" s="25" t="s">
        <v>7</v>
      </c>
      <c r="BG44" s="25" t="s">
        <v>7</v>
      </c>
      <c r="BH44" s="25" t="s">
        <v>65</v>
      </c>
      <c r="BI44" s="25" t="s">
        <v>52</v>
      </c>
      <c r="BJ44" s="25" t="s">
        <v>65</v>
      </c>
      <c r="BK44" s="31" t="s">
        <v>65</v>
      </c>
      <c r="BL44" s="25" t="s">
        <v>65</v>
      </c>
      <c r="BM44" s="25" t="s">
        <v>7</v>
      </c>
      <c r="BN44" s="25" t="s">
        <v>7</v>
      </c>
      <c r="BO44" s="25" t="s">
        <v>54</v>
      </c>
      <c r="BP44" s="27" t="s">
        <v>8</v>
      </c>
      <c r="BQ44" s="25" t="s">
        <v>10</v>
      </c>
      <c r="BR44" s="31" t="s">
        <v>54</v>
      </c>
      <c r="BS44" s="31" t="s">
        <v>10</v>
      </c>
      <c r="BT44" s="25" t="s">
        <v>7</v>
      </c>
      <c r="BU44" s="25" t="s">
        <v>7</v>
      </c>
      <c r="BV44" s="27" t="s">
        <v>8</v>
      </c>
      <c r="BW44" s="25" t="s">
        <v>64</v>
      </c>
      <c r="BX44" s="25" t="s">
        <v>56</v>
      </c>
      <c r="BY44" s="25" t="s">
        <v>54</v>
      </c>
      <c r="BZ44" s="27" t="s">
        <v>8</v>
      </c>
      <c r="CA44" s="25" t="s">
        <v>7</v>
      </c>
      <c r="CB44" s="25" t="s">
        <v>7</v>
      </c>
      <c r="CC44" s="25" t="s">
        <v>51</v>
      </c>
      <c r="CD44" s="25" t="s">
        <v>51</v>
      </c>
      <c r="CE44" s="31" t="s">
        <v>51</v>
      </c>
      <c r="CF44" s="25" t="s">
        <v>37</v>
      </c>
      <c r="CG44" s="25" t="s">
        <v>51</v>
      </c>
      <c r="CH44" s="25" t="s">
        <v>7</v>
      </c>
      <c r="CI44" s="25" t="s">
        <v>7</v>
      </c>
      <c r="CJ44" s="17" t="s">
        <v>50</v>
      </c>
      <c r="CK44" s="25" t="s">
        <v>51</v>
      </c>
      <c r="CL44" s="25" t="s">
        <v>51</v>
      </c>
      <c r="CM44" s="31" t="s">
        <v>51</v>
      </c>
      <c r="CN44" s="25" t="s">
        <v>51</v>
      </c>
      <c r="CO44" s="25" t="s">
        <v>7</v>
      </c>
      <c r="CP44" s="25" t="s">
        <v>7</v>
      </c>
      <c r="CQ44" s="31" t="s">
        <v>51</v>
      </c>
      <c r="CR44" s="25" t="s">
        <v>51</v>
      </c>
      <c r="CS44" s="25" t="s">
        <v>51</v>
      </c>
      <c r="CT44" s="25" t="s">
        <v>51</v>
      </c>
      <c r="CU44" s="25" t="s">
        <v>51</v>
      </c>
      <c r="CV44" s="25" t="s">
        <v>7</v>
      </c>
      <c r="CW44" s="25" t="s">
        <v>7</v>
      </c>
      <c r="CX44" s="25" t="s">
        <v>72</v>
      </c>
      <c r="CY44" s="31" t="s">
        <v>72</v>
      </c>
      <c r="CZ44" s="25" t="s">
        <v>51</v>
      </c>
      <c r="DA44" s="25" t="s">
        <v>57</v>
      </c>
      <c r="DB44" s="25" t="s">
        <v>72</v>
      </c>
      <c r="DC44" s="25" t="s">
        <v>7</v>
      </c>
      <c r="DD44" s="25" t="s">
        <v>7</v>
      </c>
      <c r="DE44" s="25" t="s">
        <v>60</v>
      </c>
      <c r="DF44" s="25" t="s">
        <v>74</v>
      </c>
      <c r="DG44" s="31" t="s">
        <v>60</v>
      </c>
      <c r="DH44" s="25" t="s">
        <v>75</v>
      </c>
      <c r="DI44" s="17" t="s">
        <v>50</v>
      </c>
      <c r="DJ44" s="25" t="s">
        <v>7</v>
      </c>
      <c r="DK44" s="25" t="s">
        <v>7</v>
      </c>
      <c r="DL44" s="39" t="s">
        <v>48</v>
      </c>
      <c r="DM44" s="39" t="s">
        <v>48</v>
      </c>
      <c r="DN44" s="39" t="s">
        <v>48</v>
      </c>
      <c r="DO44" s="39" t="s">
        <v>48</v>
      </c>
      <c r="DP44" s="39" t="s">
        <v>48</v>
      </c>
      <c r="DQ44" s="39" t="s">
        <v>7</v>
      </c>
      <c r="DR44" s="39" t="s">
        <v>7</v>
      </c>
      <c r="DS44" s="31" t="s">
        <v>49</v>
      </c>
      <c r="DT44" s="25" t="s">
        <v>49</v>
      </c>
      <c r="DU44" s="25" t="s">
        <v>52</v>
      </c>
      <c r="DV44" s="25" t="s">
        <v>49</v>
      </c>
      <c r="DW44" s="25" t="s">
        <v>49</v>
      </c>
      <c r="DX44" s="25" t="s">
        <v>7</v>
      </c>
      <c r="DY44" s="25" t="s">
        <v>7</v>
      </c>
      <c r="DZ44" s="25" t="s">
        <v>40</v>
      </c>
      <c r="EA44" s="17" t="s">
        <v>50</v>
      </c>
      <c r="EB44" s="31" t="s">
        <v>49</v>
      </c>
      <c r="EC44" s="25" t="s">
        <v>40</v>
      </c>
      <c r="ED44" s="25" t="s">
        <v>40</v>
      </c>
      <c r="EE44" s="25" t="s">
        <v>7</v>
      </c>
      <c r="EF44" s="25" t="s">
        <v>7</v>
      </c>
      <c r="EG44" s="25" t="s">
        <v>51</v>
      </c>
      <c r="EH44" s="31" t="s">
        <v>45</v>
      </c>
      <c r="EI44" s="25" t="s">
        <v>37</v>
      </c>
      <c r="EJ44" s="25" t="s">
        <v>45</v>
      </c>
      <c r="EK44" s="25" t="s">
        <v>45</v>
      </c>
      <c r="EL44" s="25" t="s">
        <v>7</v>
      </c>
      <c r="EM44" s="25" t="s">
        <v>7</v>
      </c>
      <c r="EN44" s="25" t="s">
        <v>51</v>
      </c>
      <c r="EO44" s="25" t="s">
        <v>44</v>
      </c>
      <c r="EP44" s="25" t="s">
        <v>44</v>
      </c>
      <c r="EQ44" s="31" t="s">
        <v>44</v>
      </c>
      <c r="ER44" s="25" t="s">
        <v>52</v>
      </c>
      <c r="ES44" s="25" t="s">
        <v>7</v>
      </c>
      <c r="ET44" s="25" t="s">
        <v>7</v>
      </c>
      <c r="EU44" s="25" t="s">
        <v>14</v>
      </c>
      <c r="EV44" s="31" t="s">
        <v>14</v>
      </c>
      <c r="EW44" s="27" t="s">
        <v>8</v>
      </c>
      <c r="EX44" s="25" t="s">
        <v>14</v>
      </c>
      <c r="EY44" s="25" t="s">
        <v>14</v>
      </c>
      <c r="EZ44" s="25" t="s">
        <v>7</v>
      </c>
      <c r="FA44" s="25" t="s">
        <v>7</v>
      </c>
      <c r="FB44" s="25" t="s">
        <v>53</v>
      </c>
      <c r="FC44" s="25" t="s">
        <v>54</v>
      </c>
      <c r="FD44" s="25" t="s">
        <v>54</v>
      </c>
      <c r="FE44" s="27" t="s">
        <v>8</v>
      </c>
      <c r="FF44" s="27" t="s">
        <v>8</v>
      </c>
      <c r="FG44" s="25" t="s">
        <v>7</v>
      </c>
      <c r="FH44" s="25" t="s">
        <v>7</v>
      </c>
      <c r="FI44" s="25" t="s">
        <v>55</v>
      </c>
      <c r="FJ44" s="31" t="s">
        <v>55</v>
      </c>
      <c r="FK44" s="25" t="s">
        <v>55</v>
      </c>
      <c r="FL44" s="25" t="s">
        <v>55</v>
      </c>
      <c r="FM44" s="25" t="s">
        <v>37</v>
      </c>
      <c r="FN44" s="25" t="s">
        <v>7</v>
      </c>
      <c r="FO44" s="25" t="s">
        <v>7</v>
      </c>
      <c r="FP44" s="31" t="s">
        <v>56</v>
      </c>
      <c r="FQ44" s="25" t="s">
        <v>37</v>
      </c>
      <c r="FR44" s="25" t="s">
        <v>56</v>
      </c>
      <c r="FS44" s="25" t="s">
        <v>56</v>
      </c>
      <c r="FT44" s="25" t="s">
        <v>56</v>
      </c>
      <c r="FU44" s="25" t="s">
        <v>7</v>
      </c>
      <c r="FV44" s="25" t="s">
        <v>7</v>
      </c>
      <c r="FW44" s="25" t="s">
        <v>51</v>
      </c>
      <c r="FX44" s="25" t="s">
        <v>51</v>
      </c>
      <c r="FY44" s="25" t="s">
        <v>51</v>
      </c>
      <c r="FZ44" s="17" t="s">
        <v>50</v>
      </c>
      <c r="GA44" s="31" t="s">
        <v>55</v>
      </c>
      <c r="GB44" s="25" t="s">
        <v>7</v>
      </c>
      <c r="GC44" s="25" t="s">
        <v>7</v>
      </c>
      <c r="GD44" s="25" t="s">
        <v>57</v>
      </c>
      <c r="GE44" s="25" t="s">
        <v>58</v>
      </c>
      <c r="GF44" s="31" t="s">
        <v>58</v>
      </c>
      <c r="GG44" s="25" t="s">
        <v>58</v>
      </c>
      <c r="GH44" s="25" t="s">
        <v>58</v>
      </c>
      <c r="GI44" s="25" t="s">
        <v>7</v>
      </c>
      <c r="GJ44" s="25" t="s">
        <v>7</v>
      </c>
      <c r="GK44" s="25" t="s">
        <v>58</v>
      </c>
      <c r="GL44" s="25" t="s">
        <v>57</v>
      </c>
      <c r="GM44" s="25" t="s">
        <v>59</v>
      </c>
      <c r="GN44" s="31" t="s">
        <v>51</v>
      </c>
      <c r="GO44" s="25" t="s">
        <v>60</v>
      </c>
      <c r="GP44" s="25" t="s">
        <v>7</v>
      </c>
      <c r="GQ44" s="25" t="s">
        <v>7</v>
      </c>
      <c r="GR44" s="25" t="s">
        <v>59</v>
      </c>
      <c r="GS44" s="31" t="s">
        <v>59</v>
      </c>
      <c r="GT44" s="25" t="s">
        <v>57</v>
      </c>
      <c r="GU44" s="25" t="s">
        <v>59</v>
      </c>
      <c r="GV44" s="25" t="s">
        <v>59</v>
      </c>
      <c r="GW44" s="25" t="s">
        <v>7</v>
      </c>
      <c r="GX44" s="25" t="s">
        <v>7</v>
      </c>
      <c r="GY44" s="25" t="s">
        <v>54</v>
      </c>
      <c r="GZ44" s="25" t="s">
        <v>54</v>
      </c>
      <c r="HA44" s="25" t="s">
        <v>54</v>
      </c>
      <c r="HB44" s="27" t="s">
        <v>8</v>
      </c>
      <c r="HC44" s="31" t="s">
        <v>54</v>
      </c>
      <c r="HD44" s="25" t="s">
        <v>7</v>
      </c>
      <c r="HE44" s="25" t="s">
        <v>7</v>
      </c>
      <c r="HF44" s="17" t="s">
        <v>46</v>
      </c>
      <c r="HG44" s="25" t="s">
        <v>54</v>
      </c>
      <c r="HH44" s="27" t="s">
        <v>8</v>
      </c>
      <c r="HI44" s="25" t="s">
        <v>61</v>
      </c>
      <c r="HJ44" s="27" t="s">
        <v>8</v>
      </c>
      <c r="HK44" s="25" t="s">
        <v>7</v>
      </c>
      <c r="HL44" s="25" t="s">
        <v>7</v>
      </c>
      <c r="HM44" s="31" t="s">
        <v>62</v>
      </c>
      <c r="HN44" s="25" t="s">
        <v>62</v>
      </c>
      <c r="HO44" s="25" t="s">
        <v>62</v>
      </c>
      <c r="HP44" s="25" t="s">
        <v>52</v>
      </c>
      <c r="HQ44" s="25" t="s">
        <v>51</v>
      </c>
      <c r="HR44" s="25" t="s">
        <v>7</v>
      </c>
      <c r="HS44" s="25" t="s">
        <v>7</v>
      </c>
      <c r="HT44" s="25" t="s">
        <v>51</v>
      </c>
      <c r="HU44" s="31" t="s">
        <v>51</v>
      </c>
      <c r="HV44" s="25" t="s">
        <v>51</v>
      </c>
      <c r="HW44" s="25" t="s">
        <v>51</v>
      </c>
      <c r="HX44" s="25" t="s">
        <v>61</v>
      </c>
      <c r="HY44" s="25" t="s">
        <v>7</v>
      </c>
      <c r="HZ44" s="25" t="s">
        <v>7</v>
      </c>
      <c r="IA44" s="25" t="s">
        <v>61</v>
      </c>
      <c r="IB44" s="25" t="s">
        <v>56</v>
      </c>
      <c r="IC44" s="31" t="s">
        <v>63</v>
      </c>
      <c r="ID44" s="25" t="s">
        <v>64</v>
      </c>
      <c r="IE44" s="25" t="s">
        <v>64</v>
      </c>
      <c r="IF44" s="25" t="s">
        <v>7</v>
      </c>
      <c r="IG44" s="25" t="s">
        <v>7</v>
      </c>
      <c r="IH44" s="25" t="s">
        <v>63</v>
      </c>
      <c r="II44" s="25" t="s">
        <v>63</v>
      </c>
      <c r="IJ44" s="17" t="s">
        <v>50</v>
      </c>
      <c r="IK44" s="25" t="s">
        <v>63</v>
      </c>
      <c r="IL44" s="31" t="s">
        <v>63</v>
      </c>
      <c r="IM44" s="25" t="s">
        <v>7</v>
      </c>
      <c r="IN44" s="25" t="s">
        <v>7</v>
      </c>
      <c r="IO44" s="25" t="s">
        <v>65</v>
      </c>
      <c r="IP44" s="25" t="s">
        <v>52</v>
      </c>
      <c r="IQ44" s="25" t="s">
        <v>65</v>
      </c>
      <c r="IR44" s="31" t="s">
        <v>65</v>
      </c>
      <c r="IS44" s="25" t="s">
        <v>65</v>
      </c>
      <c r="IT44" s="25" t="s">
        <v>7</v>
      </c>
      <c r="IU44" s="25" t="s">
        <v>7</v>
      </c>
      <c r="IV44" s="25" t="s">
        <v>54</v>
      </c>
      <c r="IW44" s="27" t="s">
        <v>8</v>
      </c>
      <c r="IX44" s="25" t="s">
        <v>10</v>
      </c>
      <c r="IY44" s="31" t="s">
        <v>54</v>
      </c>
      <c r="IZ44" s="31" t="s">
        <v>10</v>
      </c>
      <c r="JA44" s="25" t="s">
        <v>7</v>
      </c>
      <c r="JB44" s="25" t="s">
        <v>7</v>
      </c>
      <c r="JC44" s="27" t="s">
        <v>8</v>
      </c>
      <c r="JD44" s="25" t="s">
        <v>64</v>
      </c>
      <c r="JE44" s="25" t="s">
        <v>56</v>
      </c>
      <c r="JF44" s="25" t="s">
        <v>54</v>
      </c>
      <c r="JG44" s="27" t="s">
        <v>8</v>
      </c>
      <c r="JH44" s="25" t="s">
        <v>7</v>
      </c>
      <c r="JI44" s="25" t="s">
        <v>7</v>
      </c>
      <c r="JJ44" s="25" t="s">
        <v>51</v>
      </c>
      <c r="JK44" s="25" t="s">
        <v>51</v>
      </c>
      <c r="JL44" s="31" t="s">
        <v>51</v>
      </c>
      <c r="JM44" s="25" t="s">
        <v>37</v>
      </c>
      <c r="JN44" s="25" t="s">
        <v>51</v>
      </c>
      <c r="JO44" s="25" t="s">
        <v>7</v>
      </c>
      <c r="JP44" s="25" t="s">
        <v>7</v>
      </c>
      <c r="JQ44" s="17" t="s">
        <v>50</v>
      </c>
      <c r="JR44" s="25" t="s">
        <v>51</v>
      </c>
      <c r="JS44" s="25" t="s">
        <v>51</v>
      </c>
      <c r="JT44" s="31" t="s">
        <v>51</v>
      </c>
      <c r="JU44" s="25" t="s">
        <v>51</v>
      </c>
      <c r="JV44" s="25" t="s">
        <v>7</v>
      </c>
      <c r="JW44" s="25" t="s">
        <v>7</v>
      </c>
      <c r="JX44" s="31" t="s">
        <v>51</v>
      </c>
      <c r="JY44" s="25" t="s">
        <v>51</v>
      </c>
      <c r="JZ44" s="25" t="s">
        <v>51</v>
      </c>
      <c r="KA44" s="25" t="s">
        <v>51</v>
      </c>
      <c r="KB44" s="25" t="s">
        <v>51</v>
      </c>
      <c r="KC44" s="25" t="s">
        <v>7</v>
      </c>
      <c r="KD44" s="25" t="s">
        <v>7</v>
      </c>
      <c r="KE44" s="25" t="s">
        <v>72</v>
      </c>
      <c r="KF44" s="31" t="s">
        <v>72</v>
      </c>
      <c r="KG44" s="25" t="s">
        <v>51</v>
      </c>
      <c r="KH44" s="25" t="s">
        <v>57</v>
      </c>
      <c r="KI44" s="25" t="s">
        <v>72</v>
      </c>
      <c r="KJ44" s="25" t="s">
        <v>7</v>
      </c>
      <c r="KK44" s="25" t="s">
        <v>7</v>
      </c>
      <c r="KL44" s="25" t="s">
        <v>60</v>
      </c>
      <c r="KM44" s="25" t="s">
        <v>74</v>
      </c>
      <c r="KN44" s="31" t="s">
        <v>60</v>
      </c>
      <c r="KO44" s="25" t="s">
        <v>75</v>
      </c>
      <c r="KP44" s="17" t="s">
        <v>50</v>
      </c>
      <c r="KQ44" s="25" t="s">
        <v>7</v>
      </c>
      <c r="KR44" s="25" t="s">
        <v>7</v>
      </c>
      <c r="KS44" s="39" t="s">
        <v>48</v>
      </c>
      <c r="KT44" s="39" t="s">
        <v>48</v>
      </c>
      <c r="KU44" s="39" t="s">
        <v>48</v>
      </c>
      <c r="KV44" s="39" t="s">
        <v>48</v>
      </c>
      <c r="KW44" s="39" t="s">
        <v>48</v>
      </c>
      <c r="KX44" s="39" t="s">
        <v>7</v>
      </c>
      <c r="KY44" s="39" t="s">
        <v>7</v>
      </c>
      <c r="KZ44" s="31" t="s">
        <v>49</v>
      </c>
      <c r="LA44" s="25" t="s">
        <v>49</v>
      </c>
      <c r="LB44" s="25" t="s">
        <v>52</v>
      </c>
      <c r="LC44" s="25" t="s">
        <v>49</v>
      </c>
      <c r="LD44" s="25" t="s">
        <v>49</v>
      </c>
      <c r="LE44" s="25" t="s">
        <v>7</v>
      </c>
      <c r="LF44" s="25" t="s">
        <v>7</v>
      </c>
      <c r="LG44" s="25" t="s">
        <v>40</v>
      </c>
      <c r="LH44" s="17" t="s">
        <v>50</v>
      </c>
      <c r="LI44" s="31" t="s">
        <v>49</v>
      </c>
      <c r="LJ44" s="25" t="s">
        <v>40</v>
      </c>
      <c r="LK44" s="25" t="s">
        <v>40</v>
      </c>
      <c r="LL44" s="25" t="s">
        <v>7</v>
      </c>
      <c r="LM44" s="25" t="s">
        <v>7</v>
      </c>
      <c r="LN44" s="25" t="s">
        <v>51</v>
      </c>
      <c r="LO44" s="31" t="s">
        <v>45</v>
      </c>
      <c r="LP44" s="25" t="s">
        <v>37</v>
      </c>
      <c r="LQ44" s="25" t="s">
        <v>45</v>
      </c>
      <c r="LR44" s="25" t="s">
        <v>45</v>
      </c>
      <c r="LS44" s="25" t="s">
        <v>7</v>
      </c>
      <c r="LT44" s="25" t="s">
        <v>7</v>
      </c>
      <c r="LU44" s="25" t="s">
        <v>51</v>
      </c>
      <c r="LV44" s="25" t="s">
        <v>44</v>
      </c>
      <c r="LW44" s="25" t="s">
        <v>44</v>
      </c>
      <c r="LX44" s="31" t="s">
        <v>44</v>
      </c>
      <c r="LY44" s="25" t="s">
        <v>52</v>
      </c>
      <c r="LZ44" s="25" t="s">
        <v>7</v>
      </c>
      <c r="MA44" s="25" t="s">
        <v>7</v>
      </c>
      <c r="MB44" s="25" t="s">
        <v>14</v>
      </c>
      <c r="MC44" s="31" t="s">
        <v>14</v>
      </c>
      <c r="MD44" s="27" t="s">
        <v>8</v>
      </c>
      <c r="ME44" s="25" t="s">
        <v>14</v>
      </c>
      <c r="MF44" s="25" t="s">
        <v>14</v>
      </c>
      <c r="MG44" s="25" t="s">
        <v>7</v>
      </c>
      <c r="MH44" s="25" t="s">
        <v>7</v>
      </c>
      <c r="MI44" s="25" t="s">
        <v>53</v>
      </c>
      <c r="MJ44" s="25" t="s">
        <v>54</v>
      </c>
      <c r="MK44" s="25" t="s">
        <v>54</v>
      </c>
      <c r="ML44" s="27" t="s">
        <v>8</v>
      </c>
      <c r="MM44" s="27" t="s">
        <v>8</v>
      </c>
      <c r="MN44" s="25" t="s">
        <v>7</v>
      </c>
      <c r="MO44" s="25" t="s">
        <v>7</v>
      </c>
      <c r="MP44" s="25" t="s">
        <v>55</v>
      </c>
      <c r="MQ44" s="31" t="s">
        <v>55</v>
      </c>
      <c r="MR44" s="25" t="s">
        <v>55</v>
      </c>
      <c r="MS44" s="25" t="s">
        <v>55</v>
      </c>
      <c r="MT44" s="25" t="s">
        <v>37</v>
      </c>
      <c r="MU44" s="25" t="s">
        <v>7</v>
      </c>
      <c r="MV44" s="25" t="s">
        <v>7</v>
      </c>
      <c r="MW44" s="31" t="s">
        <v>56</v>
      </c>
      <c r="MX44" s="25" t="s">
        <v>37</v>
      </c>
      <c r="MY44" s="25" t="s">
        <v>56</v>
      </c>
      <c r="MZ44" s="25" t="s">
        <v>56</v>
      </c>
      <c r="NA44" s="25" t="s">
        <v>56</v>
      </c>
      <c r="NB44" s="25" t="s">
        <v>7</v>
      </c>
      <c r="NC44" s="25" t="s">
        <v>7</v>
      </c>
      <c r="ND44" s="25" t="s">
        <v>51</v>
      </c>
      <c r="NE44" s="25" t="s">
        <v>51</v>
      </c>
      <c r="NF44" s="25" t="s">
        <v>51</v>
      </c>
      <c r="NG44" s="17" t="s">
        <v>50</v>
      </c>
      <c r="NH44" s="31" t="s">
        <v>55</v>
      </c>
      <c r="NI44" s="25" t="s">
        <v>7</v>
      </c>
      <c r="NJ44" s="25" t="s">
        <v>7</v>
      </c>
      <c r="NK44" s="25" t="s">
        <v>57</v>
      </c>
      <c r="NL44" s="25" t="s">
        <v>58</v>
      </c>
      <c r="NM44" s="31" t="s">
        <v>58</v>
      </c>
      <c r="NN44" s="25" t="s">
        <v>58</v>
      </c>
      <c r="NO44" s="25" t="s">
        <v>58</v>
      </c>
      <c r="NP44" s="25" t="s">
        <v>7</v>
      </c>
      <c r="NQ44" s="25" t="s">
        <v>7</v>
      </c>
    </row>
    <row r="45" spans="1:381">
      <c r="A45" s="129"/>
      <c r="B45" s="121" t="s">
        <v>266</v>
      </c>
      <c r="C45" s="106" t="str">
        <f>IF(COUNTIF(Trames!$K$73:$K$80,'Deroulé 5Jours'!$A42),"RA","JBU-11")</f>
        <v>JBU-11</v>
      </c>
      <c r="D45" s="75" t="s">
        <v>57</v>
      </c>
      <c r="E45" s="75" t="s">
        <v>266</v>
      </c>
      <c r="F45" s="75" t="s">
        <v>266</v>
      </c>
      <c r="G45" s="75" t="s">
        <v>7</v>
      </c>
      <c r="H45" s="113" t="s">
        <v>7</v>
      </c>
      <c r="I45" s="80" t="s">
        <v>7</v>
      </c>
      <c r="J45" s="80" t="s">
        <v>7</v>
      </c>
      <c r="K45" s="25" t="s">
        <v>54</v>
      </c>
      <c r="L45" s="25" t="s">
        <v>54</v>
      </c>
      <c r="M45" s="25" t="s">
        <v>54</v>
      </c>
      <c r="N45" s="27" t="s">
        <v>8</v>
      </c>
      <c r="O45" s="31" t="s">
        <v>54</v>
      </c>
      <c r="P45" s="25" t="s">
        <v>7</v>
      </c>
      <c r="Q45" s="25" t="s">
        <v>7</v>
      </c>
      <c r="R45" s="17" t="s">
        <v>46</v>
      </c>
      <c r="S45" s="25" t="s">
        <v>54</v>
      </c>
      <c r="T45" s="27" t="s">
        <v>8</v>
      </c>
      <c r="U45" s="25" t="s">
        <v>61</v>
      </c>
      <c r="V45" s="27" t="s">
        <v>8</v>
      </c>
      <c r="W45" s="25" t="s">
        <v>7</v>
      </c>
      <c r="X45" s="25" t="s">
        <v>7</v>
      </c>
      <c r="Y45" s="31" t="s">
        <v>62</v>
      </c>
      <c r="Z45" s="25" t="s">
        <v>62</v>
      </c>
      <c r="AA45" s="25" t="s">
        <v>62</v>
      </c>
      <c r="AB45" s="25" t="s">
        <v>52</v>
      </c>
      <c r="AC45" s="25" t="s">
        <v>51</v>
      </c>
      <c r="AD45" s="25" t="s">
        <v>7</v>
      </c>
      <c r="AE45" s="25" t="s">
        <v>7</v>
      </c>
      <c r="AF45" s="25" t="s">
        <v>51</v>
      </c>
      <c r="AG45" s="31" t="s">
        <v>51</v>
      </c>
      <c r="AH45" s="25" t="s">
        <v>51</v>
      </c>
      <c r="AI45" s="25" t="s">
        <v>51</v>
      </c>
      <c r="AJ45" s="25" t="s">
        <v>61</v>
      </c>
      <c r="AK45" s="25" t="s">
        <v>7</v>
      </c>
      <c r="AL45" s="25" t="s">
        <v>7</v>
      </c>
      <c r="AM45" s="25" t="s">
        <v>61</v>
      </c>
      <c r="AN45" s="25" t="s">
        <v>56</v>
      </c>
      <c r="AO45" s="31" t="s">
        <v>63</v>
      </c>
      <c r="AP45" s="25" t="s">
        <v>64</v>
      </c>
      <c r="AQ45" s="25" t="s">
        <v>64</v>
      </c>
      <c r="AR45" s="25" t="s">
        <v>7</v>
      </c>
      <c r="AS45" s="25" t="s">
        <v>7</v>
      </c>
      <c r="AT45" s="25" t="s">
        <v>63</v>
      </c>
      <c r="AU45" s="25" t="s">
        <v>63</v>
      </c>
      <c r="AV45" s="17" t="s">
        <v>50</v>
      </c>
      <c r="AW45" s="25" t="s">
        <v>63</v>
      </c>
      <c r="AX45" s="31" t="s">
        <v>63</v>
      </c>
      <c r="AY45" s="25" t="s">
        <v>7</v>
      </c>
      <c r="AZ45" s="25" t="s">
        <v>7</v>
      </c>
      <c r="BA45" s="25" t="s">
        <v>65</v>
      </c>
      <c r="BB45" s="25" t="s">
        <v>52</v>
      </c>
      <c r="BC45" s="25" t="s">
        <v>65</v>
      </c>
      <c r="BD45" s="31" t="s">
        <v>65</v>
      </c>
      <c r="BE45" s="25" t="s">
        <v>65</v>
      </c>
      <c r="BF45" s="25" t="s">
        <v>7</v>
      </c>
      <c r="BG45" s="25" t="s">
        <v>7</v>
      </c>
      <c r="BH45" s="25" t="s">
        <v>54</v>
      </c>
      <c r="BI45" s="27" t="s">
        <v>8</v>
      </c>
      <c r="BJ45" s="25" t="s">
        <v>10</v>
      </c>
      <c r="BK45" s="31" t="s">
        <v>54</v>
      </c>
      <c r="BL45" s="31" t="s">
        <v>10</v>
      </c>
      <c r="BM45" s="25" t="s">
        <v>7</v>
      </c>
      <c r="BN45" s="25" t="s">
        <v>7</v>
      </c>
      <c r="BO45" s="27" t="s">
        <v>8</v>
      </c>
      <c r="BP45" s="25" t="s">
        <v>64</v>
      </c>
      <c r="BQ45" s="25" t="s">
        <v>56</v>
      </c>
      <c r="BR45" s="25" t="s">
        <v>54</v>
      </c>
      <c r="BS45" s="27" t="s">
        <v>8</v>
      </c>
      <c r="BT45" s="25" t="s">
        <v>7</v>
      </c>
      <c r="BU45" s="25" t="s">
        <v>7</v>
      </c>
      <c r="BV45" s="25" t="s">
        <v>51</v>
      </c>
      <c r="BW45" s="25" t="s">
        <v>51</v>
      </c>
      <c r="BX45" s="31" t="s">
        <v>51</v>
      </c>
      <c r="BY45" s="25" t="s">
        <v>37</v>
      </c>
      <c r="BZ45" s="25" t="s">
        <v>51</v>
      </c>
      <c r="CA45" s="25" t="s">
        <v>7</v>
      </c>
      <c r="CB45" s="25" t="s">
        <v>7</v>
      </c>
      <c r="CC45" s="17" t="s">
        <v>50</v>
      </c>
      <c r="CD45" s="25" t="s">
        <v>51</v>
      </c>
      <c r="CE45" s="25" t="s">
        <v>51</v>
      </c>
      <c r="CF45" s="31" t="s">
        <v>51</v>
      </c>
      <c r="CG45" s="25" t="s">
        <v>51</v>
      </c>
      <c r="CH45" s="25" t="s">
        <v>7</v>
      </c>
      <c r="CI45" s="25" t="s">
        <v>7</v>
      </c>
      <c r="CJ45" s="31" t="s">
        <v>51</v>
      </c>
      <c r="CK45" s="25" t="s">
        <v>51</v>
      </c>
      <c r="CL45" s="25" t="s">
        <v>51</v>
      </c>
      <c r="CM45" s="25" t="s">
        <v>51</v>
      </c>
      <c r="CN45" s="25" t="s">
        <v>51</v>
      </c>
      <c r="CO45" s="25" t="s">
        <v>7</v>
      </c>
      <c r="CP45" s="25" t="s">
        <v>7</v>
      </c>
      <c r="CQ45" s="25" t="s">
        <v>72</v>
      </c>
      <c r="CR45" s="31" t="s">
        <v>72</v>
      </c>
      <c r="CS45" s="25" t="s">
        <v>51</v>
      </c>
      <c r="CT45" s="25" t="s">
        <v>57</v>
      </c>
      <c r="CU45" s="25" t="s">
        <v>72</v>
      </c>
      <c r="CV45" s="25" t="s">
        <v>7</v>
      </c>
      <c r="CW45" s="25" t="s">
        <v>7</v>
      </c>
      <c r="CX45" s="25" t="s">
        <v>60</v>
      </c>
      <c r="CY45" s="25" t="s">
        <v>74</v>
      </c>
      <c r="CZ45" s="31" t="s">
        <v>60</v>
      </c>
      <c r="DA45" s="25" t="s">
        <v>75</v>
      </c>
      <c r="DB45" s="17" t="s">
        <v>50</v>
      </c>
      <c r="DC45" s="25" t="s">
        <v>7</v>
      </c>
      <c r="DD45" s="25" t="s">
        <v>7</v>
      </c>
      <c r="DE45" s="39" t="s">
        <v>48</v>
      </c>
      <c r="DF45" s="39" t="s">
        <v>48</v>
      </c>
      <c r="DG45" s="39" t="s">
        <v>48</v>
      </c>
      <c r="DH45" s="39" t="s">
        <v>48</v>
      </c>
      <c r="DI45" s="39" t="s">
        <v>48</v>
      </c>
      <c r="DJ45" s="39" t="s">
        <v>7</v>
      </c>
      <c r="DK45" s="39" t="s">
        <v>7</v>
      </c>
      <c r="DL45" s="31" t="s">
        <v>49</v>
      </c>
      <c r="DM45" s="25" t="s">
        <v>49</v>
      </c>
      <c r="DN45" s="25" t="s">
        <v>52</v>
      </c>
      <c r="DO45" s="25" t="s">
        <v>49</v>
      </c>
      <c r="DP45" s="25" t="s">
        <v>49</v>
      </c>
      <c r="DQ45" s="25" t="s">
        <v>7</v>
      </c>
      <c r="DR45" s="25" t="s">
        <v>7</v>
      </c>
      <c r="DS45" s="25" t="s">
        <v>40</v>
      </c>
      <c r="DT45" s="17" t="s">
        <v>50</v>
      </c>
      <c r="DU45" s="31" t="s">
        <v>49</v>
      </c>
      <c r="DV45" s="25" t="s">
        <v>40</v>
      </c>
      <c r="DW45" s="25" t="s">
        <v>40</v>
      </c>
      <c r="DX45" s="25" t="s">
        <v>7</v>
      </c>
      <c r="DY45" s="25" t="s">
        <v>7</v>
      </c>
      <c r="DZ45" s="25" t="s">
        <v>51</v>
      </c>
      <c r="EA45" s="31" t="s">
        <v>45</v>
      </c>
      <c r="EB45" s="25" t="s">
        <v>37</v>
      </c>
      <c r="EC45" s="25" t="s">
        <v>45</v>
      </c>
      <c r="ED45" s="25" t="s">
        <v>45</v>
      </c>
      <c r="EE45" s="25" t="s">
        <v>7</v>
      </c>
      <c r="EF45" s="25" t="s">
        <v>7</v>
      </c>
      <c r="EG45" s="25" t="s">
        <v>51</v>
      </c>
      <c r="EH45" s="25" t="s">
        <v>44</v>
      </c>
      <c r="EI45" s="25" t="s">
        <v>44</v>
      </c>
      <c r="EJ45" s="31" t="s">
        <v>44</v>
      </c>
      <c r="EK45" s="25" t="s">
        <v>52</v>
      </c>
      <c r="EL45" s="25" t="s">
        <v>7</v>
      </c>
      <c r="EM45" s="25" t="s">
        <v>7</v>
      </c>
      <c r="EN45" s="25" t="s">
        <v>14</v>
      </c>
      <c r="EO45" s="31" t="s">
        <v>14</v>
      </c>
      <c r="EP45" s="27" t="s">
        <v>8</v>
      </c>
      <c r="EQ45" s="25" t="s">
        <v>14</v>
      </c>
      <c r="ER45" s="25" t="s">
        <v>14</v>
      </c>
      <c r="ES45" s="25" t="s">
        <v>7</v>
      </c>
      <c r="ET45" s="25" t="s">
        <v>7</v>
      </c>
      <c r="EU45" s="25" t="s">
        <v>53</v>
      </c>
      <c r="EV45" s="25" t="s">
        <v>54</v>
      </c>
      <c r="EW45" s="25" t="s">
        <v>54</v>
      </c>
      <c r="EX45" s="27" t="s">
        <v>8</v>
      </c>
      <c r="EY45" s="27" t="s">
        <v>8</v>
      </c>
      <c r="EZ45" s="25" t="s">
        <v>7</v>
      </c>
      <c r="FA45" s="25" t="s">
        <v>7</v>
      </c>
      <c r="FB45" s="25" t="s">
        <v>55</v>
      </c>
      <c r="FC45" s="31" t="s">
        <v>55</v>
      </c>
      <c r="FD45" s="25" t="s">
        <v>55</v>
      </c>
      <c r="FE45" s="25" t="s">
        <v>55</v>
      </c>
      <c r="FF45" s="25" t="s">
        <v>37</v>
      </c>
      <c r="FG45" s="25" t="s">
        <v>7</v>
      </c>
      <c r="FH45" s="25" t="s">
        <v>7</v>
      </c>
      <c r="FI45" s="31" t="s">
        <v>56</v>
      </c>
      <c r="FJ45" s="25" t="s">
        <v>37</v>
      </c>
      <c r="FK45" s="25" t="s">
        <v>56</v>
      </c>
      <c r="FL45" s="25" t="s">
        <v>56</v>
      </c>
      <c r="FM45" s="25" t="s">
        <v>56</v>
      </c>
      <c r="FN45" s="25" t="s">
        <v>7</v>
      </c>
      <c r="FO45" s="25" t="s">
        <v>7</v>
      </c>
      <c r="FP45" s="25" t="s">
        <v>51</v>
      </c>
      <c r="FQ45" s="25" t="s">
        <v>51</v>
      </c>
      <c r="FR45" s="25" t="s">
        <v>51</v>
      </c>
      <c r="FS45" s="17" t="s">
        <v>50</v>
      </c>
      <c r="FT45" s="31" t="s">
        <v>55</v>
      </c>
      <c r="FU45" s="25" t="s">
        <v>7</v>
      </c>
      <c r="FV45" s="25" t="s">
        <v>7</v>
      </c>
      <c r="FW45" s="25" t="s">
        <v>57</v>
      </c>
      <c r="FX45" s="25" t="s">
        <v>58</v>
      </c>
      <c r="FY45" s="31" t="s">
        <v>58</v>
      </c>
      <c r="FZ45" s="25" t="s">
        <v>58</v>
      </c>
      <c r="GA45" s="25" t="s">
        <v>58</v>
      </c>
      <c r="GB45" s="25" t="s">
        <v>7</v>
      </c>
      <c r="GC45" s="25" t="s">
        <v>7</v>
      </c>
      <c r="GD45" s="25" t="s">
        <v>58</v>
      </c>
      <c r="GE45" s="25" t="s">
        <v>57</v>
      </c>
      <c r="GF45" s="25" t="s">
        <v>59</v>
      </c>
      <c r="GG45" s="31" t="s">
        <v>51</v>
      </c>
      <c r="GH45" s="25" t="s">
        <v>60</v>
      </c>
      <c r="GI45" s="25" t="s">
        <v>7</v>
      </c>
      <c r="GJ45" s="25" t="s">
        <v>7</v>
      </c>
      <c r="GK45" s="25" t="s">
        <v>59</v>
      </c>
      <c r="GL45" s="31" t="s">
        <v>59</v>
      </c>
      <c r="GM45" s="25" t="s">
        <v>57</v>
      </c>
      <c r="GN45" s="25" t="s">
        <v>59</v>
      </c>
      <c r="GO45" s="25" t="s">
        <v>59</v>
      </c>
      <c r="GP45" s="25" t="s">
        <v>7</v>
      </c>
      <c r="GQ45" s="25" t="s">
        <v>7</v>
      </c>
      <c r="GR45" s="25" t="s">
        <v>54</v>
      </c>
      <c r="GS45" s="25" t="s">
        <v>54</v>
      </c>
      <c r="GT45" s="25" t="s">
        <v>54</v>
      </c>
      <c r="GU45" s="27" t="s">
        <v>8</v>
      </c>
      <c r="GV45" s="31" t="s">
        <v>54</v>
      </c>
      <c r="GW45" s="25" t="s">
        <v>7</v>
      </c>
      <c r="GX45" s="25" t="s">
        <v>7</v>
      </c>
      <c r="GY45" s="17" t="s">
        <v>46</v>
      </c>
      <c r="GZ45" s="25" t="s">
        <v>54</v>
      </c>
      <c r="HA45" s="27" t="s">
        <v>8</v>
      </c>
      <c r="HB45" s="25" t="s">
        <v>61</v>
      </c>
      <c r="HC45" s="27" t="s">
        <v>8</v>
      </c>
      <c r="HD45" s="25" t="s">
        <v>7</v>
      </c>
      <c r="HE45" s="25" t="s">
        <v>7</v>
      </c>
      <c r="HF45" s="31" t="s">
        <v>62</v>
      </c>
      <c r="HG45" s="25" t="s">
        <v>62</v>
      </c>
      <c r="HH45" s="25" t="s">
        <v>62</v>
      </c>
      <c r="HI45" s="25" t="s">
        <v>52</v>
      </c>
      <c r="HJ45" s="25" t="s">
        <v>51</v>
      </c>
      <c r="HK45" s="25" t="s">
        <v>7</v>
      </c>
      <c r="HL45" s="25" t="s">
        <v>7</v>
      </c>
      <c r="HM45" s="25" t="s">
        <v>51</v>
      </c>
      <c r="HN45" s="31" t="s">
        <v>51</v>
      </c>
      <c r="HO45" s="25" t="s">
        <v>51</v>
      </c>
      <c r="HP45" s="25" t="s">
        <v>51</v>
      </c>
      <c r="HQ45" s="25" t="s">
        <v>61</v>
      </c>
      <c r="HR45" s="25" t="s">
        <v>7</v>
      </c>
      <c r="HS45" s="25" t="s">
        <v>7</v>
      </c>
      <c r="HT45" s="25" t="s">
        <v>61</v>
      </c>
      <c r="HU45" s="25" t="s">
        <v>56</v>
      </c>
      <c r="HV45" s="31" t="s">
        <v>63</v>
      </c>
      <c r="HW45" s="25" t="s">
        <v>64</v>
      </c>
      <c r="HX45" s="25" t="s">
        <v>64</v>
      </c>
      <c r="HY45" s="25" t="s">
        <v>7</v>
      </c>
      <c r="HZ45" s="25" t="s">
        <v>7</v>
      </c>
      <c r="IA45" s="25" t="s">
        <v>63</v>
      </c>
      <c r="IB45" s="25" t="s">
        <v>63</v>
      </c>
      <c r="IC45" s="17" t="s">
        <v>50</v>
      </c>
      <c r="ID45" s="25" t="s">
        <v>63</v>
      </c>
      <c r="IE45" s="31" t="s">
        <v>63</v>
      </c>
      <c r="IF45" s="25" t="s">
        <v>7</v>
      </c>
      <c r="IG45" s="25" t="s">
        <v>7</v>
      </c>
      <c r="IH45" s="25" t="s">
        <v>65</v>
      </c>
      <c r="II45" s="25" t="s">
        <v>52</v>
      </c>
      <c r="IJ45" s="25" t="s">
        <v>65</v>
      </c>
      <c r="IK45" s="31" t="s">
        <v>65</v>
      </c>
      <c r="IL45" s="25" t="s">
        <v>65</v>
      </c>
      <c r="IM45" s="25" t="s">
        <v>7</v>
      </c>
      <c r="IN45" s="25" t="s">
        <v>7</v>
      </c>
      <c r="IO45" s="25" t="s">
        <v>54</v>
      </c>
      <c r="IP45" s="27" t="s">
        <v>8</v>
      </c>
      <c r="IQ45" s="25" t="s">
        <v>10</v>
      </c>
      <c r="IR45" s="31" t="s">
        <v>54</v>
      </c>
      <c r="IS45" s="31" t="s">
        <v>10</v>
      </c>
      <c r="IT45" s="25" t="s">
        <v>7</v>
      </c>
      <c r="IU45" s="25" t="s">
        <v>7</v>
      </c>
      <c r="IV45" s="27" t="s">
        <v>8</v>
      </c>
      <c r="IW45" s="25" t="s">
        <v>64</v>
      </c>
      <c r="IX45" s="25" t="s">
        <v>56</v>
      </c>
      <c r="IY45" s="25" t="s">
        <v>54</v>
      </c>
      <c r="IZ45" s="27" t="s">
        <v>8</v>
      </c>
      <c r="JA45" s="25" t="s">
        <v>7</v>
      </c>
      <c r="JB45" s="25" t="s">
        <v>7</v>
      </c>
      <c r="JC45" s="25" t="s">
        <v>51</v>
      </c>
      <c r="JD45" s="25" t="s">
        <v>51</v>
      </c>
      <c r="JE45" s="31" t="s">
        <v>51</v>
      </c>
      <c r="JF45" s="25" t="s">
        <v>37</v>
      </c>
      <c r="JG45" s="25" t="s">
        <v>51</v>
      </c>
      <c r="JH45" s="25" t="s">
        <v>7</v>
      </c>
      <c r="JI45" s="25" t="s">
        <v>7</v>
      </c>
      <c r="JJ45" s="17" t="s">
        <v>50</v>
      </c>
      <c r="JK45" s="25" t="s">
        <v>51</v>
      </c>
      <c r="JL45" s="25" t="s">
        <v>51</v>
      </c>
      <c r="JM45" s="31" t="s">
        <v>51</v>
      </c>
      <c r="JN45" s="25" t="s">
        <v>51</v>
      </c>
      <c r="JO45" s="25" t="s">
        <v>7</v>
      </c>
      <c r="JP45" s="25" t="s">
        <v>7</v>
      </c>
      <c r="JQ45" s="31" t="s">
        <v>51</v>
      </c>
      <c r="JR45" s="25" t="s">
        <v>51</v>
      </c>
      <c r="JS45" s="25" t="s">
        <v>51</v>
      </c>
      <c r="JT45" s="25" t="s">
        <v>51</v>
      </c>
      <c r="JU45" s="25" t="s">
        <v>51</v>
      </c>
      <c r="JV45" s="25" t="s">
        <v>7</v>
      </c>
      <c r="JW45" s="25" t="s">
        <v>7</v>
      </c>
      <c r="JX45" s="25" t="s">
        <v>72</v>
      </c>
      <c r="JY45" s="31" t="s">
        <v>72</v>
      </c>
      <c r="JZ45" s="25" t="s">
        <v>51</v>
      </c>
      <c r="KA45" s="25" t="s">
        <v>57</v>
      </c>
      <c r="KB45" s="25" t="s">
        <v>72</v>
      </c>
      <c r="KC45" s="25" t="s">
        <v>7</v>
      </c>
      <c r="KD45" s="25" t="s">
        <v>7</v>
      </c>
      <c r="KE45" s="25" t="s">
        <v>60</v>
      </c>
      <c r="KF45" s="25" t="s">
        <v>74</v>
      </c>
      <c r="KG45" s="31" t="s">
        <v>60</v>
      </c>
      <c r="KH45" s="25" t="s">
        <v>75</v>
      </c>
      <c r="KI45" s="17" t="s">
        <v>50</v>
      </c>
      <c r="KJ45" s="25" t="s">
        <v>7</v>
      </c>
      <c r="KK45" s="25" t="s">
        <v>7</v>
      </c>
      <c r="KL45" s="39" t="s">
        <v>48</v>
      </c>
      <c r="KM45" s="39" t="s">
        <v>48</v>
      </c>
      <c r="KN45" s="39" t="s">
        <v>48</v>
      </c>
      <c r="KO45" s="39" t="s">
        <v>48</v>
      </c>
      <c r="KP45" s="39" t="s">
        <v>48</v>
      </c>
      <c r="KQ45" s="39" t="s">
        <v>7</v>
      </c>
      <c r="KR45" s="39" t="s">
        <v>7</v>
      </c>
      <c r="KS45" s="31" t="s">
        <v>49</v>
      </c>
      <c r="KT45" s="25" t="s">
        <v>49</v>
      </c>
      <c r="KU45" s="25" t="s">
        <v>52</v>
      </c>
      <c r="KV45" s="25" t="s">
        <v>49</v>
      </c>
      <c r="KW45" s="25" t="s">
        <v>49</v>
      </c>
      <c r="KX45" s="25" t="s">
        <v>7</v>
      </c>
      <c r="KY45" s="25" t="s">
        <v>7</v>
      </c>
      <c r="KZ45" s="25" t="s">
        <v>40</v>
      </c>
      <c r="LA45" s="17" t="s">
        <v>50</v>
      </c>
      <c r="LB45" s="31" t="s">
        <v>49</v>
      </c>
      <c r="LC45" s="25" t="s">
        <v>40</v>
      </c>
      <c r="LD45" s="25" t="s">
        <v>40</v>
      </c>
      <c r="LE45" s="25" t="s">
        <v>7</v>
      </c>
      <c r="LF45" s="25" t="s">
        <v>7</v>
      </c>
      <c r="LG45" s="25" t="s">
        <v>51</v>
      </c>
      <c r="LH45" s="31" t="s">
        <v>45</v>
      </c>
      <c r="LI45" s="25" t="s">
        <v>37</v>
      </c>
      <c r="LJ45" s="25" t="s">
        <v>45</v>
      </c>
      <c r="LK45" s="25" t="s">
        <v>45</v>
      </c>
      <c r="LL45" s="25" t="s">
        <v>7</v>
      </c>
      <c r="LM45" s="25" t="s">
        <v>7</v>
      </c>
      <c r="LN45" s="25" t="s">
        <v>51</v>
      </c>
      <c r="LO45" s="25" t="s">
        <v>44</v>
      </c>
      <c r="LP45" s="25" t="s">
        <v>44</v>
      </c>
      <c r="LQ45" s="31" t="s">
        <v>44</v>
      </c>
      <c r="LR45" s="25" t="s">
        <v>52</v>
      </c>
      <c r="LS45" s="25" t="s">
        <v>7</v>
      </c>
      <c r="LT45" s="25" t="s">
        <v>7</v>
      </c>
      <c r="LU45" s="25" t="s">
        <v>14</v>
      </c>
      <c r="LV45" s="31" t="s">
        <v>14</v>
      </c>
      <c r="LW45" s="27" t="s">
        <v>8</v>
      </c>
      <c r="LX45" s="25" t="s">
        <v>14</v>
      </c>
      <c r="LY45" s="25" t="s">
        <v>14</v>
      </c>
      <c r="LZ45" s="25" t="s">
        <v>7</v>
      </c>
      <c r="MA45" s="25" t="s">
        <v>7</v>
      </c>
      <c r="MB45" s="25" t="s">
        <v>53</v>
      </c>
      <c r="MC45" s="25" t="s">
        <v>54</v>
      </c>
      <c r="MD45" s="25" t="s">
        <v>54</v>
      </c>
      <c r="ME45" s="27" t="s">
        <v>8</v>
      </c>
      <c r="MF45" s="27" t="s">
        <v>8</v>
      </c>
      <c r="MG45" s="25" t="s">
        <v>7</v>
      </c>
      <c r="MH45" s="25" t="s">
        <v>7</v>
      </c>
      <c r="MI45" s="25" t="s">
        <v>55</v>
      </c>
      <c r="MJ45" s="31" t="s">
        <v>55</v>
      </c>
      <c r="MK45" s="25" t="s">
        <v>55</v>
      </c>
      <c r="ML45" s="25" t="s">
        <v>55</v>
      </c>
      <c r="MM45" s="25" t="s">
        <v>37</v>
      </c>
      <c r="MN45" s="25" t="s">
        <v>7</v>
      </c>
      <c r="MO45" s="25" t="s">
        <v>7</v>
      </c>
      <c r="MP45" s="31" t="s">
        <v>56</v>
      </c>
      <c r="MQ45" s="25" t="s">
        <v>37</v>
      </c>
      <c r="MR45" s="25" t="s">
        <v>56</v>
      </c>
      <c r="MS45" s="25" t="s">
        <v>56</v>
      </c>
      <c r="MT45" s="25" t="s">
        <v>56</v>
      </c>
      <c r="MU45" s="25" t="s">
        <v>7</v>
      </c>
      <c r="MV45" s="25" t="s">
        <v>7</v>
      </c>
      <c r="MW45" s="25" t="s">
        <v>51</v>
      </c>
      <c r="MX45" s="25" t="s">
        <v>51</v>
      </c>
      <c r="MY45" s="25" t="s">
        <v>51</v>
      </c>
      <c r="MZ45" s="17" t="s">
        <v>50</v>
      </c>
      <c r="NA45" s="31" t="s">
        <v>55</v>
      </c>
      <c r="NB45" s="25" t="s">
        <v>7</v>
      </c>
      <c r="NC45" s="25" t="s">
        <v>7</v>
      </c>
      <c r="ND45" s="25" t="s">
        <v>57</v>
      </c>
      <c r="NE45" s="25" t="s">
        <v>58</v>
      </c>
      <c r="NF45" s="31" t="s">
        <v>58</v>
      </c>
      <c r="NG45" s="25" t="s">
        <v>58</v>
      </c>
      <c r="NH45" s="25" t="s">
        <v>58</v>
      </c>
      <c r="NI45" s="25" t="s">
        <v>7</v>
      </c>
      <c r="NJ45" s="25" t="s">
        <v>7</v>
      </c>
      <c r="NK45" s="25" t="s">
        <v>58</v>
      </c>
      <c r="NL45" s="25" t="s">
        <v>57</v>
      </c>
      <c r="NM45" s="25" t="s">
        <v>59</v>
      </c>
      <c r="NN45" s="31" t="s">
        <v>51</v>
      </c>
      <c r="NO45" s="25" t="s">
        <v>60</v>
      </c>
      <c r="NP45" s="25" t="s">
        <v>7</v>
      </c>
      <c r="NQ45" s="25" t="s">
        <v>7</v>
      </c>
    </row>
    <row r="46" spans="1:381">
      <c r="A46" s="129"/>
      <c r="B46" s="121" t="s">
        <v>54</v>
      </c>
      <c r="C46" s="107" t="str">
        <f>IF($D$12="RA","JBC-21","7H30-18H")</f>
        <v>7H30-18H</v>
      </c>
      <c r="D46" s="75" t="s">
        <v>54</v>
      </c>
      <c r="E46" s="77" t="s">
        <v>8</v>
      </c>
      <c r="F46" s="106" t="str">
        <f>IF(COUNTIF(Trames!$K$73:$K$80,'Deroulé 5Jours'!$A43),"RA","7H30-18H")</f>
        <v>7H30-18H</v>
      </c>
      <c r="G46" s="75" t="s">
        <v>7</v>
      </c>
      <c r="H46" s="113" t="s">
        <v>7</v>
      </c>
      <c r="I46" s="80" t="s">
        <v>7</v>
      </c>
      <c r="J46" s="80" t="s">
        <v>7</v>
      </c>
      <c r="K46" s="17" t="s">
        <v>46</v>
      </c>
      <c r="L46" s="25" t="s">
        <v>54</v>
      </c>
      <c r="M46" s="27" t="s">
        <v>8</v>
      </c>
      <c r="N46" s="25" t="s">
        <v>61</v>
      </c>
      <c r="O46" s="27" t="s">
        <v>8</v>
      </c>
      <c r="P46" s="25" t="s">
        <v>7</v>
      </c>
      <c r="Q46" s="25" t="s">
        <v>7</v>
      </c>
      <c r="R46" s="31" t="s">
        <v>62</v>
      </c>
      <c r="S46" s="25" t="s">
        <v>62</v>
      </c>
      <c r="T46" s="25" t="s">
        <v>62</v>
      </c>
      <c r="U46" s="25" t="s">
        <v>52</v>
      </c>
      <c r="V46" s="25" t="s">
        <v>51</v>
      </c>
      <c r="W46" s="25" t="s">
        <v>7</v>
      </c>
      <c r="X46" s="25" t="s">
        <v>7</v>
      </c>
      <c r="Y46" s="25" t="s">
        <v>51</v>
      </c>
      <c r="Z46" s="31" t="s">
        <v>51</v>
      </c>
      <c r="AA46" s="25" t="s">
        <v>51</v>
      </c>
      <c r="AB46" s="25" t="s">
        <v>51</v>
      </c>
      <c r="AC46" s="25" t="s">
        <v>61</v>
      </c>
      <c r="AD46" s="25" t="s">
        <v>7</v>
      </c>
      <c r="AE46" s="25" t="s">
        <v>7</v>
      </c>
      <c r="AF46" s="25" t="s">
        <v>61</v>
      </c>
      <c r="AG46" s="25" t="s">
        <v>56</v>
      </c>
      <c r="AH46" s="31" t="s">
        <v>63</v>
      </c>
      <c r="AI46" s="25" t="s">
        <v>64</v>
      </c>
      <c r="AJ46" s="25" t="s">
        <v>64</v>
      </c>
      <c r="AK46" s="25" t="s">
        <v>7</v>
      </c>
      <c r="AL46" s="25" t="s">
        <v>7</v>
      </c>
      <c r="AM46" s="25" t="s">
        <v>63</v>
      </c>
      <c r="AN46" s="25" t="s">
        <v>63</v>
      </c>
      <c r="AO46" s="17" t="s">
        <v>50</v>
      </c>
      <c r="AP46" s="25" t="s">
        <v>63</v>
      </c>
      <c r="AQ46" s="31" t="s">
        <v>63</v>
      </c>
      <c r="AR46" s="25" t="s">
        <v>7</v>
      </c>
      <c r="AS46" s="25" t="s">
        <v>7</v>
      </c>
      <c r="AT46" s="25" t="s">
        <v>65</v>
      </c>
      <c r="AU46" s="25" t="s">
        <v>52</v>
      </c>
      <c r="AV46" s="25" t="s">
        <v>65</v>
      </c>
      <c r="AW46" s="31" t="s">
        <v>65</v>
      </c>
      <c r="AX46" s="25" t="s">
        <v>65</v>
      </c>
      <c r="AY46" s="25" t="s">
        <v>7</v>
      </c>
      <c r="AZ46" s="25" t="s">
        <v>7</v>
      </c>
      <c r="BA46" s="25" t="s">
        <v>54</v>
      </c>
      <c r="BB46" s="27" t="s">
        <v>8</v>
      </c>
      <c r="BC46" s="25" t="s">
        <v>10</v>
      </c>
      <c r="BD46" s="31" t="s">
        <v>54</v>
      </c>
      <c r="BE46" s="31" t="s">
        <v>10</v>
      </c>
      <c r="BF46" s="25" t="s">
        <v>7</v>
      </c>
      <c r="BG46" s="25" t="s">
        <v>7</v>
      </c>
      <c r="BH46" s="27" t="s">
        <v>8</v>
      </c>
      <c r="BI46" s="25" t="s">
        <v>64</v>
      </c>
      <c r="BJ46" s="25" t="s">
        <v>56</v>
      </c>
      <c r="BK46" s="25" t="s">
        <v>54</v>
      </c>
      <c r="BL46" s="27" t="s">
        <v>8</v>
      </c>
      <c r="BM46" s="25" t="s">
        <v>7</v>
      </c>
      <c r="BN46" s="25" t="s">
        <v>7</v>
      </c>
      <c r="BO46" s="25" t="s">
        <v>51</v>
      </c>
      <c r="BP46" s="25" t="s">
        <v>51</v>
      </c>
      <c r="BQ46" s="31" t="s">
        <v>51</v>
      </c>
      <c r="BR46" s="25" t="s">
        <v>37</v>
      </c>
      <c r="BS46" s="25" t="s">
        <v>51</v>
      </c>
      <c r="BT46" s="25" t="s">
        <v>7</v>
      </c>
      <c r="BU46" s="25" t="s">
        <v>7</v>
      </c>
      <c r="BV46" s="17" t="s">
        <v>50</v>
      </c>
      <c r="BW46" s="25" t="s">
        <v>51</v>
      </c>
      <c r="BX46" s="25" t="s">
        <v>51</v>
      </c>
      <c r="BY46" s="31" t="s">
        <v>51</v>
      </c>
      <c r="BZ46" s="25" t="s">
        <v>51</v>
      </c>
      <c r="CA46" s="25" t="s">
        <v>7</v>
      </c>
      <c r="CB46" s="25" t="s">
        <v>7</v>
      </c>
      <c r="CC46" s="31" t="s">
        <v>51</v>
      </c>
      <c r="CD46" s="25" t="s">
        <v>51</v>
      </c>
      <c r="CE46" s="25" t="s">
        <v>51</v>
      </c>
      <c r="CF46" s="25" t="s">
        <v>51</v>
      </c>
      <c r="CG46" s="25" t="s">
        <v>51</v>
      </c>
      <c r="CH46" s="25" t="s">
        <v>7</v>
      </c>
      <c r="CI46" s="25" t="s">
        <v>7</v>
      </c>
      <c r="CJ46" s="25" t="s">
        <v>72</v>
      </c>
      <c r="CK46" s="31" t="s">
        <v>72</v>
      </c>
      <c r="CL46" s="25" t="s">
        <v>51</v>
      </c>
      <c r="CM46" s="25" t="s">
        <v>57</v>
      </c>
      <c r="CN46" s="25" t="s">
        <v>72</v>
      </c>
      <c r="CO46" s="25" t="s">
        <v>7</v>
      </c>
      <c r="CP46" s="25" t="s">
        <v>7</v>
      </c>
      <c r="CQ46" s="25" t="s">
        <v>60</v>
      </c>
      <c r="CR46" s="25" t="s">
        <v>74</v>
      </c>
      <c r="CS46" s="31" t="s">
        <v>60</v>
      </c>
      <c r="CT46" s="25" t="s">
        <v>75</v>
      </c>
      <c r="CU46" s="17" t="s">
        <v>50</v>
      </c>
      <c r="CV46" s="25" t="s">
        <v>7</v>
      </c>
      <c r="CW46" s="25" t="s">
        <v>7</v>
      </c>
      <c r="CX46" s="39" t="s">
        <v>48</v>
      </c>
      <c r="CY46" s="39" t="s">
        <v>48</v>
      </c>
      <c r="CZ46" s="39" t="s">
        <v>48</v>
      </c>
      <c r="DA46" s="39" t="s">
        <v>48</v>
      </c>
      <c r="DB46" s="39" t="s">
        <v>48</v>
      </c>
      <c r="DC46" s="39" t="s">
        <v>7</v>
      </c>
      <c r="DD46" s="39" t="s">
        <v>7</v>
      </c>
      <c r="DE46" s="31" t="s">
        <v>49</v>
      </c>
      <c r="DF46" s="25" t="s">
        <v>49</v>
      </c>
      <c r="DG46" s="25" t="s">
        <v>52</v>
      </c>
      <c r="DH46" s="25" t="s">
        <v>49</v>
      </c>
      <c r="DI46" s="25" t="s">
        <v>49</v>
      </c>
      <c r="DJ46" s="25" t="s">
        <v>7</v>
      </c>
      <c r="DK46" s="25" t="s">
        <v>7</v>
      </c>
      <c r="DL46" s="25" t="s">
        <v>40</v>
      </c>
      <c r="DM46" s="17" t="s">
        <v>50</v>
      </c>
      <c r="DN46" s="31" t="s">
        <v>49</v>
      </c>
      <c r="DO46" s="25" t="s">
        <v>40</v>
      </c>
      <c r="DP46" s="25" t="s">
        <v>40</v>
      </c>
      <c r="DQ46" s="25" t="s">
        <v>7</v>
      </c>
      <c r="DR46" s="25" t="s">
        <v>7</v>
      </c>
      <c r="DS46" s="25" t="s">
        <v>51</v>
      </c>
      <c r="DT46" s="31" t="s">
        <v>45</v>
      </c>
      <c r="DU46" s="25" t="s">
        <v>37</v>
      </c>
      <c r="DV46" s="25" t="s">
        <v>45</v>
      </c>
      <c r="DW46" s="25" t="s">
        <v>45</v>
      </c>
      <c r="DX46" s="25" t="s">
        <v>7</v>
      </c>
      <c r="DY46" s="25" t="s">
        <v>7</v>
      </c>
      <c r="DZ46" s="25" t="s">
        <v>51</v>
      </c>
      <c r="EA46" s="25" t="s">
        <v>44</v>
      </c>
      <c r="EB46" s="25" t="s">
        <v>44</v>
      </c>
      <c r="EC46" s="31" t="s">
        <v>44</v>
      </c>
      <c r="ED46" s="25" t="s">
        <v>52</v>
      </c>
      <c r="EE46" s="25" t="s">
        <v>7</v>
      </c>
      <c r="EF46" s="25" t="s">
        <v>7</v>
      </c>
      <c r="EG46" s="25" t="s">
        <v>14</v>
      </c>
      <c r="EH46" s="31" t="s">
        <v>14</v>
      </c>
      <c r="EI46" s="27" t="s">
        <v>8</v>
      </c>
      <c r="EJ46" s="25" t="s">
        <v>14</v>
      </c>
      <c r="EK46" s="25" t="s">
        <v>14</v>
      </c>
      <c r="EL46" s="25" t="s">
        <v>7</v>
      </c>
      <c r="EM46" s="25" t="s">
        <v>7</v>
      </c>
      <c r="EN46" s="25" t="s">
        <v>53</v>
      </c>
      <c r="EO46" s="25" t="s">
        <v>54</v>
      </c>
      <c r="EP46" s="25" t="s">
        <v>54</v>
      </c>
      <c r="EQ46" s="27" t="s">
        <v>8</v>
      </c>
      <c r="ER46" s="27" t="s">
        <v>8</v>
      </c>
      <c r="ES46" s="25" t="s">
        <v>7</v>
      </c>
      <c r="ET46" s="25" t="s">
        <v>7</v>
      </c>
      <c r="EU46" s="25" t="s">
        <v>55</v>
      </c>
      <c r="EV46" s="31" t="s">
        <v>55</v>
      </c>
      <c r="EW46" s="25" t="s">
        <v>55</v>
      </c>
      <c r="EX46" s="25" t="s">
        <v>55</v>
      </c>
      <c r="EY46" s="25" t="s">
        <v>37</v>
      </c>
      <c r="EZ46" s="25" t="s">
        <v>7</v>
      </c>
      <c r="FA46" s="25" t="s">
        <v>7</v>
      </c>
      <c r="FB46" s="31" t="s">
        <v>56</v>
      </c>
      <c r="FC46" s="25" t="s">
        <v>37</v>
      </c>
      <c r="FD46" s="25" t="s">
        <v>56</v>
      </c>
      <c r="FE46" s="25" t="s">
        <v>56</v>
      </c>
      <c r="FF46" s="25" t="s">
        <v>56</v>
      </c>
      <c r="FG46" s="25" t="s">
        <v>7</v>
      </c>
      <c r="FH46" s="25" t="s">
        <v>7</v>
      </c>
      <c r="FI46" s="25" t="s">
        <v>51</v>
      </c>
      <c r="FJ46" s="25" t="s">
        <v>51</v>
      </c>
      <c r="FK46" s="25" t="s">
        <v>51</v>
      </c>
      <c r="FL46" s="17" t="s">
        <v>50</v>
      </c>
      <c r="FM46" s="31" t="s">
        <v>55</v>
      </c>
      <c r="FN46" s="25" t="s">
        <v>7</v>
      </c>
      <c r="FO46" s="25" t="s">
        <v>7</v>
      </c>
      <c r="FP46" s="25" t="s">
        <v>57</v>
      </c>
      <c r="FQ46" s="25" t="s">
        <v>58</v>
      </c>
      <c r="FR46" s="31" t="s">
        <v>58</v>
      </c>
      <c r="FS46" s="25" t="s">
        <v>58</v>
      </c>
      <c r="FT46" s="25" t="s">
        <v>58</v>
      </c>
      <c r="FU46" s="25" t="s">
        <v>7</v>
      </c>
      <c r="FV46" s="25" t="s">
        <v>7</v>
      </c>
      <c r="FW46" s="25" t="s">
        <v>58</v>
      </c>
      <c r="FX46" s="25" t="s">
        <v>57</v>
      </c>
      <c r="FY46" s="25" t="s">
        <v>59</v>
      </c>
      <c r="FZ46" s="31" t="s">
        <v>51</v>
      </c>
      <c r="GA46" s="25" t="s">
        <v>60</v>
      </c>
      <c r="GB46" s="25" t="s">
        <v>7</v>
      </c>
      <c r="GC46" s="25" t="s">
        <v>7</v>
      </c>
      <c r="GD46" s="25" t="s">
        <v>59</v>
      </c>
      <c r="GE46" s="31" t="s">
        <v>59</v>
      </c>
      <c r="GF46" s="25" t="s">
        <v>57</v>
      </c>
      <c r="GG46" s="25" t="s">
        <v>59</v>
      </c>
      <c r="GH46" s="25" t="s">
        <v>59</v>
      </c>
      <c r="GI46" s="25" t="s">
        <v>7</v>
      </c>
      <c r="GJ46" s="25" t="s">
        <v>7</v>
      </c>
      <c r="GK46" s="25" t="s">
        <v>54</v>
      </c>
      <c r="GL46" s="25" t="s">
        <v>54</v>
      </c>
      <c r="GM46" s="25" t="s">
        <v>54</v>
      </c>
      <c r="GN46" s="27" t="s">
        <v>8</v>
      </c>
      <c r="GO46" s="31" t="s">
        <v>54</v>
      </c>
      <c r="GP46" s="25" t="s">
        <v>7</v>
      </c>
      <c r="GQ46" s="25" t="s">
        <v>7</v>
      </c>
      <c r="GR46" s="17" t="s">
        <v>46</v>
      </c>
      <c r="GS46" s="25" t="s">
        <v>54</v>
      </c>
      <c r="GT46" s="27" t="s">
        <v>8</v>
      </c>
      <c r="GU46" s="25" t="s">
        <v>61</v>
      </c>
      <c r="GV46" s="27" t="s">
        <v>8</v>
      </c>
      <c r="GW46" s="25" t="s">
        <v>7</v>
      </c>
      <c r="GX46" s="25" t="s">
        <v>7</v>
      </c>
      <c r="GY46" s="31" t="s">
        <v>62</v>
      </c>
      <c r="GZ46" s="25" t="s">
        <v>62</v>
      </c>
      <c r="HA46" s="25" t="s">
        <v>62</v>
      </c>
      <c r="HB46" s="25" t="s">
        <v>52</v>
      </c>
      <c r="HC46" s="25" t="s">
        <v>51</v>
      </c>
      <c r="HD46" s="25" t="s">
        <v>7</v>
      </c>
      <c r="HE46" s="25" t="s">
        <v>7</v>
      </c>
      <c r="HF46" s="25" t="s">
        <v>51</v>
      </c>
      <c r="HG46" s="31" t="s">
        <v>51</v>
      </c>
      <c r="HH46" s="25" t="s">
        <v>51</v>
      </c>
      <c r="HI46" s="25" t="s">
        <v>51</v>
      </c>
      <c r="HJ46" s="25" t="s">
        <v>61</v>
      </c>
      <c r="HK46" s="25" t="s">
        <v>7</v>
      </c>
      <c r="HL46" s="25" t="s">
        <v>7</v>
      </c>
      <c r="HM46" s="25" t="s">
        <v>61</v>
      </c>
      <c r="HN46" s="25" t="s">
        <v>56</v>
      </c>
      <c r="HO46" s="31" t="s">
        <v>63</v>
      </c>
      <c r="HP46" s="25" t="s">
        <v>64</v>
      </c>
      <c r="HQ46" s="25" t="s">
        <v>64</v>
      </c>
      <c r="HR46" s="25" t="s">
        <v>7</v>
      </c>
      <c r="HS46" s="25" t="s">
        <v>7</v>
      </c>
      <c r="HT46" s="25" t="s">
        <v>63</v>
      </c>
      <c r="HU46" s="25" t="s">
        <v>63</v>
      </c>
      <c r="HV46" s="17" t="s">
        <v>50</v>
      </c>
      <c r="HW46" s="25" t="s">
        <v>63</v>
      </c>
      <c r="HX46" s="31" t="s">
        <v>63</v>
      </c>
      <c r="HY46" s="25" t="s">
        <v>7</v>
      </c>
      <c r="HZ46" s="25" t="s">
        <v>7</v>
      </c>
      <c r="IA46" s="25" t="s">
        <v>65</v>
      </c>
      <c r="IB46" s="25" t="s">
        <v>52</v>
      </c>
      <c r="IC46" s="25" t="s">
        <v>65</v>
      </c>
      <c r="ID46" s="31" t="s">
        <v>65</v>
      </c>
      <c r="IE46" s="25" t="s">
        <v>65</v>
      </c>
      <c r="IF46" s="25" t="s">
        <v>7</v>
      </c>
      <c r="IG46" s="25" t="s">
        <v>7</v>
      </c>
      <c r="IH46" s="25" t="s">
        <v>54</v>
      </c>
      <c r="II46" s="27" t="s">
        <v>8</v>
      </c>
      <c r="IJ46" s="25" t="s">
        <v>10</v>
      </c>
      <c r="IK46" s="31" t="s">
        <v>54</v>
      </c>
      <c r="IL46" s="31" t="s">
        <v>10</v>
      </c>
      <c r="IM46" s="25" t="s">
        <v>7</v>
      </c>
      <c r="IN46" s="25" t="s">
        <v>7</v>
      </c>
      <c r="IO46" s="27" t="s">
        <v>8</v>
      </c>
      <c r="IP46" s="25" t="s">
        <v>64</v>
      </c>
      <c r="IQ46" s="25" t="s">
        <v>56</v>
      </c>
      <c r="IR46" s="25" t="s">
        <v>54</v>
      </c>
      <c r="IS46" s="27" t="s">
        <v>8</v>
      </c>
      <c r="IT46" s="25" t="s">
        <v>7</v>
      </c>
      <c r="IU46" s="25" t="s">
        <v>7</v>
      </c>
      <c r="IV46" s="25" t="s">
        <v>51</v>
      </c>
      <c r="IW46" s="25" t="s">
        <v>51</v>
      </c>
      <c r="IX46" s="31" t="s">
        <v>51</v>
      </c>
      <c r="IY46" s="25" t="s">
        <v>37</v>
      </c>
      <c r="IZ46" s="25" t="s">
        <v>51</v>
      </c>
      <c r="JA46" s="25" t="s">
        <v>7</v>
      </c>
      <c r="JB46" s="25" t="s">
        <v>7</v>
      </c>
      <c r="JC46" s="17" t="s">
        <v>50</v>
      </c>
      <c r="JD46" s="25" t="s">
        <v>51</v>
      </c>
      <c r="JE46" s="25" t="s">
        <v>51</v>
      </c>
      <c r="JF46" s="31" t="s">
        <v>51</v>
      </c>
      <c r="JG46" s="25" t="s">
        <v>51</v>
      </c>
      <c r="JH46" s="25" t="s">
        <v>7</v>
      </c>
      <c r="JI46" s="25" t="s">
        <v>7</v>
      </c>
      <c r="JJ46" s="31" t="s">
        <v>51</v>
      </c>
      <c r="JK46" s="25" t="s">
        <v>51</v>
      </c>
      <c r="JL46" s="25" t="s">
        <v>51</v>
      </c>
      <c r="JM46" s="25" t="s">
        <v>51</v>
      </c>
      <c r="JN46" s="25" t="s">
        <v>51</v>
      </c>
      <c r="JO46" s="25" t="s">
        <v>7</v>
      </c>
      <c r="JP46" s="25" t="s">
        <v>7</v>
      </c>
      <c r="JQ46" s="25" t="s">
        <v>72</v>
      </c>
      <c r="JR46" s="31" t="s">
        <v>72</v>
      </c>
      <c r="JS46" s="25" t="s">
        <v>51</v>
      </c>
      <c r="JT46" s="25" t="s">
        <v>57</v>
      </c>
      <c r="JU46" s="25" t="s">
        <v>72</v>
      </c>
      <c r="JV46" s="25" t="s">
        <v>7</v>
      </c>
      <c r="JW46" s="25" t="s">
        <v>7</v>
      </c>
      <c r="JX46" s="25" t="s">
        <v>60</v>
      </c>
      <c r="JY46" s="25" t="s">
        <v>74</v>
      </c>
      <c r="JZ46" s="31" t="s">
        <v>60</v>
      </c>
      <c r="KA46" s="25" t="s">
        <v>75</v>
      </c>
      <c r="KB46" s="17" t="s">
        <v>50</v>
      </c>
      <c r="KC46" s="25" t="s">
        <v>7</v>
      </c>
      <c r="KD46" s="25" t="s">
        <v>7</v>
      </c>
      <c r="KE46" s="39" t="s">
        <v>48</v>
      </c>
      <c r="KF46" s="39" t="s">
        <v>48</v>
      </c>
      <c r="KG46" s="39" t="s">
        <v>48</v>
      </c>
      <c r="KH46" s="39" t="s">
        <v>48</v>
      </c>
      <c r="KI46" s="39" t="s">
        <v>48</v>
      </c>
      <c r="KJ46" s="39" t="s">
        <v>7</v>
      </c>
      <c r="KK46" s="39" t="s">
        <v>7</v>
      </c>
      <c r="KL46" s="31" t="s">
        <v>49</v>
      </c>
      <c r="KM46" s="25" t="s">
        <v>49</v>
      </c>
      <c r="KN46" s="25" t="s">
        <v>52</v>
      </c>
      <c r="KO46" s="25" t="s">
        <v>49</v>
      </c>
      <c r="KP46" s="25" t="s">
        <v>49</v>
      </c>
      <c r="KQ46" s="25" t="s">
        <v>7</v>
      </c>
      <c r="KR46" s="25" t="s">
        <v>7</v>
      </c>
      <c r="KS46" s="25" t="s">
        <v>40</v>
      </c>
      <c r="KT46" s="17" t="s">
        <v>50</v>
      </c>
      <c r="KU46" s="31" t="s">
        <v>49</v>
      </c>
      <c r="KV46" s="25" t="s">
        <v>40</v>
      </c>
      <c r="KW46" s="25" t="s">
        <v>40</v>
      </c>
      <c r="KX46" s="25" t="s">
        <v>7</v>
      </c>
      <c r="KY46" s="25" t="s">
        <v>7</v>
      </c>
      <c r="KZ46" s="25" t="s">
        <v>51</v>
      </c>
      <c r="LA46" s="31" t="s">
        <v>45</v>
      </c>
      <c r="LB46" s="25" t="s">
        <v>37</v>
      </c>
      <c r="LC46" s="25" t="s">
        <v>45</v>
      </c>
      <c r="LD46" s="25" t="s">
        <v>45</v>
      </c>
      <c r="LE46" s="25" t="s">
        <v>7</v>
      </c>
      <c r="LF46" s="25" t="s">
        <v>7</v>
      </c>
      <c r="LG46" s="25" t="s">
        <v>51</v>
      </c>
      <c r="LH46" s="25" t="s">
        <v>44</v>
      </c>
      <c r="LI46" s="25" t="s">
        <v>44</v>
      </c>
      <c r="LJ46" s="31" t="s">
        <v>44</v>
      </c>
      <c r="LK46" s="25" t="s">
        <v>52</v>
      </c>
      <c r="LL46" s="25" t="s">
        <v>7</v>
      </c>
      <c r="LM46" s="25" t="s">
        <v>7</v>
      </c>
      <c r="LN46" s="25" t="s">
        <v>14</v>
      </c>
      <c r="LO46" s="31" t="s">
        <v>14</v>
      </c>
      <c r="LP46" s="27" t="s">
        <v>8</v>
      </c>
      <c r="LQ46" s="25" t="s">
        <v>14</v>
      </c>
      <c r="LR46" s="25" t="s">
        <v>14</v>
      </c>
      <c r="LS46" s="25" t="s">
        <v>7</v>
      </c>
      <c r="LT46" s="25" t="s">
        <v>7</v>
      </c>
      <c r="LU46" s="25" t="s">
        <v>53</v>
      </c>
      <c r="LV46" s="25" t="s">
        <v>54</v>
      </c>
      <c r="LW46" s="25" t="s">
        <v>54</v>
      </c>
      <c r="LX46" s="27" t="s">
        <v>8</v>
      </c>
      <c r="LY46" s="27" t="s">
        <v>8</v>
      </c>
      <c r="LZ46" s="25" t="s">
        <v>7</v>
      </c>
      <c r="MA46" s="25" t="s">
        <v>7</v>
      </c>
      <c r="MB46" s="25" t="s">
        <v>55</v>
      </c>
      <c r="MC46" s="31" t="s">
        <v>55</v>
      </c>
      <c r="MD46" s="25" t="s">
        <v>55</v>
      </c>
      <c r="ME46" s="25" t="s">
        <v>55</v>
      </c>
      <c r="MF46" s="25" t="s">
        <v>37</v>
      </c>
      <c r="MG46" s="25" t="s">
        <v>7</v>
      </c>
      <c r="MH46" s="25" t="s">
        <v>7</v>
      </c>
      <c r="MI46" s="31" t="s">
        <v>56</v>
      </c>
      <c r="MJ46" s="25" t="s">
        <v>37</v>
      </c>
      <c r="MK46" s="25" t="s">
        <v>56</v>
      </c>
      <c r="ML46" s="25" t="s">
        <v>56</v>
      </c>
      <c r="MM46" s="25" t="s">
        <v>56</v>
      </c>
      <c r="MN46" s="25" t="s">
        <v>7</v>
      </c>
      <c r="MO46" s="25" t="s">
        <v>7</v>
      </c>
      <c r="MP46" s="25" t="s">
        <v>51</v>
      </c>
      <c r="MQ46" s="25" t="s">
        <v>51</v>
      </c>
      <c r="MR46" s="25" t="s">
        <v>51</v>
      </c>
      <c r="MS46" s="17" t="s">
        <v>50</v>
      </c>
      <c r="MT46" s="31" t="s">
        <v>55</v>
      </c>
      <c r="MU46" s="25" t="s">
        <v>7</v>
      </c>
      <c r="MV46" s="25" t="s">
        <v>7</v>
      </c>
      <c r="MW46" s="25" t="s">
        <v>57</v>
      </c>
      <c r="MX46" s="25" t="s">
        <v>58</v>
      </c>
      <c r="MY46" s="31" t="s">
        <v>58</v>
      </c>
      <c r="MZ46" s="25" t="s">
        <v>58</v>
      </c>
      <c r="NA46" s="25" t="s">
        <v>58</v>
      </c>
      <c r="NB46" s="25" t="s">
        <v>7</v>
      </c>
      <c r="NC46" s="25" t="s">
        <v>7</v>
      </c>
      <c r="ND46" s="25" t="s">
        <v>58</v>
      </c>
      <c r="NE46" s="25" t="s">
        <v>57</v>
      </c>
      <c r="NF46" s="25" t="s">
        <v>59</v>
      </c>
      <c r="NG46" s="31" t="s">
        <v>51</v>
      </c>
      <c r="NH46" s="25" t="s">
        <v>60</v>
      </c>
      <c r="NI46" s="25" t="s">
        <v>7</v>
      </c>
      <c r="NJ46" s="25" t="s">
        <v>7</v>
      </c>
      <c r="NK46" s="25" t="s">
        <v>59</v>
      </c>
      <c r="NL46" s="31" t="s">
        <v>59</v>
      </c>
      <c r="NM46" s="25" t="s">
        <v>57</v>
      </c>
      <c r="NN46" s="25" t="s">
        <v>59</v>
      </c>
      <c r="NO46" s="25" t="s">
        <v>59</v>
      </c>
      <c r="NP46" s="25" t="s">
        <v>7</v>
      </c>
      <c r="NQ46" s="25" t="s">
        <v>7</v>
      </c>
    </row>
    <row r="47" spans="1:381">
      <c r="A47" s="129"/>
      <c r="B47" s="121" t="s">
        <v>46</v>
      </c>
      <c r="C47" s="107" t="str">
        <f>IF($D$16="RA","JBU-15","7H30-18H")</f>
        <v>7H30-18H</v>
      </c>
      <c r="D47" s="77" t="s">
        <v>8</v>
      </c>
      <c r="E47" s="75" t="s">
        <v>41</v>
      </c>
      <c r="F47" s="77" t="s">
        <v>8</v>
      </c>
      <c r="G47" s="75" t="s">
        <v>7</v>
      </c>
      <c r="H47" s="113" t="s">
        <v>7</v>
      </c>
      <c r="I47" s="80" t="s">
        <v>7</v>
      </c>
      <c r="J47" s="80" t="s">
        <v>7</v>
      </c>
      <c r="K47" s="31" t="s">
        <v>62</v>
      </c>
      <c r="L47" s="25" t="s">
        <v>62</v>
      </c>
      <c r="M47" s="25" t="s">
        <v>62</v>
      </c>
      <c r="N47" s="25" t="s">
        <v>52</v>
      </c>
      <c r="O47" s="25" t="s">
        <v>51</v>
      </c>
      <c r="P47" s="25" t="s">
        <v>7</v>
      </c>
      <c r="Q47" s="25" t="s">
        <v>7</v>
      </c>
      <c r="R47" s="25" t="s">
        <v>51</v>
      </c>
      <c r="S47" s="31" t="s">
        <v>51</v>
      </c>
      <c r="T47" s="25" t="s">
        <v>51</v>
      </c>
      <c r="U47" s="25" t="s">
        <v>51</v>
      </c>
      <c r="V47" s="25" t="s">
        <v>61</v>
      </c>
      <c r="W47" s="25" t="s">
        <v>7</v>
      </c>
      <c r="X47" s="25" t="s">
        <v>7</v>
      </c>
      <c r="Y47" s="25" t="s">
        <v>61</v>
      </c>
      <c r="Z47" s="25" t="s">
        <v>56</v>
      </c>
      <c r="AA47" s="31" t="s">
        <v>63</v>
      </c>
      <c r="AB47" s="25" t="s">
        <v>64</v>
      </c>
      <c r="AC47" s="25" t="s">
        <v>64</v>
      </c>
      <c r="AD47" s="25" t="s">
        <v>7</v>
      </c>
      <c r="AE47" s="25" t="s">
        <v>7</v>
      </c>
      <c r="AF47" s="25" t="s">
        <v>63</v>
      </c>
      <c r="AG47" s="25" t="s">
        <v>63</v>
      </c>
      <c r="AH47" s="17" t="s">
        <v>50</v>
      </c>
      <c r="AI47" s="25" t="s">
        <v>63</v>
      </c>
      <c r="AJ47" s="31" t="s">
        <v>63</v>
      </c>
      <c r="AK47" s="25" t="s">
        <v>7</v>
      </c>
      <c r="AL47" s="25" t="s">
        <v>7</v>
      </c>
      <c r="AM47" s="25" t="s">
        <v>65</v>
      </c>
      <c r="AN47" s="25" t="s">
        <v>52</v>
      </c>
      <c r="AO47" s="25" t="s">
        <v>65</v>
      </c>
      <c r="AP47" s="31" t="s">
        <v>65</v>
      </c>
      <c r="AQ47" s="25" t="s">
        <v>65</v>
      </c>
      <c r="AR47" s="25" t="s">
        <v>7</v>
      </c>
      <c r="AS47" s="25" t="s">
        <v>7</v>
      </c>
      <c r="AT47" s="25" t="s">
        <v>54</v>
      </c>
      <c r="AU47" s="27" t="s">
        <v>8</v>
      </c>
      <c r="AV47" s="25" t="s">
        <v>10</v>
      </c>
      <c r="AW47" s="31" t="s">
        <v>54</v>
      </c>
      <c r="AX47" s="31" t="s">
        <v>10</v>
      </c>
      <c r="AY47" s="25" t="s">
        <v>7</v>
      </c>
      <c r="AZ47" s="25" t="s">
        <v>7</v>
      </c>
      <c r="BA47" s="27" t="s">
        <v>8</v>
      </c>
      <c r="BB47" s="25" t="s">
        <v>64</v>
      </c>
      <c r="BC47" s="25" t="s">
        <v>56</v>
      </c>
      <c r="BD47" s="25" t="s">
        <v>54</v>
      </c>
      <c r="BE47" s="27" t="s">
        <v>8</v>
      </c>
      <c r="BF47" s="25" t="s">
        <v>7</v>
      </c>
      <c r="BG47" s="25" t="s">
        <v>7</v>
      </c>
      <c r="BH47" s="25" t="s">
        <v>51</v>
      </c>
      <c r="BI47" s="25" t="s">
        <v>51</v>
      </c>
      <c r="BJ47" s="31" t="s">
        <v>51</v>
      </c>
      <c r="BK47" s="25" t="s">
        <v>37</v>
      </c>
      <c r="BL47" s="25" t="s">
        <v>51</v>
      </c>
      <c r="BM47" s="25" t="s">
        <v>7</v>
      </c>
      <c r="BN47" s="25" t="s">
        <v>7</v>
      </c>
      <c r="BO47" s="17" t="s">
        <v>50</v>
      </c>
      <c r="BP47" s="25" t="s">
        <v>51</v>
      </c>
      <c r="BQ47" s="25" t="s">
        <v>51</v>
      </c>
      <c r="BR47" s="31" t="s">
        <v>51</v>
      </c>
      <c r="BS47" s="25" t="s">
        <v>51</v>
      </c>
      <c r="BT47" s="25" t="s">
        <v>7</v>
      </c>
      <c r="BU47" s="25" t="s">
        <v>7</v>
      </c>
      <c r="BV47" s="31" t="s">
        <v>51</v>
      </c>
      <c r="BW47" s="25" t="s">
        <v>51</v>
      </c>
      <c r="BX47" s="25" t="s">
        <v>51</v>
      </c>
      <c r="BY47" s="25" t="s">
        <v>51</v>
      </c>
      <c r="BZ47" s="25" t="s">
        <v>51</v>
      </c>
      <c r="CA47" s="25" t="s">
        <v>7</v>
      </c>
      <c r="CB47" s="25" t="s">
        <v>7</v>
      </c>
      <c r="CC47" s="25" t="s">
        <v>72</v>
      </c>
      <c r="CD47" s="31" t="s">
        <v>72</v>
      </c>
      <c r="CE47" s="25" t="s">
        <v>51</v>
      </c>
      <c r="CF47" s="25" t="s">
        <v>57</v>
      </c>
      <c r="CG47" s="25" t="s">
        <v>72</v>
      </c>
      <c r="CH47" s="25" t="s">
        <v>7</v>
      </c>
      <c r="CI47" s="25" t="s">
        <v>7</v>
      </c>
      <c r="CJ47" s="25" t="s">
        <v>60</v>
      </c>
      <c r="CK47" s="25" t="s">
        <v>74</v>
      </c>
      <c r="CL47" s="31" t="s">
        <v>60</v>
      </c>
      <c r="CM47" s="25" t="s">
        <v>75</v>
      </c>
      <c r="CN47" s="17" t="s">
        <v>50</v>
      </c>
      <c r="CO47" s="25" t="s">
        <v>7</v>
      </c>
      <c r="CP47" s="25" t="s">
        <v>7</v>
      </c>
      <c r="CQ47" s="39" t="s">
        <v>48</v>
      </c>
      <c r="CR47" s="39" t="s">
        <v>48</v>
      </c>
      <c r="CS47" s="39" t="s">
        <v>48</v>
      </c>
      <c r="CT47" s="39" t="s">
        <v>48</v>
      </c>
      <c r="CU47" s="39" t="s">
        <v>48</v>
      </c>
      <c r="CV47" s="39" t="s">
        <v>7</v>
      </c>
      <c r="CW47" s="39" t="s">
        <v>7</v>
      </c>
      <c r="CX47" s="31" t="s">
        <v>49</v>
      </c>
      <c r="CY47" s="25" t="s">
        <v>49</v>
      </c>
      <c r="CZ47" s="25" t="s">
        <v>52</v>
      </c>
      <c r="DA47" s="25" t="s">
        <v>49</v>
      </c>
      <c r="DB47" s="25" t="s">
        <v>49</v>
      </c>
      <c r="DC47" s="25" t="s">
        <v>7</v>
      </c>
      <c r="DD47" s="25" t="s">
        <v>7</v>
      </c>
      <c r="DE47" s="25" t="s">
        <v>40</v>
      </c>
      <c r="DF47" s="17" t="s">
        <v>50</v>
      </c>
      <c r="DG47" s="31" t="s">
        <v>49</v>
      </c>
      <c r="DH47" s="25" t="s">
        <v>40</v>
      </c>
      <c r="DI47" s="25" t="s">
        <v>40</v>
      </c>
      <c r="DJ47" s="25" t="s">
        <v>7</v>
      </c>
      <c r="DK47" s="25" t="s">
        <v>7</v>
      </c>
      <c r="DL47" s="25" t="s">
        <v>51</v>
      </c>
      <c r="DM47" s="31" t="s">
        <v>45</v>
      </c>
      <c r="DN47" s="25" t="s">
        <v>37</v>
      </c>
      <c r="DO47" s="25" t="s">
        <v>45</v>
      </c>
      <c r="DP47" s="25" t="s">
        <v>45</v>
      </c>
      <c r="DQ47" s="25" t="s">
        <v>7</v>
      </c>
      <c r="DR47" s="25" t="s">
        <v>7</v>
      </c>
      <c r="DS47" s="25" t="s">
        <v>51</v>
      </c>
      <c r="DT47" s="25" t="s">
        <v>44</v>
      </c>
      <c r="DU47" s="25" t="s">
        <v>44</v>
      </c>
      <c r="DV47" s="31" t="s">
        <v>44</v>
      </c>
      <c r="DW47" s="25" t="s">
        <v>52</v>
      </c>
      <c r="DX47" s="25" t="s">
        <v>7</v>
      </c>
      <c r="DY47" s="25" t="s">
        <v>7</v>
      </c>
      <c r="DZ47" s="25" t="s">
        <v>14</v>
      </c>
      <c r="EA47" s="31" t="s">
        <v>14</v>
      </c>
      <c r="EB47" s="27" t="s">
        <v>8</v>
      </c>
      <c r="EC47" s="25" t="s">
        <v>14</v>
      </c>
      <c r="ED47" s="25" t="s">
        <v>14</v>
      </c>
      <c r="EE47" s="25" t="s">
        <v>7</v>
      </c>
      <c r="EF47" s="25" t="s">
        <v>7</v>
      </c>
      <c r="EG47" s="25" t="s">
        <v>53</v>
      </c>
      <c r="EH47" s="25" t="s">
        <v>54</v>
      </c>
      <c r="EI47" s="25" t="s">
        <v>54</v>
      </c>
      <c r="EJ47" s="27" t="s">
        <v>8</v>
      </c>
      <c r="EK47" s="27" t="s">
        <v>8</v>
      </c>
      <c r="EL47" s="25" t="s">
        <v>7</v>
      </c>
      <c r="EM47" s="25" t="s">
        <v>7</v>
      </c>
      <c r="EN47" s="25" t="s">
        <v>55</v>
      </c>
      <c r="EO47" s="31" t="s">
        <v>55</v>
      </c>
      <c r="EP47" s="25" t="s">
        <v>55</v>
      </c>
      <c r="EQ47" s="25" t="s">
        <v>55</v>
      </c>
      <c r="ER47" s="25" t="s">
        <v>37</v>
      </c>
      <c r="ES47" s="25" t="s">
        <v>7</v>
      </c>
      <c r="ET47" s="25" t="s">
        <v>7</v>
      </c>
      <c r="EU47" s="31" t="s">
        <v>56</v>
      </c>
      <c r="EV47" s="25" t="s">
        <v>37</v>
      </c>
      <c r="EW47" s="25" t="s">
        <v>56</v>
      </c>
      <c r="EX47" s="25" t="s">
        <v>56</v>
      </c>
      <c r="EY47" s="25" t="s">
        <v>56</v>
      </c>
      <c r="EZ47" s="25" t="s">
        <v>7</v>
      </c>
      <c r="FA47" s="25" t="s">
        <v>7</v>
      </c>
      <c r="FB47" s="25" t="s">
        <v>51</v>
      </c>
      <c r="FC47" s="25" t="s">
        <v>51</v>
      </c>
      <c r="FD47" s="25" t="s">
        <v>51</v>
      </c>
      <c r="FE47" s="17" t="s">
        <v>50</v>
      </c>
      <c r="FF47" s="31" t="s">
        <v>55</v>
      </c>
      <c r="FG47" s="25" t="s">
        <v>7</v>
      </c>
      <c r="FH47" s="25" t="s">
        <v>7</v>
      </c>
      <c r="FI47" s="25" t="s">
        <v>57</v>
      </c>
      <c r="FJ47" s="25" t="s">
        <v>58</v>
      </c>
      <c r="FK47" s="31" t="s">
        <v>58</v>
      </c>
      <c r="FL47" s="25" t="s">
        <v>58</v>
      </c>
      <c r="FM47" s="25" t="s">
        <v>58</v>
      </c>
      <c r="FN47" s="25" t="s">
        <v>7</v>
      </c>
      <c r="FO47" s="25" t="s">
        <v>7</v>
      </c>
      <c r="FP47" s="25" t="s">
        <v>58</v>
      </c>
      <c r="FQ47" s="25" t="s">
        <v>57</v>
      </c>
      <c r="FR47" s="25" t="s">
        <v>59</v>
      </c>
      <c r="FS47" s="31" t="s">
        <v>51</v>
      </c>
      <c r="FT47" s="25" t="s">
        <v>60</v>
      </c>
      <c r="FU47" s="25" t="s">
        <v>7</v>
      </c>
      <c r="FV47" s="25" t="s">
        <v>7</v>
      </c>
      <c r="FW47" s="25" t="s">
        <v>59</v>
      </c>
      <c r="FX47" s="31" t="s">
        <v>59</v>
      </c>
      <c r="FY47" s="25" t="s">
        <v>57</v>
      </c>
      <c r="FZ47" s="25" t="s">
        <v>59</v>
      </c>
      <c r="GA47" s="25" t="s">
        <v>59</v>
      </c>
      <c r="GB47" s="25" t="s">
        <v>7</v>
      </c>
      <c r="GC47" s="25" t="s">
        <v>7</v>
      </c>
      <c r="GD47" s="25" t="s">
        <v>54</v>
      </c>
      <c r="GE47" s="25" t="s">
        <v>54</v>
      </c>
      <c r="GF47" s="25" t="s">
        <v>54</v>
      </c>
      <c r="GG47" s="27" t="s">
        <v>8</v>
      </c>
      <c r="GH47" s="31" t="s">
        <v>54</v>
      </c>
      <c r="GI47" s="25" t="s">
        <v>7</v>
      </c>
      <c r="GJ47" s="25" t="s">
        <v>7</v>
      </c>
      <c r="GK47" s="17" t="s">
        <v>46</v>
      </c>
      <c r="GL47" s="25" t="s">
        <v>54</v>
      </c>
      <c r="GM47" s="27" t="s">
        <v>8</v>
      </c>
      <c r="GN47" s="25" t="s">
        <v>61</v>
      </c>
      <c r="GO47" s="27" t="s">
        <v>8</v>
      </c>
      <c r="GP47" s="25" t="s">
        <v>7</v>
      </c>
      <c r="GQ47" s="25" t="s">
        <v>7</v>
      </c>
      <c r="GR47" s="31" t="s">
        <v>62</v>
      </c>
      <c r="GS47" s="25" t="s">
        <v>62</v>
      </c>
      <c r="GT47" s="25" t="s">
        <v>62</v>
      </c>
      <c r="GU47" s="25" t="s">
        <v>52</v>
      </c>
      <c r="GV47" s="25" t="s">
        <v>51</v>
      </c>
      <c r="GW47" s="25" t="s">
        <v>7</v>
      </c>
      <c r="GX47" s="25" t="s">
        <v>7</v>
      </c>
      <c r="GY47" s="25" t="s">
        <v>51</v>
      </c>
      <c r="GZ47" s="31" t="s">
        <v>51</v>
      </c>
      <c r="HA47" s="25" t="s">
        <v>51</v>
      </c>
      <c r="HB47" s="25" t="s">
        <v>51</v>
      </c>
      <c r="HC47" s="25" t="s">
        <v>61</v>
      </c>
      <c r="HD47" s="25" t="s">
        <v>7</v>
      </c>
      <c r="HE47" s="25" t="s">
        <v>7</v>
      </c>
      <c r="HF47" s="25" t="s">
        <v>61</v>
      </c>
      <c r="HG47" s="25" t="s">
        <v>56</v>
      </c>
      <c r="HH47" s="31" t="s">
        <v>63</v>
      </c>
      <c r="HI47" s="25" t="s">
        <v>64</v>
      </c>
      <c r="HJ47" s="25" t="s">
        <v>64</v>
      </c>
      <c r="HK47" s="25" t="s">
        <v>7</v>
      </c>
      <c r="HL47" s="25" t="s">
        <v>7</v>
      </c>
      <c r="HM47" s="25" t="s">
        <v>63</v>
      </c>
      <c r="HN47" s="25" t="s">
        <v>63</v>
      </c>
      <c r="HO47" s="17" t="s">
        <v>50</v>
      </c>
      <c r="HP47" s="25" t="s">
        <v>63</v>
      </c>
      <c r="HQ47" s="31" t="s">
        <v>63</v>
      </c>
      <c r="HR47" s="25" t="s">
        <v>7</v>
      </c>
      <c r="HS47" s="25" t="s">
        <v>7</v>
      </c>
      <c r="HT47" s="25" t="s">
        <v>65</v>
      </c>
      <c r="HU47" s="25" t="s">
        <v>52</v>
      </c>
      <c r="HV47" s="25" t="s">
        <v>65</v>
      </c>
      <c r="HW47" s="31" t="s">
        <v>65</v>
      </c>
      <c r="HX47" s="25" t="s">
        <v>65</v>
      </c>
      <c r="HY47" s="25" t="s">
        <v>7</v>
      </c>
      <c r="HZ47" s="25" t="s">
        <v>7</v>
      </c>
      <c r="IA47" s="25" t="s">
        <v>54</v>
      </c>
      <c r="IB47" s="27" t="s">
        <v>8</v>
      </c>
      <c r="IC47" s="25" t="s">
        <v>10</v>
      </c>
      <c r="ID47" s="31" t="s">
        <v>54</v>
      </c>
      <c r="IE47" s="31" t="s">
        <v>10</v>
      </c>
      <c r="IF47" s="25" t="s">
        <v>7</v>
      </c>
      <c r="IG47" s="25" t="s">
        <v>7</v>
      </c>
      <c r="IH47" s="27" t="s">
        <v>8</v>
      </c>
      <c r="II47" s="25" t="s">
        <v>64</v>
      </c>
      <c r="IJ47" s="25" t="s">
        <v>56</v>
      </c>
      <c r="IK47" s="25" t="s">
        <v>54</v>
      </c>
      <c r="IL47" s="27" t="s">
        <v>8</v>
      </c>
      <c r="IM47" s="25" t="s">
        <v>7</v>
      </c>
      <c r="IN47" s="25" t="s">
        <v>7</v>
      </c>
      <c r="IO47" s="25" t="s">
        <v>51</v>
      </c>
      <c r="IP47" s="25" t="s">
        <v>51</v>
      </c>
      <c r="IQ47" s="31" t="s">
        <v>51</v>
      </c>
      <c r="IR47" s="25" t="s">
        <v>37</v>
      </c>
      <c r="IS47" s="25" t="s">
        <v>51</v>
      </c>
      <c r="IT47" s="25" t="s">
        <v>7</v>
      </c>
      <c r="IU47" s="25" t="s">
        <v>7</v>
      </c>
      <c r="IV47" s="17" t="s">
        <v>50</v>
      </c>
      <c r="IW47" s="25" t="s">
        <v>51</v>
      </c>
      <c r="IX47" s="25" t="s">
        <v>51</v>
      </c>
      <c r="IY47" s="31" t="s">
        <v>51</v>
      </c>
      <c r="IZ47" s="25" t="s">
        <v>51</v>
      </c>
      <c r="JA47" s="25" t="s">
        <v>7</v>
      </c>
      <c r="JB47" s="25" t="s">
        <v>7</v>
      </c>
      <c r="JC47" s="31" t="s">
        <v>51</v>
      </c>
      <c r="JD47" s="25" t="s">
        <v>51</v>
      </c>
      <c r="JE47" s="25" t="s">
        <v>51</v>
      </c>
      <c r="JF47" s="25" t="s">
        <v>51</v>
      </c>
      <c r="JG47" s="25" t="s">
        <v>51</v>
      </c>
      <c r="JH47" s="25" t="s">
        <v>7</v>
      </c>
      <c r="JI47" s="25" t="s">
        <v>7</v>
      </c>
      <c r="JJ47" s="25" t="s">
        <v>72</v>
      </c>
      <c r="JK47" s="31" t="s">
        <v>72</v>
      </c>
      <c r="JL47" s="25" t="s">
        <v>51</v>
      </c>
      <c r="JM47" s="25" t="s">
        <v>57</v>
      </c>
      <c r="JN47" s="25" t="s">
        <v>72</v>
      </c>
      <c r="JO47" s="25" t="s">
        <v>7</v>
      </c>
      <c r="JP47" s="25" t="s">
        <v>7</v>
      </c>
      <c r="JQ47" s="25" t="s">
        <v>60</v>
      </c>
      <c r="JR47" s="25" t="s">
        <v>74</v>
      </c>
      <c r="JS47" s="31" t="s">
        <v>60</v>
      </c>
      <c r="JT47" s="25" t="s">
        <v>75</v>
      </c>
      <c r="JU47" s="17" t="s">
        <v>50</v>
      </c>
      <c r="JV47" s="25" t="s">
        <v>7</v>
      </c>
      <c r="JW47" s="25" t="s">
        <v>7</v>
      </c>
      <c r="JX47" s="39" t="s">
        <v>48</v>
      </c>
      <c r="JY47" s="39" t="s">
        <v>48</v>
      </c>
      <c r="JZ47" s="39" t="s">
        <v>48</v>
      </c>
      <c r="KA47" s="39" t="s">
        <v>48</v>
      </c>
      <c r="KB47" s="39" t="s">
        <v>48</v>
      </c>
      <c r="KC47" s="39" t="s">
        <v>7</v>
      </c>
      <c r="KD47" s="39" t="s">
        <v>7</v>
      </c>
      <c r="KE47" s="31" t="s">
        <v>49</v>
      </c>
      <c r="KF47" s="25" t="s">
        <v>49</v>
      </c>
      <c r="KG47" s="25" t="s">
        <v>52</v>
      </c>
      <c r="KH47" s="25" t="s">
        <v>49</v>
      </c>
      <c r="KI47" s="25" t="s">
        <v>49</v>
      </c>
      <c r="KJ47" s="25" t="s">
        <v>7</v>
      </c>
      <c r="KK47" s="25" t="s">
        <v>7</v>
      </c>
      <c r="KL47" s="25" t="s">
        <v>40</v>
      </c>
      <c r="KM47" s="17" t="s">
        <v>50</v>
      </c>
      <c r="KN47" s="31" t="s">
        <v>49</v>
      </c>
      <c r="KO47" s="25" t="s">
        <v>40</v>
      </c>
      <c r="KP47" s="25" t="s">
        <v>40</v>
      </c>
      <c r="KQ47" s="25" t="s">
        <v>7</v>
      </c>
      <c r="KR47" s="25" t="s">
        <v>7</v>
      </c>
      <c r="KS47" s="25" t="s">
        <v>51</v>
      </c>
      <c r="KT47" s="31" t="s">
        <v>45</v>
      </c>
      <c r="KU47" s="25" t="s">
        <v>37</v>
      </c>
      <c r="KV47" s="25" t="s">
        <v>45</v>
      </c>
      <c r="KW47" s="25" t="s">
        <v>45</v>
      </c>
      <c r="KX47" s="25" t="s">
        <v>7</v>
      </c>
      <c r="KY47" s="25" t="s">
        <v>7</v>
      </c>
      <c r="KZ47" s="25" t="s">
        <v>51</v>
      </c>
      <c r="LA47" s="25" t="s">
        <v>44</v>
      </c>
      <c r="LB47" s="25" t="s">
        <v>44</v>
      </c>
      <c r="LC47" s="31" t="s">
        <v>44</v>
      </c>
      <c r="LD47" s="25" t="s">
        <v>52</v>
      </c>
      <c r="LE47" s="25" t="s">
        <v>7</v>
      </c>
      <c r="LF47" s="25" t="s">
        <v>7</v>
      </c>
      <c r="LG47" s="25" t="s">
        <v>14</v>
      </c>
      <c r="LH47" s="31" t="s">
        <v>14</v>
      </c>
      <c r="LI47" s="27" t="s">
        <v>8</v>
      </c>
      <c r="LJ47" s="25" t="s">
        <v>14</v>
      </c>
      <c r="LK47" s="25" t="s">
        <v>14</v>
      </c>
      <c r="LL47" s="25" t="s">
        <v>7</v>
      </c>
      <c r="LM47" s="25" t="s">
        <v>7</v>
      </c>
      <c r="LN47" s="25" t="s">
        <v>53</v>
      </c>
      <c r="LO47" s="25" t="s">
        <v>54</v>
      </c>
      <c r="LP47" s="25" t="s">
        <v>54</v>
      </c>
      <c r="LQ47" s="27" t="s">
        <v>8</v>
      </c>
      <c r="LR47" s="27" t="s">
        <v>8</v>
      </c>
      <c r="LS47" s="25" t="s">
        <v>7</v>
      </c>
      <c r="LT47" s="25" t="s">
        <v>7</v>
      </c>
      <c r="LU47" s="25" t="s">
        <v>55</v>
      </c>
      <c r="LV47" s="31" t="s">
        <v>55</v>
      </c>
      <c r="LW47" s="25" t="s">
        <v>55</v>
      </c>
      <c r="LX47" s="25" t="s">
        <v>55</v>
      </c>
      <c r="LY47" s="25" t="s">
        <v>37</v>
      </c>
      <c r="LZ47" s="25" t="s">
        <v>7</v>
      </c>
      <c r="MA47" s="25" t="s">
        <v>7</v>
      </c>
      <c r="MB47" s="31" t="s">
        <v>56</v>
      </c>
      <c r="MC47" s="25" t="s">
        <v>37</v>
      </c>
      <c r="MD47" s="25" t="s">
        <v>56</v>
      </c>
      <c r="ME47" s="25" t="s">
        <v>56</v>
      </c>
      <c r="MF47" s="25" t="s">
        <v>56</v>
      </c>
      <c r="MG47" s="25" t="s">
        <v>7</v>
      </c>
      <c r="MH47" s="25" t="s">
        <v>7</v>
      </c>
      <c r="MI47" s="25" t="s">
        <v>51</v>
      </c>
      <c r="MJ47" s="25" t="s">
        <v>51</v>
      </c>
      <c r="MK47" s="25" t="s">
        <v>51</v>
      </c>
      <c r="ML47" s="17" t="s">
        <v>50</v>
      </c>
      <c r="MM47" s="31" t="s">
        <v>55</v>
      </c>
      <c r="MN47" s="25" t="s">
        <v>7</v>
      </c>
      <c r="MO47" s="25" t="s">
        <v>7</v>
      </c>
      <c r="MP47" s="25" t="s">
        <v>57</v>
      </c>
      <c r="MQ47" s="25" t="s">
        <v>58</v>
      </c>
      <c r="MR47" s="31" t="s">
        <v>58</v>
      </c>
      <c r="MS47" s="25" t="s">
        <v>58</v>
      </c>
      <c r="MT47" s="25" t="s">
        <v>58</v>
      </c>
      <c r="MU47" s="25" t="s">
        <v>7</v>
      </c>
      <c r="MV47" s="25" t="s">
        <v>7</v>
      </c>
      <c r="MW47" s="25" t="s">
        <v>58</v>
      </c>
      <c r="MX47" s="25" t="s">
        <v>57</v>
      </c>
      <c r="MY47" s="25" t="s">
        <v>59</v>
      </c>
      <c r="MZ47" s="31" t="s">
        <v>51</v>
      </c>
      <c r="NA47" s="25" t="s">
        <v>60</v>
      </c>
      <c r="NB47" s="25" t="s">
        <v>7</v>
      </c>
      <c r="NC47" s="25" t="s">
        <v>7</v>
      </c>
      <c r="ND47" s="25" t="s">
        <v>59</v>
      </c>
      <c r="NE47" s="31" t="s">
        <v>59</v>
      </c>
      <c r="NF47" s="25" t="s">
        <v>57</v>
      </c>
      <c r="NG47" s="25" t="s">
        <v>59</v>
      </c>
      <c r="NH47" s="25" t="s">
        <v>59</v>
      </c>
      <c r="NI47" s="25" t="s">
        <v>7</v>
      </c>
      <c r="NJ47" s="25" t="s">
        <v>7</v>
      </c>
      <c r="NK47" s="25" t="s">
        <v>54</v>
      </c>
      <c r="NL47" s="25" t="s">
        <v>54</v>
      </c>
      <c r="NM47" s="25" t="s">
        <v>54</v>
      </c>
      <c r="NN47" s="27" t="s">
        <v>8</v>
      </c>
      <c r="NO47" s="31" t="s">
        <v>54</v>
      </c>
      <c r="NP47" s="25" t="s">
        <v>7</v>
      </c>
      <c r="NQ47" s="25" t="s">
        <v>7</v>
      </c>
    </row>
    <row r="48" spans="1:381">
      <c r="A48" s="130"/>
      <c r="B48" s="126" t="str">
        <f>IF(COUNTIF(Trames!$K$73:$K$80,'Deroulé 5Jours'!$A45),"RA","JBC-26")</f>
        <v>JBC-26</v>
      </c>
      <c r="C48" s="75" t="s">
        <v>39</v>
      </c>
      <c r="D48" s="75" t="s">
        <v>39</v>
      </c>
      <c r="E48" s="75" t="s">
        <v>52</v>
      </c>
      <c r="F48" s="107" t="str">
        <f>IF($G$31="RA","JBA-3","7H30-15H30")</f>
        <v>7H30-15H30</v>
      </c>
      <c r="G48" s="75" t="s">
        <v>7</v>
      </c>
      <c r="H48" s="113" t="s">
        <v>7</v>
      </c>
      <c r="I48" s="80" t="s">
        <v>7</v>
      </c>
      <c r="J48" s="80" t="s">
        <v>7</v>
      </c>
      <c r="K48" s="25" t="s">
        <v>51</v>
      </c>
      <c r="L48" s="31" t="s">
        <v>51</v>
      </c>
      <c r="M48" s="25" t="s">
        <v>51</v>
      </c>
      <c r="N48" s="25" t="s">
        <v>51</v>
      </c>
      <c r="O48" s="25" t="s">
        <v>61</v>
      </c>
      <c r="P48" s="25" t="s">
        <v>7</v>
      </c>
      <c r="Q48" s="25" t="s">
        <v>7</v>
      </c>
      <c r="R48" s="25" t="s">
        <v>61</v>
      </c>
      <c r="S48" s="25" t="s">
        <v>56</v>
      </c>
      <c r="T48" s="31" t="s">
        <v>63</v>
      </c>
      <c r="U48" s="25" t="s">
        <v>64</v>
      </c>
      <c r="V48" s="25" t="s">
        <v>64</v>
      </c>
      <c r="W48" s="25" t="s">
        <v>7</v>
      </c>
      <c r="X48" s="25" t="s">
        <v>7</v>
      </c>
      <c r="Y48" s="25" t="s">
        <v>63</v>
      </c>
      <c r="Z48" s="25" t="s">
        <v>63</v>
      </c>
      <c r="AA48" s="17" t="s">
        <v>50</v>
      </c>
      <c r="AB48" s="25" t="s">
        <v>63</v>
      </c>
      <c r="AC48" s="31" t="s">
        <v>63</v>
      </c>
      <c r="AD48" s="25" t="s">
        <v>7</v>
      </c>
      <c r="AE48" s="25" t="s">
        <v>7</v>
      </c>
      <c r="AF48" s="25" t="s">
        <v>65</v>
      </c>
      <c r="AG48" s="25" t="s">
        <v>52</v>
      </c>
      <c r="AH48" s="25" t="s">
        <v>65</v>
      </c>
      <c r="AI48" s="31" t="s">
        <v>65</v>
      </c>
      <c r="AJ48" s="25" t="s">
        <v>65</v>
      </c>
      <c r="AK48" s="25" t="s">
        <v>7</v>
      </c>
      <c r="AL48" s="25" t="s">
        <v>7</v>
      </c>
      <c r="AM48" s="25" t="s">
        <v>54</v>
      </c>
      <c r="AN48" s="27" t="s">
        <v>8</v>
      </c>
      <c r="AO48" s="25" t="s">
        <v>10</v>
      </c>
      <c r="AP48" s="31" t="s">
        <v>54</v>
      </c>
      <c r="AQ48" s="31" t="s">
        <v>10</v>
      </c>
      <c r="AR48" s="25" t="s">
        <v>7</v>
      </c>
      <c r="AS48" s="25" t="s">
        <v>7</v>
      </c>
      <c r="AT48" s="27" t="s">
        <v>8</v>
      </c>
      <c r="AU48" s="25" t="s">
        <v>64</v>
      </c>
      <c r="AV48" s="25" t="s">
        <v>56</v>
      </c>
      <c r="AW48" s="25" t="s">
        <v>54</v>
      </c>
      <c r="AX48" s="27" t="s">
        <v>8</v>
      </c>
      <c r="AY48" s="25" t="s">
        <v>7</v>
      </c>
      <c r="AZ48" s="25" t="s">
        <v>7</v>
      </c>
      <c r="BA48" s="25" t="s">
        <v>51</v>
      </c>
      <c r="BB48" s="25" t="s">
        <v>51</v>
      </c>
      <c r="BC48" s="31" t="s">
        <v>51</v>
      </c>
      <c r="BD48" s="25" t="s">
        <v>37</v>
      </c>
      <c r="BE48" s="25" t="s">
        <v>51</v>
      </c>
      <c r="BF48" s="25" t="s">
        <v>7</v>
      </c>
      <c r="BG48" s="25" t="s">
        <v>7</v>
      </c>
      <c r="BH48" s="17" t="s">
        <v>50</v>
      </c>
      <c r="BI48" s="25" t="s">
        <v>51</v>
      </c>
      <c r="BJ48" s="25" t="s">
        <v>51</v>
      </c>
      <c r="BK48" s="31" t="s">
        <v>51</v>
      </c>
      <c r="BL48" s="25" t="s">
        <v>51</v>
      </c>
      <c r="BM48" s="25" t="s">
        <v>7</v>
      </c>
      <c r="BN48" s="25" t="s">
        <v>7</v>
      </c>
      <c r="BO48" s="31" t="s">
        <v>51</v>
      </c>
      <c r="BP48" s="25" t="s">
        <v>51</v>
      </c>
      <c r="BQ48" s="25" t="s">
        <v>51</v>
      </c>
      <c r="BR48" s="25" t="s">
        <v>51</v>
      </c>
      <c r="BS48" s="25" t="s">
        <v>51</v>
      </c>
      <c r="BT48" s="25" t="s">
        <v>7</v>
      </c>
      <c r="BU48" s="25" t="s">
        <v>7</v>
      </c>
      <c r="BV48" s="25" t="s">
        <v>72</v>
      </c>
      <c r="BW48" s="31" t="s">
        <v>72</v>
      </c>
      <c r="BX48" s="25" t="s">
        <v>51</v>
      </c>
      <c r="BY48" s="25" t="s">
        <v>57</v>
      </c>
      <c r="BZ48" s="25" t="s">
        <v>72</v>
      </c>
      <c r="CA48" s="25" t="s">
        <v>7</v>
      </c>
      <c r="CB48" s="25" t="s">
        <v>7</v>
      </c>
      <c r="CC48" s="25" t="s">
        <v>60</v>
      </c>
      <c r="CD48" s="25" t="s">
        <v>74</v>
      </c>
      <c r="CE48" s="31" t="s">
        <v>60</v>
      </c>
      <c r="CF48" s="25" t="s">
        <v>75</v>
      </c>
      <c r="CG48" s="17" t="s">
        <v>50</v>
      </c>
      <c r="CH48" s="25" t="s">
        <v>7</v>
      </c>
      <c r="CI48" s="25" t="s">
        <v>7</v>
      </c>
      <c r="CJ48" s="39" t="s">
        <v>48</v>
      </c>
      <c r="CK48" s="39" t="s">
        <v>48</v>
      </c>
      <c r="CL48" s="39" t="s">
        <v>48</v>
      </c>
      <c r="CM48" s="39" t="s">
        <v>48</v>
      </c>
      <c r="CN48" s="39" t="s">
        <v>48</v>
      </c>
      <c r="CO48" s="39" t="s">
        <v>7</v>
      </c>
      <c r="CP48" s="39" t="s">
        <v>7</v>
      </c>
      <c r="CQ48" s="31" t="s">
        <v>49</v>
      </c>
      <c r="CR48" s="25" t="s">
        <v>49</v>
      </c>
      <c r="CS48" s="25" t="s">
        <v>52</v>
      </c>
      <c r="CT48" s="25" t="s">
        <v>49</v>
      </c>
      <c r="CU48" s="25" t="s">
        <v>49</v>
      </c>
      <c r="CV48" s="25" t="s">
        <v>7</v>
      </c>
      <c r="CW48" s="25" t="s">
        <v>7</v>
      </c>
      <c r="CX48" s="25" t="s">
        <v>40</v>
      </c>
      <c r="CY48" s="17" t="s">
        <v>50</v>
      </c>
      <c r="CZ48" s="31" t="s">
        <v>49</v>
      </c>
      <c r="DA48" s="25" t="s">
        <v>40</v>
      </c>
      <c r="DB48" s="25" t="s">
        <v>40</v>
      </c>
      <c r="DC48" s="25" t="s">
        <v>7</v>
      </c>
      <c r="DD48" s="25" t="s">
        <v>7</v>
      </c>
      <c r="DE48" s="25" t="s">
        <v>51</v>
      </c>
      <c r="DF48" s="31" t="s">
        <v>45</v>
      </c>
      <c r="DG48" s="25" t="s">
        <v>37</v>
      </c>
      <c r="DH48" s="25" t="s">
        <v>45</v>
      </c>
      <c r="DI48" s="25" t="s">
        <v>45</v>
      </c>
      <c r="DJ48" s="25" t="s">
        <v>7</v>
      </c>
      <c r="DK48" s="25" t="s">
        <v>7</v>
      </c>
      <c r="DL48" s="25" t="s">
        <v>51</v>
      </c>
      <c r="DM48" s="25" t="s">
        <v>44</v>
      </c>
      <c r="DN48" s="25" t="s">
        <v>44</v>
      </c>
      <c r="DO48" s="31" t="s">
        <v>44</v>
      </c>
      <c r="DP48" s="25" t="s">
        <v>52</v>
      </c>
      <c r="DQ48" s="25" t="s">
        <v>7</v>
      </c>
      <c r="DR48" s="25" t="s">
        <v>7</v>
      </c>
      <c r="DS48" s="25" t="s">
        <v>14</v>
      </c>
      <c r="DT48" s="31" t="s">
        <v>14</v>
      </c>
      <c r="DU48" s="27" t="s">
        <v>8</v>
      </c>
      <c r="DV48" s="25" t="s">
        <v>14</v>
      </c>
      <c r="DW48" s="25" t="s">
        <v>14</v>
      </c>
      <c r="DX48" s="25" t="s">
        <v>7</v>
      </c>
      <c r="DY48" s="25" t="s">
        <v>7</v>
      </c>
      <c r="DZ48" s="25" t="s">
        <v>53</v>
      </c>
      <c r="EA48" s="25" t="s">
        <v>54</v>
      </c>
      <c r="EB48" s="25" t="s">
        <v>54</v>
      </c>
      <c r="EC48" s="27" t="s">
        <v>8</v>
      </c>
      <c r="ED48" s="27" t="s">
        <v>8</v>
      </c>
      <c r="EE48" s="25" t="s">
        <v>7</v>
      </c>
      <c r="EF48" s="25" t="s">
        <v>7</v>
      </c>
      <c r="EG48" s="25" t="s">
        <v>55</v>
      </c>
      <c r="EH48" s="31" t="s">
        <v>55</v>
      </c>
      <c r="EI48" s="25" t="s">
        <v>55</v>
      </c>
      <c r="EJ48" s="25" t="s">
        <v>55</v>
      </c>
      <c r="EK48" s="25" t="s">
        <v>37</v>
      </c>
      <c r="EL48" s="25" t="s">
        <v>7</v>
      </c>
      <c r="EM48" s="25" t="s">
        <v>7</v>
      </c>
      <c r="EN48" s="31" t="s">
        <v>56</v>
      </c>
      <c r="EO48" s="25" t="s">
        <v>37</v>
      </c>
      <c r="EP48" s="25" t="s">
        <v>56</v>
      </c>
      <c r="EQ48" s="25" t="s">
        <v>56</v>
      </c>
      <c r="ER48" s="25" t="s">
        <v>56</v>
      </c>
      <c r="ES48" s="25" t="s">
        <v>7</v>
      </c>
      <c r="ET48" s="25" t="s">
        <v>7</v>
      </c>
      <c r="EU48" s="25" t="s">
        <v>51</v>
      </c>
      <c r="EV48" s="25" t="s">
        <v>51</v>
      </c>
      <c r="EW48" s="25" t="s">
        <v>51</v>
      </c>
      <c r="EX48" s="17" t="s">
        <v>50</v>
      </c>
      <c r="EY48" s="31" t="s">
        <v>55</v>
      </c>
      <c r="EZ48" s="25" t="s">
        <v>7</v>
      </c>
      <c r="FA48" s="25" t="s">
        <v>7</v>
      </c>
      <c r="FB48" s="25" t="s">
        <v>57</v>
      </c>
      <c r="FC48" s="25" t="s">
        <v>58</v>
      </c>
      <c r="FD48" s="31" t="s">
        <v>58</v>
      </c>
      <c r="FE48" s="25" t="s">
        <v>58</v>
      </c>
      <c r="FF48" s="25" t="s">
        <v>58</v>
      </c>
      <c r="FG48" s="25" t="s">
        <v>7</v>
      </c>
      <c r="FH48" s="25" t="s">
        <v>7</v>
      </c>
      <c r="FI48" s="25" t="s">
        <v>58</v>
      </c>
      <c r="FJ48" s="25" t="s">
        <v>57</v>
      </c>
      <c r="FK48" s="25" t="s">
        <v>59</v>
      </c>
      <c r="FL48" s="31" t="s">
        <v>51</v>
      </c>
      <c r="FM48" s="25" t="s">
        <v>60</v>
      </c>
      <c r="FN48" s="25" t="s">
        <v>7</v>
      </c>
      <c r="FO48" s="25" t="s">
        <v>7</v>
      </c>
      <c r="FP48" s="25" t="s">
        <v>59</v>
      </c>
      <c r="FQ48" s="31" t="s">
        <v>59</v>
      </c>
      <c r="FR48" s="25" t="s">
        <v>57</v>
      </c>
      <c r="FS48" s="25" t="s">
        <v>59</v>
      </c>
      <c r="FT48" s="25" t="s">
        <v>59</v>
      </c>
      <c r="FU48" s="25" t="s">
        <v>7</v>
      </c>
      <c r="FV48" s="25" t="s">
        <v>7</v>
      </c>
      <c r="FW48" s="25" t="s">
        <v>54</v>
      </c>
      <c r="FX48" s="25" t="s">
        <v>54</v>
      </c>
      <c r="FY48" s="25" t="s">
        <v>54</v>
      </c>
      <c r="FZ48" s="27" t="s">
        <v>8</v>
      </c>
      <c r="GA48" s="31" t="s">
        <v>54</v>
      </c>
      <c r="GB48" s="25" t="s">
        <v>7</v>
      </c>
      <c r="GC48" s="25" t="s">
        <v>7</v>
      </c>
      <c r="GD48" s="17" t="s">
        <v>46</v>
      </c>
      <c r="GE48" s="25" t="s">
        <v>54</v>
      </c>
      <c r="GF48" s="27" t="s">
        <v>8</v>
      </c>
      <c r="GG48" s="25" t="s">
        <v>61</v>
      </c>
      <c r="GH48" s="27" t="s">
        <v>8</v>
      </c>
      <c r="GI48" s="25" t="s">
        <v>7</v>
      </c>
      <c r="GJ48" s="25" t="s">
        <v>7</v>
      </c>
      <c r="GK48" s="31" t="s">
        <v>62</v>
      </c>
      <c r="GL48" s="25" t="s">
        <v>62</v>
      </c>
      <c r="GM48" s="25" t="s">
        <v>62</v>
      </c>
      <c r="GN48" s="25" t="s">
        <v>52</v>
      </c>
      <c r="GO48" s="25" t="s">
        <v>51</v>
      </c>
      <c r="GP48" s="25" t="s">
        <v>7</v>
      </c>
      <c r="GQ48" s="25" t="s">
        <v>7</v>
      </c>
      <c r="GR48" s="25" t="s">
        <v>51</v>
      </c>
      <c r="GS48" s="31" t="s">
        <v>51</v>
      </c>
      <c r="GT48" s="25" t="s">
        <v>51</v>
      </c>
      <c r="GU48" s="25" t="s">
        <v>51</v>
      </c>
      <c r="GV48" s="25" t="s">
        <v>61</v>
      </c>
      <c r="GW48" s="25" t="s">
        <v>7</v>
      </c>
      <c r="GX48" s="25" t="s">
        <v>7</v>
      </c>
      <c r="GY48" s="25" t="s">
        <v>61</v>
      </c>
      <c r="GZ48" s="25" t="s">
        <v>56</v>
      </c>
      <c r="HA48" s="31" t="s">
        <v>63</v>
      </c>
      <c r="HB48" s="25" t="s">
        <v>64</v>
      </c>
      <c r="HC48" s="25" t="s">
        <v>64</v>
      </c>
      <c r="HD48" s="25" t="s">
        <v>7</v>
      </c>
      <c r="HE48" s="25" t="s">
        <v>7</v>
      </c>
      <c r="HF48" s="25" t="s">
        <v>63</v>
      </c>
      <c r="HG48" s="25" t="s">
        <v>63</v>
      </c>
      <c r="HH48" s="17" t="s">
        <v>50</v>
      </c>
      <c r="HI48" s="25" t="s">
        <v>63</v>
      </c>
      <c r="HJ48" s="31" t="s">
        <v>63</v>
      </c>
      <c r="HK48" s="25" t="s">
        <v>7</v>
      </c>
      <c r="HL48" s="25" t="s">
        <v>7</v>
      </c>
      <c r="HM48" s="25" t="s">
        <v>65</v>
      </c>
      <c r="HN48" s="25" t="s">
        <v>52</v>
      </c>
      <c r="HO48" s="25" t="s">
        <v>65</v>
      </c>
      <c r="HP48" s="31" t="s">
        <v>65</v>
      </c>
      <c r="HQ48" s="25" t="s">
        <v>65</v>
      </c>
      <c r="HR48" s="25" t="s">
        <v>7</v>
      </c>
      <c r="HS48" s="25" t="s">
        <v>7</v>
      </c>
      <c r="HT48" s="25" t="s">
        <v>54</v>
      </c>
      <c r="HU48" s="27" t="s">
        <v>8</v>
      </c>
      <c r="HV48" s="25" t="s">
        <v>10</v>
      </c>
      <c r="HW48" s="31" t="s">
        <v>54</v>
      </c>
      <c r="HX48" s="31" t="s">
        <v>10</v>
      </c>
      <c r="HY48" s="25" t="s">
        <v>7</v>
      </c>
      <c r="HZ48" s="25" t="s">
        <v>7</v>
      </c>
      <c r="IA48" s="27" t="s">
        <v>8</v>
      </c>
      <c r="IB48" s="25" t="s">
        <v>64</v>
      </c>
      <c r="IC48" s="25" t="s">
        <v>56</v>
      </c>
      <c r="ID48" s="25" t="s">
        <v>54</v>
      </c>
      <c r="IE48" s="27" t="s">
        <v>8</v>
      </c>
      <c r="IF48" s="25" t="s">
        <v>7</v>
      </c>
      <c r="IG48" s="25" t="s">
        <v>7</v>
      </c>
      <c r="IH48" s="25" t="s">
        <v>51</v>
      </c>
      <c r="II48" s="25" t="s">
        <v>51</v>
      </c>
      <c r="IJ48" s="31" t="s">
        <v>51</v>
      </c>
      <c r="IK48" s="25" t="s">
        <v>37</v>
      </c>
      <c r="IL48" s="25" t="s">
        <v>51</v>
      </c>
      <c r="IM48" s="25" t="s">
        <v>7</v>
      </c>
      <c r="IN48" s="25" t="s">
        <v>7</v>
      </c>
      <c r="IO48" s="17" t="s">
        <v>50</v>
      </c>
      <c r="IP48" s="25" t="s">
        <v>51</v>
      </c>
      <c r="IQ48" s="25" t="s">
        <v>51</v>
      </c>
      <c r="IR48" s="31" t="s">
        <v>51</v>
      </c>
      <c r="IS48" s="25" t="s">
        <v>51</v>
      </c>
      <c r="IT48" s="25" t="s">
        <v>7</v>
      </c>
      <c r="IU48" s="25" t="s">
        <v>7</v>
      </c>
      <c r="IV48" s="31" t="s">
        <v>51</v>
      </c>
      <c r="IW48" s="25" t="s">
        <v>51</v>
      </c>
      <c r="IX48" s="25" t="s">
        <v>51</v>
      </c>
      <c r="IY48" s="25" t="s">
        <v>51</v>
      </c>
      <c r="IZ48" s="25" t="s">
        <v>51</v>
      </c>
      <c r="JA48" s="25" t="s">
        <v>7</v>
      </c>
      <c r="JB48" s="25" t="s">
        <v>7</v>
      </c>
      <c r="JC48" s="25" t="s">
        <v>72</v>
      </c>
      <c r="JD48" s="31" t="s">
        <v>72</v>
      </c>
      <c r="JE48" s="25" t="s">
        <v>51</v>
      </c>
      <c r="JF48" s="25" t="s">
        <v>57</v>
      </c>
      <c r="JG48" s="25" t="s">
        <v>72</v>
      </c>
      <c r="JH48" s="25" t="s">
        <v>7</v>
      </c>
      <c r="JI48" s="25" t="s">
        <v>7</v>
      </c>
      <c r="JJ48" s="25" t="s">
        <v>60</v>
      </c>
      <c r="JK48" s="25" t="s">
        <v>74</v>
      </c>
      <c r="JL48" s="31" t="s">
        <v>60</v>
      </c>
      <c r="JM48" s="25" t="s">
        <v>75</v>
      </c>
      <c r="JN48" s="17" t="s">
        <v>50</v>
      </c>
      <c r="JO48" s="25" t="s">
        <v>7</v>
      </c>
      <c r="JP48" s="25" t="s">
        <v>7</v>
      </c>
      <c r="JQ48" s="39" t="s">
        <v>48</v>
      </c>
      <c r="JR48" s="39" t="s">
        <v>48</v>
      </c>
      <c r="JS48" s="39" t="s">
        <v>48</v>
      </c>
      <c r="JT48" s="39" t="s">
        <v>48</v>
      </c>
      <c r="JU48" s="39" t="s">
        <v>48</v>
      </c>
      <c r="JV48" s="39" t="s">
        <v>7</v>
      </c>
      <c r="JW48" s="39" t="s">
        <v>7</v>
      </c>
      <c r="JX48" s="31" t="s">
        <v>49</v>
      </c>
      <c r="JY48" s="25" t="s">
        <v>49</v>
      </c>
      <c r="JZ48" s="25" t="s">
        <v>52</v>
      </c>
      <c r="KA48" s="25" t="s">
        <v>49</v>
      </c>
      <c r="KB48" s="25" t="s">
        <v>49</v>
      </c>
      <c r="KC48" s="25" t="s">
        <v>7</v>
      </c>
      <c r="KD48" s="25" t="s">
        <v>7</v>
      </c>
      <c r="KE48" s="25" t="s">
        <v>40</v>
      </c>
      <c r="KF48" s="17" t="s">
        <v>50</v>
      </c>
      <c r="KG48" s="31" t="s">
        <v>49</v>
      </c>
      <c r="KH48" s="25" t="s">
        <v>40</v>
      </c>
      <c r="KI48" s="25" t="s">
        <v>40</v>
      </c>
      <c r="KJ48" s="25" t="s">
        <v>7</v>
      </c>
      <c r="KK48" s="25" t="s">
        <v>7</v>
      </c>
      <c r="KL48" s="25" t="s">
        <v>51</v>
      </c>
      <c r="KM48" s="31" t="s">
        <v>45</v>
      </c>
      <c r="KN48" s="25" t="s">
        <v>37</v>
      </c>
      <c r="KO48" s="25" t="s">
        <v>45</v>
      </c>
      <c r="KP48" s="25" t="s">
        <v>45</v>
      </c>
      <c r="KQ48" s="25" t="s">
        <v>7</v>
      </c>
      <c r="KR48" s="25" t="s">
        <v>7</v>
      </c>
      <c r="KS48" s="25" t="s">
        <v>51</v>
      </c>
      <c r="KT48" s="25" t="s">
        <v>44</v>
      </c>
      <c r="KU48" s="25" t="s">
        <v>44</v>
      </c>
      <c r="KV48" s="31" t="s">
        <v>44</v>
      </c>
      <c r="KW48" s="25" t="s">
        <v>52</v>
      </c>
      <c r="KX48" s="25" t="s">
        <v>7</v>
      </c>
      <c r="KY48" s="25" t="s">
        <v>7</v>
      </c>
      <c r="KZ48" s="25" t="s">
        <v>14</v>
      </c>
      <c r="LA48" s="31" t="s">
        <v>14</v>
      </c>
      <c r="LB48" s="27" t="s">
        <v>8</v>
      </c>
      <c r="LC48" s="25" t="s">
        <v>14</v>
      </c>
      <c r="LD48" s="25" t="s">
        <v>14</v>
      </c>
      <c r="LE48" s="25" t="s">
        <v>7</v>
      </c>
      <c r="LF48" s="25" t="s">
        <v>7</v>
      </c>
      <c r="LG48" s="25" t="s">
        <v>53</v>
      </c>
      <c r="LH48" s="25" t="s">
        <v>54</v>
      </c>
      <c r="LI48" s="25" t="s">
        <v>54</v>
      </c>
      <c r="LJ48" s="27" t="s">
        <v>8</v>
      </c>
      <c r="LK48" s="27" t="s">
        <v>8</v>
      </c>
      <c r="LL48" s="25" t="s">
        <v>7</v>
      </c>
      <c r="LM48" s="25" t="s">
        <v>7</v>
      </c>
      <c r="LN48" s="25" t="s">
        <v>55</v>
      </c>
      <c r="LO48" s="31" t="s">
        <v>55</v>
      </c>
      <c r="LP48" s="25" t="s">
        <v>55</v>
      </c>
      <c r="LQ48" s="25" t="s">
        <v>55</v>
      </c>
      <c r="LR48" s="25" t="s">
        <v>37</v>
      </c>
      <c r="LS48" s="25" t="s">
        <v>7</v>
      </c>
      <c r="LT48" s="25" t="s">
        <v>7</v>
      </c>
      <c r="LU48" s="31" t="s">
        <v>56</v>
      </c>
      <c r="LV48" s="25" t="s">
        <v>37</v>
      </c>
      <c r="LW48" s="25" t="s">
        <v>56</v>
      </c>
      <c r="LX48" s="25" t="s">
        <v>56</v>
      </c>
      <c r="LY48" s="25" t="s">
        <v>56</v>
      </c>
      <c r="LZ48" s="25" t="s">
        <v>7</v>
      </c>
      <c r="MA48" s="25" t="s">
        <v>7</v>
      </c>
      <c r="MB48" s="25" t="s">
        <v>51</v>
      </c>
      <c r="MC48" s="25" t="s">
        <v>51</v>
      </c>
      <c r="MD48" s="25" t="s">
        <v>51</v>
      </c>
      <c r="ME48" s="17" t="s">
        <v>50</v>
      </c>
      <c r="MF48" s="31" t="s">
        <v>55</v>
      </c>
      <c r="MG48" s="25" t="s">
        <v>7</v>
      </c>
      <c r="MH48" s="25" t="s">
        <v>7</v>
      </c>
      <c r="MI48" s="25" t="s">
        <v>57</v>
      </c>
      <c r="MJ48" s="25" t="s">
        <v>58</v>
      </c>
      <c r="MK48" s="31" t="s">
        <v>58</v>
      </c>
      <c r="ML48" s="25" t="s">
        <v>58</v>
      </c>
      <c r="MM48" s="25" t="s">
        <v>58</v>
      </c>
      <c r="MN48" s="25" t="s">
        <v>7</v>
      </c>
      <c r="MO48" s="25" t="s">
        <v>7</v>
      </c>
      <c r="MP48" s="25" t="s">
        <v>58</v>
      </c>
      <c r="MQ48" s="25" t="s">
        <v>57</v>
      </c>
      <c r="MR48" s="25" t="s">
        <v>59</v>
      </c>
      <c r="MS48" s="31" t="s">
        <v>51</v>
      </c>
      <c r="MT48" s="25" t="s">
        <v>60</v>
      </c>
      <c r="MU48" s="25" t="s">
        <v>7</v>
      </c>
      <c r="MV48" s="25" t="s">
        <v>7</v>
      </c>
      <c r="MW48" s="25" t="s">
        <v>59</v>
      </c>
      <c r="MX48" s="31" t="s">
        <v>59</v>
      </c>
      <c r="MY48" s="25" t="s">
        <v>57</v>
      </c>
      <c r="MZ48" s="25" t="s">
        <v>59</v>
      </c>
      <c r="NA48" s="25" t="s">
        <v>59</v>
      </c>
      <c r="NB48" s="25" t="s">
        <v>7</v>
      </c>
      <c r="NC48" s="25" t="s">
        <v>7</v>
      </c>
      <c r="ND48" s="25" t="s">
        <v>54</v>
      </c>
      <c r="NE48" s="25" t="s">
        <v>54</v>
      </c>
      <c r="NF48" s="25" t="s">
        <v>54</v>
      </c>
      <c r="NG48" s="27" t="s">
        <v>8</v>
      </c>
      <c r="NH48" s="31" t="s">
        <v>54</v>
      </c>
      <c r="NI48" s="25" t="s">
        <v>7</v>
      </c>
      <c r="NJ48" s="25" t="s">
        <v>7</v>
      </c>
      <c r="NK48" s="17" t="s">
        <v>46</v>
      </c>
      <c r="NL48" s="25" t="s">
        <v>54</v>
      </c>
      <c r="NM48" s="27" t="s">
        <v>8</v>
      </c>
      <c r="NN48" s="25" t="s">
        <v>61</v>
      </c>
      <c r="NO48" s="27" t="s">
        <v>8</v>
      </c>
      <c r="NP48" s="25" t="s">
        <v>7</v>
      </c>
      <c r="NQ48" s="25" t="s">
        <v>7</v>
      </c>
    </row>
    <row r="49" spans="1:486">
      <c r="A49" s="129"/>
      <c r="B49" s="121" t="s">
        <v>51</v>
      </c>
      <c r="C49" s="76" t="s">
        <v>51</v>
      </c>
      <c r="D49" s="107" t="str">
        <f>IF(E52="RA","JBC-22","7H30-15H30")</f>
        <v>7H30-15H30</v>
      </c>
      <c r="E49" s="107" t="str">
        <f>IF($E$33="RA","JBC-22","7H30-15H30")</f>
        <v>7H30-15H30</v>
      </c>
      <c r="F49" s="75" t="s">
        <v>41</v>
      </c>
      <c r="G49" s="75" t="s">
        <v>7</v>
      </c>
      <c r="H49" s="113" t="s">
        <v>7</v>
      </c>
      <c r="I49" s="80" t="s">
        <v>7</v>
      </c>
      <c r="J49" s="80" t="s">
        <v>7</v>
      </c>
      <c r="K49" s="25" t="s">
        <v>61</v>
      </c>
      <c r="L49" s="25" t="s">
        <v>56</v>
      </c>
      <c r="M49" s="31" t="s">
        <v>63</v>
      </c>
      <c r="N49" s="25" t="s">
        <v>64</v>
      </c>
      <c r="O49" s="25" t="s">
        <v>64</v>
      </c>
      <c r="P49" s="25" t="s">
        <v>7</v>
      </c>
      <c r="Q49" s="25" t="s">
        <v>7</v>
      </c>
      <c r="R49" s="25" t="s">
        <v>63</v>
      </c>
      <c r="S49" s="25" t="s">
        <v>63</v>
      </c>
      <c r="T49" s="17" t="s">
        <v>50</v>
      </c>
      <c r="U49" s="25" t="s">
        <v>63</v>
      </c>
      <c r="V49" s="31" t="s">
        <v>63</v>
      </c>
      <c r="W49" s="25" t="s">
        <v>7</v>
      </c>
      <c r="X49" s="25" t="s">
        <v>7</v>
      </c>
      <c r="Y49" s="25" t="s">
        <v>65</v>
      </c>
      <c r="Z49" s="25" t="s">
        <v>52</v>
      </c>
      <c r="AA49" s="25" t="s">
        <v>65</v>
      </c>
      <c r="AB49" s="31" t="s">
        <v>65</v>
      </c>
      <c r="AC49" s="25" t="s">
        <v>65</v>
      </c>
      <c r="AD49" s="25" t="s">
        <v>7</v>
      </c>
      <c r="AE49" s="25" t="s">
        <v>7</v>
      </c>
      <c r="AF49" s="25" t="s">
        <v>54</v>
      </c>
      <c r="AG49" s="27" t="s">
        <v>8</v>
      </c>
      <c r="AH49" s="25" t="s">
        <v>10</v>
      </c>
      <c r="AI49" s="31" t="s">
        <v>54</v>
      </c>
      <c r="AJ49" s="31" t="s">
        <v>10</v>
      </c>
      <c r="AK49" s="25" t="s">
        <v>7</v>
      </c>
      <c r="AL49" s="25" t="s">
        <v>7</v>
      </c>
      <c r="AM49" s="27" t="s">
        <v>8</v>
      </c>
      <c r="AN49" s="25" t="s">
        <v>64</v>
      </c>
      <c r="AO49" s="25" t="s">
        <v>56</v>
      </c>
      <c r="AP49" s="25" t="s">
        <v>54</v>
      </c>
      <c r="AQ49" s="27" t="s">
        <v>8</v>
      </c>
      <c r="AR49" s="25" t="s">
        <v>7</v>
      </c>
      <c r="AS49" s="25" t="s">
        <v>7</v>
      </c>
      <c r="AT49" s="25" t="s">
        <v>51</v>
      </c>
      <c r="AU49" s="25" t="s">
        <v>51</v>
      </c>
      <c r="AV49" s="31" t="s">
        <v>51</v>
      </c>
      <c r="AW49" s="25" t="s">
        <v>37</v>
      </c>
      <c r="AX49" s="25" t="s">
        <v>51</v>
      </c>
      <c r="AY49" s="25" t="s">
        <v>7</v>
      </c>
      <c r="AZ49" s="25" t="s">
        <v>7</v>
      </c>
      <c r="BA49" s="17" t="s">
        <v>50</v>
      </c>
      <c r="BB49" s="25" t="s">
        <v>51</v>
      </c>
      <c r="BC49" s="25" t="s">
        <v>51</v>
      </c>
      <c r="BD49" s="31" t="s">
        <v>51</v>
      </c>
      <c r="BE49" s="25" t="s">
        <v>51</v>
      </c>
      <c r="BF49" s="25" t="s">
        <v>7</v>
      </c>
      <c r="BG49" s="25" t="s">
        <v>7</v>
      </c>
      <c r="BH49" s="31" t="s">
        <v>51</v>
      </c>
      <c r="BI49" s="25" t="s">
        <v>51</v>
      </c>
      <c r="BJ49" s="25" t="s">
        <v>51</v>
      </c>
      <c r="BK49" s="25" t="s">
        <v>51</v>
      </c>
      <c r="BL49" s="25" t="s">
        <v>51</v>
      </c>
      <c r="BM49" s="25" t="s">
        <v>7</v>
      </c>
      <c r="BN49" s="25" t="s">
        <v>7</v>
      </c>
      <c r="BO49" s="25" t="s">
        <v>72</v>
      </c>
      <c r="BP49" s="31" t="s">
        <v>72</v>
      </c>
      <c r="BQ49" s="25" t="s">
        <v>51</v>
      </c>
      <c r="BR49" s="25" t="s">
        <v>57</v>
      </c>
      <c r="BS49" s="25" t="s">
        <v>72</v>
      </c>
      <c r="BT49" s="25" t="s">
        <v>7</v>
      </c>
      <c r="BU49" s="25" t="s">
        <v>7</v>
      </c>
      <c r="BV49" s="25" t="s">
        <v>60</v>
      </c>
      <c r="BW49" s="25" t="s">
        <v>74</v>
      </c>
      <c r="BX49" s="31" t="s">
        <v>60</v>
      </c>
      <c r="BY49" s="25" t="s">
        <v>75</v>
      </c>
      <c r="BZ49" s="17" t="s">
        <v>50</v>
      </c>
      <c r="CA49" s="25" t="s">
        <v>7</v>
      </c>
      <c r="CB49" s="25" t="s">
        <v>7</v>
      </c>
      <c r="CC49" s="39" t="s">
        <v>48</v>
      </c>
      <c r="CD49" s="39" t="s">
        <v>48</v>
      </c>
      <c r="CE49" s="39" t="s">
        <v>48</v>
      </c>
      <c r="CF49" s="39" t="s">
        <v>48</v>
      </c>
      <c r="CG49" s="39" t="s">
        <v>48</v>
      </c>
      <c r="CH49" s="39" t="s">
        <v>7</v>
      </c>
      <c r="CI49" s="39" t="s">
        <v>7</v>
      </c>
      <c r="CJ49" s="31" t="s">
        <v>49</v>
      </c>
      <c r="CK49" s="25" t="s">
        <v>49</v>
      </c>
      <c r="CL49" s="25" t="s">
        <v>52</v>
      </c>
      <c r="CM49" s="25" t="s">
        <v>49</v>
      </c>
      <c r="CN49" s="25" t="s">
        <v>49</v>
      </c>
      <c r="CO49" s="25" t="s">
        <v>7</v>
      </c>
      <c r="CP49" s="25" t="s">
        <v>7</v>
      </c>
      <c r="CQ49" s="25" t="s">
        <v>40</v>
      </c>
      <c r="CR49" s="17" t="s">
        <v>50</v>
      </c>
      <c r="CS49" s="31" t="s">
        <v>49</v>
      </c>
      <c r="CT49" s="25" t="s">
        <v>40</v>
      </c>
      <c r="CU49" s="25" t="s">
        <v>40</v>
      </c>
      <c r="CV49" s="25" t="s">
        <v>7</v>
      </c>
      <c r="CW49" s="25" t="s">
        <v>7</v>
      </c>
      <c r="CX49" s="25" t="s">
        <v>51</v>
      </c>
      <c r="CY49" s="31" t="s">
        <v>45</v>
      </c>
      <c r="CZ49" s="25" t="s">
        <v>37</v>
      </c>
      <c r="DA49" s="25" t="s">
        <v>45</v>
      </c>
      <c r="DB49" s="25" t="s">
        <v>45</v>
      </c>
      <c r="DC49" s="25" t="s">
        <v>7</v>
      </c>
      <c r="DD49" s="25" t="s">
        <v>7</v>
      </c>
      <c r="DE49" s="25" t="s">
        <v>51</v>
      </c>
      <c r="DF49" s="25" t="s">
        <v>44</v>
      </c>
      <c r="DG49" s="25" t="s">
        <v>44</v>
      </c>
      <c r="DH49" s="31" t="s">
        <v>44</v>
      </c>
      <c r="DI49" s="25" t="s">
        <v>52</v>
      </c>
      <c r="DJ49" s="25" t="s">
        <v>7</v>
      </c>
      <c r="DK49" s="25" t="s">
        <v>7</v>
      </c>
      <c r="DL49" s="25" t="s">
        <v>14</v>
      </c>
      <c r="DM49" s="31" t="s">
        <v>14</v>
      </c>
      <c r="DN49" s="27" t="s">
        <v>8</v>
      </c>
      <c r="DO49" s="25" t="s">
        <v>14</v>
      </c>
      <c r="DP49" s="25" t="s">
        <v>14</v>
      </c>
      <c r="DQ49" s="25" t="s">
        <v>7</v>
      </c>
      <c r="DR49" s="25" t="s">
        <v>7</v>
      </c>
      <c r="DS49" s="25" t="s">
        <v>53</v>
      </c>
      <c r="DT49" s="25" t="s">
        <v>54</v>
      </c>
      <c r="DU49" s="25" t="s">
        <v>54</v>
      </c>
      <c r="DV49" s="27" t="s">
        <v>8</v>
      </c>
      <c r="DW49" s="27" t="s">
        <v>8</v>
      </c>
      <c r="DX49" s="25" t="s">
        <v>7</v>
      </c>
      <c r="DY49" s="25" t="s">
        <v>7</v>
      </c>
      <c r="DZ49" s="25" t="s">
        <v>55</v>
      </c>
      <c r="EA49" s="31" t="s">
        <v>55</v>
      </c>
      <c r="EB49" s="25" t="s">
        <v>55</v>
      </c>
      <c r="EC49" s="25" t="s">
        <v>55</v>
      </c>
      <c r="ED49" s="25" t="s">
        <v>37</v>
      </c>
      <c r="EE49" s="25" t="s">
        <v>7</v>
      </c>
      <c r="EF49" s="25" t="s">
        <v>7</v>
      </c>
      <c r="EG49" s="31" t="s">
        <v>56</v>
      </c>
      <c r="EH49" s="25" t="s">
        <v>37</v>
      </c>
      <c r="EI49" s="25" t="s">
        <v>56</v>
      </c>
      <c r="EJ49" s="25" t="s">
        <v>56</v>
      </c>
      <c r="EK49" s="25" t="s">
        <v>56</v>
      </c>
      <c r="EL49" s="25" t="s">
        <v>7</v>
      </c>
      <c r="EM49" s="25" t="s">
        <v>7</v>
      </c>
      <c r="EN49" s="25" t="s">
        <v>51</v>
      </c>
      <c r="EO49" s="25" t="s">
        <v>51</v>
      </c>
      <c r="EP49" s="25" t="s">
        <v>51</v>
      </c>
      <c r="EQ49" s="17" t="s">
        <v>50</v>
      </c>
      <c r="ER49" s="31" t="s">
        <v>55</v>
      </c>
      <c r="ES49" s="25" t="s">
        <v>7</v>
      </c>
      <c r="ET49" s="25" t="s">
        <v>7</v>
      </c>
      <c r="EU49" s="25" t="s">
        <v>57</v>
      </c>
      <c r="EV49" s="25" t="s">
        <v>58</v>
      </c>
      <c r="EW49" s="31" t="s">
        <v>58</v>
      </c>
      <c r="EX49" s="25" t="s">
        <v>58</v>
      </c>
      <c r="EY49" s="25" t="s">
        <v>58</v>
      </c>
      <c r="EZ49" s="25" t="s">
        <v>7</v>
      </c>
      <c r="FA49" s="25" t="s">
        <v>7</v>
      </c>
      <c r="FB49" s="25" t="s">
        <v>58</v>
      </c>
      <c r="FC49" s="25" t="s">
        <v>57</v>
      </c>
      <c r="FD49" s="25" t="s">
        <v>59</v>
      </c>
      <c r="FE49" s="31" t="s">
        <v>51</v>
      </c>
      <c r="FF49" s="25" t="s">
        <v>60</v>
      </c>
      <c r="FG49" s="25" t="s">
        <v>7</v>
      </c>
      <c r="FH49" s="25" t="s">
        <v>7</v>
      </c>
      <c r="FI49" s="25" t="s">
        <v>59</v>
      </c>
      <c r="FJ49" s="31" t="s">
        <v>59</v>
      </c>
      <c r="FK49" s="25" t="s">
        <v>57</v>
      </c>
      <c r="FL49" s="25" t="s">
        <v>59</v>
      </c>
      <c r="FM49" s="25" t="s">
        <v>59</v>
      </c>
      <c r="FN49" s="25" t="s">
        <v>7</v>
      </c>
      <c r="FO49" s="25" t="s">
        <v>7</v>
      </c>
      <c r="FP49" s="25" t="s">
        <v>54</v>
      </c>
      <c r="FQ49" s="25" t="s">
        <v>54</v>
      </c>
      <c r="FR49" s="25" t="s">
        <v>54</v>
      </c>
      <c r="FS49" s="27" t="s">
        <v>8</v>
      </c>
      <c r="FT49" s="31" t="s">
        <v>54</v>
      </c>
      <c r="FU49" s="25" t="s">
        <v>7</v>
      </c>
      <c r="FV49" s="25" t="s">
        <v>7</v>
      </c>
      <c r="FW49" s="17" t="s">
        <v>46</v>
      </c>
      <c r="FX49" s="25" t="s">
        <v>54</v>
      </c>
      <c r="FY49" s="27" t="s">
        <v>8</v>
      </c>
      <c r="FZ49" s="25" t="s">
        <v>61</v>
      </c>
      <c r="GA49" s="27" t="s">
        <v>8</v>
      </c>
      <c r="GB49" s="25" t="s">
        <v>7</v>
      </c>
      <c r="GC49" s="25" t="s">
        <v>7</v>
      </c>
      <c r="GD49" s="31" t="s">
        <v>62</v>
      </c>
      <c r="GE49" s="25" t="s">
        <v>62</v>
      </c>
      <c r="GF49" s="25" t="s">
        <v>62</v>
      </c>
      <c r="GG49" s="25" t="s">
        <v>52</v>
      </c>
      <c r="GH49" s="25" t="s">
        <v>51</v>
      </c>
      <c r="GI49" s="25" t="s">
        <v>7</v>
      </c>
      <c r="GJ49" s="25" t="s">
        <v>7</v>
      </c>
      <c r="GK49" s="25" t="s">
        <v>51</v>
      </c>
      <c r="GL49" s="31" t="s">
        <v>51</v>
      </c>
      <c r="GM49" s="25" t="s">
        <v>51</v>
      </c>
      <c r="GN49" s="25" t="s">
        <v>51</v>
      </c>
      <c r="GO49" s="25" t="s">
        <v>61</v>
      </c>
      <c r="GP49" s="25" t="s">
        <v>7</v>
      </c>
      <c r="GQ49" s="25" t="s">
        <v>7</v>
      </c>
      <c r="GR49" s="25" t="s">
        <v>61</v>
      </c>
      <c r="GS49" s="25" t="s">
        <v>56</v>
      </c>
      <c r="GT49" s="31" t="s">
        <v>63</v>
      </c>
      <c r="GU49" s="25" t="s">
        <v>64</v>
      </c>
      <c r="GV49" s="25" t="s">
        <v>64</v>
      </c>
      <c r="GW49" s="25" t="s">
        <v>7</v>
      </c>
      <c r="GX49" s="25" t="s">
        <v>7</v>
      </c>
      <c r="GY49" s="25" t="s">
        <v>63</v>
      </c>
      <c r="GZ49" s="25" t="s">
        <v>63</v>
      </c>
      <c r="HA49" s="17" t="s">
        <v>50</v>
      </c>
      <c r="HB49" s="25" t="s">
        <v>63</v>
      </c>
      <c r="HC49" s="31" t="s">
        <v>63</v>
      </c>
      <c r="HD49" s="25" t="s">
        <v>7</v>
      </c>
      <c r="HE49" s="25" t="s">
        <v>7</v>
      </c>
      <c r="HF49" s="25" t="s">
        <v>65</v>
      </c>
      <c r="HG49" s="25" t="s">
        <v>52</v>
      </c>
      <c r="HH49" s="25" t="s">
        <v>65</v>
      </c>
      <c r="HI49" s="31" t="s">
        <v>65</v>
      </c>
      <c r="HJ49" s="25" t="s">
        <v>65</v>
      </c>
      <c r="HK49" s="25" t="s">
        <v>7</v>
      </c>
      <c r="HL49" s="25" t="s">
        <v>7</v>
      </c>
      <c r="HM49" s="25" t="s">
        <v>54</v>
      </c>
      <c r="HN49" s="27" t="s">
        <v>8</v>
      </c>
      <c r="HO49" s="25" t="s">
        <v>10</v>
      </c>
      <c r="HP49" s="31" t="s">
        <v>54</v>
      </c>
      <c r="HQ49" s="31" t="s">
        <v>10</v>
      </c>
      <c r="HR49" s="25" t="s">
        <v>7</v>
      </c>
      <c r="HS49" s="25" t="s">
        <v>7</v>
      </c>
      <c r="HT49" s="27" t="s">
        <v>8</v>
      </c>
      <c r="HU49" s="25" t="s">
        <v>64</v>
      </c>
      <c r="HV49" s="25" t="s">
        <v>56</v>
      </c>
      <c r="HW49" s="25" t="s">
        <v>54</v>
      </c>
      <c r="HX49" s="27" t="s">
        <v>8</v>
      </c>
      <c r="HY49" s="25" t="s">
        <v>7</v>
      </c>
      <c r="HZ49" s="25" t="s">
        <v>7</v>
      </c>
      <c r="IA49" s="25" t="s">
        <v>51</v>
      </c>
      <c r="IB49" s="25" t="s">
        <v>51</v>
      </c>
      <c r="IC49" s="31" t="s">
        <v>51</v>
      </c>
      <c r="ID49" s="25" t="s">
        <v>37</v>
      </c>
      <c r="IE49" s="25" t="s">
        <v>51</v>
      </c>
      <c r="IF49" s="25" t="s">
        <v>7</v>
      </c>
      <c r="IG49" s="25" t="s">
        <v>7</v>
      </c>
      <c r="IH49" s="17" t="s">
        <v>50</v>
      </c>
      <c r="II49" s="25" t="s">
        <v>51</v>
      </c>
      <c r="IJ49" s="25" t="s">
        <v>51</v>
      </c>
      <c r="IK49" s="31" t="s">
        <v>51</v>
      </c>
      <c r="IL49" s="25" t="s">
        <v>51</v>
      </c>
      <c r="IM49" s="25" t="s">
        <v>7</v>
      </c>
      <c r="IN49" s="25" t="s">
        <v>7</v>
      </c>
      <c r="IO49" s="31" t="s">
        <v>51</v>
      </c>
      <c r="IP49" s="25" t="s">
        <v>51</v>
      </c>
      <c r="IQ49" s="25" t="s">
        <v>51</v>
      </c>
      <c r="IR49" s="25" t="s">
        <v>51</v>
      </c>
      <c r="IS49" s="25" t="s">
        <v>51</v>
      </c>
      <c r="IT49" s="25" t="s">
        <v>7</v>
      </c>
      <c r="IU49" s="25" t="s">
        <v>7</v>
      </c>
      <c r="IV49" s="25" t="s">
        <v>72</v>
      </c>
      <c r="IW49" s="31" t="s">
        <v>72</v>
      </c>
      <c r="IX49" s="25" t="s">
        <v>51</v>
      </c>
      <c r="IY49" s="25" t="s">
        <v>57</v>
      </c>
      <c r="IZ49" s="25" t="s">
        <v>72</v>
      </c>
      <c r="JA49" s="25" t="s">
        <v>7</v>
      </c>
      <c r="JB49" s="25" t="s">
        <v>7</v>
      </c>
      <c r="JC49" s="25" t="s">
        <v>60</v>
      </c>
      <c r="JD49" s="25" t="s">
        <v>74</v>
      </c>
      <c r="JE49" s="31" t="s">
        <v>60</v>
      </c>
      <c r="JF49" s="25" t="s">
        <v>75</v>
      </c>
      <c r="JG49" s="17" t="s">
        <v>50</v>
      </c>
      <c r="JH49" s="25" t="s">
        <v>7</v>
      </c>
      <c r="JI49" s="25" t="s">
        <v>7</v>
      </c>
      <c r="JJ49" s="39" t="s">
        <v>48</v>
      </c>
      <c r="JK49" s="39" t="s">
        <v>48</v>
      </c>
      <c r="JL49" s="39" t="s">
        <v>48</v>
      </c>
      <c r="JM49" s="39" t="s">
        <v>48</v>
      </c>
      <c r="JN49" s="39" t="s">
        <v>48</v>
      </c>
      <c r="JO49" s="39" t="s">
        <v>7</v>
      </c>
      <c r="JP49" s="39" t="s">
        <v>7</v>
      </c>
      <c r="JQ49" s="31" t="s">
        <v>49</v>
      </c>
      <c r="JR49" s="25" t="s">
        <v>49</v>
      </c>
      <c r="JS49" s="25" t="s">
        <v>52</v>
      </c>
      <c r="JT49" s="25" t="s">
        <v>49</v>
      </c>
      <c r="JU49" s="25" t="s">
        <v>49</v>
      </c>
      <c r="JV49" s="25" t="s">
        <v>7</v>
      </c>
      <c r="JW49" s="25" t="s">
        <v>7</v>
      </c>
      <c r="JX49" s="25" t="s">
        <v>40</v>
      </c>
      <c r="JY49" s="17" t="s">
        <v>50</v>
      </c>
      <c r="JZ49" s="31" t="s">
        <v>49</v>
      </c>
      <c r="KA49" s="25" t="s">
        <v>40</v>
      </c>
      <c r="KB49" s="25" t="s">
        <v>40</v>
      </c>
      <c r="KC49" s="25" t="s">
        <v>7</v>
      </c>
      <c r="KD49" s="25" t="s">
        <v>7</v>
      </c>
      <c r="KE49" s="25" t="s">
        <v>51</v>
      </c>
      <c r="KF49" s="31" t="s">
        <v>45</v>
      </c>
      <c r="KG49" s="25" t="s">
        <v>37</v>
      </c>
      <c r="KH49" s="25" t="s">
        <v>45</v>
      </c>
      <c r="KI49" s="25" t="s">
        <v>45</v>
      </c>
      <c r="KJ49" s="25" t="s">
        <v>7</v>
      </c>
      <c r="KK49" s="25" t="s">
        <v>7</v>
      </c>
      <c r="KL49" s="25" t="s">
        <v>51</v>
      </c>
      <c r="KM49" s="25" t="s">
        <v>44</v>
      </c>
      <c r="KN49" s="25" t="s">
        <v>44</v>
      </c>
      <c r="KO49" s="31" t="s">
        <v>44</v>
      </c>
      <c r="KP49" s="25" t="s">
        <v>52</v>
      </c>
      <c r="KQ49" s="25" t="s">
        <v>7</v>
      </c>
      <c r="KR49" s="25" t="s">
        <v>7</v>
      </c>
      <c r="KS49" s="25" t="s">
        <v>14</v>
      </c>
      <c r="KT49" s="31" t="s">
        <v>14</v>
      </c>
      <c r="KU49" s="27" t="s">
        <v>8</v>
      </c>
      <c r="KV49" s="25" t="s">
        <v>14</v>
      </c>
      <c r="KW49" s="25" t="s">
        <v>14</v>
      </c>
      <c r="KX49" s="25" t="s">
        <v>7</v>
      </c>
      <c r="KY49" s="25" t="s">
        <v>7</v>
      </c>
      <c r="KZ49" s="25" t="s">
        <v>53</v>
      </c>
      <c r="LA49" s="25" t="s">
        <v>54</v>
      </c>
      <c r="LB49" s="25" t="s">
        <v>54</v>
      </c>
      <c r="LC49" s="27" t="s">
        <v>8</v>
      </c>
      <c r="LD49" s="27" t="s">
        <v>8</v>
      </c>
      <c r="LE49" s="25" t="s">
        <v>7</v>
      </c>
      <c r="LF49" s="25" t="s">
        <v>7</v>
      </c>
      <c r="LG49" s="25" t="s">
        <v>55</v>
      </c>
      <c r="LH49" s="31" t="s">
        <v>55</v>
      </c>
      <c r="LI49" s="25" t="s">
        <v>55</v>
      </c>
      <c r="LJ49" s="25" t="s">
        <v>55</v>
      </c>
      <c r="LK49" s="25" t="s">
        <v>37</v>
      </c>
      <c r="LL49" s="25" t="s">
        <v>7</v>
      </c>
      <c r="LM49" s="25" t="s">
        <v>7</v>
      </c>
      <c r="LN49" s="31" t="s">
        <v>56</v>
      </c>
      <c r="LO49" s="25" t="s">
        <v>37</v>
      </c>
      <c r="LP49" s="25" t="s">
        <v>56</v>
      </c>
      <c r="LQ49" s="25" t="s">
        <v>56</v>
      </c>
      <c r="LR49" s="25" t="s">
        <v>56</v>
      </c>
      <c r="LS49" s="25" t="s">
        <v>7</v>
      </c>
      <c r="LT49" s="25" t="s">
        <v>7</v>
      </c>
      <c r="LU49" s="25" t="s">
        <v>51</v>
      </c>
      <c r="LV49" s="25" t="s">
        <v>51</v>
      </c>
      <c r="LW49" s="25" t="s">
        <v>51</v>
      </c>
      <c r="LX49" s="17" t="s">
        <v>50</v>
      </c>
      <c r="LY49" s="31" t="s">
        <v>55</v>
      </c>
      <c r="LZ49" s="25" t="s">
        <v>7</v>
      </c>
      <c r="MA49" s="25" t="s">
        <v>7</v>
      </c>
      <c r="MB49" s="25" t="s">
        <v>57</v>
      </c>
      <c r="MC49" s="25" t="s">
        <v>58</v>
      </c>
      <c r="MD49" s="31" t="s">
        <v>58</v>
      </c>
      <c r="ME49" s="25" t="s">
        <v>58</v>
      </c>
      <c r="MF49" s="25" t="s">
        <v>58</v>
      </c>
      <c r="MG49" s="25" t="s">
        <v>7</v>
      </c>
      <c r="MH49" s="25" t="s">
        <v>7</v>
      </c>
      <c r="MI49" s="25" t="s">
        <v>58</v>
      </c>
      <c r="MJ49" s="25" t="s">
        <v>57</v>
      </c>
      <c r="MK49" s="25" t="s">
        <v>59</v>
      </c>
      <c r="ML49" s="31" t="s">
        <v>51</v>
      </c>
      <c r="MM49" s="25" t="s">
        <v>60</v>
      </c>
      <c r="MN49" s="25" t="s">
        <v>7</v>
      </c>
      <c r="MO49" s="25" t="s">
        <v>7</v>
      </c>
      <c r="MP49" s="25" t="s">
        <v>59</v>
      </c>
      <c r="MQ49" s="31" t="s">
        <v>59</v>
      </c>
      <c r="MR49" s="25" t="s">
        <v>57</v>
      </c>
      <c r="MS49" s="25" t="s">
        <v>59</v>
      </c>
      <c r="MT49" s="25" t="s">
        <v>59</v>
      </c>
      <c r="MU49" s="25" t="s">
        <v>7</v>
      </c>
      <c r="MV49" s="25" t="s">
        <v>7</v>
      </c>
      <c r="MW49" s="25" t="s">
        <v>54</v>
      </c>
      <c r="MX49" s="25" t="s">
        <v>54</v>
      </c>
      <c r="MY49" s="25" t="s">
        <v>54</v>
      </c>
      <c r="MZ49" s="27" t="s">
        <v>8</v>
      </c>
      <c r="NA49" s="31" t="s">
        <v>54</v>
      </c>
      <c r="NB49" s="25" t="s">
        <v>7</v>
      </c>
      <c r="NC49" s="25" t="s">
        <v>7</v>
      </c>
      <c r="ND49" s="17" t="s">
        <v>46</v>
      </c>
      <c r="NE49" s="25" t="s">
        <v>54</v>
      </c>
      <c r="NF49" s="27" t="s">
        <v>8</v>
      </c>
      <c r="NG49" s="25" t="s">
        <v>61</v>
      </c>
      <c r="NH49" s="27" t="s">
        <v>8</v>
      </c>
      <c r="NI49" s="25" t="s">
        <v>7</v>
      </c>
      <c r="NJ49" s="25" t="s">
        <v>7</v>
      </c>
      <c r="NK49" s="31" t="s">
        <v>62</v>
      </c>
      <c r="NL49" s="25" t="s">
        <v>62</v>
      </c>
      <c r="NM49" s="25" t="s">
        <v>62</v>
      </c>
      <c r="NN49" s="25" t="s">
        <v>52</v>
      </c>
      <c r="NO49" s="25" t="s">
        <v>51</v>
      </c>
      <c r="NP49" s="25" t="s">
        <v>7</v>
      </c>
      <c r="NQ49" s="25" t="s">
        <v>7</v>
      </c>
    </row>
    <row r="50" spans="1:486">
      <c r="A50" s="129"/>
      <c r="B50" s="121" t="s">
        <v>52</v>
      </c>
      <c r="C50" s="75" t="s">
        <v>56</v>
      </c>
      <c r="D50" s="106" t="str">
        <f>IF(COUNTIF(Trames!$K$73:$K$80,'Deroulé 5Jours'!$A47),"RA","JBC-24")</f>
        <v>JBC-24</v>
      </c>
      <c r="E50" s="75" t="s">
        <v>38</v>
      </c>
      <c r="F50" s="75" t="s">
        <v>38</v>
      </c>
      <c r="G50" s="75" t="s">
        <v>7</v>
      </c>
      <c r="H50" s="113" t="s">
        <v>7</v>
      </c>
      <c r="I50" s="80" t="s">
        <v>7</v>
      </c>
      <c r="J50" s="80" t="s">
        <v>7</v>
      </c>
      <c r="K50" s="25" t="s">
        <v>63</v>
      </c>
      <c r="L50" s="25" t="s">
        <v>63</v>
      </c>
      <c r="M50" s="17" t="s">
        <v>50</v>
      </c>
      <c r="N50" s="25" t="s">
        <v>63</v>
      </c>
      <c r="O50" s="31" t="s">
        <v>63</v>
      </c>
      <c r="P50" s="25" t="s">
        <v>7</v>
      </c>
      <c r="Q50" s="25" t="s">
        <v>7</v>
      </c>
      <c r="R50" s="25" t="s">
        <v>65</v>
      </c>
      <c r="S50" s="25" t="s">
        <v>52</v>
      </c>
      <c r="T50" s="25" t="s">
        <v>65</v>
      </c>
      <c r="U50" s="31" t="s">
        <v>65</v>
      </c>
      <c r="V50" s="25" t="s">
        <v>65</v>
      </c>
      <c r="W50" s="25" t="s">
        <v>7</v>
      </c>
      <c r="X50" s="25" t="s">
        <v>7</v>
      </c>
      <c r="Y50" s="25" t="s">
        <v>54</v>
      </c>
      <c r="Z50" s="27" t="s">
        <v>8</v>
      </c>
      <c r="AA50" s="25" t="s">
        <v>10</v>
      </c>
      <c r="AB50" s="31" t="s">
        <v>54</v>
      </c>
      <c r="AC50" s="31" t="s">
        <v>10</v>
      </c>
      <c r="AD50" s="25" t="s">
        <v>7</v>
      </c>
      <c r="AE50" s="25" t="s">
        <v>7</v>
      </c>
      <c r="AF50" s="27" t="s">
        <v>8</v>
      </c>
      <c r="AG50" s="25" t="s">
        <v>64</v>
      </c>
      <c r="AH50" s="25" t="s">
        <v>56</v>
      </c>
      <c r="AI50" s="25" t="s">
        <v>54</v>
      </c>
      <c r="AJ50" s="27" t="s">
        <v>8</v>
      </c>
      <c r="AK50" s="25" t="s">
        <v>7</v>
      </c>
      <c r="AL50" s="25" t="s">
        <v>7</v>
      </c>
      <c r="AM50" s="25" t="s">
        <v>51</v>
      </c>
      <c r="AN50" s="25" t="s">
        <v>51</v>
      </c>
      <c r="AO50" s="31" t="s">
        <v>51</v>
      </c>
      <c r="AP50" s="25" t="s">
        <v>37</v>
      </c>
      <c r="AQ50" s="25" t="s">
        <v>51</v>
      </c>
      <c r="AR50" s="25" t="s">
        <v>7</v>
      </c>
      <c r="AS50" s="25" t="s">
        <v>7</v>
      </c>
      <c r="AT50" s="17" t="s">
        <v>50</v>
      </c>
      <c r="AU50" s="25" t="s">
        <v>51</v>
      </c>
      <c r="AV50" s="25" t="s">
        <v>51</v>
      </c>
      <c r="AW50" s="31" t="s">
        <v>51</v>
      </c>
      <c r="AX50" s="25" t="s">
        <v>51</v>
      </c>
      <c r="AY50" s="25" t="s">
        <v>7</v>
      </c>
      <c r="AZ50" s="25" t="s">
        <v>7</v>
      </c>
      <c r="BA50" s="31" t="s">
        <v>51</v>
      </c>
      <c r="BB50" s="25" t="s">
        <v>51</v>
      </c>
      <c r="BC50" s="25" t="s">
        <v>51</v>
      </c>
      <c r="BD50" s="25" t="s">
        <v>51</v>
      </c>
      <c r="BE50" s="25" t="s">
        <v>51</v>
      </c>
      <c r="BF50" s="25" t="s">
        <v>7</v>
      </c>
      <c r="BG50" s="25" t="s">
        <v>7</v>
      </c>
      <c r="BH50" s="25" t="s">
        <v>72</v>
      </c>
      <c r="BI50" s="31" t="s">
        <v>72</v>
      </c>
      <c r="BJ50" s="25" t="s">
        <v>51</v>
      </c>
      <c r="BK50" s="25" t="s">
        <v>57</v>
      </c>
      <c r="BL50" s="25" t="s">
        <v>72</v>
      </c>
      <c r="BM50" s="25" t="s">
        <v>7</v>
      </c>
      <c r="BN50" s="25" t="s">
        <v>7</v>
      </c>
      <c r="BO50" s="25" t="s">
        <v>60</v>
      </c>
      <c r="BP50" s="25" t="s">
        <v>74</v>
      </c>
      <c r="BQ50" s="31" t="s">
        <v>60</v>
      </c>
      <c r="BR50" s="25" t="s">
        <v>75</v>
      </c>
      <c r="BS50" s="17" t="s">
        <v>50</v>
      </c>
      <c r="BT50" s="25" t="s">
        <v>7</v>
      </c>
      <c r="BU50" s="25" t="s">
        <v>7</v>
      </c>
      <c r="BV50" s="39" t="s">
        <v>48</v>
      </c>
      <c r="BW50" s="39" t="s">
        <v>48</v>
      </c>
      <c r="BX50" s="39" t="s">
        <v>48</v>
      </c>
      <c r="BY50" s="39" t="s">
        <v>48</v>
      </c>
      <c r="BZ50" s="39" t="s">
        <v>48</v>
      </c>
      <c r="CA50" s="39" t="s">
        <v>7</v>
      </c>
      <c r="CB50" s="39" t="s">
        <v>7</v>
      </c>
      <c r="CC50" s="31" t="s">
        <v>49</v>
      </c>
      <c r="CD50" s="25" t="s">
        <v>49</v>
      </c>
      <c r="CE50" s="25" t="s">
        <v>52</v>
      </c>
      <c r="CF50" s="25" t="s">
        <v>49</v>
      </c>
      <c r="CG50" s="25" t="s">
        <v>49</v>
      </c>
      <c r="CH50" s="25" t="s">
        <v>7</v>
      </c>
      <c r="CI50" s="25" t="s">
        <v>7</v>
      </c>
      <c r="CJ50" s="25" t="s">
        <v>40</v>
      </c>
      <c r="CK50" s="17" t="s">
        <v>50</v>
      </c>
      <c r="CL50" s="31" t="s">
        <v>49</v>
      </c>
      <c r="CM50" s="25" t="s">
        <v>40</v>
      </c>
      <c r="CN50" s="25" t="s">
        <v>40</v>
      </c>
      <c r="CO50" s="25" t="s">
        <v>7</v>
      </c>
      <c r="CP50" s="25" t="s">
        <v>7</v>
      </c>
      <c r="CQ50" s="25" t="s">
        <v>51</v>
      </c>
      <c r="CR50" s="31" t="s">
        <v>45</v>
      </c>
      <c r="CS50" s="25" t="s">
        <v>37</v>
      </c>
      <c r="CT50" s="25" t="s">
        <v>45</v>
      </c>
      <c r="CU50" s="25" t="s">
        <v>45</v>
      </c>
      <c r="CV50" s="25" t="s">
        <v>7</v>
      </c>
      <c r="CW50" s="25" t="s">
        <v>7</v>
      </c>
      <c r="CX50" s="25" t="s">
        <v>51</v>
      </c>
      <c r="CY50" s="25" t="s">
        <v>44</v>
      </c>
      <c r="CZ50" s="25" t="s">
        <v>44</v>
      </c>
      <c r="DA50" s="31" t="s">
        <v>44</v>
      </c>
      <c r="DB50" s="25" t="s">
        <v>52</v>
      </c>
      <c r="DC50" s="25" t="s">
        <v>7</v>
      </c>
      <c r="DD50" s="25" t="s">
        <v>7</v>
      </c>
      <c r="DE50" s="25" t="s">
        <v>14</v>
      </c>
      <c r="DF50" s="31" t="s">
        <v>14</v>
      </c>
      <c r="DG50" s="27" t="s">
        <v>8</v>
      </c>
      <c r="DH50" s="25" t="s">
        <v>14</v>
      </c>
      <c r="DI50" s="25" t="s">
        <v>14</v>
      </c>
      <c r="DJ50" s="25" t="s">
        <v>7</v>
      </c>
      <c r="DK50" s="25" t="s">
        <v>7</v>
      </c>
      <c r="DL50" s="25" t="s">
        <v>53</v>
      </c>
      <c r="DM50" s="25" t="s">
        <v>54</v>
      </c>
      <c r="DN50" s="25" t="s">
        <v>54</v>
      </c>
      <c r="DO50" s="27" t="s">
        <v>8</v>
      </c>
      <c r="DP50" s="27" t="s">
        <v>8</v>
      </c>
      <c r="DQ50" s="25" t="s">
        <v>7</v>
      </c>
      <c r="DR50" s="25" t="s">
        <v>7</v>
      </c>
      <c r="DS50" s="25" t="s">
        <v>55</v>
      </c>
      <c r="DT50" s="31" t="s">
        <v>55</v>
      </c>
      <c r="DU50" s="25" t="s">
        <v>55</v>
      </c>
      <c r="DV50" s="25" t="s">
        <v>55</v>
      </c>
      <c r="DW50" s="25" t="s">
        <v>37</v>
      </c>
      <c r="DX50" s="25" t="s">
        <v>7</v>
      </c>
      <c r="DY50" s="25" t="s">
        <v>7</v>
      </c>
      <c r="DZ50" s="31" t="s">
        <v>56</v>
      </c>
      <c r="EA50" s="25" t="s">
        <v>37</v>
      </c>
      <c r="EB50" s="25" t="s">
        <v>56</v>
      </c>
      <c r="EC50" s="25" t="s">
        <v>56</v>
      </c>
      <c r="ED50" s="25" t="s">
        <v>56</v>
      </c>
      <c r="EE50" s="25" t="s">
        <v>7</v>
      </c>
      <c r="EF50" s="25" t="s">
        <v>7</v>
      </c>
      <c r="EG50" s="25" t="s">
        <v>51</v>
      </c>
      <c r="EH50" s="25" t="s">
        <v>51</v>
      </c>
      <c r="EI50" s="25" t="s">
        <v>51</v>
      </c>
      <c r="EJ50" s="17" t="s">
        <v>50</v>
      </c>
      <c r="EK50" s="31" t="s">
        <v>55</v>
      </c>
      <c r="EL50" s="25" t="s">
        <v>7</v>
      </c>
      <c r="EM50" s="25" t="s">
        <v>7</v>
      </c>
      <c r="EN50" s="25" t="s">
        <v>57</v>
      </c>
      <c r="EO50" s="25" t="s">
        <v>58</v>
      </c>
      <c r="EP50" s="31" t="s">
        <v>58</v>
      </c>
      <c r="EQ50" s="25" t="s">
        <v>58</v>
      </c>
      <c r="ER50" s="25" t="s">
        <v>58</v>
      </c>
      <c r="ES50" s="25" t="s">
        <v>7</v>
      </c>
      <c r="ET50" s="25" t="s">
        <v>7</v>
      </c>
      <c r="EU50" s="25" t="s">
        <v>58</v>
      </c>
      <c r="EV50" s="25" t="s">
        <v>57</v>
      </c>
      <c r="EW50" s="25" t="s">
        <v>59</v>
      </c>
      <c r="EX50" s="31" t="s">
        <v>51</v>
      </c>
      <c r="EY50" s="25" t="s">
        <v>60</v>
      </c>
      <c r="EZ50" s="25" t="s">
        <v>7</v>
      </c>
      <c r="FA50" s="25" t="s">
        <v>7</v>
      </c>
      <c r="FB50" s="25" t="s">
        <v>59</v>
      </c>
      <c r="FC50" s="31" t="s">
        <v>59</v>
      </c>
      <c r="FD50" s="25" t="s">
        <v>57</v>
      </c>
      <c r="FE50" s="25" t="s">
        <v>59</v>
      </c>
      <c r="FF50" s="25" t="s">
        <v>59</v>
      </c>
      <c r="FG50" s="25" t="s">
        <v>7</v>
      </c>
      <c r="FH50" s="25" t="s">
        <v>7</v>
      </c>
      <c r="FI50" s="25" t="s">
        <v>54</v>
      </c>
      <c r="FJ50" s="25" t="s">
        <v>54</v>
      </c>
      <c r="FK50" s="25" t="s">
        <v>54</v>
      </c>
      <c r="FL50" s="27" t="s">
        <v>8</v>
      </c>
      <c r="FM50" s="31" t="s">
        <v>54</v>
      </c>
      <c r="FN50" s="25" t="s">
        <v>7</v>
      </c>
      <c r="FO50" s="25" t="s">
        <v>7</v>
      </c>
      <c r="FP50" s="17" t="s">
        <v>46</v>
      </c>
      <c r="FQ50" s="25" t="s">
        <v>54</v>
      </c>
      <c r="FR50" s="27" t="s">
        <v>8</v>
      </c>
      <c r="FS50" s="25" t="s">
        <v>61</v>
      </c>
      <c r="FT50" s="27" t="s">
        <v>8</v>
      </c>
      <c r="FU50" s="25" t="s">
        <v>7</v>
      </c>
      <c r="FV50" s="25" t="s">
        <v>7</v>
      </c>
      <c r="FW50" s="31" t="s">
        <v>62</v>
      </c>
      <c r="FX50" s="25" t="s">
        <v>62</v>
      </c>
      <c r="FY50" s="25" t="s">
        <v>62</v>
      </c>
      <c r="FZ50" s="25" t="s">
        <v>52</v>
      </c>
      <c r="GA50" s="25" t="s">
        <v>51</v>
      </c>
      <c r="GB50" s="25" t="s">
        <v>7</v>
      </c>
      <c r="GC50" s="25" t="s">
        <v>7</v>
      </c>
      <c r="GD50" s="25" t="s">
        <v>51</v>
      </c>
      <c r="GE50" s="31" t="s">
        <v>51</v>
      </c>
      <c r="GF50" s="25" t="s">
        <v>51</v>
      </c>
      <c r="GG50" s="25" t="s">
        <v>51</v>
      </c>
      <c r="GH50" s="25" t="s">
        <v>61</v>
      </c>
      <c r="GI50" s="25" t="s">
        <v>7</v>
      </c>
      <c r="GJ50" s="25" t="s">
        <v>7</v>
      </c>
      <c r="GK50" s="25" t="s">
        <v>61</v>
      </c>
      <c r="GL50" s="25" t="s">
        <v>56</v>
      </c>
      <c r="GM50" s="31" t="s">
        <v>63</v>
      </c>
      <c r="GN50" s="25" t="s">
        <v>64</v>
      </c>
      <c r="GO50" s="25" t="s">
        <v>64</v>
      </c>
      <c r="GP50" s="25" t="s">
        <v>7</v>
      </c>
      <c r="GQ50" s="25" t="s">
        <v>7</v>
      </c>
      <c r="GR50" s="25" t="s">
        <v>63</v>
      </c>
      <c r="GS50" s="25" t="s">
        <v>63</v>
      </c>
      <c r="GT50" s="17" t="s">
        <v>50</v>
      </c>
      <c r="GU50" s="25" t="s">
        <v>63</v>
      </c>
      <c r="GV50" s="31" t="s">
        <v>63</v>
      </c>
      <c r="GW50" s="25" t="s">
        <v>7</v>
      </c>
      <c r="GX50" s="25" t="s">
        <v>7</v>
      </c>
      <c r="GY50" s="25" t="s">
        <v>65</v>
      </c>
      <c r="GZ50" s="25" t="s">
        <v>52</v>
      </c>
      <c r="HA50" s="25" t="s">
        <v>65</v>
      </c>
      <c r="HB50" s="31" t="s">
        <v>65</v>
      </c>
      <c r="HC50" s="25" t="s">
        <v>65</v>
      </c>
      <c r="HD50" s="25" t="s">
        <v>7</v>
      </c>
      <c r="HE50" s="25" t="s">
        <v>7</v>
      </c>
      <c r="HF50" s="25" t="s">
        <v>54</v>
      </c>
      <c r="HG50" s="27" t="s">
        <v>8</v>
      </c>
      <c r="HH50" s="25" t="s">
        <v>10</v>
      </c>
      <c r="HI50" s="31" t="s">
        <v>54</v>
      </c>
      <c r="HJ50" s="31" t="s">
        <v>10</v>
      </c>
      <c r="HK50" s="25" t="s">
        <v>7</v>
      </c>
      <c r="HL50" s="25" t="s">
        <v>7</v>
      </c>
      <c r="HM50" s="27" t="s">
        <v>8</v>
      </c>
      <c r="HN50" s="25" t="s">
        <v>64</v>
      </c>
      <c r="HO50" s="25" t="s">
        <v>56</v>
      </c>
      <c r="HP50" s="25" t="s">
        <v>54</v>
      </c>
      <c r="HQ50" s="27" t="s">
        <v>8</v>
      </c>
      <c r="HR50" s="25" t="s">
        <v>7</v>
      </c>
      <c r="HS50" s="25" t="s">
        <v>7</v>
      </c>
      <c r="HT50" s="25" t="s">
        <v>51</v>
      </c>
      <c r="HU50" s="25" t="s">
        <v>51</v>
      </c>
      <c r="HV50" s="31" t="s">
        <v>51</v>
      </c>
      <c r="HW50" s="25" t="s">
        <v>37</v>
      </c>
      <c r="HX50" s="25" t="s">
        <v>51</v>
      </c>
      <c r="HY50" s="25" t="s">
        <v>7</v>
      </c>
      <c r="HZ50" s="25" t="s">
        <v>7</v>
      </c>
      <c r="IA50" s="17" t="s">
        <v>50</v>
      </c>
      <c r="IB50" s="25" t="s">
        <v>51</v>
      </c>
      <c r="IC50" s="25" t="s">
        <v>51</v>
      </c>
      <c r="ID50" s="31" t="s">
        <v>51</v>
      </c>
      <c r="IE50" s="25" t="s">
        <v>51</v>
      </c>
      <c r="IF50" s="25" t="s">
        <v>7</v>
      </c>
      <c r="IG50" s="25" t="s">
        <v>7</v>
      </c>
      <c r="IH50" s="31" t="s">
        <v>51</v>
      </c>
      <c r="II50" s="25" t="s">
        <v>51</v>
      </c>
      <c r="IJ50" s="25" t="s">
        <v>51</v>
      </c>
      <c r="IK50" s="25" t="s">
        <v>51</v>
      </c>
      <c r="IL50" s="25" t="s">
        <v>51</v>
      </c>
      <c r="IM50" s="25" t="s">
        <v>7</v>
      </c>
      <c r="IN50" s="25" t="s">
        <v>7</v>
      </c>
      <c r="IO50" s="25" t="s">
        <v>72</v>
      </c>
      <c r="IP50" s="31" t="s">
        <v>72</v>
      </c>
      <c r="IQ50" s="25" t="s">
        <v>51</v>
      </c>
      <c r="IR50" s="25" t="s">
        <v>57</v>
      </c>
      <c r="IS50" s="25" t="s">
        <v>72</v>
      </c>
      <c r="IT50" s="25" t="s">
        <v>7</v>
      </c>
      <c r="IU50" s="25" t="s">
        <v>7</v>
      </c>
      <c r="IV50" s="25" t="s">
        <v>60</v>
      </c>
      <c r="IW50" s="25" t="s">
        <v>74</v>
      </c>
      <c r="IX50" s="31" t="s">
        <v>60</v>
      </c>
      <c r="IY50" s="25" t="s">
        <v>75</v>
      </c>
      <c r="IZ50" s="17" t="s">
        <v>50</v>
      </c>
      <c r="JA50" s="25" t="s">
        <v>7</v>
      </c>
      <c r="JB50" s="25" t="s">
        <v>7</v>
      </c>
      <c r="JC50" s="39" t="s">
        <v>48</v>
      </c>
      <c r="JD50" s="39" t="s">
        <v>48</v>
      </c>
      <c r="JE50" s="39" t="s">
        <v>48</v>
      </c>
      <c r="JF50" s="39" t="s">
        <v>48</v>
      </c>
      <c r="JG50" s="39" t="s">
        <v>48</v>
      </c>
      <c r="JH50" s="39" t="s">
        <v>7</v>
      </c>
      <c r="JI50" s="39" t="s">
        <v>7</v>
      </c>
      <c r="JJ50" s="31" t="s">
        <v>49</v>
      </c>
      <c r="JK50" s="25" t="s">
        <v>49</v>
      </c>
      <c r="JL50" s="25" t="s">
        <v>52</v>
      </c>
      <c r="JM50" s="25" t="s">
        <v>49</v>
      </c>
      <c r="JN50" s="25" t="s">
        <v>49</v>
      </c>
      <c r="JO50" s="25" t="s">
        <v>7</v>
      </c>
      <c r="JP50" s="25" t="s">
        <v>7</v>
      </c>
      <c r="JQ50" s="25" t="s">
        <v>40</v>
      </c>
      <c r="JR50" s="17" t="s">
        <v>50</v>
      </c>
      <c r="JS50" s="31" t="s">
        <v>49</v>
      </c>
      <c r="JT50" s="25" t="s">
        <v>40</v>
      </c>
      <c r="JU50" s="25" t="s">
        <v>40</v>
      </c>
      <c r="JV50" s="25" t="s">
        <v>7</v>
      </c>
      <c r="JW50" s="25" t="s">
        <v>7</v>
      </c>
      <c r="JX50" s="25" t="s">
        <v>51</v>
      </c>
      <c r="JY50" s="31" t="s">
        <v>45</v>
      </c>
      <c r="JZ50" s="25" t="s">
        <v>37</v>
      </c>
      <c r="KA50" s="25" t="s">
        <v>45</v>
      </c>
      <c r="KB50" s="25" t="s">
        <v>45</v>
      </c>
      <c r="KC50" s="25" t="s">
        <v>7</v>
      </c>
      <c r="KD50" s="25" t="s">
        <v>7</v>
      </c>
      <c r="KE50" s="25" t="s">
        <v>51</v>
      </c>
      <c r="KF50" s="25" t="s">
        <v>44</v>
      </c>
      <c r="KG50" s="25" t="s">
        <v>44</v>
      </c>
      <c r="KH50" s="31" t="s">
        <v>44</v>
      </c>
      <c r="KI50" s="25" t="s">
        <v>52</v>
      </c>
      <c r="KJ50" s="25" t="s">
        <v>7</v>
      </c>
      <c r="KK50" s="25" t="s">
        <v>7</v>
      </c>
      <c r="KL50" s="25" t="s">
        <v>14</v>
      </c>
      <c r="KM50" s="31" t="s">
        <v>14</v>
      </c>
      <c r="KN50" s="27" t="s">
        <v>8</v>
      </c>
      <c r="KO50" s="25" t="s">
        <v>14</v>
      </c>
      <c r="KP50" s="25" t="s">
        <v>14</v>
      </c>
      <c r="KQ50" s="25" t="s">
        <v>7</v>
      </c>
      <c r="KR50" s="25" t="s">
        <v>7</v>
      </c>
      <c r="KS50" s="25" t="s">
        <v>53</v>
      </c>
      <c r="KT50" s="25" t="s">
        <v>54</v>
      </c>
      <c r="KU50" s="25" t="s">
        <v>54</v>
      </c>
      <c r="KV50" s="27" t="s">
        <v>8</v>
      </c>
      <c r="KW50" s="27" t="s">
        <v>8</v>
      </c>
      <c r="KX50" s="25" t="s">
        <v>7</v>
      </c>
      <c r="KY50" s="25" t="s">
        <v>7</v>
      </c>
      <c r="KZ50" s="25" t="s">
        <v>55</v>
      </c>
      <c r="LA50" s="31" t="s">
        <v>55</v>
      </c>
      <c r="LB50" s="25" t="s">
        <v>55</v>
      </c>
      <c r="LC50" s="25" t="s">
        <v>55</v>
      </c>
      <c r="LD50" s="25" t="s">
        <v>37</v>
      </c>
      <c r="LE50" s="25" t="s">
        <v>7</v>
      </c>
      <c r="LF50" s="25" t="s">
        <v>7</v>
      </c>
      <c r="LG50" s="31" t="s">
        <v>56</v>
      </c>
      <c r="LH50" s="25" t="s">
        <v>37</v>
      </c>
      <c r="LI50" s="25" t="s">
        <v>56</v>
      </c>
      <c r="LJ50" s="25" t="s">
        <v>56</v>
      </c>
      <c r="LK50" s="25" t="s">
        <v>56</v>
      </c>
      <c r="LL50" s="25" t="s">
        <v>7</v>
      </c>
      <c r="LM50" s="25" t="s">
        <v>7</v>
      </c>
      <c r="LN50" s="25" t="s">
        <v>51</v>
      </c>
      <c r="LO50" s="25" t="s">
        <v>51</v>
      </c>
      <c r="LP50" s="25" t="s">
        <v>51</v>
      </c>
      <c r="LQ50" s="17" t="s">
        <v>50</v>
      </c>
      <c r="LR50" s="31" t="s">
        <v>55</v>
      </c>
      <c r="LS50" s="25" t="s">
        <v>7</v>
      </c>
      <c r="LT50" s="25" t="s">
        <v>7</v>
      </c>
      <c r="LU50" s="25" t="s">
        <v>57</v>
      </c>
      <c r="LV50" s="25" t="s">
        <v>58</v>
      </c>
      <c r="LW50" s="31" t="s">
        <v>58</v>
      </c>
      <c r="LX50" s="25" t="s">
        <v>58</v>
      </c>
      <c r="LY50" s="25" t="s">
        <v>58</v>
      </c>
      <c r="LZ50" s="25" t="s">
        <v>7</v>
      </c>
      <c r="MA50" s="25" t="s">
        <v>7</v>
      </c>
      <c r="MB50" s="25" t="s">
        <v>58</v>
      </c>
      <c r="MC50" s="25" t="s">
        <v>57</v>
      </c>
      <c r="MD50" s="25" t="s">
        <v>59</v>
      </c>
      <c r="ME50" s="31" t="s">
        <v>51</v>
      </c>
      <c r="MF50" s="25" t="s">
        <v>60</v>
      </c>
      <c r="MG50" s="25" t="s">
        <v>7</v>
      </c>
      <c r="MH50" s="25" t="s">
        <v>7</v>
      </c>
      <c r="MI50" s="25" t="s">
        <v>59</v>
      </c>
      <c r="MJ50" s="31" t="s">
        <v>59</v>
      </c>
      <c r="MK50" s="25" t="s">
        <v>57</v>
      </c>
      <c r="ML50" s="25" t="s">
        <v>59</v>
      </c>
      <c r="MM50" s="25" t="s">
        <v>59</v>
      </c>
      <c r="MN50" s="25" t="s">
        <v>7</v>
      </c>
      <c r="MO50" s="25" t="s">
        <v>7</v>
      </c>
      <c r="MP50" s="25" t="s">
        <v>54</v>
      </c>
      <c r="MQ50" s="25" t="s">
        <v>54</v>
      </c>
      <c r="MR50" s="25" t="s">
        <v>54</v>
      </c>
      <c r="MS50" s="27" t="s">
        <v>8</v>
      </c>
      <c r="MT50" s="31" t="s">
        <v>54</v>
      </c>
      <c r="MU50" s="25" t="s">
        <v>7</v>
      </c>
      <c r="MV50" s="25" t="s">
        <v>7</v>
      </c>
      <c r="MW50" s="17" t="s">
        <v>46</v>
      </c>
      <c r="MX50" s="25" t="s">
        <v>54</v>
      </c>
      <c r="MY50" s="27" t="s">
        <v>8</v>
      </c>
      <c r="MZ50" s="25" t="s">
        <v>61</v>
      </c>
      <c r="NA50" s="27" t="s">
        <v>8</v>
      </c>
      <c r="NB50" s="25" t="s">
        <v>7</v>
      </c>
      <c r="NC50" s="25" t="s">
        <v>7</v>
      </c>
      <c r="ND50" s="31" t="s">
        <v>62</v>
      </c>
      <c r="NE50" s="25" t="s">
        <v>62</v>
      </c>
      <c r="NF50" s="25" t="s">
        <v>62</v>
      </c>
      <c r="NG50" s="25" t="s">
        <v>52</v>
      </c>
      <c r="NH50" s="25" t="s">
        <v>51</v>
      </c>
      <c r="NI50" s="25" t="s">
        <v>7</v>
      </c>
      <c r="NJ50" s="25" t="s">
        <v>7</v>
      </c>
      <c r="NK50" s="25" t="s">
        <v>51</v>
      </c>
      <c r="NL50" s="31" t="s">
        <v>51</v>
      </c>
      <c r="NM50" s="25" t="s">
        <v>51</v>
      </c>
      <c r="NN50" s="25" t="s">
        <v>51</v>
      </c>
      <c r="NO50" s="25" t="s">
        <v>61</v>
      </c>
      <c r="NP50" s="25" t="s">
        <v>7</v>
      </c>
      <c r="NQ50" s="25" t="s">
        <v>7</v>
      </c>
    </row>
    <row r="51" spans="1:486">
      <c r="A51" s="129"/>
      <c r="B51" s="121" t="s">
        <v>264</v>
      </c>
      <c r="C51" s="75" t="s">
        <v>264</v>
      </c>
      <c r="D51" s="75" t="s">
        <v>50</v>
      </c>
      <c r="E51" s="75" t="s">
        <v>264</v>
      </c>
      <c r="F51" s="106" t="str">
        <f>IF(COUNTIF(Trames!$K$73:$K$80,'Deroulé 5Jours'!$A48),"RA","JBC-24")</f>
        <v>JBC-24</v>
      </c>
      <c r="G51" s="75" t="s">
        <v>7</v>
      </c>
      <c r="H51" s="113" t="s">
        <v>7</v>
      </c>
      <c r="I51" s="80" t="s">
        <v>7</v>
      </c>
      <c r="J51" s="80" t="s">
        <v>7</v>
      </c>
      <c r="K51" s="25" t="s">
        <v>65</v>
      </c>
      <c r="L51" s="25" t="s">
        <v>52</v>
      </c>
      <c r="M51" s="25" t="s">
        <v>65</v>
      </c>
      <c r="N51" s="31" t="s">
        <v>65</v>
      </c>
      <c r="O51" s="25" t="s">
        <v>65</v>
      </c>
      <c r="P51" s="25" t="s">
        <v>7</v>
      </c>
      <c r="Q51" s="25" t="s">
        <v>7</v>
      </c>
      <c r="R51" s="25" t="s">
        <v>54</v>
      </c>
      <c r="S51" s="27" t="s">
        <v>8</v>
      </c>
      <c r="T51" s="25" t="s">
        <v>10</v>
      </c>
      <c r="U51" s="31" t="s">
        <v>54</v>
      </c>
      <c r="V51" s="31" t="s">
        <v>10</v>
      </c>
      <c r="W51" s="25" t="s">
        <v>7</v>
      </c>
      <c r="X51" s="25" t="s">
        <v>7</v>
      </c>
      <c r="Y51" s="27" t="s">
        <v>8</v>
      </c>
      <c r="Z51" s="25" t="s">
        <v>64</v>
      </c>
      <c r="AA51" s="25" t="s">
        <v>56</v>
      </c>
      <c r="AB51" s="25" t="s">
        <v>54</v>
      </c>
      <c r="AC51" s="27" t="s">
        <v>8</v>
      </c>
      <c r="AD51" s="25" t="s">
        <v>7</v>
      </c>
      <c r="AE51" s="25" t="s">
        <v>7</v>
      </c>
      <c r="AF51" s="25" t="s">
        <v>51</v>
      </c>
      <c r="AG51" s="25" t="s">
        <v>51</v>
      </c>
      <c r="AH51" s="31" t="s">
        <v>51</v>
      </c>
      <c r="AI51" s="25" t="s">
        <v>37</v>
      </c>
      <c r="AJ51" s="25" t="s">
        <v>51</v>
      </c>
      <c r="AK51" s="25" t="s">
        <v>7</v>
      </c>
      <c r="AL51" s="25" t="s">
        <v>7</v>
      </c>
      <c r="AM51" s="17" t="s">
        <v>50</v>
      </c>
      <c r="AN51" s="25" t="s">
        <v>51</v>
      </c>
      <c r="AO51" s="25" t="s">
        <v>51</v>
      </c>
      <c r="AP51" s="31" t="s">
        <v>51</v>
      </c>
      <c r="AQ51" s="25" t="s">
        <v>51</v>
      </c>
      <c r="AR51" s="25" t="s">
        <v>7</v>
      </c>
      <c r="AS51" s="25" t="s">
        <v>7</v>
      </c>
      <c r="AT51" s="31" t="s">
        <v>51</v>
      </c>
      <c r="AU51" s="25" t="s">
        <v>51</v>
      </c>
      <c r="AV51" s="25" t="s">
        <v>51</v>
      </c>
      <c r="AW51" s="25" t="s">
        <v>51</v>
      </c>
      <c r="AX51" s="25" t="s">
        <v>51</v>
      </c>
      <c r="AY51" s="25" t="s">
        <v>7</v>
      </c>
      <c r="AZ51" s="25" t="s">
        <v>7</v>
      </c>
      <c r="BA51" s="25" t="s">
        <v>72</v>
      </c>
      <c r="BB51" s="31" t="s">
        <v>72</v>
      </c>
      <c r="BC51" s="25" t="s">
        <v>51</v>
      </c>
      <c r="BD51" s="25" t="s">
        <v>57</v>
      </c>
      <c r="BE51" s="25" t="s">
        <v>72</v>
      </c>
      <c r="BF51" s="25" t="s">
        <v>7</v>
      </c>
      <c r="BG51" s="25" t="s">
        <v>7</v>
      </c>
      <c r="BH51" s="25" t="s">
        <v>60</v>
      </c>
      <c r="BI51" s="25" t="s">
        <v>74</v>
      </c>
      <c r="BJ51" s="31" t="s">
        <v>60</v>
      </c>
      <c r="BK51" s="25" t="s">
        <v>75</v>
      </c>
      <c r="BL51" s="17" t="s">
        <v>50</v>
      </c>
      <c r="BM51" s="25" t="s">
        <v>7</v>
      </c>
      <c r="BN51" s="25" t="s">
        <v>7</v>
      </c>
      <c r="BO51" s="39" t="s">
        <v>48</v>
      </c>
      <c r="BP51" s="39" t="s">
        <v>48</v>
      </c>
      <c r="BQ51" s="39" t="s">
        <v>48</v>
      </c>
      <c r="BR51" s="39" t="s">
        <v>48</v>
      </c>
      <c r="BS51" s="39" t="s">
        <v>48</v>
      </c>
      <c r="BT51" s="39" t="s">
        <v>7</v>
      </c>
      <c r="BU51" s="39" t="s">
        <v>7</v>
      </c>
      <c r="BV51" s="31" t="s">
        <v>49</v>
      </c>
      <c r="BW51" s="25" t="s">
        <v>49</v>
      </c>
      <c r="BX51" s="25" t="s">
        <v>52</v>
      </c>
      <c r="BY51" s="25" t="s">
        <v>49</v>
      </c>
      <c r="BZ51" s="25" t="s">
        <v>49</v>
      </c>
      <c r="CA51" s="25" t="s">
        <v>7</v>
      </c>
      <c r="CB51" s="25" t="s">
        <v>7</v>
      </c>
      <c r="CC51" s="25" t="s">
        <v>40</v>
      </c>
      <c r="CD51" s="17" t="s">
        <v>50</v>
      </c>
      <c r="CE51" s="31" t="s">
        <v>49</v>
      </c>
      <c r="CF51" s="25" t="s">
        <v>40</v>
      </c>
      <c r="CG51" s="25" t="s">
        <v>40</v>
      </c>
      <c r="CH51" s="25" t="s">
        <v>7</v>
      </c>
      <c r="CI51" s="25" t="s">
        <v>7</v>
      </c>
      <c r="CJ51" s="25" t="s">
        <v>51</v>
      </c>
      <c r="CK51" s="31" t="s">
        <v>45</v>
      </c>
      <c r="CL51" s="25" t="s">
        <v>37</v>
      </c>
      <c r="CM51" s="25" t="s">
        <v>45</v>
      </c>
      <c r="CN51" s="25" t="s">
        <v>45</v>
      </c>
      <c r="CO51" s="25" t="s">
        <v>7</v>
      </c>
      <c r="CP51" s="25" t="s">
        <v>7</v>
      </c>
      <c r="CQ51" s="25" t="s">
        <v>51</v>
      </c>
      <c r="CR51" s="25" t="s">
        <v>44</v>
      </c>
      <c r="CS51" s="25" t="s">
        <v>44</v>
      </c>
      <c r="CT51" s="31" t="s">
        <v>44</v>
      </c>
      <c r="CU51" s="25" t="s">
        <v>52</v>
      </c>
      <c r="CV51" s="25" t="s">
        <v>7</v>
      </c>
      <c r="CW51" s="25" t="s">
        <v>7</v>
      </c>
      <c r="CX51" s="25" t="s">
        <v>14</v>
      </c>
      <c r="CY51" s="31" t="s">
        <v>14</v>
      </c>
      <c r="CZ51" s="27" t="s">
        <v>8</v>
      </c>
      <c r="DA51" s="25" t="s">
        <v>14</v>
      </c>
      <c r="DB51" s="25" t="s">
        <v>14</v>
      </c>
      <c r="DC51" s="25" t="s">
        <v>7</v>
      </c>
      <c r="DD51" s="25" t="s">
        <v>7</v>
      </c>
      <c r="DE51" s="25" t="s">
        <v>53</v>
      </c>
      <c r="DF51" s="25" t="s">
        <v>54</v>
      </c>
      <c r="DG51" s="25" t="s">
        <v>54</v>
      </c>
      <c r="DH51" s="27" t="s">
        <v>8</v>
      </c>
      <c r="DI51" s="27" t="s">
        <v>8</v>
      </c>
      <c r="DJ51" s="25" t="s">
        <v>7</v>
      </c>
      <c r="DK51" s="25" t="s">
        <v>7</v>
      </c>
      <c r="DL51" s="25" t="s">
        <v>55</v>
      </c>
      <c r="DM51" s="31" t="s">
        <v>55</v>
      </c>
      <c r="DN51" s="25" t="s">
        <v>55</v>
      </c>
      <c r="DO51" s="25" t="s">
        <v>55</v>
      </c>
      <c r="DP51" s="25" t="s">
        <v>37</v>
      </c>
      <c r="DQ51" s="25" t="s">
        <v>7</v>
      </c>
      <c r="DR51" s="25" t="s">
        <v>7</v>
      </c>
      <c r="DS51" s="31" t="s">
        <v>56</v>
      </c>
      <c r="DT51" s="25" t="s">
        <v>37</v>
      </c>
      <c r="DU51" s="25" t="s">
        <v>56</v>
      </c>
      <c r="DV51" s="25" t="s">
        <v>56</v>
      </c>
      <c r="DW51" s="25" t="s">
        <v>56</v>
      </c>
      <c r="DX51" s="25" t="s">
        <v>7</v>
      </c>
      <c r="DY51" s="25" t="s">
        <v>7</v>
      </c>
      <c r="DZ51" s="25" t="s">
        <v>51</v>
      </c>
      <c r="EA51" s="25" t="s">
        <v>51</v>
      </c>
      <c r="EB51" s="25" t="s">
        <v>51</v>
      </c>
      <c r="EC51" s="17" t="s">
        <v>50</v>
      </c>
      <c r="ED51" s="31" t="s">
        <v>55</v>
      </c>
      <c r="EE51" s="25" t="s">
        <v>7</v>
      </c>
      <c r="EF51" s="25" t="s">
        <v>7</v>
      </c>
      <c r="EG51" s="25" t="s">
        <v>57</v>
      </c>
      <c r="EH51" s="25" t="s">
        <v>58</v>
      </c>
      <c r="EI51" s="31" t="s">
        <v>58</v>
      </c>
      <c r="EJ51" s="25" t="s">
        <v>58</v>
      </c>
      <c r="EK51" s="25" t="s">
        <v>58</v>
      </c>
      <c r="EL51" s="25" t="s">
        <v>7</v>
      </c>
      <c r="EM51" s="25" t="s">
        <v>7</v>
      </c>
      <c r="EN51" s="25" t="s">
        <v>58</v>
      </c>
      <c r="EO51" s="25" t="s">
        <v>57</v>
      </c>
      <c r="EP51" s="25" t="s">
        <v>59</v>
      </c>
      <c r="EQ51" s="31" t="s">
        <v>51</v>
      </c>
      <c r="ER51" s="25" t="s">
        <v>60</v>
      </c>
      <c r="ES51" s="25" t="s">
        <v>7</v>
      </c>
      <c r="ET51" s="25" t="s">
        <v>7</v>
      </c>
      <c r="EU51" s="25" t="s">
        <v>59</v>
      </c>
      <c r="EV51" s="31" t="s">
        <v>59</v>
      </c>
      <c r="EW51" s="25" t="s">
        <v>57</v>
      </c>
      <c r="EX51" s="25" t="s">
        <v>59</v>
      </c>
      <c r="EY51" s="25" t="s">
        <v>59</v>
      </c>
      <c r="EZ51" s="25" t="s">
        <v>7</v>
      </c>
      <c r="FA51" s="25" t="s">
        <v>7</v>
      </c>
      <c r="FB51" s="25" t="s">
        <v>54</v>
      </c>
      <c r="FC51" s="25" t="s">
        <v>54</v>
      </c>
      <c r="FD51" s="25" t="s">
        <v>54</v>
      </c>
      <c r="FE51" s="27" t="s">
        <v>8</v>
      </c>
      <c r="FF51" s="31" t="s">
        <v>54</v>
      </c>
      <c r="FG51" s="25" t="s">
        <v>7</v>
      </c>
      <c r="FH51" s="25" t="s">
        <v>7</v>
      </c>
      <c r="FI51" s="17" t="s">
        <v>46</v>
      </c>
      <c r="FJ51" s="25" t="s">
        <v>54</v>
      </c>
      <c r="FK51" s="27" t="s">
        <v>8</v>
      </c>
      <c r="FL51" s="25" t="s">
        <v>61</v>
      </c>
      <c r="FM51" s="27" t="s">
        <v>8</v>
      </c>
      <c r="FN51" s="25" t="s">
        <v>7</v>
      </c>
      <c r="FO51" s="25" t="s">
        <v>7</v>
      </c>
      <c r="FP51" s="31" t="s">
        <v>62</v>
      </c>
      <c r="FQ51" s="25" t="s">
        <v>62</v>
      </c>
      <c r="FR51" s="25" t="s">
        <v>62</v>
      </c>
      <c r="FS51" s="25" t="s">
        <v>52</v>
      </c>
      <c r="FT51" s="25" t="s">
        <v>51</v>
      </c>
      <c r="FU51" s="25" t="s">
        <v>7</v>
      </c>
      <c r="FV51" s="25" t="s">
        <v>7</v>
      </c>
      <c r="FW51" s="25" t="s">
        <v>51</v>
      </c>
      <c r="FX51" s="31" t="s">
        <v>51</v>
      </c>
      <c r="FY51" s="25" t="s">
        <v>51</v>
      </c>
      <c r="FZ51" s="25" t="s">
        <v>51</v>
      </c>
      <c r="GA51" s="25" t="s">
        <v>61</v>
      </c>
      <c r="GB51" s="25" t="s">
        <v>7</v>
      </c>
      <c r="GC51" s="25" t="s">
        <v>7</v>
      </c>
      <c r="GD51" s="25" t="s">
        <v>61</v>
      </c>
      <c r="GE51" s="25" t="s">
        <v>56</v>
      </c>
      <c r="GF51" s="31" t="s">
        <v>63</v>
      </c>
      <c r="GG51" s="25" t="s">
        <v>64</v>
      </c>
      <c r="GH51" s="25" t="s">
        <v>64</v>
      </c>
      <c r="GI51" s="25" t="s">
        <v>7</v>
      </c>
      <c r="GJ51" s="25" t="s">
        <v>7</v>
      </c>
      <c r="GK51" s="25" t="s">
        <v>63</v>
      </c>
      <c r="GL51" s="25" t="s">
        <v>63</v>
      </c>
      <c r="GM51" s="17" t="s">
        <v>50</v>
      </c>
      <c r="GN51" s="25" t="s">
        <v>63</v>
      </c>
      <c r="GO51" s="31" t="s">
        <v>63</v>
      </c>
      <c r="GP51" s="25" t="s">
        <v>7</v>
      </c>
      <c r="GQ51" s="25" t="s">
        <v>7</v>
      </c>
      <c r="GR51" s="25" t="s">
        <v>65</v>
      </c>
      <c r="GS51" s="25" t="s">
        <v>52</v>
      </c>
      <c r="GT51" s="25" t="s">
        <v>65</v>
      </c>
      <c r="GU51" s="31" t="s">
        <v>65</v>
      </c>
      <c r="GV51" s="25" t="s">
        <v>65</v>
      </c>
      <c r="GW51" s="25" t="s">
        <v>7</v>
      </c>
      <c r="GX51" s="25" t="s">
        <v>7</v>
      </c>
      <c r="GY51" s="25" t="s">
        <v>54</v>
      </c>
      <c r="GZ51" s="27" t="s">
        <v>8</v>
      </c>
      <c r="HA51" s="25" t="s">
        <v>10</v>
      </c>
      <c r="HB51" s="31" t="s">
        <v>54</v>
      </c>
      <c r="HC51" s="31" t="s">
        <v>10</v>
      </c>
      <c r="HD51" s="25" t="s">
        <v>7</v>
      </c>
      <c r="HE51" s="25" t="s">
        <v>7</v>
      </c>
      <c r="HF51" s="27" t="s">
        <v>8</v>
      </c>
      <c r="HG51" s="25" t="s">
        <v>64</v>
      </c>
      <c r="HH51" s="25" t="s">
        <v>56</v>
      </c>
      <c r="HI51" s="25" t="s">
        <v>54</v>
      </c>
      <c r="HJ51" s="27" t="s">
        <v>8</v>
      </c>
      <c r="HK51" s="25" t="s">
        <v>7</v>
      </c>
      <c r="HL51" s="25" t="s">
        <v>7</v>
      </c>
      <c r="HM51" s="25" t="s">
        <v>51</v>
      </c>
      <c r="HN51" s="25" t="s">
        <v>51</v>
      </c>
      <c r="HO51" s="31" t="s">
        <v>51</v>
      </c>
      <c r="HP51" s="25" t="s">
        <v>37</v>
      </c>
      <c r="HQ51" s="25" t="s">
        <v>51</v>
      </c>
      <c r="HR51" s="25" t="s">
        <v>7</v>
      </c>
      <c r="HS51" s="25" t="s">
        <v>7</v>
      </c>
      <c r="HT51" s="17" t="s">
        <v>50</v>
      </c>
      <c r="HU51" s="25" t="s">
        <v>51</v>
      </c>
      <c r="HV51" s="25" t="s">
        <v>51</v>
      </c>
      <c r="HW51" s="31" t="s">
        <v>51</v>
      </c>
      <c r="HX51" s="25" t="s">
        <v>51</v>
      </c>
      <c r="HY51" s="25" t="s">
        <v>7</v>
      </c>
      <c r="HZ51" s="25" t="s">
        <v>7</v>
      </c>
      <c r="IA51" s="31" t="s">
        <v>51</v>
      </c>
      <c r="IB51" s="25" t="s">
        <v>51</v>
      </c>
      <c r="IC51" s="25" t="s">
        <v>51</v>
      </c>
      <c r="ID51" s="25" t="s">
        <v>51</v>
      </c>
      <c r="IE51" s="25" t="s">
        <v>51</v>
      </c>
      <c r="IF51" s="25" t="s">
        <v>7</v>
      </c>
      <c r="IG51" s="25" t="s">
        <v>7</v>
      </c>
      <c r="IH51" s="25" t="s">
        <v>72</v>
      </c>
      <c r="II51" s="31" t="s">
        <v>72</v>
      </c>
      <c r="IJ51" s="25" t="s">
        <v>51</v>
      </c>
      <c r="IK51" s="25" t="s">
        <v>57</v>
      </c>
      <c r="IL51" s="25" t="s">
        <v>72</v>
      </c>
      <c r="IM51" s="25" t="s">
        <v>7</v>
      </c>
      <c r="IN51" s="25" t="s">
        <v>7</v>
      </c>
      <c r="IO51" s="25" t="s">
        <v>60</v>
      </c>
      <c r="IP51" s="25" t="s">
        <v>74</v>
      </c>
      <c r="IQ51" s="31" t="s">
        <v>60</v>
      </c>
      <c r="IR51" s="25" t="s">
        <v>75</v>
      </c>
      <c r="IS51" s="17" t="s">
        <v>50</v>
      </c>
      <c r="IT51" s="25" t="s">
        <v>7</v>
      </c>
      <c r="IU51" s="25" t="s">
        <v>7</v>
      </c>
      <c r="IV51" s="39" t="s">
        <v>48</v>
      </c>
      <c r="IW51" s="39" t="s">
        <v>48</v>
      </c>
      <c r="IX51" s="39" t="s">
        <v>48</v>
      </c>
      <c r="IY51" s="39" t="s">
        <v>48</v>
      </c>
      <c r="IZ51" s="39" t="s">
        <v>48</v>
      </c>
      <c r="JA51" s="39" t="s">
        <v>7</v>
      </c>
      <c r="JB51" s="39" t="s">
        <v>7</v>
      </c>
      <c r="JC51" s="31" t="s">
        <v>49</v>
      </c>
      <c r="JD51" s="25" t="s">
        <v>49</v>
      </c>
      <c r="JE51" s="25" t="s">
        <v>52</v>
      </c>
      <c r="JF51" s="25" t="s">
        <v>49</v>
      </c>
      <c r="JG51" s="25" t="s">
        <v>49</v>
      </c>
      <c r="JH51" s="25" t="s">
        <v>7</v>
      </c>
      <c r="JI51" s="25" t="s">
        <v>7</v>
      </c>
      <c r="JJ51" s="25" t="s">
        <v>40</v>
      </c>
      <c r="JK51" s="17" t="s">
        <v>50</v>
      </c>
      <c r="JL51" s="31" t="s">
        <v>49</v>
      </c>
      <c r="JM51" s="25" t="s">
        <v>40</v>
      </c>
      <c r="JN51" s="25" t="s">
        <v>40</v>
      </c>
      <c r="JO51" s="25" t="s">
        <v>7</v>
      </c>
      <c r="JP51" s="25" t="s">
        <v>7</v>
      </c>
      <c r="JQ51" s="25" t="s">
        <v>51</v>
      </c>
      <c r="JR51" s="31" t="s">
        <v>45</v>
      </c>
      <c r="JS51" s="25" t="s">
        <v>37</v>
      </c>
      <c r="JT51" s="25" t="s">
        <v>45</v>
      </c>
      <c r="JU51" s="25" t="s">
        <v>45</v>
      </c>
      <c r="JV51" s="25" t="s">
        <v>7</v>
      </c>
      <c r="JW51" s="25" t="s">
        <v>7</v>
      </c>
      <c r="JX51" s="25" t="s">
        <v>51</v>
      </c>
      <c r="JY51" s="25" t="s">
        <v>44</v>
      </c>
      <c r="JZ51" s="25" t="s">
        <v>44</v>
      </c>
      <c r="KA51" s="31" t="s">
        <v>44</v>
      </c>
      <c r="KB51" s="25" t="s">
        <v>52</v>
      </c>
      <c r="KC51" s="25" t="s">
        <v>7</v>
      </c>
      <c r="KD51" s="25" t="s">
        <v>7</v>
      </c>
      <c r="KE51" s="25" t="s">
        <v>14</v>
      </c>
      <c r="KF51" s="31" t="s">
        <v>14</v>
      </c>
      <c r="KG51" s="27" t="s">
        <v>8</v>
      </c>
      <c r="KH51" s="25" t="s">
        <v>14</v>
      </c>
      <c r="KI51" s="25" t="s">
        <v>14</v>
      </c>
      <c r="KJ51" s="25" t="s">
        <v>7</v>
      </c>
      <c r="KK51" s="25" t="s">
        <v>7</v>
      </c>
      <c r="KL51" s="25" t="s">
        <v>53</v>
      </c>
      <c r="KM51" s="25" t="s">
        <v>54</v>
      </c>
      <c r="KN51" s="25" t="s">
        <v>54</v>
      </c>
      <c r="KO51" s="27" t="s">
        <v>8</v>
      </c>
      <c r="KP51" s="27" t="s">
        <v>8</v>
      </c>
      <c r="KQ51" s="25" t="s">
        <v>7</v>
      </c>
      <c r="KR51" s="25" t="s">
        <v>7</v>
      </c>
      <c r="KS51" s="25" t="s">
        <v>55</v>
      </c>
      <c r="KT51" s="31" t="s">
        <v>55</v>
      </c>
      <c r="KU51" s="25" t="s">
        <v>55</v>
      </c>
      <c r="KV51" s="25" t="s">
        <v>55</v>
      </c>
      <c r="KW51" s="25" t="s">
        <v>37</v>
      </c>
      <c r="KX51" s="25" t="s">
        <v>7</v>
      </c>
      <c r="KY51" s="25" t="s">
        <v>7</v>
      </c>
      <c r="KZ51" s="31" t="s">
        <v>56</v>
      </c>
      <c r="LA51" s="25" t="s">
        <v>37</v>
      </c>
      <c r="LB51" s="25" t="s">
        <v>56</v>
      </c>
      <c r="LC51" s="25" t="s">
        <v>56</v>
      </c>
      <c r="LD51" s="25" t="s">
        <v>56</v>
      </c>
      <c r="LE51" s="25" t="s">
        <v>7</v>
      </c>
      <c r="LF51" s="25" t="s">
        <v>7</v>
      </c>
      <c r="LG51" s="25" t="s">
        <v>51</v>
      </c>
      <c r="LH51" s="25" t="s">
        <v>51</v>
      </c>
      <c r="LI51" s="25" t="s">
        <v>51</v>
      </c>
      <c r="LJ51" s="17" t="s">
        <v>50</v>
      </c>
      <c r="LK51" s="31" t="s">
        <v>55</v>
      </c>
      <c r="LL51" s="25" t="s">
        <v>7</v>
      </c>
      <c r="LM51" s="25" t="s">
        <v>7</v>
      </c>
      <c r="LN51" s="25" t="s">
        <v>57</v>
      </c>
      <c r="LO51" s="25" t="s">
        <v>58</v>
      </c>
      <c r="LP51" s="31" t="s">
        <v>58</v>
      </c>
      <c r="LQ51" s="25" t="s">
        <v>58</v>
      </c>
      <c r="LR51" s="25" t="s">
        <v>58</v>
      </c>
      <c r="LS51" s="25" t="s">
        <v>7</v>
      </c>
      <c r="LT51" s="25" t="s">
        <v>7</v>
      </c>
      <c r="LU51" s="25" t="s">
        <v>58</v>
      </c>
      <c r="LV51" s="25" t="s">
        <v>57</v>
      </c>
      <c r="LW51" s="25" t="s">
        <v>59</v>
      </c>
      <c r="LX51" s="31" t="s">
        <v>51</v>
      </c>
      <c r="LY51" s="25" t="s">
        <v>60</v>
      </c>
      <c r="LZ51" s="25" t="s">
        <v>7</v>
      </c>
      <c r="MA51" s="25" t="s">
        <v>7</v>
      </c>
      <c r="MB51" s="25" t="s">
        <v>59</v>
      </c>
      <c r="MC51" s="31" t="s">
        <v>59</v>
      </c>
      <c r="MD51" s="25" t="s">
        <v>57</v>
      </c>
      <c r="ME51" s="25" t="s">
        <v>59</v>
      </c>
      <c r="MF51" s="25" t="s">
        <v>59</v>
      </c>
      <c r="MG51" s="25" t="s">
        <v>7</v>
      </c>
      <c r="MH51" s="25" t="s">
        <v>7</v>
      </c>
      <c r="MI51" s="25" t="s">
        <v>54</v>
      </c>
      <c r="MJ51" s="25" t="s">
        <v>54</v>
      </c>
      <c r="MK51" s="25" t="s">
        <v>54</v>
      </c>
      <c r="ML51" s="27" t="s">
        <v>8</v>
      </c>
      <c r="MM51" s="31" t="s">
        <v>54</v>
      </c>
      <c r="MN51" s="25" t="s">
        <v>7</v>
      </c>
      <c r="MO51" s="25" t="s">
        <v>7</v>
      </c>
      <c r="MP51" s="17" t="s">
        <v>46</v>
      </c>
      <c r="MQ51" s="25" t="s">
        <v>54</v>
      </c>
      <c r="MR51" s="27" t="s">
        <v>8</v>
      </c>
      <c r="MS51" s="25" t="s">
        <v>61</v>
      </c>
      <c r="MT51" s="27" t="s">
        <v>8</v>
      </c>
      <c r="MU51" s="25" t="s">
        <v>7</v>
      </c>
      <c r="MV51" s="25" t="s">
        <v>7</v>
      </c>
      <c r="MW51" s="31" t="s">
        <v>62</v>
      </c>
      <c r="MX51" s="25" t="s">
        <v>62</v>
      </c>
      <c r="MY51" s="25" t="s">
        <v>62</v>
      </c>
      <c r="MZ51" s="25" t="s">
        <v>52</v>
      </c>
      <c r="NA51" s="25" t="s">
        <v>51</v>
      </c>
      <c r="NB51" s="25" t="s">
        <v>7</v>
      </c>
      <c r="NC51" s="25" t="s">
        <v>7</v>
      </c>
      <c r="ND51" s="25" t="s">
        <v>51</v>
      </c>
      <c r="NE51" s="31" t="s">
        <v>51</v>
      </c>
      <c r="NF51" s="25" t="s">
        <v>51</v>
      </c>
      <c r="NG51" s="25" t="s">
        <v>51</v>
      </c>
      <c r="NH51" s="25" t="s">
        <v>61</v>
      </c>
      <c r="NI51" s="25" t="s">
        <v>7</v>
      </c>
      <c r="NJ51" s="25" t="s">
        <v>7</v>
      </c>
      <c r="NK51" s="25" t="s">
        <v>61</v>
      </c>
      <c r="NL51" s="25" t="s">
        <v>56</v>
      </c>
      <c r="NM51" s="31" t="s">
        <v>63</v>
      </c>
      <c r="NN51" s="25" t="s">
        <v>64</v>
      </c>
      <c r="NO51" s="25" t="s">
        <v>64</v>
      </c>
      <c r="NP51" s="25" t="s">
        <v>7</v>
      </c>
      <c r="NQ51" s="25" t="s">
        <v>7</v>
      </c>
    </row>
    <row r="52" spans="1:486">
      <c r="A52" s="129"/>
      <c r="B52" s="121" t="s">
        <v>263</v>
      </c>
      <c r="C52" s="75" t="s">
        <v>52</v>
      </c>
      <c r="D52" s="75" t="s">
        <v>263</v>
      </c>
      <c r="E52" s="106" t="str">
        <f>IF(COUNTIF(Trames!$K$73:$K$80,'Deroulé 5Jours'!$A49),"RA","JBC-22")</f>
        <v>JBC-22</v>
      </c>
      <c r="F52" s="75" t="s">
        <v>263</v>
      </c>
      <c r="G52" s="75" t="s">
        <v>7</v>
      </c>
      <c r="H52" s="113" t="s">
        <v>7</v>
      </c>
      <c r="I52" s="80" t="s">
        <v>7</v>
      </c>
      <c r="J52" s="80" t="s">
        <v>7</v>
      </c>
      <c r="K52" s="25" t="s">
        <v>54</v>
      </c>
      <c r="L52" s="27" t="s">
        <v>8</v>
      </c>
      <c r="M52" s="25" t="s">
        <v>10</v>
      </c>
      <c r="N52" s="31" t="s">
        <v>54</v>
      </c>
      <c r="O52" s="31" t="s">
        <v>10</v>
      </c>
      <c r="P52" s="25" t="s">
        <v>7</v>
      </c>
      <c r="Q52" s="25" t="s">
        <v>7</v>
      </c>
      <c r="R52" s="27" t="s">
        <v>8</v>
      </c>
      <c r="S52" s="25" t="s">
        <v>64</v>
      </c>
      <c r="T52" s="25" t="s">
        <v>56</v>
      </c>
      <c r="U52" s="25" t="s">
        <v>54</v>
      </c>
      <c r="V52" s="27" t="s">
        <v>8</v>
      </c>
      <c r="W52" s="25" t="s">
        <v>7</v>
      </c>
      <c r="X52" s="25" t="s">
        <v>7</v>
      </c>
      <c r="Y52" s="25" t="s">
        <v>51</v>
      </c>
      <c r="Z52" s="25" t="s">
        <v>51</v>
      </c>
      <c r="AA52" s="31" t="s">
        <v>51</v>
      </c>
      <c r="AB52" s="25" t="s">
        <v>37</v>
      </c>
      <c r="AC52" s="25" t="s">
        <v>51</v>
      </c>
      <c r="AD52" s="25" t="s">
        <v>7</v>
      </c>
      <c r="AE52" s="25" t="s">
        <v>7</v>
      </c>
      <c r="AF52" s="17" t="s">
        <v>50</v>
      </c>
      <c r="AG52" s="25" t="s">
        <v>51</v>
      </c>
      <c r="AH52" s="25" t="s">
        <v>51</v>
      </c>
      <c r="AI52" s="31" t="s">
        <v>51</v>
      </c>
      <c r="AJ52" s="25" t="s">
        <v>51</v>
      </c>
      <c r="AK52" s="25" t="s">
        <v>7</v>
      </c>
      <c r="AL52" s="25" t="s">
        <v>7</v>
      </c>
      <c r="AM52" s="31" t="s">
        <v>51</v>
      </c>
      <c r="AN52" s="25" t="s">
        <v>51</v>
      </c>
      <c r="AO52" s="25" t="s">
        <v>51</v>
      </c>
      <c r="AP52" s="25" t="s">
        <v>51</v>
      </c>
      <c r="AQ52" s="25" t="s">
        <v>51</v>
      </c>
      <c r="AR52" s="25" t="s">
        <v>7</v>
      </c>
      <c r="AS52" s="25" t="s">
        <v>7</v>
      </c>
      <c r="AT52" s="25" t="s">
        <v>72</v>
      </c>
      <c r="AU52" s="31" t="s">
        <v>72</v>
      </c>
      <c r="AV52" s="25" t="s">
        <v>51</v>
      </c>
      <c r="AW52" s="25" t="s">
        <v>57</v>
      </c>
      <c r="AX52" s="25" t="s">
        <v>72</v>
      </c>
      <c r="AY52" s="25" t="s">
        <v>7</v>
      </c>
      <c r="AZ52" s="25" t="s">
        <v>7</v>
      </c>
      <c r="BA52" s="25" t="s">
        <v>60</v>
      </c>
      <c r="BB52" s="25" t="s">
        <v>74</v>
      </c>
      <c r="BC52" s="31" t="s">
        <v>60</v>
      </c>
      <c r="BD52" s="25" t="s">
        <v>75</v>
      </c>
      <c r="BE52" s="17" t="s">
        <v>50</v>
      </c>
      <c r="BF52" s="25" t="s">
        <v>7</v>
      </c>
      <c r="BG52" s="25" t="s">
        <v>7</v>
      </c>
      <c r="BH52" s="39" t="s">
        <v>48</v>
      </c>
      <c r="BI52" s="39" t="s">
        <v>48</v>
      </c>
      <c r="BJ52" s="39" t="s">
        <v>48</v>
      </c>
      <c r="BK52" s="39" t="s">
        <v>48</v>
      </c>
      <c r="BL52" s="39" t="s">
        <v>48</v>
      </c>
      <c r="BM52" s="39" t="s">
        <v>7</v>
      </c>
      <c r="BN52" s="39" t="s">
        <v>7</v>
      </c>
      <c r="BO52" s="31" t="s">
        <v>49</v>
      </c>
      <c r="BP52" s="25" t="s">
        <v>49</v>
      </c>
      <c r="BQ52" s="25" t="s">
        <v>52</v>
      </c>
      <c r="BR52" s="25" t="s">
        <v>49</v>
      </c>
      <c r="BS52" s="25" t="s">
        <v>49</v>
      </c>
      <c r="BT52" s="25" t="s">
        <v>7</v>
      </c>
      <c r="BU52" s="25" t="s">
        <v>7</v>
      </c>
      <c r="BV52" s="25" t="s">
        <v>40</v>
      </c>
      <c r="BW52" s="17" t="s">
        <v>50</v>
      </c>
      <c r="BX52" s="31" t="s">
        <v>49</v>
      </c>
      <c r="BY52" s="25" t="s">
        <v>40</v>
      </c>
      <c r="BZ52" s="25" t="s">
        <v>40</v>
      </c>
      <c r="CA52" s="25" t="s">
        <v>7</v>
      </c>
      <c r="CB52" s="25" t="s">
        <v>7</v>
      </c>
      <c r="CC52" s="25" t="s">
        <v>51</v>
      </c>
      <c r="CD52" s="31" t="s">
        <v>45</v>
      </c>
      <c r="CE52" s="25" t="s">
        <v>37</v>
      </c>
      <c r="CF52" s="25" t="s">
        <v>45</v>
      </c>
      <c r="CG52" s="25" t="s">
        <v>45</v>
      </c>
      <c r="CH52" s="25" t="s">
        <v>7</v>
      </c>
      <c r="CI52" s="25" t="s">
        <v>7</v>
      </c>
      <c r="CJ52" s="25" t="s">
        <v>51</v>
      </c>
      <c r="CK52" s="25" t="s">
        <v>44</v>
      </c>
      <c r="CL52" s="25" t="s">
        <v>44</v>
      </c>
      <c r="CM52" s="31" t="s">
        <v>44</v>
      </c>
      <c r="CN52" s="25" t="s">
        <v>52</v>
      </c>
      <c r="CO52" s="25" t="s">
        <v>7</v>
      </c>
      <c r="CP52" s="25" t="s">
        <v>7</v>
      </c>
      <c r="CQ52" s="25" t="s">
        <v>14</v>
      </c>
      <c r="CR52" s="31" t="s">
        <v>14</v>
      </c>
      <c r="CS52" s="27" t="s">
        <v>8</v>
      </c>
      <c r="CT52" s="25" t="s">
        <v>14</v>
      </c>
      <c r="CU52" s="25" t="s">
        <v>14</v>
      </c>
      <c r="CV52" s="25" t="s">
        <v>7</v>
      </c>
      <c r="CW52" s="25" t="s">
        <v>7</v>
      </c>
      <c r="CX52" s="25" t="s">
        <v>53</v>
      </c>
      <c r="CY52" s="25" t="s">
        <v>54</v>
      </c>
      <c r="CZ52" s="25" t="s">
        <v>54</v>
      </c>
      <c r="DA52" s="27" t="s">
        <v>8</v>
      </c>
      <c r="DB52" s="27" t="s">
        <v>8</v>
      </c>
      <c r="DC52" s="25" t="s">
        <v>7</v>
      </c>
      <c r="DD52" s="25" t="s">
        <v>7</v>
      </c>
      <c r="DE52" s="25" t="s">
        <v>55</v>
      </c>
      <c r="DF52" s="31" t="s">
        <v>55</v>
      </c>
      <c r="DG52" s="25" t="s">
        <v>55</v>
      </c>
      <c r="DH52" s="25" t="s">
        <v>55</v>
      </c>
      <c r="DI52" s="25" t="s">
        <v>37</v>
      </c>
      <c r="DJ52" s="25" t="s">
        <v>7</v>
      </c>
      <c r="DK52" s="25" t="s">
        <v>7</v>
      </c>
      <c r="DL52" s="31" t="s">
        <v>56</v>
      </c>
      <c r="DM52" s="25" t="s">
        <v>37</v>
      </c>
      <c r="DN52" s="25" t="s">
        <v>56</v>
      </c>
      <c r="DO52" s="25" t="s">
        <v>56</v>
      </c>
      <c r="DP52" s="25" t="s">
        <v>56</v>
      </c>
      <c r="DQ52" s="25" t="s">
        <v>7</v>
      </c>
      <c r="DR52" s="25" t="s">
        <v>7</v>
      </c>
      <c r="DS52" s="25" t="s">
        <v>51</v>
      </c>
      <c r="DT52" s="25" t="s">
        <v>51</v>
      </c>
      <c r="DU52" s="25" t="s">
        <v>51</v>
      </c>
      <c r="DV52" s="17" t="s">
        <v>50</v>
      </c>
      <c r="DW52" s="31" t="s">
        <v>55</v>
      </c>
      <c r="DX52" s="25" t="s">
        <v>7</v>
      </c>
      <c r="DY52" s="25" t="s">
        <v>7</v>
      </c>
      <c r="DZ52" s="25" t="s">
        <v>57</v>
      </c>
      <c r="EA52" s="25" t="s">
        <v>58</v>
      </c>
      <c r="EB52" s="31" t="s">
        <v>58</v>
      </c>
      <c r="EC52" s="25" t="s">
        <v>58</v>
      </c>
      <c r="ED52" s="25" t="s">
        <v>58</v>
      </c>
      <c r="EE52" s="25" t="s">
        <v>7</v>
      </c>
      <c r="EF52" s="25" t="s">
        <v>7</v>
      </c>
      <c r="EG52" s="25" t="s">
        <v>58</v>
      </c>
      <c r="EH52" s="25" t="s">
        <v>57</v>
      </c>
      <c r="EI52" s="25" t="s">
        <v>59</v>
      </c>
      <c r="EJ52" s="31" t="s">
        <v>51</v>
      </c>
      <c r="EK52" s="25" t="s">
        <v>60</v>
      </c>
      <c r="EL52" s="25" t="s">
        <v>7</v>
      </c>
      <c r="EM52" s="25" t="s">
        <v>7</v>
      </c>
      <c r="EN52" s="25" t="s">
        <v>59</v>
      </c>
      <c r="EO52" s="31" t="s">
        <v>59</v>
      </c>
      <c r="EP52" s="25" t="s">
        <v>57</v>
      </c>
      <c r="EQ52" s="25" t="s">
        <v>59</v>
      </c>
      <c r="ER52" s="25" t="s">
        <v>59</v>
      </c>
      <c r="ES52" s="25" t="s">
        <v>7</v>
      </c>
      <c r="ET52" s="25" t="s">
        <v>7</v>
      </c>
      <c r="EU52" s="25" t="s">
        <v>54</v>
      </c>
      <c r="EV52" s="25" t="s">
        <v>54</v>
      </c>
      <c r="EW52" s="25" t="s">
        <v>54</v>
      </c>
      <c r="EX52" s="27" t="s">
        <v>8</v>
      </c>
      <c r="EY52" s="31" t="s">
        <v>54</v>
      </c>
      <c r="EZ52" s="25" t="s">
        <v>7</v>
      </c>
      <c r="FA52" s="25" t="s">
        <v>7</v>
      </c>
      <c r="FB52" s="17" t="s">
        <v>46</v>
      </c>
      <c r="FC52" s="25" t="s">
        <v>54</v>
      </c>
      <c r="FD52" s="27" t="s">
        <v>8</v>
      </c>
      <c r="FE52" s="25" t="s">
        <v>61</v>
      </c>
      <c r="FF52" s="27" t="s">
        <v>8</v>
      </c>
      <c r="FG52" s="25" t="s">
        <v>7</v>
      </c>
      <c r="FH52" s="25" t="s">
        <v>7</v>
      </c>
      <c r="FI52" s="31" t="s">
        <v>62</v>
      </c>
      <c r="FJ52" s="25" t="s">
        <v>62</v>
      </c>
      <c r="FK52" s="25" t="s">
        <v>62</v>
      </c>
      <c r="FL52" s="25" t="s">
        <v>52</v>
      </c>
      <c r="FM52" s="25" t="s">
        <v>51</v>
      </c>
      <c r="FN52" s="25" t="s">
        <v>7</v>
      </c>
      <c r="FO52" s="25" t="s">
        <v>7</v>
      </c>
      <c r="FP52" s="25" t="s">
        <v>51</v>
      </c>
      <c r="FQ52" s="31" t="s">
        <v>51</v>
      </c>
      <c r="FR52" s="25" t="s">
        <v>51</v>
      </c>
      <c r="FS52" s="25" t="s">
        <v>51</v>
      </c>
      <c r="FT52" s="25" t="s">
        <v>61</v>
      </c>
      <c r="FU52" s="25" t="s">
        <v>7</v>
      </c>
      <c r="FV52" s="25" t="s">
        <v>7</v>
      </c>
      <c r="FW52" s="25" t="s">
        <v>61</v>
      </c>
      <c r="FX52" s="25" t="s">
        <v>56</v>
      </c>
      <c r="FY52" s="31" t="s">
        <v>63</v>
      </c>
      <c r="FZ52" s="25" t="s">
        <v>64</v>
      </c>
      <c r="GA52" s="25" t="s">
        <v>64</v>
      </c>
      <c r="GB52" s="25" t="s">
        <v>7</v>
      </c>
      <c r="GC52" s="25" t="s">
        <v>7</v>
      </c>
      <c r="GD52" s="25" t="s">
        <v>63</v>
      </c>
      <c r="GE52" s="25" t="s">
        <v>63</v>
      </c>
      <c r="GF52" s="17" t="s">
        <v>50</v>
      </c>
      <c r="GG52" s="25" t="s">
        <v>63</v>
      </c>
      <c r="GH52" s="31" t="s">
        <v>63</v>
      </c>
      <c r="GI52" s="25" t="s">
        <v>7</v>
      </c>
      <c r="GJ52" s="25" t="s">
        <v>7</v>
      </c>
      <c r="GK52" s="25" t="s">
        <v>65</v>
      </c>
      <c r="GL52" s="25" t="s">
        <v>52</v>
      </c>
      <c r="GM52" s="25" t="s">
        <v>65</v>
      </c>
      <c r="GN52" s="31" t="s">
        <v>65</v>
      </c>
      <c r="GO52" s="25" t="s">
        <v>65</v>
      </c>
      <c r="GP52" s="25" t="s">
        <v>7</v>
      </c>
      <c r="GQ52" s="25" t="s">
        <v>7</v>
      </c>
      <c r="GR52" s="25" t="s">
        <v>54</v>
      </c>
      <c r="GS52" s="27" t="s">
        <v>8</v>
      </c>
      <c r="GT52" s="25" t="s">
        <v>10</v>
      </c>
      <c r="GU52" s="31" t="s">
        <v>54</v>
      </c>
      <c r="GV52" s="31" t="s">
        <v>10</v>
      </c>
      <c r="GW52" s="25" t="s">
        <v>7</v>
      </c>
      <c r="GX52" s="25" t="s">
        <v>7</v>
      </c>
      <c r="GY52" s="27" t="s">
        <v>8</v>
      </c>
      <c r="GZ52" s="25" t="s">
        <v>64</v>
      </c>
      <c r="HA52" s="25" t="s">
        <v>56</v>
      </c>
      <c r="HB52" s="25" t="s">
        <v>54</v>
      </c>
      <c r="HC52" s="27" t="s">
        <v>8</v>
      </c>
      <c r="HD52" s="25" t="s">
        <v>7</v>
      </c>
      <c r="HE52" s="25" t="s">
        <v>7</v>
      </c>
      <c r="HF52" s="25" t="s">
        <v>51</v>
      </c>
      <c r="HG52" s="25" t="s">
        <v>51</v>
      </c>
      <c r="HH52" s="31" t="s">
        <v>51</v>
      </c>
      <c r="HI52" s="25" t="s">
        <v>37</v>
      </c>
      <c r="HJ52" s="25" t="s">
        <v>51</v>
      </c>
      <c r="HK52" s="25" t="s">
        <v>7</v>
      </c>
      <c r="HL52" s="25" t="s">
        <v>7</v>
      </c>
      <c r="HM52" s="17" t="s">
        <v>50</v>
      </c>
      <c r="HN52" s="25" t="s">
        <v>51</v>
      </c>
      <c r="HO52" s="25" t="s">
        <v>51</v>
      </c>
      <c r="HP52" s="31" t="s">
        <v>51</v>
      </c>
      <c r="HQ52" s="25" t="s">
        <v>51</v>
      </c>
      <c r="HR52" s="25" t="s">
        <v>7</v>
      </c>
      <c r="HS52" s="25" t="s">
        <v>7</v>
      </c>
      <c r="HT52" s="31" t="s">
        <v>51</v>
      </c>
      <c r="HU52" s="25" t="s">
        <v>51</v>
      </c>
      <c r="HV52" s="25" t="s">
        <v>51</v>
      </c>
      <c r="HW52" s="25" t="s">
        <v>51</v>
      </c>
      <c r="HX52" s="25" t="s">
        <v>51</v>
      </c>
      <c r="HY52" s="25" t="s">
        <v>7</v>
      </c>
      <c r="HZ52" s="25" t="s">
        <v>7</v>
      </c>
      <c r="IA52" s="25" t="s">
        <v>72</v>
      </c>
      <c r="IB52" s="31" t="s">
        <v>72</v>
      </c>
      <c r="IC52" s="25" t="s">
        <v>51</v>
      </c>
      <c r="ID52" s="25" t="s">
        <v>57</v>
      </c>
      <c r="IE52" s="25" t="s">
        <v>72</v>
      </c>
      <c r="IF52" s="25" t="s">
        <v>7</v>
      </c>
      <c r="IG52" s="25" t="s">
        <v>7</v>
      </c>
      <c r="IH52" s="25" t="s">
        <v>60</v>
      </c>
      <c r="II52" s="25" t="s">
        <v>74</v>
      </c>
      <c r="IJ52" s="31" t="s">
        <v>60</v>
      </c>
      <c r="IK52" s="25" t="s">
        <v>75</v>
      </c>
      <c r="IL52" s="17" t="s">
        <v>50</v>
      </c>
      <c r="IM52" s="25" t="s">
        <v>7</v>
      </c>
      <c r="IN52" s="25" t="s">
        <v>7</v>
      </c>
      <c r="IO52" s="39" t="s">
        <v>48</v>
      </c>
      <c r="IP52" s="39" t="s">
        <v>48</v>
      </c>
      <c r="IQ52" s="39" t="s">
        <v>48</v>
      </c>
      <c r="IR52" s="39" t="s">
        <v>48</v>
      </c>
      <c r="IS52" s="39" t="s">
        <v>48</v>
      </c>
      <c r="IT52" s="39" t="s">
        <v>7</v>
      </c>
      <c r="IU52" s="39" t="s">
        <v>7</v>
      </c>
      <c r="IV52" s="31" t="s">
        <v>49</v>
      </c>
      <c r="IW52" s="25" t="s">
        <v>49</v>
      </c>
      <c r="IX52" s="25" t="s">
        <v>52</v>
      </c>
      <c r="IY52" s="25" t="s">
        <v>49</v>
      </c>
      <c r="IZ52" s="25" t="s">
        <v>49</v>
      </c>
      <c r="JA52" s="25" t="s">
        <v>7</v>
      </c>
      <c r="JB52" s="25" t="s">
        <v>7</v>
      </c>
      <c r="JC52" s="25" t="s">
        <v>40</v>
      </c>
      <c r="JD52" s="17" t="s">
        <v>50</v>
      </c>
      <c r="JE52" s="31" t="s">
        <v>49</v>
      </c>
      <c r="JF52" s="25" t="s">
        <v>40</v>
      </c>
      <c r="JG52" s="25" t="s">
        <v>40</v>
      </c>
      <c r="JH52" s="25" t="s">
        <v>7</v>
      </c>
      <c r="JI52" s="25" t="s">
        <v>7</v>
      </c>
      <c r="JJ52" s="25" t="s">
        <v>51</v>
      </c>
      <c r="JK52" s="31" t="s">
        <v>45</v>
      </c>
      <c r="JL52" s="25" t="s">
        <v>37</v>
      </c>
      <c r="JM52" s="25" t="s">
        <v>45</v>
      </c>
      <c r="JN52" s="25" t="s">
        <v>45</v>
      </c>
      <c r="JO52" s="25" t="s">
        <v>7</v>
      </c>
      <c r="JP52" s="25" t="s">
        <v>7</v>
      </c>
      <c r="JQ52" s="25" t="s">
        <v>51</v>
      </c>
      <c r="JR52" s="25" t="s">
        <v>44</v>
      </c>
      <c r="JS52" s="25" t="s">
        <v>44</v>
      </c>
      <c r="JT52" s="31" t="s">
        <v>44</v>
      </c>
      <c r="JU52" s="25" t="s">
        <v>52</v>
      </c>
      <c r="JV52" s="25" t="s">
        <v>7</v>
      </c>
      <c r="JW52" s="25" t="s">
        <v>7</v>
      </c>
      <c r="JX52" s="25" t="s">
        <v>14</v>
      </c>
      <c r="JY52" s="31" t="s">
        <v>14</v>
      </c>
      <c r="JZ52" s="27" t="s">
        <v>8</v>
      </c>
      <c r="KA52" s="25" t="s">
        <v>14</v>
      </c>
      <c r="KB52" s="25" t="s">
        <v>14</v>
      </c>
      <c r="KC52" s="25" t="s">
        <v>7</v>
      </c>
      <c r="KD52" s="25" t="s">
        <v>7</v>
      </c>
      <c r="KE52" s="25" t="s">
        <v>53</v>
      </c>
      <c r="KF52" s="25" t="s">
        <v>54</v>
      </c>
      <c r="KG52" s="25" t="s">
        <v>54</v>
      </c>
      <c r="KH52" s="27" t="s">
        <v>8</v>
      </c>
      <c r="KI52" s="27" t="s">
        <v>8</v>
      </c>
      <c r="KJ52" s="25" t="s">
        <v>7</v>
      </c>
      <c r="KK52" s="25" t="s">
        <v>7</v>
      </c>
      <c r="KL52" s="25" t="s">
        <v>55</v>
      </c>
      <c r="KM52" s="31" t="s">
        <v>55</v>
      </c>
      <c r="KN52" s="25" t="s">
        <v>55</v>
      </c>
      <c r="KO52" s="25" t="s">
        <v>55</v>
      </c>
      <c r="KP52" s="25" t="s">
        <v>37</v>
      </c>
      <c r="KQ52" s="25" t="s">
        <v>7</v>
      </c>
      <c r="KR52" s="25" t="s">
        <v>7</v>
      </c>
      <c r="KS52" s="31" t="s">
        <v>56</v>
      </c>
      <c r="KT52" s="25" t="s">
        <v>37</v>
      </c>
      <c r="KU52" s="25" t="s">
        <v>56</v>
      </c>
      <c r="KV52" s="25" t="s">
        <v>56</v>
      </c>
      <c r="KW52" s="25" t="s">
        <v>56</v>
      </c>
      <c r="KX52" s="25" t="s">
        <v>7</v>
      </c>
      <c r="KY52" s="25" t="s">
        <v>7</v>
      </c>
      <c r="KZ52" s="25" t="s">
        <v>51</v>
      </c>
      <c r="LA52" s="25" t="s">
        <v>51</v>
      </c>
      <c r="LB52" s="25" t="s">
        <v>51</v>
      </c>
      <c r="LC52" s="17" t="s">
        <v>50</v>
      </c>
      <c r="LD52" s="31" t="s">
        <v>55</v>
      </c>
      <c r="LE52" s="25" t="s">
        <v>7</v>
      </c>
      <c r="LF52" s="25" t="s">
        <v>7</v>
      </c>
      <c r="LG52" s="25" t="s">
        <v>57</v>
      </c>
      <c r="LH52" s="25" t="s">
        <v>58</v>
      </c>
      <c r="LI52" s="31" t="s">
        <v>58</v>
      </c>
      <c r="LJ52" s="25" t="s">
        <v>58</v>
      </c>
      <c r="LK52" s="25" t="s">
        <v>58</v>
      </c>
      <c r="LL52" s="25" t="s">
        <v>7</v>
      </c>
      <c r="LM52" s="25" t="s">
        <v>7</v>
      </c>
      <c r="LN52" s="25" t="s">
        <v>58</v>
      </c>
      <c r="LO52" s="25" t="s">
        <v>57</v>
      </c>
      <c r="LP52" s="25" t="s">
        <v>59</v>
      </c>
      <c r="LQ52" s="31" t="s">
        <v>51</v>
      </c>
      <c r="LR52" s="25" t="s">
        <v>60</v>
      </c>
      <c r="LS52" s="25" t="s">
        <v>7</v>
      </c>
      <c r="LT52" s="25" t="s">
        <v>7</v>
      </c>
      <c r="LU52" s="25" t="s">
        <v>59</v>
      </c>
      <c r="LV52" s="31" t="s">
        <v>59</v>
      </c>
      <c r="LW52" s="25" t="s">
        <v>57</v>
      </c>
      <c r="LX52" s="25" t="s">
        <v>59</v>
      </c>
      <c r="LY52" s="25" t="s">
        <v>59</v>
      </c>
      <c r="LZ52" s="25" t="s">
        <v>7</v>
      </c>
      <c r="MA52" s="25" t="s">
        <v>7</v>
      </c>
      <c r="MB52" s="25" t="s">
        <v>54</v>
      </c>
      <c r="MC52" s="25" t="s">
        <v>54</v>
      </c>
      <c r="MD52" s="25" t="s">
        <v>54</v>
      </c>
      <c r="ME52" s="27" t="s">
        <v>8</v>
      </c>
      <c r="MF52" s="31" t="s">
        <v>54</v>
      </c>
      <c r="MG52" s="25" t="s">
        <v>7</v>
      </c>
      <c r="MH52" s="25" t="s">
        <v>7</v>
      </c>
      <c r="MI52" s="17" t="s">
        <v>46</v>
      </c>
      <c r="MJ52" s="25" t="s">
        <v>54</v>
      </c>
      <c r="MK52" s="27" t="s">
        <v>8</v>
      </c>
      <c r="ML52" s="25" t="s">
        <v>61</v>
      </c>
      <c r="MM52" s="27" t="s">
        <v>8</v>
      </c>
      <c r="MN52" s="25" t="s">
        <v>7</v>
      </c>
      <c r="MO52" s="25" t="s">
        <v>7</v>
      </c>
      <c r="MP52" s="31" t="s">
        <v>62</v>
      </c>
      <c r="MQ52" s="25" t="s">
        <v>62</v>
      </c>
      <c r="MR52" s="25" t="s">
        <v>62</v>
      </c>
      <c r="MS52" s="25" t="s">
        <v>52</v>
      </c>
      <c r="MT52" s="25" t="s">
        <v>51</v>
      </c>
      <c r="MU52" s="25" t="s">
        <v>7</v>
      </c>
      <c r="MV52" s="25" t="s">
        <v>7</v>
      </c>
      <c r="MW52" s="25" t="s">
        <v>51</v>
      </c>
      <c r="MX52" s="31" t="s">
        <v>51</v>
      </c>
      <c r="MY52" s="25" t="s">
        <v>51</v>
      </c>
      <c r="MZ52" s="25" t="s">
        <v>51</v>
      </c>
      <c r="NA52" s="25" t="s">
        <v>61</v>
      </c>
      <c r="NB52" s="25" t="s">
        <v>7</v>
      </c>
      <c r="NC52" s="25" t="s">
        <v>7</v>
      </c>
      <c r="ND52" s="25" t="s">
        <v>61</v>
      </c>
      <c r="NE52" s="25" t="s">
        <v>56</v>
      </c>
      <c r="NF52" s="31" t="s">
        <v>63</v>
      </c>
      <c r="NG52" s="25" t="s">
        <v>64</v>
      </c>
      <c r="NH52" s="25" t="s">
        <v>64</v>
      </c>
      <c r="NI52" s="25" t="s">
        <v>7</v>
      </c>
      <c r="NJ52" s="25" t="s">
        <v>7</v>
      </c>
      <c r="NK52" s="25" t="s">
        <v>63</v>
      </c>
      <c r="NL52" s="25" t="s">
        <v>63</v>
      </c>
      <c r="NM52" s="17" t="s">
        <v>50</v>
      </c>
      <c r="NN52" s="25" t="s">
        <v>63</v>
      </c>
      <c r="NO52" s="31" t="s">
        <v>63</v>
      </c>
      <c r="NP52" s="25" t="s">
        <v>7</v>
      </c>
      <c r="NQ52" s="25" t="s">
        <v>7</v>
      </c>
    </row>
    <row r="53" spans="1:486">
      <c r="A53" s="129"/>
      <c r="B53" s="121" t="s">
        <v>54</v>
      </c>
      <c r="C53" s="77" t="s">
        <v>8</v>
      </c>
      <c r="D53" s="75" t="s">
        <v>10</v>
      </c>
      <c r="E53" s="106" t="str">
        <f>IF(COUNTIF(Trames!$K$73:$K$80,'Deroulé 5Jours'!$A50),"RA","7h30-18h")</f>
        <v>7h30-18h</v>
      </c>
      <c r="F53" s="106" t="str">
        <f>IF(COUNTIF(Trames!$K$73:$K$80,'Deroulé 5Jours'!$A50),"RA","JFR-33")</f>
        <v>JFR-33</v>
      </c>
      <c r="G53" s="75" t="s">
        <v>7</v>
      </c>
      <c r="H53" s="113" t="s">
        <v>7</v>
      </c>
      <c r="I53" s="80" t="s">
        <v>7</v>
      </c>
      <c r="J53" s="80" t="s">
        <v>7</v>
      </c>
      <c r="K53" s="27" t="s">
        <v>8</v>
      </c>
      <c r="L53" s="25" t="s">
        <v>64</v>
      </c>
      <c r="M53" s="25" t="s">
        <v>56</v>
      </c>
      <c r="N53" s="25" t="s">
        <v>54</v>
      </c>
      <c r="O53" s="27" t="s">
        <v>8</v>
      </c>
      <c r="P53" s="25" t="s">
        <v>7</v>
      </c>
      <c r="Q53" s="25" t="s">
        <v>7</v>
      </c>
      <c r="R53" s="25" t="s">
        <v>51</v>
      </c>
      <c r="S53" s="25" t="s">
        <v>51</v>
      </c>
      <c r="T53" s="31" t="s">
        <v>51</v>
      </c>
      <c r="U53" s="25" t="s">
        <v>37</v>
      </c>
      <c r="V53" s="25" t="s">
        <v>51</v>
      </c>
      <c r="W53" s="25" t="s">
        <v>7</v>
      </c>
      <c r="X53" s="25" t="s">
        <v>7</v>
      </c>
      <c r="Y53" s="17" t="s">
        <v>50</v>
      </c>
      <c r="Z53" s="25" t="s">
        <v>51</v>
      </c>
      <c r="AA53" s="25" t="s">
        <v>51</v>
      </c>
      <c r="AB53" s="31" t="s">
        <v>51</v>
      </c>
      <c r="AC53" s="25" t="s">
        <v>51</v>
      </c>
      <c r="AD53" s="25" t="s">
        <v>7</v>
      </c>
      <c r="AE53" s="25" t="s">
        <v>7</v>
      </c>
      <c r="AF53" s="31" t="s">
        <v>51</v>
      </c>
      <c r="AG53" s="25" t="s">
        <v>51</v>
      </c>
      <c r="AH53" s="25" t="s">
        <v>51</v>
      </c>
      <c r="AI53" s="25" t="s">
        <v>51</v>
      </c>
      <c r="AJ53" s="25" t="s">
        <v>51</v>
      </c>
      <c r="AK53" s="25" t="s">
        <v>7</v>
      </c>
      <c r="AL53" s="25" t="s">
        <v>7</v>
      </c>
      <c r="AM53" s="25" t="s">
        <v>72</v>
      </c>
      <c r="AN53" s="31" t="s">
        <v>72</v>
      </c>
      <c r="AO53" s="25" t="s">
        <v>51</v>
      </c>
      <c r="AP53" s="25" t="s">
        <v>57</v>
      </c>
      <c r="AQ53" s="25" t="s">
        <v>72</v>
      </c>
      <c r="AR53" s="25" t="s">
        <v>7</v>
      </c>
      <c r="AS53" s="25" t="s">
        <v>7</v>
      </c>
      <c r="AT53" s="25" t="s">
        <v>60</v>
      </c>
      <c r="AU53" s="25" t="s">
        <v>74</v>
      </c>
      <c r="AV53" s="31" t="s">
        <v>60</v>
      </c>
      <c r="AW53" s="25" t="s">
        <v>75</v>
      </c>
      <c r="AX53" s="17" t="s">
        <v>50</v>
      </c>
      <c r="AY53" s="25" t="s">
        <v>7</v>
      </c>
      <c r="AZ53" s="25" t="s">
        <v>7</v>
      </c>
      <c r="BA53" s="39" t="s">
        <v>48</v>
      </c>
      <c r="BB53" s="39" t="s">
        <v>48</v>
      </c>
      <c r="BC53" s="39" t="s">
        <v>48</v>
      </c>
      <c r="BD53" s="39" t="s">
        <v>48</v>
      </c>
      <c r="BE53" s="39" t="s">
        <v>48</v>
      </c>
      <c r="BF53" s="39" t="s">
        <v>7</v>
      </c>
      <c r="BG53" s="39" t="s">
        <v>7</v>
      </c>
      <c r="BH53" s="31" t="s">
        <v>49</v>
      </c>
      <c r="BI53" s="25" t="s">
        <v>49</v>
      </c>
      <c r="BJ53" s="25" t="s">
        <v>52</v>
      </c>
      <c r="BK53" s="25" t="s">
        <v>49</v>
      </c>
      <c r="BL53" s="25" t="s">
        <v>49</v>
      </c>
      <c r="BM53" s="25" t="s">
        <v>7</v>
      </c>
      <c r="BN53" s="25" t="s">
        <v>7</v>
      </c>
      <c r="BO53" s="25" t="s">
        <v>40</v>
      </c>
      <c r="BP53" s="17" t="s">
        <v>50</v>
      </c>
      <c r="BQ53" s="31" t="s">
        <v>49</v>
      </c>
      <c r="BR53" s="25" t="s">
        <v>40</v>
      </c>
      <c r="BS53" s="25" t="s">
        <v>40</v>
      </c>
      <c r="BT53" s="25" t="s">
        <v>7</v>
      </c>
      <c r="BU53" s="25" t="s">
        <v>7</v>
      </c>
      <c r="BV53" s="25" t="s">
        <v>51</v>
      </c>
      <c r="BW53" s="31" t="s">
        <v>45</v>
      </c>
      <c r="BX53" s="25" t="s">
        <v>37</v>
      </c>
      <c r="BY53" s="25" t="s">
        <v>45</v>
      </c>
      <c r="BZ53" s="25" t="s">
        <v>45</v>
      </c>
      <c r="CA53" s="25" t="s">
        <v>7</v>
      </c>
      <c r="CB53" s="25" t="s">
        <v>7</v>
      </c>
      <c r="CC53" s="25" t="s">
        <v>51</v>
      </c>
      <c r="CD53" s="25" t="s">
        <v>44</v>
      </c>
      <c r="CE53" s="25" t="s">
        <v>44</v>
      </c>
      <c r="CF53" s="31" t="s">
        <v>44</v>
      </c>
      <c r="CG53" s="25" t="s">
        <v>52</v>
      </c>
      <c r="CH53" s="25" t="s">
        <v>7</v>
      </c>
      <c r="CI53" s="25" t="s">
        <v>7</v>
      </c>
      <c r="CJ53" s="25" t="s">
        <v>14</v>
      </c>
      <c r="CK53" s="31" t="s">
        <v>14</v>
      </c>
      <c r="CL53" s="27" t="s">
        <v>8</v>
      </c>
      <c r="CM53" s="25" t="s">
        <v>14</v>
      </c>
      <c r="CN53" s="25" t="s">
        <v>14</v>
      </c>
      <c r="CO53" s="25" t="s">
        <v>7</v>
      </c>
      <c r="CP53" s="25" t="s">
        <v>7</v>
      </c>
      <c r="CQ53" s="25" t="s">
        <v>53</v>
      </c>
      <c r="CR53" s="25" t="s">
        <v>54</v>
      </c>
      <c r="CS53" s="25" t="s">
        <v>54</v>
      </c>
      <c r="CT53" s="27" t="s">
        <v>8</v>
      </c>
      <c r="CU53" s="27" t="s">
        <v>8</v>
      </c>
      <c r="CV53" s="25" t="s">
        <v>7</v>
      </c>
      <c r="CW53" s="25" t="s">
        <v>7</v>
      </c>
      <c r="CX53" s="25" t="s">
        <v>55</v>
      </c>
      <c r="CY53" s="31" t="s">
        <v>55</v>
      </c>
      <c r="CZ53" s="25" t="s">
        <v>55</v>
      </c>
      <c r="DA53" s="25" t="s">
        <v>55</v>
      </c>
      <c r="DB53" s="25" t="s">
        <v>37</v>
      </c>
      <c r="DC53" s="25" t="s">
        <v>7</v>
      </c>
      <c r="DD53" s="25" t="s">
        <v>7</v>
      </c>
      <c r="DE53" s="31" t="s">
        <v>56</v>
      </c>
      <c r="DF53" s="25" t="s">
        <v>37</v>
      </c>
      <c r="DG53" s="25" t="s">
        <v>56</v>
      </c>
      <c r="DH53" s="25" t="s">
        <v>56</v>
      </c>
      <c r="DI53" s="25" t="s">
        <v>56</v>
      </c>
      <c r="DJ53" s="25" t="s">
        <v>7</v>
      </c>
      <c r="DK53" s="25" t="s">
        <v>7</v>
      </c>
      <c r="DL53" s="25" t="s">
        <v>51</v>
      </c>
      <c r="DM53" s="25" t="s">
        <v>51</v>
      </c>
      <c r="DN53" s="25" t="s">
        <v>51</v>
      </c>
      <c r="DO53" s="17" t="s">
        <v>50</v>
      </c>
      <c r="DP53" s="31" t="s">
        <v>55</v>
      </c>
      <c r="DQ53" s="25" t="s">
        <v>7</v>
      </c>
      <c r="DR53" s="25" t="s">
        <v>7</v>
      </c>
      <c r="DS53" s="25" t="s">
        <v>57</v>
      </c>
      <c r="DT53" s="25" t="s">
        <v>58</v>
      </c>
      <c r="DU53" s="31" t="s">
        <v>58</v>
      </c>
      <c r="DV53" s="25" t="s">
        <v>58</v>
      </c>
      <c r="DW53" s="25" t="s">
        <v>58</v>
      </c>
      <c r="DX53" s="25" t="s">
        <v>7</v>
      </c>
      <c r="DY53" s="25" t="s">
        <v>7</v>
      </c>
      <c r="DZ53" s="25" t="s">
        <v>58</v>
      </c>
      <c r="EA53" s="25" t="s">
        <v>57</v>
      </c>
      <c r="EB53" s="25" t="s">
        <v>59</v>
      </c>
      <c r="EC53" s="31" t="s">
        <v>51</v>
      </c>
      <c r="ED53" s="25" t="s">
        <v>60</v>
      </c>
      <c r="EE53" s="25" t="s">
        <v>7</v>
      </c>
      <c r="EF53" s="25" t="s">
        <v>7</v>
      </c>
      <c r="EG53" s="25" t="s">
        <v>59</v>
      </c>
      <c r="EH53" s="31" t="s">
        <v>59</v>
      </c>
      <c r="EI53" s="25" t="s">
        <v>57</v>
      </c>
      <c r="EJ53" s="25" t="s">
        <v>59</v>
      </c>
      <c r="EK53" s="25" t="s">
        <v>59</v>
      </c>
      <c r="EL53" s="25" t="s">
        <v>7</v>
      </c>
      <c r="EM53" s="25" t="s">
        <v>7</v>
      </c>
      <c r="EN53" s="25" t="s">
        <v>54</v>
      </c>
      <c r="EO53" s="25" t="s">
        <v>54</v>
      </c>
      <c r="EP53" s="25" t="s">
        <v>54</v>
      </c>
      <c r="EQ53" s="27" t="s">
        <v>8</v>
      </c>
      <c r="ER53" s="31" t="s">
        <v>54</v>
      </c>
      <c r="ES53" s="25" t="s">
        <v>7</v>
      </c>
      <c r="ET53" s="25" t="s">
        <v>7</v>
      </c>
      <c r="EU53" s="17" t="s">
        <v>46</v>
      </c>
      <c r="EV53" s="25" t="s">
        <v>54</v>
      </c>
      <c r="EW53" s="27" t="s">
        <v>8</v>
      </c>
      <c r="EX53" s="25" t="s">
        <v>61</v>
      </c>
      <c r="EY53" s="27" t="s">
        <v>8</v>
      </c>
      <c r="EZ53" s="25" t="s">
        <v>7</v>
      </c>
      <c r="FA53" s="25" t="s">
        <v>7</v>
      </c>
      <c r="FB53" s="31" t="s">
        <v>62</v>
      </c>
      <c r="FC53" s="25" t="s">
        <v>62</v>
      </c>
      <c r="FD53" s="25" t="s">
        <v>62</v>
      </c>
      <c r="FE53" s="25" t="s">
        <v>52</v>
      </c>
      <c r="FF53" s="25" t="s">
        <v>51</v>
      </c>
      <c r="FG53" s="25" t="s">
        <v>7</v>
      </c>
      <c r="FH53" s="25" t="s">
        <v>7</v>
      </c>
      <c r="FI53" s="25" t="s">
        <v>51</v>
      </c>
      <c r="FJ53" s="31" t="s">
        <v>51</v>
      </c>
      <c r="FK53" s="25" t="s">
        <v>51</v>
      </c>
      <c r="FL53" s="25" t="s">
        <v>51</v>
      </c>
      <c r="FM53" s="25" t="s">
        <v>61</v>
      </c>
      <c r="FN53" s="25" t="s">
        <v>7</v>
      </c>
      <c r="FO53" s="25" t="s">
        <v>7</v>
      </c>
      <c r="FP53" s="25" t="s">
        <v>61</v>
      </c>
      <c r="FQ53" s="25" t="s">
        <v>56</v>
      </c>
      <c r="FR53" s="31" t="s">
        <v>63</v>
      </c>
      <c r="FS53" s="25" t="s">
        <v>64</v>
      </c>
      <c r="FT53" s="25" t="s">
        <v>64</v>
      </c>
      <c r="FU53" s="25" t="s">
        <v>7</v>
      </c>
      <c r="FV53" s="25" t="s">
        <v>7</v>
      </c>
      <c r="FW53" s="25" t="s">
        <v>63</v>
      </c>
      <c r="FX53" s="25" t="s">
        <v>63</v>
      </c>
      <c r="FY53" s="17" t="s">
        <v>50</v>
      </c>
      <c r="FZ53" s="25" t="s">
        <v>63</v>
      </c>
      <c r="GA53" s="31" t="s">
        <v>63</v>
      </c>
      <c r="GB53" s="25" t="s">
        <v>7</v>
      </c>
      <c r="GC53" s="25" t="s">
        <v>7</v>
      </c>
      <c r="GD53" s="25" t="s">
        <v>65</v>
      </c>
      <c r="GE53" s="25" t="s">
        <v>52</v>
      </c>
      <c r="GF53" s="25" t="s">
        <v>65</v>
      </c>
      <c r="GG53" s="31" t="s">
        <v>65</v>
      </c>
      <c r="GH53" s="25" t="s">
        <v>65</v>
      </c>
      <c r="GI53" s="25" t="s">
        <v>7</v>
      </c>
      <c r="GJ53" s="25" t="s">
        <v>7</v>
      </c>
      <c r="GK53" s="25" t="s">
        <v>54</v>
      </c>
      <c r="GL53" s="27" t="s">
        <v>8</v>
      </c>
      <c r="GM53" s="25" t="s">
        <v>10</v>
      </c>
      <c r="GN53" s="31" t="s">
        <v>54</v>
      </c>
      <c r="GO53" s="31" t="s">
        <v>10</v>
      </c>
      <c r="GP53" s="25" t="s">
        <v>7</v>
      </c>
      <c r="GQ53" s="25" t="s">
        <v>7</v>
      </c>
      <c r="GR53" s="27" t="s">
        <v>8</v>
      </c>
      <c r="GS53" s="25" t="s">
        <v>64</v>
      </c>
      <c r="GT53" s="25" t="s">
        <v>56</v>
      </c>
      <c r="GU53" s="25" t="s">
        <v>54</v>
      </c>
      <c r="GV53" s="27" t="s">
        <v>8</v>
      </c>
      <c r="GW53" s="25" t="s">
        <v>7</v>
      </c>
      <c r="GX53" s="25" t="s">
        <v>7</v>
      </c>
      <c r="GY53" s="25" t="s">
        <v>51</v>
      </c>
      <c r="GZ53" s="25" t="s">
        <v>51</v>
      </c>
      <c r="HA53" s="31" t="s">
        <v>51</v>
      </c>
      <c r="HB53" s="25" t="s">
        <v>37</v>
      </c>
      <c r="HC53" s="25" t="s">
        <v>51</v>
      </c>
      <c r="HD53" s="25" t="s">
        <v>7</v>
      </c>
      <c r="HE53" s="25" t="s">
        <v>7</v>
      </c>
      <c r="HF53" s="17" t="s">
        <v>50</v>
      </c>
      <c r="HG53" s="25" t="s">
        <v>51</v>
      </c>
      <c r="HH53" s="25" t="s">
        <v>51</v>
      </c>
      <c r="HI53" s="31" t="s">
        <v>51</v>
      </c>
      <c r="HJ53" s="25" t="s">
        <v>51</v>
      </c>
      <c r="HK53" s="25" t="s">
        <v>7</v>
      </c>
      <c r="HL53" s="25" t="s">
        <v>7</v>
      </c>
      <c r="HM53" s="31" t="s">
        <v>51</v>
      </c>
      <c r="HN53" s="25" t="s">
        <v>51</v>
      </c>
      <c r="HO53" s="25" t="s">
        <v>51</v>
      </c>
      <c r="HP53" s="25" t="s">
        <v>51</v>
      </c>
      <c r="HQ53" s="25" t="s">
        <v>51</v>
      </c>
      <c r="HR53" s="25" t="s">
        <v>7</v>
      </c>
      <c r="HS53" s="25" t="s">
        <v>7</v>
      </c>
      <c r="HT53" s="25" t="s">
        <v>72</v>
      </c>
      <c r="HU53" s="31" t="s">
        <v>72</v>
      </c>
      <c r="HV53" s="25" t="s">
        <v>51</v>
      </c>
      <c r="HW53" s="25" t="s">
        <v>57</v>
      </c>
      <c r="HX53" s="25" t="s">
        <v>72</v>
      </c>
      <c r="HY53" s="25" t="s">
        <v>7</v>
      </c>
      <c r="HZ53" s="25" t="s">
        <v>7</v>
      </c>
      <c r="IA53" s="25" t="s">
        <v>60</v>
      </c>
      <c r="IB53" s="25" t="s">
        <v>74</v>
      </c>
      <c r="IC53" s="31" t="s">
        <v>60</v>
      </c>
      <c r="ID53" s="25" t="s">
        <v>75</v>
      </c>
      <c r="IE53" s="17" t="s">
        <v>50</v>
      </c>
      <c r="IF53" s="25" t="s">
        <v>7</v>
      </c>
      <c r="IG53" s="25" t="s">
        <v>7</v>
      </c>
      <c r="IH53" s="39" t="s">
        <v>48</v>
      </c>
      <c r="II53" s="39" t="s">
        <v>48</v>
      </c>
      <c r="IJ53" s="39" t="s">
        <v>48</v>
      </c>
      <c r="IK53" s="39" t="s">
        <v>48</v>
      </c>
      <c r="IL53" s="39" t="s">
        <v>48</v>
      </c>
      <c r="IM53" s="39" t="s">
        <v>7</v>
      </c>
      <c r="IN53" s="39" t="s">
        <v>7</v>
      </c>
      <c r="IO53" s="31" t="s">
        <v>49</v>
      </c>
      <c r="IP53" s="25" t="s">
        <v>49</v>
      </c>
      <c r="IQ53" s="25" t="s">
        <v>52</v>
      </c>
      <c r="IR53" s="25" t="s">
        <v>49</v>
      </c>
      <c r="IS53" s="25" t="s">
        <v>49</v>
      </c>
      <c r="IT53" s="25" t="s">
        <v>7</v>
      </c>
      <c r="IU53" s="25" t="s">
        <v>7</v>
      </c>
      <c r="IV53" s="25" t="s">
        <v>40</v>
      </c>
      <c r="IW53" s="17" t="s">
        <v>50</v>
      </c>
      <c r="IX53" s="31" t="s">
        <v>49</v>
      </c>
      <c r="IY53" s="25" t="s">
        <v>40</v>
      </c>
      <c r="IZ53" s="25" t="s">
        <v>40</v>
      </c>
      <c r="JA53" s="25" t="s">
        <v>7</v>
      </c>
      <c r="JB53" s="25" t="s">
        <v>7</v>
      </c>
      <c r="JC53" s="25" t="s">
        <v>51</v>
      </c>
      <c r="JD53" s="31" t="s">
        <v>45</v>
      </c>
      <c r="JE53" s="25" t="s">
        <v>37</v>
      </c>
      <c r="JF53" s="25" t="s">
        <v>45</v>
      </c>
      <c r="JG53" s="25" t="s">
        <v>45</v>
      </c>
      <c r="JH53" s="25" t="s">
        <v>7</v>
      </c>
      <c r="JI53" s="25" t="s">
        <v>7</v>
      </c>
      <c r="JJ53" s="25" t="s">
        <v>51</v>
      </c>
      <c r="JK53" s="25" t="s">
        <v>44</v>
      </c>
      <c r="JL53" s="25" t="s">
        <v>44</v>
      </c>
      <c r="JM53" s="31" t="s">
        <v>44</v>
      </c>
      <c r="JN53" s="25" t="s">
        <v>52</v>
      </c>
      <c r="JO53" s="25" t="s">
        <v>7</v>
      </c>
      <c r="JP53" s="25" t="s">
        <v>7</v>
      </c>
      <c r="JQ53" s="25" t="s">
        <v>14</v>
      </c>
      <c r="JR53" s="31" t="s">
        <v>14</v>
      </c>
      <c r="JS53" s="27" t="s">
        <v>8</v>
      </c>
      <c r="JT53" s="25" t="s">
        <v>14</v>
      </c>
      <c r="JU53" s="25" t="s">
        <v>14</v>
      </c>
      <c r="JV53" s="25" t="s">
        <v>7</v>
      </c>
      <c r="JW53" s="25" t="s">
        <v>7</v>
      </c>
      <c r="JX53" s="25" t="s">
        <v>53</v>
      </c>
      <c r="JY53" s="25" t="s">
        <v>54</v>
      </c>
      <c r="JZ53" s="25" t="s">
        <v>54</v>
      </c>
      <c r="KA53" s="27" t="s">
        <v>8</v>
      </c>
      <c r="KB53" s="27" t="s">
        <v>8</v>
      </c>
      <c r="KC53" s="25" t="s">
        <v>7</v>
      </c>
      <c r="KD53" s="25" t="s">
        <v>7</v>
      </c>
      <c r="KE53" s="25" t="s">
        <v>55</v>
      </c>
      <c r="KF53" s="31" t="s">
        <v>55</v>
      </c>
      <c r="KG53" s="25" t="s">
        <v>55</v>
      </c>
      <c r="KH53" s="25" t="s">
        <v>55</v>
      </c>
      <c r="KI53" s="25" t="s">
        <v>37</v>
      </c>
      <c r="KJ53" s="25" t="s">
        <v>7</v>
      </c>
      <c r="KK53" s="25" t="s">
        <v>7</v>
      </c>
      <c r="KL53" s="31" t="s">
        <v>56</v>
      </c>
      <c r="KM53" s="25" t="s">
        <v>37</v>
      </c>
      <c r="KN53" s="25" t="s">
        <v>56</v>
      </c>
      <c r="KO53" s="25" t="s">
        <v>56</v>
      </c>
      <c r="KP53" s="25" t="s">
        <v>56</v>
      </c>
      <c r="KQ53" s="25" t="s">
        <v>7</v>
      </c>
      <c r="KR53" s="25" t="s">
        <v>7</v>
      </c>
      <c r="KS53" s="25" t="s">
        <v>51</v>
      </c>
      <c r="KT53" s="25" t="s">
        <v>51</v>
      </c>
      <c r="KU53" s="25" t="s">
        <v>51</v>
      </c>
      <c r="KV53" s="17" t="s">
        <v>50</v>
      </c>
      <c r="KW53" s="31" t="s">
        <v>55</v>
      </c>
      <c r="KX53" s="25" t="s">
        <v>7</v>
      </c>
      <c r="KY53" s="25" t="s">
        <v>7</v>
      </c>
      <c r="KZ53" s="25" t="s">
        <v>57</v>
      </c>
      <c r="LA53" s="25" t="s">
        <v>58</v>
      </c>
      <c r="LB53" s="31" t="s">
        <v>58</v>
      </c>
      <c r="LC53" s="25" t="s">
        <v>58</v>
      </c>
      <c r="LD53" s="25" t="s">
        <v>58</v>
      </c>
      <c r="LE53" s="25" t="s">
        <v>7</v>
      </c>
      <c r="LF53" s="25" t="s">
        <v>7</v>
      </c>
      <c r="LG53" s="25" t="s">
        <v>58</v>
      </c>
      <c r="LH53" s="25" t="s">
        <v>57</v>
      </c>
      <c r="LI53" s="25" t="s">
        <v>59</v>
      </c>
      <c r="LJ53" s="31" t="s">
        <v>51</v>
      </c>
      <c r="LK53" s="25" t="s">
        <v>60</v>
      </c>
      <c r="LL53" s="25" t="s">
        <v>7</v>
      </c>
      <c r="LM53" s="25" t="s">
        <v>7</v>
      </c>
      <c r="LN53" s="25" t="s">
        <v>59</v>
      </c>
      <c r="LO53" s="31" t="s">
        <v>59</v>
      </c>
      <c r="LP53" s="25" t="s">
        <v>57</v>
      </c>
      <c r="LQ53" s="25" t="s">
        <v>59</v>
      </c>
      <c r="LR53" s="25" t="s">
        <v>59</v>
      </c>
      <c r="LS53" s="25" t="s">
        <v>7</v>
      </c>
      <c r="LT53" s="25" t="s">
        <v>7</v>
      </c>
      <c r="LU53" s="25" t="s">
        <v>54</v>
      </c>
      <c r="LV53" s="25" t="s">
        <v>54</v>
      </c>
      <c r="LW53" s="25" t="s">
        <v>54</v>
      </c>
      <c r="LX53" s="27" t="s">
        <v>8</v>
      </c>
      <c r="LY53" s="31" t="s">
        <v>54</v>
      </c>
      <c r="LZ53" s="25" t="s">
        <v>7</v>
      </c>
      <c r="MA53" s="25" t="s">
        <v>7</v>
      </c>
      <c r="MB53" s="17" t="s">
        <v>46</v>
      </c>
      <c r="MC53" s="25" t="s">
        <v>54</v>
      </c>
      <c r="MD53" s="27" t="s">
        <v>8</v>
      </c>
      <c r="ME53" s="25" t="s">
        <v>61</v>
      </c>
      <c r="MF53" s="27" t="s">
        <v>8</v>
      </c>
      <c r="MG53" s="25" t="s">
        <v>7</v>
      </c>
      <c r="MH53" s="25" t="s">
        <v>7</v>
      </c>
      <c r="MI53" s="31" t="s">
        <v>62</v>
      </c>
      <c r="MJ53" s="25" t="s">
        <v>62</v>
      </c>
      <c r="MK53" s="25" t="s">
        <v>62</v>
      </c>
      <c r="ML53" s="25" t="s">
        <v>52</v>
      </c>
      <c r="MM53" s="25" t="s">
        <v>51</v>
      </c>
      <c r="MN53" s="25" t="s">
        <v>7</v>
      </c>
      <c r="MO53" s="25" t="s">
        <v>7</v>
      </c>
      <c r="MP53" s="25" t="s">
        <v>51</v>
      </c>
      <c r="MQ53" s="31" t="s">
        <v>51</v>
      </c>
      <c r="MR53" s="25" t="s">
        <v>51</v>
      </c>
      <c r="MS53" s="25" t="s">
        <v>51</v>
      </c>
      <c r="MT53" s="25" t="s">
        <v>61</v>
      </c>
      <c r="MU53" s="25" t="s">
        <v>7</v>
      </c>
      <c r="MV53" s="25" t="s">
        <v>7</v>
      </c>
      <c r="MW53" s="25" t="s">
        <v>61</v>
      </c>
      <c r="MX53" s="25" t="s">
        <v>56</v>
      </c>
      <c r="MY53" s="31" t="s">
        <v>63</v>
      </c>
      <c r="MZ53" s="25" t="s">
        <v>64</v>
      </c>
      <c r="NA53" s="25" t="s">
        <v>64</v>
      </c>
      <c r="NB53" s="25" t="s">
        <v>7</v>
      </c>
      <c r="NC53" s="25" t="s">
        <v>7</v>
      </c>
      <c r="ND53" s="25" t="s">
        <v>63</v>
      </c>
      <c r="NE53" s="25" t="s">
        <v>63</v>
      </c>
      <c r="NF53" s="17" t="s">
        <v>50</v>
      </c>
      <c r="NG53" s="25" t="s">
        <v>63</v>
      </c>
      <c r="NH53" s="31" t="s">
        <v>63</v>
      </c>
      <c r="NI53" s="25" t="s">
        <v>7</v>
      </c>
      <c r="NJ53" s="25" t="s">
        <v>7</v>
      </c>
      <c r="NK53" s="25" t="s">
        <v>65</v>
      </c>
      <c r="NL53" s="25" t="s">
        <v>52</v>
      </c>
      <c r="NM53" s="25" t="s">
        <v>65</v>
      </c>
      <c r="NN53" s="31" t="s">
        <v>65</v>
      </c>
      <c r="NO53" s="25" t="s">
        <v>65</v>
      </c>
      <c r="NP53" s="25" t="s">
        <v>7</v>
      </c>
      <c r="NQ53" s="25" t="s">
        <v>7</v>
      </c>
    </row>
    <row r="54" spans="1:486">
      <c r="A54" s="129"/>
      <c r="B54" s="128" t="s">
        <v>8</v>
      </c>
      <c r="C54" s="75" t="s">
        <v>38</v>
      </c>
      <c r="D54" s="75" t="s">
        <v>56</v>
      </c>
      <c r="E54" s="75" t="s">
        <v>54</v>
      </c>
      <c r="F54" s="77" t="s">
        <v>8</v>
      </c>
      <c r="G54" s="75" t="s">
        <v>7</v>
      </c>
      <c r="H54" s="113" t="s">
        <v>7</v>
      </c>
      <c r="I54" s="80" t="s">
        <v>7</v>
      </c>
      <c r="J54" s="80" t="s">
        <v>7</v>
      </c>
      <c r="K54" s="25" t="s">
        <v>51</v>
      </c>
      <c r="L54" s="25" t="s">
        <v>51</v>
      </c>
      <c r="M54" s="31" t="s">
        <v>51</v>
      </c>
      <c r="N54" s="25" t="s">
        <v>37</v>
      </c>
      <c r="O54" s="25" t="s">
        <v>51</v>
      </c>
      <c r="P54" s="25" t="s">
        <v>7</v>
      </c>
      <c r="Q54" s="25" t="s">
        <v>7</v>
      </c>
      <c r="R54" s="17" t="s">
        <v>50</v>
      </c>
      <c r="S54" s="25" t="s">
        <v>51</v>
      </c>
      <c r="T54" s="25" t="s">
        <v>51</v>
      </c>
      <c r="U54" s="31" t="s">
        <v>51</v>
      </c>
      <c r="V54" s="25" t="s">
        <v>51</v>
      </c>
      <c r="W54" s="25" t="s">
        <v>7</v>
      </c>
      <c r="X54" s="25" t="s">
        <v>7</v>
      </c>
      <c r="Y54" s="31" t="s">
        <v>51</v>
      </c>
      <c r="Z54" s="25" t="s">
        <v>51</v>
      </c>
      <c r="AA54" s="25" t="s">
        <v>51</v>
      </c>
      <c r="AB54" s="25" t="s">
        <v>51</v>
      </c>
      <c r="AC54" s="25" t="s">
        <v>51</v>
      </c>
      <c r="AD54" s="25" t="s">
        <v>7</v>
      </c>
      <c r="AE54" s="25" t="s">
        <v>7</v>
      </c>
      <c r="AF54" s="25" t="s">
        <v>72</v>
      </c>
      <c r="AG54" s="31" t="s">
        <v>72</v>
      </c>
      <c r="AH54" s="25" t="s">
        <v>51</v>
      </c>
      <c r="AI54" s="25" t="s">
        <v>57</v>
      </c>
      <c r="AJ54" s="25" t="s">
        <v>72</v>
      </c>
      <c r="AK54" s="25" t="s">
        <v>7</v>
      </c>
      <c r="AL54" s="25" t="s">
        <v>7</v>
      </c>
      <c r="AM54" s="25" t="s">
        <v>60</v>
      </c>
      <c r="AN54" s="25" t="s">
        <v>74</v>
      </c>
      <c r="AO54" s="31" t="s">
        <v>60</v>
      </c>
      <c r="AP54" s="25" t="s">
        <v>75</v>
      </c>
      <c r="AQ54" s="17" t="s">
        <v>50</v>
      </c>
      <c r="AR54" s="25" t="s">
        <v>7</v>
      </c>
      <c r="AS54" s="25" t="s">
        <v>7</v>
      </c>
      <c r="AT54" s="39" t="s">
        <v>48</v>
      </c>
      <c r="AU54" s="39" t="s">
        <v>48</v>
      </c>
      <c r="AV54" s="39" t="s">
        <v>48</v>
      </c>
      <c r="AW54" s="39" t="s">
        <v>48</v>
      </c>
      <c r="AX54" s="39" t="s">
        <v>48</v>
      </c>
      <c r="AY54" s="39" t="s">
        <v>7</v>
      </c>
      <c r="AZ54" s="39" t="s">
        <v>7</v>
      </c>
      <c r="BA54" s="31" t="s">
        <v>49</v>
      </c>
      <c r="BB54" s="25" t="s">
        <v>49</v>
      </c>
      <c r="BC54" s="25" t="s">
        <v>52</v>
      </c>
      <c r="BD54" s="25" t="s">
        <v>49</v>
      </c>
      <c r="BE54" s="25" t="s">
        <v>49</v>
      </c>
      <c r="BF54" s="25" t="s">
        <v>7</v>
      </c>
      <c r="BG54" s="25" t="s">
        <v>7</v>
      </c>
      <c r="BH54" s="25" t="s">
        <v>40</v>
      </c>
      <c r="BI54" s="17" t="s">
        <v>50</v>
      </c>
      <c r="BJ54" s="31" t="s">
        <v>49</v>
      </c>
      <c r="BK54" s="25" t="s">
        <v>40</v>
      </c>
      <c r="BL54" s="25" t="s">
        <v>40</v>
      </c>
      <c r="BM54" s="25" t="s">
        <v>7</v>
      </c>
      <c r="BN54" s="25" t="s">
        <v>7</v>
      </c>
      <c r="BO54" s="25" t="s">
        <v>51</v>
      </c>
      <c r="BP54" s="31" t="s">
        <v>45</v>
      </c>
      <c r="BQ54" s="25" t="s">
        <v>37</v>
      </c>
      <c r="BR54" s="25" t="s">
        <v>45</v>
      </c>
      <c r="BS54" s="25" t="s">
        <v>45</v>
      </c>
      <c r="BT54" s="25" t="s">
        <v>7</v>
      </c>
      <c r="BU54" s="25" t="s">
        <v>7</v>
      </c>
      <c r="BV54" s="25" t="s">
        <v>51</v>
      </c>
      <c r="BW54" s="25" t="s">
        <v>44</v>
      </c>
      <c r="BX54" s="25" t="s">
        <v>44</v>
      </c>
      <c r="BY54" s="31" t="s">
        <v>44</v>
      </c>
      <c r="BZ54" s="25" t="s">
        <v>52</v>
      </c>
      <c r="CA54" s="25" t="s">
        <v>7</v>
      </c>
      <c r="CB54" s="25" t="s">
        <v>7</v>
      </c>
      <c r="CC54" s="25" t="s">
        <v>14</v>
      </c>
      <c r="CD54" s="31" t="s">
        <v>14</v>
      </c>
      <c r="CE54" s="27" t="s">
        <v>8</v>
      </c>
      <c r="CF54" s="25" t="s">
        <v>14</v>
      </c>
      <c r="CG54" s="25" t="s">
        <v>14</v>
      </c>
      <c r="CH54" s="25" t="s">
        <v>7</v>
      </c>
      <c r="CI54" s="25" t="s">
        <v>7</v>
      </c>
      <c r="CJ54" s="25" t="s">
        <v>53</v>
      </c>
      <c r="CK54" s="25" t="s">
        <v>54</v>
      </c>
      <c r="CL54" s="25" t="s">
        <v>54</v>
      </c>
      <c r="CM54" s="27" t="s">
        <v>8</v>
      </c>
      <c r="CN54" s="27" t="s">
        <v>8</v>
      </c>
      <c r="CO54" s="25" t="s">
        <v>7</v>
      </c>
      <c r="CP54" s="25" t="s">
        <v>7</v>
      </c>
      <c r="CQ54" s="25" t="s">
        <v>55</v>
      </c>
      <c r="CR54" s="31" t="s">
        <v>55</v>
      </c>
      <c r="CS54" s="25" t="s">
        <v>55</v>
      </c>
      <c r="CT54" s="25" t="s">
        <v>55</v>
      </c>
      <c r="CU54" s="25" t="s">
        <v>37</v>
      </c>
      <c r="CV54" s="25" t="s">
        <v>7</v>
      </c>
      <c r="CW54" s="25" t="s">
        <v>7</v>
      </c>
      <c r="CX54" s="31" t="s">
        <v>56</v>
      </c>
      <c r="CY54" s="25" t="s">
        <v>37</v>
      </c>
      <c r="CZ54" s="25" t="s">
        <v>56</v>
      </c>
      <c r="DA54" s="25" t="s">
        <v>56</v>
      </c>
      <c r="DB54" s="25" t="s">
        <v>56</v>
      </c>
      <c r="DC54" s="25" t="s">
        <v>7</v>
      </c>
      <c r="DD54" s="25" t="s">
        <v>7</v>
      </c>
      <c r="DE54" s="25" t="s">
        <v>51</v>
      </c>
      <c r="DF54" s="25" t="s">
        <v>51</v>
      </c>
      <c r="DG54" s="25" t="s">
        <v>51</v>
      </c>
      <c r="DH54" s="17" t="s">
        <v>50</v>
      </c>
      <c r="DI54" s="31" t="s">
        <v>55</v>
      </c>
      <c r="DJ54" s="25" t="s">
        <v>7</v>
      </c>
      <c r="DK54" s="25" t="s">
        <v>7</v>
      </c>
      <c r="DL54" s="25" t="s">
        <v>57</v>
      </c>
      <c r="DM54" s="25" t="s">
        <v>58</v>
      </c>
      <c r="DN54" s="31" t="s">
        <v>58</v>
      </c>
      <c r="DO54" s="25" t="s">
        <v>58</v>
      </c>
      <c r="DP54" s="25" t="s">
        <v>58</v>
      </c>
      <c r="DQ54" s="25" t="s">
        <v>7</v>
      </c>
      <c r="DR54" s="25" t="s">
        <v>7</v>
      </c>
      <c r="DS54" s="25" t="s">
        <v>58</v>
      </c>
      <c r="DT54" s="25" t="s">
        <v>57</v>
      </c>
      <c r="DU54" s="25" t="s">
        <v>59</v>
      </c>
      <c r="DV54" s="31" t="s">
        <v>51</v>
      </c>
      <c r="DW54" s="25" t="s">
        <v>60</v>
      </c>
      <c r="DX54" s="25" t="s">
        <v>7</v>
      </c>
      <c r="DY54" s="25" t="s">
        <v>7</v>
      </c>
      <c r="DZ54" s="25" t="s">
        <v>59</v>
      </c>
      <c r="EA54" s="31" t="s">
        <v>59</v>
      </c>
      <c r="EB54" s="25" t="s">
        <v>57</v>
      </c>
      <c r="EC54" s="25" t="s">
        <v>59</v>
      </c>
      <c r="ED54" s="25" t="s">
        <v>59</v>
      </c>
      <c r="EE54" s="25" t="s">
        <v>7</v>
      </c>
      <c r="EF54" s="25" t="s">
        <v>7</v>
      </c>
      <c r="EG54" s="25" t="s">
        <v>54</v>
      </c>
      <c r="EH54" s="25" t="s">
        <v>54</v>
      </c>
      <c r="EI54" s="25" t="s">
        <v>54</v>
      </c>
      <c r="EJ54" s="27" t="s">
        <v>8</v>
      </c>
      <c r="EK54" s="31" t="s">
        <v>54</v>
      </c>
      <c r="EL54" s="25" t="s">
        <v>7</v>
      </c>
      <c r="EM54" s="25" t="s">
        <v>7</v>
      </c>
      <c r="EN54" s="17" t="s">
        <v>46</v>
      </c>
      <c r="EO54" s="25" t="s">
        <v>54</v>
      </c>
      <c r="EP54" s="27" t="s">
        <v>8</v>
      </c>
      <c r="EQ54" s="25" t="s">
        <v>61</v>
      </c>
      <c r="ER54" s="27" t="s">
        <v>8</v>
      </c>
      <c r="ES54" s="25" t="s">
        <v>7</v>
      </c>
      <c r="ET54" s="25" t="s">
        <v>7</v>
      </c>
      <c r="EU54" s="31" t="s">
        <v>62</v>
      </c>
      <c r="EV54" s="25" t="s">
        <v>62</v>
      </c>
      <c r="EW54" s="25" t="s">
        <v>62</v>
      </c>
      <c r="EX54" s="25" t="s">
        <v>52</v>
      </c>
      <c r="EY54" s="25" t="s">
        <v>51</v>
      </c>
      <c r="EZ54" s="25" t="s">
        <v>7</v>
      </c>
      <c r="FA54" s="25" t="s">
        <v>7</v>
      </c>
      <c r="FB54" s="25" t="s">
        <v>51</v>
      </c>
      <c r="FC54" s="31" t="s">
        <v>51</v>
      </c>
      <c r="FD54" s="25" t="s">
        <v>51</v>
      </c>
      <c r="FE54" s="25" t="s">
        <v>51</v>
      </c>
      <c r="FF54" s="25" t="s">
        <v>61</v>
      </c>
      <c r="FG54" s="25" t="s">
        <v>7</v>
      </c>
      <c r="FH54" s="25" t="s">
        <v>7</v>
      </c>
      <c r="FI54" s="25" t="s">
        <v>61</v>
      </c>
      <c r="FJ54" s="25" t="s">
        <v>56</v>
      </c>
      <c r="FK54" s="31" t="s">
        <v>63</v>
      </c>
      <c r="FL54" s="25" t="s">
        <v>64</v>
      </c>
      <c r="FM54" s="25" t="s">
        <v>64</v>
      </c>
      <c r="FN54" s="25" t="s">
        <v>7</v>
      </c>
      <c r="FO54" s="25" t="s">
        <v>7</v>
      </c>
      <c r="FP54" s="25" t="s">
        <v>63</v>
      </c>
      <c r="FQ54" s="25" t="s">
        <v>63</v>
      </c>
      <c r="FR54" s="17" t="s">
        <v>50</v>
      </c>
      <c r="FS54" s="25" t="s">
        <v>63</v>
      </c>
      <c r="FT54" s="31" t="s">
        <v>63</v>
      </c>
      <c r="FU54" s="25" t="s">
        <v>7</v>
      </c>
      <c r="FV54" s="25" t="s">
        <v>7</v>
      </c>
      <c r="FW54" s="25" t="s">
        <v>65</v>
      </c>
      <c r="FX54" s="25" t="s">
        <v>52</v>
      </c>
      <c r="FY54" s="25" t="s">
        <v>65</v>
      </c>
      <c r="FZ54" s="31" t="s">
        <v>65</v>
      </c>
      <c r="GA54" s="25" t="s">
        <v>65</v>
      </c>
      <c r="GB54" s="25" t="s">
        <v>7</v>
      </c>
      <c r="GC54" s="25" t="s">
        <v>7</v>
      </c>
      <c r="GD54" s="25" t="s">
        <v>54</v>
      </c>
      <c r="GE54" s="27" t="s">
        <v>8</v>
      </c>
      <c r="GF54" s="25" t="s">
        <v>10</v>
      </c>
      <c r="GG54" s="31" t="s">
        <v>54</v>
      </c>
      <c r="GH54" s="31" t="s">
        <v>10</v>
      </c>
      <c r="GI54" s="25" t="s">
        <v>7</v>
      </c>
      <c r="GJ54" s="25" t="s">
        <v>7</v>
      </c>
      <c r="GK54" s="27" t="s">
        <v>8</v>
      </c>
      <c r="GL54" s="25" t="s">
        <v>64</v>
      </c>
      <c r="GM54" s="25" t="s">
        <v>56</v>
      </c>
      <c r="GN54" s="25" t="s">
        <v>54</v>
      </c>
      <c r="GO54" s="27" t="s">
        <v>8</v>
      </c>
      <c r="GP54" s="25" t="s">
        <v>7</v>
      </c>
      <c r="GQ54" s="25" t="s">
        <v>7</v>
      </c>
      <c r="GR54" s="25" t="s">
        <v>51</v>
      </c>
      <c r="GS54" s="25" t="s">
        <v>51</v>
      </c>
      <c r="GT54" s="31" t="s">
        <v>51</v>
      </c>
      <c r="GU54" s="25" t="s">
        <v>37</v>
      </c>
      <c r="GV54" s="25" t="s">
        <v>51</v>
      </c>
      <c r="GW54" s="25" t="s">
        <v>7</v>
      </c>
      <c r="GX54" s="25" t="s">
        <v>7</v>
      </c>
      <c r="GY54" s="17" t="s">
        <v>50</v>
      </c>
      <c r="GZ54" s="25" t="s">
        <v>51</v>
      </c>
      <c r="HA54" s="25" t="s">
        <v>51</v>
      </c>
      <c r="HB54" s="31" t="s">
        <v>51</v>
      </c>
      <c r="HC54" s="25" t="s">
        <v>51</v>
      </c>
      <c r="HD54" s="25" t="s">
        <v>7</v>
      </c>
      <c r="HE54" s="25" t="s">
        <v>7</v>
      </c>
      <c r="HF54" s="31" t="s">
        <v>51</v>
      </c>
      <c r="HG54" s="25" t="s">
        <v>51</v>
      </c>
      <c r="HH54" s="25" t="s">
        <v>51</v>
      </c>
      <c r="HI54" s="25" t="s">
        <v>51</v>
      </c>
      <c r="HJ54" s="25" t="s">
        <v>51</v>
      </c>
      <c r="HK54" s="25" t="s">
        <v>7</v>
      </c>
      <c r="HL54" s="25" t="s">
        <v>7</v>
      </c>
      <c r="HM54" s="25" t="s">
        <v>72</v>
      </c>
      <c r="HN54" s="31" t="s">
        <v>72</v>
      </c>
      <c r="HO54" s="25" t="s">
        <v>51</v>
      </c>
      <c r="HP54" s="25" t="s">
        <v>57</v>
      </c>
      <c r="HQ54" s="25" t="s">
        <v>72</v>
      </c>
      <c r="HR54" s="25" t="s">
        <v>7</v>
      </c>
      <c r="HS54" s="25" t="s">
        <v>7</v>
      </c>
      <c r="HT54" s="25" t="s">
        <v>60</v>
      </c>
      <c r="HU54" s="25" t="s">
        <v>74</v>
      </c>
      <c r="HV54" s="31" t="s">
        <v>60</v>
      </c>
      <c r="HW54" s="25" t="s">
        <v>75</v>
      </c>
      <c r="HX54" s="17" t="s">
        <v>50</v>
      </c>
      <c r="HY54" s="25" t="s">
        <v>7</v>
      </c>
      <c r="HZ54" s="25" t="s">
        <v>7</v>
      </c>
      <c r="IA54" s="39" t="s">
        <v>48</v>
      </c>
      <c r="IB54" s="39" t="s">
        <v>48</v>
      </c>
      <c r="IC54" s="39" t="s">
        <v>48</v>
      </c>
      <c r="ID54" s="39" t="s">
        <v>48</v>
      </c>
      <c r="IE54" s="39" t="s">
        <v>48</v>
      </c>
      <c r="IF54" s="39" t="s">
        <v>7</v>
      </c>
      <c r="IG54" s="39" t="s">
        <v>7</v>
      </c>
      <c r="IH54" s="31" t="s">
        <v>49</v>
      </c>
      <c r="II54" s="25" t="s">
        <v>49</v>
      </c>
      <c r="IJ54" s="25" t="s">
        <v>52</v>
      </c>
      <c r="IK54" s="25" t="s">
        <v>49</v>
      </c>
      <c r="IL54" s="25" t="s">
        <v>49</v>
      </c>
      <c r="IM54" s="25" t="s">
        <v>7</v>
      </c>
      <c r="IN54" s="25" t="s">
        <v>7</v>
      </c>
      <c r="IO54" s="25" t="s">
        <v>40</v>
      </c>
      <c r="IP54" s="17" t="s">
        <v>50</v>
      </c>
      <c r="IQ54" s="31" t="s">
        <v>49</v>
      </c>
      <c r="IR54" s="25" t="s">
        <v>40</v>
      </c>
      <c r="IS54" s="25" t="s">
        <v>40</v>
      </c>
      <c r="IT54" s="25" t="s">
        <v>7</v>
      </c>
      <c r="IU54" s="25" t="s">
        <v>7</v>
      </c>
      <c r="IV54" s="25" t="s">
        <v>51</v>
      </c>
      <c r="IW54" s="31" t="s">
        <v>45</v>
      </c>
      <c r="IX54" s="25" t="s">
        <v>37</v>
      </c>
      <c r="IY54" s="25" t="s">
        <v>45</v>
      </c>
      <c r="IZ54" s="25" t="s">
        <v>45</v>
      </c>
      <c r="JA54" s="25" t="s">
        <v>7</v>
      </c>
      <c r="JB54" s="25" t="s">
        <v>7</v>
      </c>
      <c r="JC54" s="25" t="s">
        <v>51</v>
      </c>
      <c r="JD54" s="25" t="s">
        <v>44</v>
      </c>
      <c r="JE54" s="25" t="s">
        <v>44</v>
      </c>
      <c r="JF54" s="31" t="s">
        <v>44</v>
      </c>
      <c r="JG54" s="25" t="s">
        <v>52</v>
      </c>
      <c r="JH54" s="25" t="s">
        <v>7</v>
      </c>
      <c r="JI54" s="25" t="s">
        <v>7</v>
      </c>
      <c r="JJ54" s="25" t="s">
        <v>14</v>
      </c>
      <c r="JK54" s="31" t="s">
        <v>14</v>
      </c>
      <c r="JL54" s="27" t="s">
        <v>8</v>
      </c>
      <c r="JM54" s="25" t="s">
        <v>14</v>
      </c>
      <c r="JN54" s="25" t="s">
        <v>14</v>
      </c>
      <c r="JO54" s="25" t="s">
        <v>7</v>
      </c>
      <c r="JP54" s="25" t="s">
        <v>7</v>
      </c>
      <c r="JQ54" s="25" t="s">
        <v>53</v>
      </c>
      <c r="JR54" s="25" t="s">
        <v>54</v>
      </c>
      <c r="JS54" s="25" t="s">
        <v>54</v>
      </c>
      <c r="JT54" s="27" t="s">
        <v>8</v>
      </c>
      <c r="JU54" s="27" t="s">
        <v>8</v>
      </c>
      <c r="JV54" s="25" t="s">
        <v>7</v>
      </c>
      <c r="JW54" s="25" t="s">
        <v>7</v>
      </c>
      <c r="JX54" s="25" t="s">
        <v>55</v>
      </c>
      <c r="JY54" s="31" t="s">
        <v>55</v>
      </c>
      <c r="JZ54" s="25" t="s">
        <v>55</v>
      </c>
      <c r="KA54" s="25" t="s">
        <v>55</v>
      </c>
      <c r="KB54" s="25" t="s">
        <v>37</v>
      </c>
      <c r="KC54" s="25" t="s">
        <v>7</v>
      </c>
      <c r="KD54" s="25" t="s">
        <v>7</v>
      </c>
      <c r="KE54" s="31" t="s">
        <v>56</v>
      </c>
      <c r="KF54" s="25" t="s">
        <v>37</v>
      </c>
      <c r="KG54" s="25" t="s">
        <v>56</v>
      </c>
      <c r="KH54" s="25" t="s">
        <v>56</v>
      </c>
      <c r="KI54" s="25" t="s">
        <v>56</v>
      </c>
      <c r="KJ54" s="25" t="s">
        <v>7</v>
      </c>
      <c r="KK54" s="25" t="s">
        <v>7</v>
      </c>
      <c r="KL54" s="25" t="s">
        <v>51</v>
      </c>
      <c r="KM54" s="25" t="s">
        <v>51</v>
      </c>
      <c r="KN54" s="25" t="s">
        <v>51</v>
      </c>
      <c r="KO54" s="17" t="s">
        <v>50</v>
      </c>
      <c r="KP54" s="31" t="s">
        <v>55</v>
      </c>
      <c r="KQ54" s="25" t="s">
        <v>7</v>
      </c>
      <c r="KR54" s="25" t="s">
        <v>7</v>
      </c>
      <c r="KS54" s="25" t="s">
        <v>57</v>
      </c>
      <c r="KT54" s="25" t="s">
        <v>58</v>
      </c>
      <c r="KU54" s="31" t="s">
        <v>58</v>
      </c>
      <c r="KV54" s="25" t="s">
        <v>58</v>
      </c>
      <c r="KW54" s="25" t="s">
        <v>58</v>
      </c>
      <c r="KX54" s="25" t="s">
        <v>7</v>
      </c>
      <c r="KY54" s="25" t="s">
        <v>7</v>
      </c>
      <c r="KZ54" s="25" t="s">
        <v>58</v>
      </c>
      <c r="LA54" s="25" t="s">
        <v>57</v>
      </c>
      <c r="LB54" s="25" t="s">
        <v>59</v>
      </c>
      <c r="LC54" s="31" t="s">
        <v>51</v>
      </c>
      <c r="LD54" s="25" t="s">
        <v>60</v>
      </c>
      <c r="LE54" s="25" t="s">
        <v>7</v>
      </c>
      <c r="LF54" s="25" t="s">
        <v>7</v>
      </c>
      <c r="LG54" s="25" t="s">
        <v>59</v>
      </c>
      <c r="LH54" s="31" t="s">
        <v>59</v>
      </c>
      <c r="LI54" s="25" t="s">
        <v>57</v>
      </c>
      <c r="LJ54" s="25" t="s">
        <v>59</v>
      </c>
      <c r="LK54" s="25" t="s">
        <v>59</v>
      </c>
      <c r="LL54" s="25" t="s">
        <v>7</v>
      </c>
      <c r="LM54" s="25" t="s">
        <v>7</v>
      </c>
      <c r="LN54" s="25" t="s">
        <v>54</v>
      </c>
      <c r="LO54" s="25" t="s">
        <v>54</v>
      </c>
      <c r="LP54" s="25" t="s">
        <v>54</v>
      </c>
      <c r="LQ54" s="27" t="s">
        <v>8</v>
      </c>
      <c r="LR54" s="31" t="s">
        <v>54</v>
      </c>
      <c r="LS54" s="25" t="s">
        <v>7</v>
      </c>
      <c r="LT54" s="25" t="s">
        <v>7</v>
      </c>
      <c r="LU54" s="17" t="s">
        <v>46</v>
      </c>
      <c r="LV54" s="25" t="s">
        <v>54</v>
      </c>
      <c r="LW54" s="27" t="s">
        <v>8</v>
      </c>
      <c r="LX54" s="25" t="s">
        <v>61</v>
      </c>
      <c r="LY54" s="27" t="s">
        <v>8</v>
      </c>
      <c r="LZ54" s="25" t="s">
        <v>7</v>
      </c>
      <c r="MA54" s="25" t="s">
        <v>7</v>
      </c>
      <c r="MB54" s="31" t="s">
        <v>62</v>
      </c>
      <c r="MC54" s="25" t="s">
        <v>62</v>
      </c>
      <c r="MD54" s="25" t="s">
        <v>62</v>
      </c>
      <c r="ME54" s="25" t="s">
        <v>52</v>
      </c>
      <c r="MF54" s="25" t="s">
        <v>51</v>
      </c>
      <c r="MG54" s="25" t="s">
        <v>7</v>
      </c>
      <c r="MH54" s="25" t="s">
        <v>7</v>
      </c>
      <c r="MI54" s="25" t="s">
        <v>51</v>
      </c>
      <c r="MJ54" s="31" t="s">
        <v>51</v>
      </c>
      <c r="MK54" s="25" t="s">
        <v>51</v>
      </c>
      <c r="ML54" s="25" t="s">
        <v>51</v>
      </c>
      <c r="MM54" s="25" t="s">
        <v>61</v>
      </c>
      <c r="MN54" s="25" t="s">
        <v>7</v>
      </c>
      <c r="MO54" s="25" t="s">
        <v>7</v>
      </c>
      <c r="MP54" s="25" t="s">
        <v>61</v>
      </c>
      <c r="MQ54" s="25" t="s">
        <v>56</v>
      </c>
      <c r="MR54" s="31" t="s">
        <v>63</v>
      </c>
      <c r="MS54" s="25" t="s">
        <v>64</v>
      </c>
      <c r="MT54" s="25" t="s">
        <v>64</v>
      </c>
      <c r="MU54" s="25" t="s">
        <v>7</v>
      </c>
      <c r="MV54" s="25" t="s">
        <v>7</v>
      </c>
      <c r="MW54" s="25" t="s">
        <v>63</v>
      </c>
      <c r="MX54" s="25" t="s">
        <v>63</v>
      </c>
      <c r="MY54" s="17" t="s">
        <v>50</v>
      </c>
      <c r="MZ54" s="25" t="s">
        <v>63</v>
      </c>
      <c r="NA54" s="31" t="s">
        <v>63</v>
      </c>
      <c r="NB54" s="25" t="s">
        <v>7</v>
      </c>
      <c r="NC54" s="25" t="s">
        <v>7</v>
      </c>
      <c r="ND54" s="25" t="s">
        <v>65</v>
      </c>
      <c r="NE54" s="25" t="s">
        <v>52</v>
      </c>
      <c r="NF54" s="25" t="s">
        <v>65</v>
      </c>
      <c r="NG54" s="31" t="s">
        <v>65</v>
      </c>
      <c r="NH54" s="25" t="s">
        <v>65</v>
      </c>
      <c r="NI54" s="25" t="s">
        <v>7</v>
      </c>
      <c r="NJ54" s="25" t="s">
        <v>7</v>
      </c>
      <c r="NK54" s="25" t="s">
        <v>54</v>
      </c>
      <c r="NL54" s="27" t="s">
        <v>8</v>
      </c>
      <c r="NM54" s="25" t="s">
        <v>10</v>
      </c>
      <c r="NN54" s="31" t="s">
        <v>54</v>
      </c>
      <c r="NO54" s="31" t="s">
        <v>10</v>
      </c>
      <c r="NP54" s="25" t="s">
        <v>7</v>
      </c>
      <c r="NQ54" s="25" t="s">
        <v>7</v>
      </c>
    </row>
    <row r="55" spans="1:486">
      <c r="A55" s="129"/>
      <c r="B55" s="121" t="s">
        <v>51</v>
      </c>
      <c r="C55" s="107" t="str">
        <f>IF($D$36="RA","JFR-34","7H30-15H30")</f>
        <v>7H30-15H30</v>
      </c>
      <c r="D55" s="106" t="str">
        <f>IF(COUNTIF(Trames!$K$73:$K$80,'Deroulé 5Jours'!$B52),"RA","7H30-15H30")</f>
        <v>7H30-15H30</v>
      </c>
      <c r="E55" s="75" t="s">
        <v>37</v>
      </c>
      <c r="F55" s="107" t="str">
        <f>IF($G$40="RA","JFR-36","7H30-15H30")</f>
        <v>7H30-15H30</v>
      </c>
      <c r="G55" s="75" t="s">
        <v>7</v>
      </c>
      <c r="H55" s="113" t="s">
        <v>7</v>
      </c>
      <c r="I55" s="80" t="s">
        <v>7</v>
      </c>
      <c r="J55" s="80" t="s">
        <v>7</v>
      </c>
      <c r="K55" s="17" t="s">
        <v>50</v>
      </c>
      <c r="L55" s="25" t="s">
        <v>51</v>
      </c>
      <c r="M55" s="25" t="s">
        <v>51</v>
      </c>
      <c r="N55" s="31" t="s">
        <v>51</v>
      </c>
      <c r="O55" s="25" t="s">
        <v>51</v>
      </c>
      <c r="P55" s="25" t="s">
        <v>7</v>
      </c>
      <c r="Q55" s="25" t="s">
        <v>7</v>
      </c>
      <c r="R55" s="31" t="s">
        <v>51</v>
      </c>
      <c r="S55" s="25" t="s">
        <v>51</v>
      </c>
      <c r="T55" s="25" t="s">
        <v>51</v>
      </c>
      <c r="U55" s="25" t="s">
        <v>51</v>
      </c>
      <c r="V55" s="25" t="s">
        <v>51</v>
      </c>
      <c r="W55" s="25" t="s">
        <v>7</v>
      </c>
      <c r="X55" s="25" t="s">
        <v>7</v>
      </c>
      <c r="Y55" s="25" t="s">
        <v>72</v>
      </c>
      <c r="Z55" s="31" t="s">
        <v>72</v>
      </c>
      <c r="AA55" s="25" t="s">
        <v>51</v>
      </c>
      <c r="AB55" s="25" t="s">
        <v>57</v>
      </c>
      <c r="AC55" s="25" t="s">
        <v>72</v>
      </c>
      <c r="AD55" s="25" t="s">
        <v>7</v>
      </c>
      <c r="AE55" s="25" t="s">
        <v>7</v>
      </c>
      <c r="AF55" s="25" t="s">
        <v>60</v>
      </c>
      <c r="AG55" s="25" t="s">
        <v>74</v>
      </c>
      <c r="AH55" s="31" t="s">
        <v>60</v>
      </c>
      <c r="AI55" s="25" t="s">
        <v>75</v>
      </c>
      <c r="AJ55" s="17" t="s">
        <v>50</v>
      </c>
      <c r="AK55" s="25" t="s">
        <v>7</v>
      </c>
      <c r="AL55" s="25" t="s">
        <v>7</v>
      </c>
      <c r="AM55" s="39" t="s">
        <v>48</v>
      </c>
      <c r="AN55" s="39" t="s">
        <v>48</v>
      </c>
      <c r="AO55" s="39" t="s">
        <v>48</v>
      </c>
      <c r="AP55" s="39" t="s">
        <v>48</v>
      </c>
      <c r="AQ55" s="39" t="s">
        <v>48</v>
      </c>
      <c r="AR55" s="39" t="s">
        <v>7</v>
      </c>
      <c r="AS55" s="39" t="s">
        <v>7</v>
      </c>
      <c r="AT55" s="31" t="s">
        <v>49</v>
      </c>
      <c r="AU55" s="25" t="s">
        <v>49</v>
      </c>
      <c r="AV55" s="25" t="s">
        <v>52</v>
      </c>
      <c r="AW55" s="25" t="s">
        <v>49</v>
      </c>
      <c r="AX55" s="25" t="s">
        <v>49</v>
      </c>
      <c r="AY55" s="25" t="s">
        <v>7</v>
      </c>
      <c r="AZ55" s="25" t="s">
        <v>7</v>
      </c>
      <c r="BA55" s="25" t="s">
        <v>40</v>
      </c>
      <c r="BB55" s="17" t="s">
        <v>50</v>
      </c>
      <c r="BC55" s="31" t="s">
        <v>49</v>
      </c>
      <c r="BD55" s="25" t="s">
        <v>40</v>
      </c>
      <c r="BE55" s="25" t="s">
        <v>40</v>
      </c>
      <c r="BF55" s="25" t="s">
        <v>7</v>
      </c>
      <c r="BG55" s="25" t="s">
        <v>7</v>
      </c>
      <c r="BH55" s="25" t="s">
        <v>51</v>
      </c>
      <c r="BI55" s="31" t="s">
        <v>45</v>
      </c>
      <c r="BJ55" s="25" t="s">
        <v>37</v>
      </c>
      <c r="BK55" s="25" t="s">
        <v>45</v>
      </c>
      <c r="BL55" s="25" t="s">
        <v>45</v>
      </c>
      <c r="BM55" s="25" t="s">
        <v>7</v>
      </c>
      <c r="BN55" s="25" t="s">
        <v>7</v>
      </c>
      <c r="BO55" s="25" t="s">
        <v>51</v>
      </c>
      <c r="BP55" s="25" t="s">
        <v>44</v>
      </c>
      <c r="BQ55" s="25" t="s">
        <v>44</v>
      </c>
      <c r="BR55" s="31" t="s">
        <v>44</v>
      </c>
      <c r="BS55" s="25" t="s">
        <v>52</v>
      </c>
      <c r="BT55" s="25" t="s">
        <v>7</v>
      </c>
      <c r="BU55" s="25" t="s">
        <v>7</v>
      </c>
      <c r="BV55" s="25" t="s">
        <v>14</v>
      </c>
      <c r="BW55" s="31" t="s">
        <v>14</v>
      </c>
      <c r="BX55" s="27" t="s">
        <v>8</v>
      </c>
      <c r="BY55" s="25" t="s">
        <v>14</v>
      </c>
      <c r="BZ55" s="25" t="s">
        <v>14</v>
      </c>
      <c r="CA55" s="25" t="s">
        <v>7</v>
      </c>
      <c r="CB55" s="25" t="s">
        <v>7</v>
      </c>
      <c r="CC55" s="25" t="s">
        <v>53</v>
      </c>
      <c r="CD55" s="25" t="s">
        <v>54</v>
      </c>
      <c r="CE55" s="25" t="s">
        <v>54</v>
      </c>
      <c r="CF55" s="27" t="s">
        <v>8</v>
      </c>
      <c r="CG55" s="27" t="s">
        <v>8</v>
      </c>
      <c r="CH55" s="25" t="s">
        <v>7</v>
      </c>
      <c r="CI55" s="25" t="s">
        <v>7</v>
      </c>
      <c r="CJ55" s="25" t="s">
        <v>55</v>
      </c>
      <c r="CK55" s="31" t="s">
        <v>55</v>
      </c>
      <c r="CL55" s="25" t="s">
        <v>55</v>
      </c>
      <c r="CM55" s="25" t="s">
        <v>55</v>
      </c>
      <c r="CN55" s="25" t="s">
        <v>37</v>
      </c>
      <c r="CO55" s="25" t="s">
        <v>7</v>
      </c>
      <c r="CP55" s="25" t="s">
        <v>7</v>
      </c>
      <c r="CQ55" s="31" t="s">
        <v>56</v>
      </c>
      <c r="CR55" s="25" t="s">
        <v>37</v>
      </c>
      <c r="CS55" s="25" t="s">
        <v>56</v>
      </c>
      <c r="CT55" s="25" t="s">
        <v>56</v>
      </c>
      <c r="CU55" s="25" t="s">
        <v>56</v>
      </c>
      <c r="CV55" s="25" t="s">
        <v>7</v>
      </c>
      <c r="CW55" s="25" t="s">
        <v>7</v>
      </c>
      <c r="CX55" s="25" t="s">
        <v>51</v>
      </c>
      <c r="CY55" s="25" t="s">
        <v>51</v>
      </c>
      <c r="CZ55" s="25" t="s">
        <v>51</v>
      </c>
      <c r="DA55" s="17" t="s">
        <v>50</v>
      </c>
      <c r="DB55" s="31" t="s">
        <v>55</v>
      </c>
      <c r="DC55" s="25" t="s">
        <v>7</v>
      </c>
      <c r="DD55" s="25" t="s">
        <v>7</v>
      </c>
      <c r="DE55" s="25" t="s">
        <v>57</v>
      </c>
      <c r="DF55" s="25" t="s">
        <v>58</v>
      </c>
      <c r="DG55" s="31" t="s">
        <v>58</v>
      </c>
      <c r="DH55" s="25" t="s">
        <v>58</v>
      </c>
      <c r="DI55" s="25" t="s">
        <v>58</v>
      </c>
      <c r="DJ55" s="25" t="s">
        <v>7</v>
      </c>
      <c r="DK55" s="25" t="s">
        <v>7</v>
      </c>
      <c r="DL55" s="25" t="s">
        <v>58</v>
      </c>
      <c r="DM55" s="25" t="s">
        <v>57</v>
      </c>
      <c r="DN55" s="25" t="s">
        <v>59</v>
      </c>
      <c r="DO55" s="31" t="s">
        <v>51</v>
      </c>
      <c r="DP55" s="25" t="s">
        <v>60</v>
      </c>
      <c r="DQ55" s="25" t="s">
        <v>7</v>
      </c>
      <c r="DR55" s="25" t="s">
        <v>7</v>
      </c>
      <c r="DS55" s="25" t="s">
        <v>59</v>
      </c>
      <c r="DT55" s="31" t="s">
        <v>59</v>
      </c>
      <c r="DU55" s="25" t="s">
        <v>57</v>
      </c>
      <c r="DV55" s="25" t="s">
        <v>59</v>
      </c>
      <c r="DW55" s="25" t="s">
        <v>59</v>
      </c>
      <c r="DX55" s="25" t="s">
        <v>7</v>
      </c>
      <c r="DY55" s="25" t="s">
        <v>7</v>
      </c>
      <c r="DZ55" s="25" t="s">
        <v>54</v>
      </c>
      <c r="EA55" s="25" t="s">
        <v>54</v>
      </c>
      <c r="EB55" s="25" t="s">
        <v>54</v>
      </c>
      <c r="EC55" s="27" t="s">
        <v>8</v>
      </c>
      <c r="ED55" s="31" t="s">
        <v>54</v>
      </c>
      <c r="EE55" s="25" t="s">
        <v>7</v>
      </c>
      <c r="EF55" s="25" t="s">
        <v>7</v>
      </c>
      <c r="EG55" s="17" t="s">
        <v>46</v>
      </c>
      <c r="EH55" s="25" t="s">
        <v>54</v>
      </c>
      <c r="EI55" s="27" t="s">
        <v>8</v>
      </c>
      <c r="EJ55" s="25" t="s">
        <v>61</v>
      </c>
      <c r="EK55" s="27" t="s">
        <v>8</v>
      </c>
      <c r="EL55" s="25" t="s">
        <v>7</v>
      </c>
      <c r="EM55" s="25" t="s">
        <v>7</v>
      </c>
      <c r="EN55" s="31" t="s">
        <v>62</v>
      </c>
      <c r="EO55" s="25" t="s">
        <v>62</v>
      </c>
      <c r="EP55" s="25" t="s">
        <v>62</v>
      </c>
      <c r="EQ55" s="25" t="s">
        <v>52</v>
      </c>
      <c r="ER55" s="25" t="s">
        <v>51</v>
      </c>
      <c r="ES55" s="25" t="s">
        <v>7</v>
      </c>
      <c r="ET55" s="25" t="s">
        <v>7</v>
      </c>
      <c r="EU55" s="25" t="s">
        <v>51</v>
      </c>
      <c r="EV55" s="31" t="s">
        <v>51</v>
      </c>
      <c r="EW55" s="25" t="s">
        <v>51</v>
      </c>
      <c r="EX55" s="25" t="s">
        <v>51</v>
      </c>
      <c r="EY55" s="25" t="s">
        <v>61</v>
      </c>
      <c r="EZ55" s="25" t="s">
        <v>7</v>
      </c>
      <c r="FA55" s="25" t="s">
        <v>7</v>
      </c>
      <c r="FB55" s="25" t="s">
        <v>61</v>
      </c>
      <c r="FC55" s="25" t="s">
        <v>56</v>
      </c>
      <c r="FD55" s="31" t="s">
        <v>63</v>
      </c>
      <c r="FE55" s="25" t="s">
        <v>64</v>
      </c>
      <c r="FF55" s="25" t="s">
        <v>64</v>
      </c>
      <c r="FG55" s="25" t="s">
        <v>7</v>
      </c>
      <c r="FH55" s="25" t="s">
        <v>7</v>
      </c>
      <c r="FI55" s="25" t="s">
        <v>63</v>
      </c>
      <c r="FJ55" s="25" t="s">
        <v>63</v>
      </c>
      <c r="FK55" s="17" t="s">
        <v>50</v>
      </c>
      <c r="FL55" s="25" t="s">
        <v>63</v>
      </c>
      <c r="FM55" s="31" t="s">
        <v>63</v>
      </c>
      <c r="FN55" s="25" t="s">
        <v>7</v>
      </c>
      <c r="FO55" s="25" t="s">
        <v>7</v>
      </c>
      <c r="FP55" s="25" t="s">
        <v>65</v>
      </c>
      <c r="FQ55" s="25" t="s">
        <v>52</v>
      </c>
      <c r="FR55" s="25" t="s">
        <v>65</v>
      </c>
      <c r="FS55" s="31" t="s">
        <v>65</v>
      </c>
      <c r="FT55" s="25" t="s">
        <v>65</v>
      </c>
      <c r="FU55" s="25" t="s">
        <v>7</v>
      </c>
      <c r="FV55" s="25" t="s">
        <v>7</v>
      </c>
      <c r="FW55" s="25" t="s">
        <v>54</v>
      </c>
      <c r="FX55" s="27" t="s">
        <v>8</v>
      </c>
      <c r="FY55" s="25" t="s">
        <v>10</v>
      </c>
      <c r="FZ55" s="31" t="s">
        <v>54</v>
      </c>
      <c r="GA55" s="31" t="s">
        <v>10</v>
      </c>
      <c r="GB55" s="25" t="s">
        <v>7</v>
      </c>
      <c r="GC55" s="25" t="s">
        <v>7</v>
      </c>
      <c r="GD55" s="27" t="s">
        <v>8</v>
      </c>
      <c r="GE55" s="25" t="s">
        <v>64</v>
      </c>
      <c r="GF55" s="25" t="s">
        <v>56</v>
      </c>
      <c r="GG55" s="25" t="s">
        <v>54</v>
      </c>
      <c r="GH55" s="27" t="s">
        <v>8</v>
      </c>
      <c r="GI55" s="25" t="s">
        <v>7</v>
      </c>
      <c r="GJ55" s="25" t="s">
        <v>7</v>
      </c>
      <c r="GK55" s="25" t="s">
        <v>51</v>
      </c>
      <c r="GL55" s="25" t="s">
        <v>51</v>
      </c>
      <c r="GM55" s="31" t="s">
        <v>51</v>
      </c>
      <c r="GN55" s="25" t="s">
        <v>37</v>
      </c>
      <c r="GO55" s="25" t="s">
        <v>51</v>
      </c>
      <c r="GP55" s="25" t="s">
        <v>7</v>
      </c>
      <c r="GQ55" s="25" t="s">
        <v>7</v>
      </c>
      <c r="GR55" s="17" t="s">
        <v>50</v>
      </c>
      <c r="GS55" s="25" t="s">
        <v>51</v>
      </c>
      <c r="GT55" s="25" t="s">
        <v>51</v>
      </c>
      <c r="GU55" s="31" t="s">
        <v>51</v>
      </c>
      <c r="GV55" s="25" t="s">
        <v>51</v>
      </c>
      <c r="GW55" s="25" t="s">
        <v>7</v>
      </c>
      <c r="GX55" s="25" t="s">
        <v>7</v>
      </c>
      <c r="GY55" s="31" t="s">
        <v>51</v>
      </c>
      <c r="GZ55" s="25" t="s">
        <v>51</v>
      </c>
      <c r="HA55" s="25" t="s">
        <v>51</v>
      </c>
      <c r="HB55" s="25" t="s">
        <v>51</v>
      </c>
      <c r="HC55" s="25" t="s">
        <v>51</v>
      </c>
      <c r="HD55" s="25" t="s">
        <v>7</v>
      </c>
      <c r="HE55" s="25" t="s">
        <v>7</v>
      </c>
      <c r="HF55" s="25" t="s">
        <v>72</v>
      </c>
      <c r="HG55" s="31" t="s">
        <v>72</v>
      </c>
      <c r="HH55" s="25" t="s">
        <v>51</v>
      </c>
      <c r="HI55" s="25" t="s">
        <v>57</v>
      </c>
      <c r="HJ55" s="25" t="s">
        <v>72</v>
      </c>
      <c r="HK55" s="25" t="s">
        <v>7</v>
      </c>
      <c r="HL55" s="25" t="s">
        <v>7</v>
      </c>
      <c r="HM55" s="25" t="s">
        <v>60</v>
      </c>
      <c r="HN55" s="25" t="s">
        <v>74</v>
      </c>
      <c r="HO55" s="31" t="s">
        <v>60</v>
      </c>
      <c r="HP55" s="25" t="s">
        <v>75</v>
      </c>
      <c r="HQ55" s="17" t="s">
        <v>50</v>
      </c>
      <c r="HR55" s="25" t="s">
        <v>7</v>
      </c>
      <c r="HS55" s="25" t="s">
        <v>7</v>
      </c>
      <c r="HT55" s="39" t="s">
        <v>48</v>
      </c>
      <c r="HU55" s="39" t="s">
        <v>48</v>
      </c>
      <c r="HV55" s="39" t="s">
        <v>48</v>
      </c>
      <c r="HW55" s="39" t="s">
        <v>48</v>
      </c>
      <c r="HX55" s="39" t="s">
        <v>48</v>
      </c>
      <c r="HY55" s="39" t="s">
        <v>7</v>
      </c>
      <c r="HZ55" s="39" t="s">
        <v>7</v>
      </c>
      <c r="IA55" s="31" t="s">
        <v>49</v>
      </c>
      <c r="IB55" s="25" t="s">
        <v>49</v>
      </c>
      <c r="IC55" s="25" t="s">
        <v>52</v>
      </c>
      <c r="ID55" s="25" t="s">
        <v>49</v>
      </c>
      <c r="IE55" s="25" t="s">
        <v>49</v>
      </c>
      <c r="IF55" s="25" t="s">
        <v>7</v>
      </c>
      <c r="IG55" s="25" t="s">
        <v>7</v>
      </c>
      <c r="IH55" s="25" t="s">
        <v>40</v>
      </c>
      <c r="II55" s="17" t="s">
        <v>50</v>
      </c>
      <c r="IJ55" s="31" t="s">
        <v>49</v>
      </c>
      <c r="IK55" s="25" t="s">
        <v>40</v>
      </c>
      <c r="IL55" s="25" t="s">
        <v>40</v>
      </c>
      <c r="IM55" s="25" t="s">
        <v>7</v>
      </c>
      <c r="IN55" s="25" t="s">
        <v>7</v>
      </c>
      <c r="IO55" s="25" t="s">
        <v>51</v>
      </c>
      <c r="IP55" s="31" t="s">
        <v>45</v>
      </c>
      <c r="IQ55" s="25" t="s">
        <v>37</v>
      </c>
      <c r="IR55" s="25" t="s">
        <v>45</v>
      </c>
      <c r="IS55" s="25" t="s">
        <v>45</v>
      </c>
      <c r="IT55" s="25" t="s">
        <v>7</v>
      </c>
      <c r="IU55" s="25" t="s">
        <v>7</v>
      </c>
      <c r="IV55" s="25" t="s">
        <v>51</v>
      </c>
      <c r="IW55" s="25" t="s">
        <v>44</v>
      </c>
      <c r="IX55" s="25" t="s">
        <v>44</v>
      </c>
      <c r="IY55" s="31" t="s">
        <v>44</v>
      </c>
      <c r="IZ55" s="25" t="s">
        <v>52</v>
      </c>
      <c r="JA55" s="25" t="s">
        <v>7</v>
      </c>
      <c r="JB55" s="25" t="s">
        <v>7</v>
      </c>
      <c r="JC55" s="25" t="s">
        <v>14</v>
      </c>
      <c r="JD55" s="31" t="s">
        <v>14</v>
      </c>
      <c r="JE55" s="27" t="s">
        <v>8</v>
      </c>
      <c r="JF55" s="25" t="s">
        <v>14</v>
      </c>
      <c r="JG55" s="25" t="s">
        <v>14</v>
      </c>
      <c r="JH55" s="25" t="s">
        <v>7</v>
      </c>
      <c r="JI55" s="25" t="s">
        <v>7</v>
      </c>
      <c r="JJ55" s="25" t="s">
        <v>53</v>
      </c>
      <c r="JK55" s="25" t="s">
        <v>54</v>
      </c>
      <c r="JL55" s="25" t="s">
        <v>54</v>
      </c>
      <c r="JM55" s="27" t="s">
        <v>8</v>
      </c>
      <c r="JN55" s="27" t="s">
        <v>8</v>
      </c>
      <c r="JO55" s="25" t="s">
        <v>7</v>
      </c>
      <c r="JP55" s="25" t="s">
        <v>7</v>
      </c>
      <c r="JQ55" s="25" t="s">
        <v>55</v>
      </c>
      <c r="JR55" s="31" t="s">
        <v>55</v>
      </c>
      <c r="JS55" s="25" t="s">
        <v>55</v>
      </c>
      <c r="JT55" s="25" t="s">
        <v>55</v>
      </c>
      <c r="JU55" s="25" t="s">
        <v>37</v>
      </c>
      <c r="JV55" s="25" t="s">
        <v>7</v>
      </c>
      <c r="JW55" s="25" t="s">
        <v>7</v>
      </c>
      <c r="JX55" s="31" t="s">
        <v>56</v>
      </c>
      <c r="JY55" s="25" t="s">
        <v>37</v>
      </c>
      <c r="JZ55" s="25" t="s">
        <v>56</v>
      </c>
      <c r="KA55" s="25" t="s">
        <v>56</v>
      </c>
      <c r="KB55" s="25" t="s">
        <v>56</v>
      </c>
      <c r="KC55" s="25" t="s">
        <v>7</v>
      </c>
      <c r="KD55" s="25" t="s">
        <v>7</v>
      </c>
      <c r="KE55" s="25" t="s">
        <v>51</v>
      </c>
      <c r="KF55" s="25" t="s">
        <v>51</v>
      </c>
      <c r="KG55" s="25" t="s">
        <v>51</v>
      </c>
      <c r="KH55" s="17" t="s">
        <v>50</v>
      </c>
      <c r="KI55" s="31" t="s">
        <v>55</v>
      </c>
      <c r="KJ55" s="25" t="s">
        <v>7</v>
      </c>
      <c r="KK55" s="25" t="s">
        <v>7</v>
      </c>
      <c r="KL55" s="25" t="s">
        <v>57</v>
      </c>
      <c r="KM55" s="25" t="s">
        <v>58</v>
      </c>
      <c r="KN55" s="31" t="s">
        <v>58</v>
      </c>
      <c r="KO55" s="25" t="s">
        <v>58</v>
      </c>
      <c r="KP55" s="25" t="s">
        <v>58</v>
      </c>
      <c r="KQ55" s="25" t="s">
        <v>7</v>
      </c>
      <c r="KR55" s="25" t="s">
        <v>7</v>
      </c>
      <c r="KS55" s="25" t="s">
        <v>58</v>
      </c>
      <c r="KT55" s="25" t="s">
        <v>57</v>
      </c>
      <c r="KU55" s="25" t="s">
        <v>59</v>
      </c>
      <c r="KV55" s="31" t="s">
        <v>51</v>
      </c>
      <c r="KW55" s="25" t="s">
        <v>60</v>
      </c>
      <c r="KX55" s="25" t="s">
        <v>7</v>
      </c>
      <c r="KY55" s="25" t="s">
        <v>7</v>
      </c>
      <c r="KZ55" s="25" t="s">
        <v>59</v>
      </c>
      <c r="LA55" s="31" t="s">
        <v>59</v>
      </c>
      <c r="LB55" s="25" t="s">
        <v>57</v>
      </c>
      <c r="LC55" s="25" t="s">
        <v>59</v>
      </c>
      <c r="LD55" s="25" t="s">
        <v>59</v>
      </c>
      <c r="LE55" s="25" t="s">
        <v>7</v>
      </c>
      <c r="LF55" s="25" t="s">
        <v>7</v>
      </c>
      <c r="LG55" s="25" t="s">
        <v>54</v>
      </c>
      <c r="LH55" s="25" t="s">
        <v>54</v>
      </c>
      <c r="LI55" s="25" t="s">
        <v>54</v>
      </c>
      <c r="LJ55" s="27" t="s">
        <v>8</v>
      </c>
      <c r="LK55" s="31" t="s">
        <v>54</v>
      </c>
      <c r="LL55" s="25" t="s">
        <v>7</v>
      </c>
      <c r="LM55" s="25" t="s">
        <v>7</v>
      </c>
      <c r="LN55" s="17" t="s">
        <v>46</v>
      </c>
      <c r="LO55" s="25" t="s">
        <v>54</v>
      </c>
      <c r="LP55" s="27" t="s">
        <v>8</v>
      </c>
      <c r="LQ55" s="25" t="s">
        <v>61</v>
      </c>
      <c r="LR55" s="27" t="s">
        <v>8</v>
      </c>
      <c r="LS55" s="25" t="s">
        <v>7</v>
      </c>
      <c r="LT55" s="25" t="s">
        <v>7</v>
      </c>
      <c r="LU55" s="31" t="s">
        <v>62</v>
      </c>
      <c r="LV55" s="25" t="s">
        <v>62</v>
      </c>
      <c r="LW55" s="25" t="s">
        <v>62</v>
      </c>
      <c r="LX55" s="25" t="s">
        <v>52</v>
      </c>
      <c r="LY55" s="25" t="s">
        <v>51</v>
      </c>
      <c r="LZ55" s="25" t="s">
        <v>7</v>
      </c>
      <c r="MA55" s="25" t="s">
        <v>7</v>
      </c>
      <c r="MB55" s="25" t="s">
        <v>51</v>
      </c>
      <c r="MC55" s="31" t="s">
        <v>51</v>
      </c>
      <c r="MD55" s="25" t="s">
        <v>51</v>
      </c>
      <c r="ME55" s="25" t="s">
        <v>51</v>
      </c>
      <c r="MF55" s="25" t="s">
        <v>61</v>
      </c>
      <c r="MG55" s="25" t="s">
        <v>7</v>
      </c>
      <c r="MH55" s="25" t="s">
        <v>7</v>
      </c>
      <c r="MI55" s="25" t="s">
        <v>61</v>
      </c>
      <c r="MJ55" s="25" t="s">
        <v>56</v>
      </c>
      <c r="MK55" s="31" t="s">
        <v>63</v>
      </c>
      <c r="ML55" s="25" t="s">
        <v>64</v>
      </c>
      <c r="MM55" s="25" t="s">
        <v>64</v>
      </c>
      <c r="MN55" s="25" t="s">
        <v>7</v>
      </c>
      <c r="MO55" s="25" t="s">
        <v>7</v>
      </c>
      <c r="MP55" s="25" t="s">
        <v>63</v>
      </c>
      <c r="MQ55" s="25" t="s">
        <v>63</v>
      </c>
      <c r="MR55" s="17" t="s">
        <v>50</v>
      </c>
      <c r="MS55" s="25" t="s">
        <v>63</v>
      </c>
      <c r="MT55" s="31" t="s">
        <v>63</v>
      </c>
      <c r="MU55" s="25" t="s">
        <v>7</v>
      </c>
      <c r="MV55" s="25" t="s">
        <v>7</v>
      </c>
      <c r="MW55" s="25" t="s">
        <v>65</v>
      </c>
      <c r="MX55" s="25" t="s">
        <v>52</v>
      </c>
      <c r="MY55" s="25" t="s">
        <v>65</v>
      </c>
      <c r="MZ55" s="31" t="s">
        <v>65</v>
      </c>
      <c r="NA55" s="25" t="s">
        <v>65</v>
      </c>
      <c r="NB55" s="25" t="s">
        <v>7</v>
      </c>
      <c r="NC55" s="25" t="s">
        <v>7</v>
      </c>
      <c r="ND55" s="25" t="s">
        <v>54</v>
      </c>
      <c r="NE55" s="27" t="s">
        <v>8</v>
      </c>
      <c r="NF55" s="25" t="s">
        <v>10</v>
      </c>
      <c r="NG55" s="31" t="s">
        <v>54</v>
      </c>
      <c r="NH55" s="31" t="s">
        <v>10</v>
      </c>
      <c r="NI55" s="25" t="s">
        <v>7</v>
      </c>
      <c r="NJ55" s="25" t="s">
        <v>7</v>
      </c>
      <c r="NK55" s="27" t="s">
        <v>8</v>
      </c>
      <c r="NL55" s="25" t="s">
        <v>64</v>
      </c>
      <c r="NM55" s="25" t="s">
        <v>56</v>
      </c>
      <c r="NN55" s="25" t="s">
        <v>54</v>
      </c>
      <c r="NO55" s="27" t="s">
        <v>8</v>
      </c>
      <c r="NP55" s="25" t="s">
        <v>7</v>
      </c>
      <c r="NQ55" s="25" t="s">
        <v>7</v>
      </c>
    </row>
    <row r="56" spans="1:486">
      <c r="A56" s="130"/>
      <c r="B56" s="121" t="s">
        <v>50</v>
      </c>
      <c r="C56" s="107" t="str">
        <f>IF($D$38="RA","JFR-36","7H30-15H30")</f>
        <v>JFR-36</v>
      </c>
      <c r="D56" s="107" t="str">
        <f>IF($E$41="RA","JBU-14","7H30-15H30")</f>
        <v>7H30-15H30</v>
      </c>
      <c r="E56" s="106" t="str">
        <f>IF(COUNTIF(Trames!$K$73:$K$80,'Deroulé 5Jours'!$A53),"RA","7H30-15H30")</f>
        <v>7H30-15H30</v>
      </c>
      <c r="F56" s="107" t="str">
        <f>IF(F51="RA","Jbc-24","7H30-15H30")</f>
        <v>7H30-15H30</v>
      </c>
      <c r="G56" s="75" t="s">
        <v>7</v>
      </c>
      <c r="H56" s="113" t="s">
        <v>7</v>
      </c>
      <c r="I56" s="80" t="s">
        <v>7</v>
      </c>
      <c r="J56" s="80" t="s">
        <v>7</v>
      </c>
      <c r="K56" s="31" t="s">
        <v>51</v>
      </c>
      <c r="L56" s="25" t="s">
        <v>51</v>
      </c>
      <c r="M56" s="25" t="s">
        <v>51</v>
      </c>
      <c r="N56" s="25" t="s">
        <v>51</v>
      </c>
      <c r="O56" s="25" t="s">
        <v>51</v>
      </c>
      <c r="P56" s="25" t="s">
        <v>7</v>
      </c>
      <c r="Q56" s="25" t="s">
        <v>7</v>
      </c>
      <c r="R56" s="25" t="s">
        <v>72</v>
      </c>
      <c r="S56" s="31" t="s">
        <v>72</v>
      </c>
      <c r="T56" s="25" t="s">
        <v>51</v>
      </c>
      <c r="U56" s="25" t="s">
        <v>57</v>
      </c>
      <c r="V56" s="25" t="s">
        <v>72</v>
      </c>
      <c r="W56" s="25" t="s">
        <v>7</v>
      </c>
      <c r="X56" s="25" t="s">
        <v>7</v>
      </c>
      <c r="Y56" s="25" t="s">
        <v>60</v>
      </c>
      <c r="Z56" s="25" t="s">
        <v>74</v>
      </c>
      <c r="AA56" s="31" t="s">
        <v>60</v>
      </c>
      <c r="AB56" s="25" t="s">
        <v>75</v>
      </c>
      <c r="AC56" s="17" t="s">
        <v>50</v>
      </c>
      <c r="AD56" s="25" t="s">
        <v>7</v>
      </c>
      <c r="AE56" s="25" t="s">
        <v>7</v>
      </c>
      <c r="AF56" s="39" t="s">
        <v>48</v>
      </c>
      <c r="AG56" s="39" t="s">
        <v>48</v>
      </c>
      <c r="AH56" s="39" t="s">
        <v>48</v>
      </c>
      <c r="AI56" s="39" t="s">
        <v>48</v>
      </c>
      <c r="AJ56" s="39" t="s">
        <v>48</v>
      </c>
      <c r="AK56" s="39" t="s">
        <v>7</v>
      </c>
      <c r="AL56" s="39" t="s">
        <v>7</v>
      </c>
      <c r="AM56" s="31" t="s">
        <v>49</v>
      </c>
      <c r="AN56" s="25" t="s">
        <v>49</v>
      </c>
      <c r="AO56" s="25" t="s">
        <v>52</v>
      </c>
      <c r="AP56" s="25" t="s">
        <v>49</v>
      </c>
      <c r="AQ56" s="25" t="s">
        <v>49</v>
      </c>
      <c r="AR56" s="25" t="s">
        <v>7</v>
      </c>
      <c r="AS56" s="25" t="s">
        <v>7</v>
      </c>
      <c r="AT56" s="25" t="s">
        <v>40</v>
      </c>
      <c r="AU56" s="17" t="s">
        <v>50</v>
      </c>
      <c r="AV56" s="31" t="s">
        <v>49</v>
      </c>
      <c r="AW56" s="25" t="s">
        <v>40</v>
      </c>
      <c r="AX56" s="25" t="s">
        <v>40</v>
      </c>
      <c r="AY56" s="25" t="s">
        <v>7</v>
      </c>
      <c r="AZ56" s="25" t="s">
        <v>7</v>
      </c>
      <c r="BA56" s="25" t="s">
        <v>51</v>
      </c>
      <c r="BB56" s="31" t="s">
        <v>45</v>
      </c>
      <c r="BC56" s="25" t="s">
        <v>37</v>
      </c>
      <c r="BD56" s="25" t="s">
        <v>45</v>
      </c>
      <c r="BE56" s="25" t="s">
        <v>45</v>
      </c>
      <c r="BF56" s="25" t="s">
        <v>7</v>
      </c>
      <c r="BG56" s="25" t="s">
        <v>7</v>
      </c>
      <c r="BH56" s="25" t="s">
        <v>51</v>
      </c>
      <c r="BI56" s="25" t="s">
        <v>44</v>
      </c>
      <c r="BJ56" s="25" t="s">
        <v>44</v>
      </c>
      <c r="BK56" s="31" t="s">
        <v>44</v>
      </c>
      <c r="BL56" s="25" t="s">
        <v>52</v>
      </c>
      <c r="BM56" s="25" t="s">
        <v>7</v>
      </c>
      <c r="BN56" s="25" t="s">
        <v>7</v>
      </c>
      <c r="BO56" s="25" t="s">
        <v>14</v>
      </c>
      <c r="BP56" s="31" t="s">
        <v>14</v>
      </c>
      <c r="BQ56" s="27" t="s">
        <v>8</v>
      </c>
      <c r="BR56" s="25" t="s">
        <v>14</v>
      </c>
      <c r="BS56" s="25" t="s">
        <v>14</v>
      </c>
      <c r="BT56" s="25" t="s">
        <v>7</v>
      </c>
      <c r="BU56" s="25" t="s">
        <v>7</v>
      </c>
      <c r="BV56" s="25" t="s">
        <v>53</v>
      </c>
      <c r="BW56" s="25" t="s">
        <v>54</v>
      </c>
      <c r="BX56" s="25" t="s">
        <v>54</v>
      </c>
      <c r="BY56" s="27" t="s">
        <v>8</v>
      </c>
      <c r="BZ56" s="27" t="s">
        <v>8</v>
      </c>
      <c r="CA56" s="25" t="s">
        <v>7</v>
      </c>
      <c r="CB56" s="25" t="s">
        <v>7</v>
      </c>
      <c r="CC56" s="25" t="s">
        <v>55</v>
      </c>
      <c r="CD56" s="31" t="s">
        <v>55</v>
      </c>
      <c r="CE56" s="25" t="s">
        <v>55</v>
      </c>
      <c r="CF56" s="25" t="s">
        <v>55</v>
      </c>
      <c r="CG56" s="25" t="s">
        <v>37</v>
      </c>
      <c r="CH56" s="25" t="s">
        <v>7</v>
      </c>
      <c r="CI56" s="25" t="s">
        <v>7</v>
      </c>
      <c r="CJ56" s="31" t="s">
        <v>56</v>
      </c>
      <c r="CK56" s="25" t="s">
        <v>37</v>
      </c>
      <c r="CL56" s="25" t="s">
        <v>56</v>
      </c>
      <c r="CM56" s="25" t="s">
        <v>56</v>
      </c>
      <c r="CN56" s="25" t="s">
        <v>56</v>
      </c>
      <c r="CO56" s="25" t="s">
        <v>7</v>
      </c>
      <c r="CP56" s="25" t="s">
        <v>7</v>
      </c>
      <c r="CQ56" s="25" t="s">
        <v>51</v>
      </c>
      <c r="CR56" s="25" t="s">
        <v>51</v>
      </c>
      <c r="CS56" s="25" t="s">
        <v>51</v>
      </c>
      <c r="CT56" s="17" t="s">
        <v>50</v>
      </c>
      <c r="CU56" s="31" t="s">
        <v>55</v>
      </c>
      <c r="CV56" s="25" t="s">
        <v>7</v>
      </c>
      <c r="CW56" s="25" t="s">
        <v>7</v>
      </c>
      <c r="CX56" s="25" t="s">
        <v>57</v>
      </c>
      <c r="CY56" s="25" t="s">
        <v>58</v>
      </c>
      <c r="CZ56" s="31" t="s">
        <v>58</v>
      </c>
      <c r="DA56" s="25" t="s">
        <v>58</v>
      </c>
      <c r="DB56" s="25" t="s">
        <v>58</v>
      </c>
      <c r="DC56" s="25" t="s">
        <v>7</v>
      </c>
      <c r="DD56" s="25" t="s">
        <v>7</v>
      </c>
      <c r="DE56" s="25" t="s">
        <v>58</v>
      </c>
      <c r="DF56" s="25" t="s">
        <v>57</v>
      </c>
      <c r="DG56" s="25" t="s">
        <v>59</v>
      </c>
      <c r="DH56" s="31" t="s">
        <v>51</v>
      </c>
      <c r="DI56" s="25" t="s">
        <v>60</v>
      </c>
      <c r="DJ56" s="25" t="s">
        <v>7</v>
      </c>
      <c r="DK56" s="25" t="s">
        <v>7</v>
      </c>
      <c r="DL56" s="25" t="s">
        <v>59</v>
      </c>
      <c r="DM56" s="31" t="s">
        <v>59</v>
      </c>
      <c r="DN56" s="25" t="s">
        <v>57</v>
      </c>
      <c r="DO56" s="25" t="s">
        <v>59</v>
      </c>
      <c r="DP56" s="25" t="s">
        <v>59</v>
      </c>
      <c r="DQ56" s="25" t="s">
        <v>7</v>
      </c>
      <c r="DR56" s="25" t="s">
        <v>7</v>
      </c>
      <c r="DS56" s="25" t="s">
        <v>54</v>
      </c>
      <c r="DT56" s="25" t="s">
        <v>54</v>
      </c>
      <c r="DU56" s="25" t="s">
        <v>54</v>
      </c>
      <c r="DV56" s="27" t="s">
        <v>8</v>
      </c>
      <c r="DW56" s="31" t="s">
        <v>54</v>
      </c>
      <c r="DX56" s="25" t="s">
        <v>7</v>
      </c>
      <c r="DY56" s="25" t="s">
        <v>7</v>
      </c>
      <c r="DZ56" s="17" t="s">
        <v>46</v>
      </c>
      <c r="EA56" s="25" t="s">
        <v>54</v>
      </c>
      <c r="EB56" s="27" t="s">
        <v>8</v>
      </c>
      <c r="EC56" s="25" t="s">
        <v>61</v>
      </c>
      <c r="ED56" s="27" t="s">
        <v>8</v>
      </c>
      <c r="EE56" s="25" t="s">
        <v>7</v>
      </c>
      <c r="EF56" s="25" t="s">
        <v>7</v>
      </c>
      <c r="EG56" s="31" t="s">
        <v>62</v>
      </c>
      <c r="EH56" s="25" t="s">
        <v>62</v>
      </c>
      <c r="EI56" s="25" t="s">
        <v>62</v>
      </c>
      <c r="EJ56" s="25" t="s">
        <v>52</v>
      </c>
      <c r="EK56" s="25" t="s">
        <v>51</v>
      </c>
      <c r="EL56" s="25" t="s">
        <v>7</v>
      </c>
      <c r="EM56" s="25" t="s">
        <v>7</v>
      </c>
      <c r="EN56" s="25" t="s">
        <v>51</v>
      </c>
      <c r="EO56" s="31" t="s">
        <v>51</v>
      </c>
      <c r="EP56" s="25" t="s">
        <v>51</v>
      </c>
      <c r="EQ56" s="25" t="s">
        <v>51</v>
      </c>
      <c r="ER56" s="25" t="s">
        <v>61</v>
      </c>
      <c r="ES56" s="25" t="s">
        <v>7</v>
      </c>
      <c r="ET56" s="25" t="s">
        <v>7</v>
      </c>
      <c r="EU56" s="25" t="s">
        <v>61</v>
      </c>
      <c r="EV56" s="25" t="s">
        <v>56</v>
      </c>
      <c r="EW56" s="31" t="s">
        <v>63</v>
      </c>
      <c r="EX56" s="25" t="s">
        <v>64</v>
      </c>
      <c r="EY56" s="25" t="s">
        <v>64</v>
      </c>
      <c r="EZ56" s="25" t="s">
        <v>7</v>
      </c>
      <c r="FA56" s="25" t="s">
        <v>7</v>
      </c>
      <c r="FB56" s="25" t="s">
        <v>63</v>
      </c>
      <c r="FC56" s="25" t="s">
        <v>63</v>
      </c>
      <c r="FD56" s="17" t="s">
        <v>50</v>
      </c>
      <c r="FE56" s="25" t="s">
        <v>63</v>
      </c>
      <c r="FF56" s="31" t="s">
        <v>63</v>
      </c>
      <c r="FG56" s="25" t="s">
        <v>7</v>
      </c>
      <c r="FH56" s="25" t="s">
        <v>7</v>
      </c>
      <c r="FI56" s="25" t="s">
        <v>65</v>
      </c>
      <c r="FJ56" s="25" t="s">
        <v>52</v>
      </c>
      <c r="FK56" s="25" t="s">
        <v>65</v>
      </c>
      <c r="FL56" s="31" t="s">
        <v>65</v>
      </c>
      <c r="FM56" s="25" t="s">
        <v>65</v>
      </c>
      <c r="FN56" s="25" t="s">
        <v>7</v>
      </c>
      <c r="FO56" s="25" t="s">
        <v>7</v>
      </c>
      <c r="FP56" s="25" t="s">
        <v>54</v>
      </c>
      <c r="FQ56" s="27" t="s">
        <v>8</v>
      </c>
      <c r="FR56" s="25" t="s">
        <v>10</v>
      </c>
      <c r="FS56" s="31" t="s">
        <v>54</v>
      </c>
      <c r="FT56" s="31" t="s">
        <v>10</v>
      </c>
      <c r="FU56" s="25" t="s">
        <v>7</v>
      </c>
      <c r="FV56" s="25" t="s">
        <v>7</v>
      </c>
      <c r="FW56" s="27" t="s">
        <v>8</v>
      </c>
      <c r="FX56" s="25" t="s">
        <v>64</v>
      </c>
      <c r="FY56" s="25" t="s">
        <v>56</v>
      </c>
      <c r="FZ56" s="25" t="s">
        <v>54</v>
      </c>
      <c r="GA56" s="27" t="s">
        <v>8</v>
      </c>
      <c r="GB56" s="25" t="s">
        <v>7</v>
      </c>
      <c r="GC56" s="25" t="s">
        <v>7</v>
      </c>
      <c r="GD56" s="25" t="s">
        <v>51</v>
      </c>
      <c r="GE56" s="25" t="s">
        <v>51</v>
      </c>
      <c r="GF56" s="31" t="s">
        <v>51</v>
      </c>
      <c r="GG56" s="25" t="s">
        <v>37</v>
      </c>
      <c r="GH56" s="25" t="s">
        <v>51</v>
      </c>
      <c r="GI56" s="25" t="s">
        <v>7</v>
      </c>
      <c r="GJ56" s="25" t="s">
        <v>7</v>
      </c>
      <c r="GK56" s="17" t="s">
        <v>50</v>
      </c>
      <c r="GL56" s="25" t="s">
        <v>51</v>
      </c>
      <c r="GM56" s="25" t="s">
        <v>51</v>
      </c>
      <c r="GN56" s="31" t="s">
        <v>51</v>
      </c>
      <c r="GO56" s="25" t="s">
        <v>51</v>
      </c>
      <c r="GP56" s="25" t="s">
        <v>7</v>
      </c>
      <c r="GQ56" s="25" t="s">
        <v>7</v>
      </c>
      <c r="GR56" s="31" t="s">
        <v>51</v>
      </c>
      <c r="GS56" s="25" t="s">
        <v>51</v>
      </c>
      <c r="GT56" s="25" t="s">
        <v>51</v>
      </c>
      <c r="GU56" s="25" t="s">
        <v>51</v>
      </c>
      <c r="GV56" s="25" t="s">
        <v>51</v>
      </c>
      <c r="GW56" s="25" t="s">
        <v>7</v>
      </c>
      <c r="GX56" s="25" t="s">
        <v>7</v>
      </c>
      <c r="GY56" s="25" t="s">
        <v>72</v>
      </c>
      <c r="GZ56" s="31" t="s">
        <v>72</v>
      </c>
      <c r="HA56" s="25" t="s">
        <v>51</v>
      </c>
      <c r="HB56" s="25" t="s">
        <v>57</v>
      </c>
      <c r="HC56" s="25" t="s">
        <v>72</v>
      </c>
      <c r="HD56" s="25" t="s">
        <v>7</v>
      </c>
      <c r="HE56" s="25" t="s">
        <v>7</v>
      </c>
      <c r="HF56" s="25" t="s">
        <v>60</v>
      </c>
      <c r="HG56" s="25" t="s">
        <v>74</v>
      </c>
      <c r="HH56" s="31" t="s">
        <v>60</v>
      </c>
      <c r="HI56" s="25" t="s">
        <v>75</v>
      </c>
      <c r="HJ56" s="17" t="s">
        <v>50</v>
      </c>
      <c r="HK56" s="25" t="s">
        <v>7</v>
      </c>
      <c r="HL56" s="25" t="s">
        <v>7</v>
      </c>
      <c r="HM56" s="39" t="s">
        <v>48</v>
      </c>
      <c r="HN56" s="39" t="s">
        <v>48</v>
      </c>
      <c r="HO56" s="39" t="s">
        <v>48</v>
      </c>
      <c r="HP56" s="39" t="s">
        <v>48</v>
      </c>
      <c r="HQ56" s="39" t="s">
        <v>48</v>
      </c>
      <c r="HR56" s="39" t="s">
        <v>7</v>
      </c>
      <c r="HS56" s="39" t="s">
        <v>7</v>
      </c>
      <c r="HT56" s="31" t="s">
        <v>49</v>
      </c>
      <c r="HU56" s="25" t="s">
        <v>49</v>
      </c>
      <c r="HV56" s="25" t="s">
        <v>52</v>
      </c>
      <c r="HW56" s="25" t="s">
        <v>49</v>
      </c>
      <c r="HX56" s="25" t="s">
        <v>49</v>
      </c>
      <c r="HY56" s="25" t="s">
        <v>7</v>
      </c>
      <c r="HZ56" s="25" t="s">
        <v>7</v>
      </c>
      <c r="IA56" s="25" t="s">
        <v>40</v>
      </c>
      <c r="IB56" s="17" t="s">
        <v>50</v>
      </c>
      <c r="IC56" s="31" t="s">
        <v>49</v>
      </c>
      <c r="ID56" s="25" t="s">
        <v>40</v>
      </c>
      <c r="IE56" s="25" t="s">
        <v>40</v>
      </c>
      <c r="IF56" s="25" t="s">
        <v>7</v>
      </c>
      <c r="IG56" s="25" t="s">
        <v>7</v>
      </c>
      <c r="IH56" s="25" t="s">
        <v>51</v>
      </c>
      <c r="II56" s="31" t="s">
        <v>45</v>
      </c>
      <c r="IJ56" s="25" t="s">
        <v>37</v>
      </c>
      <c r="IK56" s="25" t="s">
        <v>45</v>
      </c>
      <c r="IL56" s="25" t="s">
        <v>45</v>
      </c>
      <c r="IM56" s="25" t="s">
        <v>7</v>
      </c>
      <c r="IN56" s="25" t="s">
        <v>7</v>
      </c>
      <c r="IO56" s="25" t="s">
        <v>51</v>
      </c>
      <c r="IP56" s="25" t="s">
        <v>44</v>
      </c>
      <c r="IQ56" s="25" t="s">
        <v>44</v>
      </c>
      <c r="IR56" s="31" t="s">
        <v>44</v>
      </c>
      <c r="IS56" s="25" t="s">
        <v>52</v>
      </c>
      <c r="IT56" s="25" t="s">
        <v>7</v>
      </c>
      <c r="IU56" s="25" t="s">
        <v>7</v>
      </c>
      <c r="IV56" s="25" t="s">
        <v>14</v>
      </c>
      <c r="IW56" s="31" t="s">
        <v>14</v>
      </c>
      <c r="IX56" s="27" t="s">
        <v>8</v>
      </c>
      <c r="IY56" s="25" t="s">
        <v>14</v>
      </c>
      <c r="IZ56" s="25" t="s">
        <v>14</v>
      </c>
      <c r="JA56" s="25" t="s">
        <v>7</v>
      </c>
      <c r="JB56" s="25" t="s">
        <v>7</v>
      </c>
      <c r="JC56" s="25" t="s">
        <v>53</v>
      </c>
      <c r="JD56" s="25" t="s">
        <v>54</v>
      </c>
      <c r="JE56" s="25" t="s">
        <v>54</v>
      </c>
      <c r="JF56" s="27" t="s">
        <v>8</v>
      </c>
      <c r="JG56" s="27" t="s">
        <v>8</v>
      </c>
      <c r="JH56" s="25" t="s">
        <v>7</v>
      </c>
      <c r="JI56" s="25" t="s">
        <v>7</v>
      </c>
      <c r="JJ56" s="25" t="s">
        <v>55</v>
      </c>
      <c r="JK56" s="31" t="s">
        <v>55</v>
      </c>
      <c r="JL56" s="25" t="s">
        <v>55</v>
      </c>
      <c r="JM56" s="25" t="s">
        <v>55</v>
      </c>
      <c r="JN56" s="25" t="s">
        <v>37</v>
      </c>
      <c r="JO56" s="25" t="s">
        <v>7</v>
      </c>
      <c r="JP56" s="25" t="s">
        <v>7</v>
      </c>
      <c r="JQ56" s="31" t="s">
        <v>56</v>
      </c>
      <c r="JR56" s="25" t="s">
        <v>37</v>
      </c>
      <c r="JS56" s="25" t="s">
        <v>56</v>
      </c>
      <c r="JT56" s="25" t="s">
        <v>56</v>
      </c>
      <c r="JU56" s="25" t="s">
        <v>56</v>
      </c>
      <c r="JV56" s="25" t="s">
        <v>7</v>
      </c>
      <c r="JW56" s="25" t="s">
        <v>7</v>
      </c>
      <c r="JX56" s="25" t="s">
        <v>51</v>
      </c>
      <c r="JY56" s="25" t="s">
        <v>51</v>
      </c>
      <c r="JZ56" s="25" t="s">
        <v>51</v>
      </c>
      <c r="KA56" s="17" t="s">
        <v>50</v>
      </c>
      <c r="KB56" s="31" t="s">
        <v>55</v>
      </c>
      <c r="KC56" s="25" t="s">
        <v>7</v>
      </c>
      <c r="KD56" s="25" t="s">
        <v>7</v>
      </c>
      <c r="KE56" s="25" t="s">
        <v>57</v>
      </c>
      <c r="KF56" s="25" t="s">
        <v>58</v>
      </c>
      <c r="KG56" s="31" t="s">
        <v>58</v>
      </c>
      <c r="KH56" s="25" t="s">
        <v>58</v>
      </c>
      <c r="KI56" s="25" t="s">
        <v>58</v>
      </c>
      <c r="KJ56" s="25" t="s">
        <v>7</v>
      </c>
      <c r="KK56" s="25" t="s">
        <v>7</v>
      </c>
      <c r="KL56" s="25" t="s">
        <v>58</v>
      </c>
      <c r="KM56" s="25" t="s">
        <v>57</v>
      </c>
      <c r="KN56" s="25" t="s">
        <v>59</v>
      </c>
      <c r="KO56" s="31" t="s">
        <v>51</v>
      </c>
      <c r="KP56" s="25" t="s">
        <v>60</v>
      </c>
      <c r="KQ56" s="25" t="s">
        <v>7</v>
      </c>
      <c r="KR56" s="25" t="s">
        <v>7</v>
      </c>
      <c r="KS56" s="25" t="s">
        <v>59</v>
      </c>
      <c r="KT56" s="31" t="s">
        <v>59</v>
      </c>
      <c r="KU56" s="25" t="s">
        <v>57</v>
      </c>
      <c r="KV56" s="25" t="s">
        <v>59</v>
      </c>
      <c r="KW56" s="25" t="s">
        <v>59</v>
      </c>
      <c r="KX56" s="25" t="s">
        <v>7</v>
      </c>
      <c r="KY56" s="25" t="s">
        <v>7</v>
      </c>
      <c r="KZ56" s="25" t="s">
        <v>54</v>
      </c>
      <c r="LA56" s="25" t="s">
        <v>54</v>
      </c>
      <c r="LB56" s="25" t="s">
        <v>54</v>
      </c>
      <c r="LC56" s="27" t="s">
        <v>8</v>
      </c>
      <c r="LD56" s="31" t="s">
        <v>54</v>
      </c>
      <c r="LE56" s="25" t="s">
        <v>7</v>
      </c>
      <c r="LF56" s="25" t="s">
        <v>7</v>
      </c>
      <c r="LG56" s="17" t="s">
        <v>46</v>
      </c>
      <c r="LH56" s="25" t="s">
        <v>54</v>
      </c>
      <c r="LI56" s="27" t="s">
        <v>8</v>
      </c>
      <c r="LJ56" s="25" t="s">
        <v>61</v>
      </c>
      <c r="LK56" s="27" t="s">
        <v>8</v>
      </c>
      <c r="LL56" s="25" t="s">
        <v>7</v>
      </c>
      <c r="LM56" s="25" t="s">
        <v>7</v>
      </c>
      <c r="LN56" s="31" t="s">
        <v>62</v>
      </c>
      <c r="LO56" s="25" t="s">
        <v>62</v>
      </c>
      <c r="LP56" s="25" t="s">
        <v>62</v>
      </c>
      <c r="LQ56" s="25" t="s">
        <v>52</v>
      </c>
      <c r="LR56" s="25" t="s">
        <v>51</v>
      </c>
      <c r="LS56" s="25" t="s">
        <v>7</v>
      </c>
      <c r="LT56" s="25" t="s">
        <v>7</v>
      </c>
      <c r="LU56" s="25" t="s">
        <v>51</v>
      </c>
      <c r="LV56" s="31" t="s">
        <v>51</v>
      </c>
      <c r="LW56" s="25" t="s">
        <v>51</v>
      </c>
      <c r="LX56" s="25" t="s">
        <v>51</v>
      </c>
      <c r="LY56" s="25" t="s">
        <v>61</v>
      </c>
      <c r="LZ56" s="25" t="s">
        <v>7</v>
      </c>
      <c r="MA56" s="25" t="s">
        <v>7</v>
      </c>
      <c r="MB56" s="25" t="s">
        <v>61</v>
      </c>
      <c r="MC56" s="25" t="s">
        <v>56</v>
      </c>
      <c r="MD56" s="31" t="s">
        <v>63</v>
      </c>
      <c r="ME56" s="25" t="s">
        <v>64</v>
      </c>
      <c r="MF56" s="25" t="s">
        <v>64</v>
      </c>
      <c r="MG56" s="25" t="s">
        <v>7</v>
      </c>
      <c r="MH56" s="25" t="s">
        <v>7</v>
      </c>
      <c r="MI56" s="25" t="s">
        <v>63</v>
      </c>
      <c r="MJ56" s="25" t="s">
        <v>63</v>
      </c>
      <c r="MK56" s="17" t="s">
        <v>50</v>
      </c>
      <c r="ML56" s="25" t="s">
        <v>63</v>
      </c>
      <c r="MM56" s="31" t="s">
        <v>63</v>
      </c>
      <c r="MN56" s="25" t="s">
        <v>7</v>
      </c>
      <c r="MO56" s="25" t="s">
        <v>7</v>
      </c>
      <c r="MP56" s="25" t="s">
        <v>65</v>
      </c>
      <c r="MQ56" s="25" t="s">
        <v>52</v>
      </c>
      <c r="MR56" s="25" t="s">
        <v>65</v>
      </c>
      <c r="MS56" s="31" t="s">
        <v>65</v>
      </c>
      <c r="MT56" s="25" t="s">
        <v>65</v>
      </c>
      <c r="MU56" s="25" t="s">
        <v>7</v>
      </c>
      <c r="MV56" s="25" t="s">
        <v>7</v>
      </c>
      <c r="MW56" s="25" t="s">
        <v>54</v>
      </c>
      <c r="MX56" s="27" t="s">
        <v>8</v>
      </c>
      <c r="MY56" s="25" t="s">
        <v>10</v>
      </c>
      <c r="MZ56" s="31" t="s">
        <v>54</v>
      </c>
      <c r="NA56" s="31" t="s">
        <v>10</v>
      </c>
      <c r="NB56" s="25" t="s">
        <v>7</v>
      </c>
      <c r="NC56" s="25" t="s">
        <v>7</v>
      </c>
      <c r="ND56" s="27" t="s">
        <v>8</v>
      </c>
      <c r="NE56" s="25" t="s">
        <v>64</v>
      </c>
      <c r="NF56" s="25" t="s">
        <v>56</v>
      </c>
      <c r="NG56" s="25" t="s">
        <v>54</v>
      </c>
      <c r="NH56" s="27" t="s">
        <v>8</v>
      </c>
      <c r="NI56" s="25" t="s">
        <v>7</v>
      </c>
      <c r="NJ56" s="25" t="s">
        <v>7</v>
      </c>
      <c r="NK56" s="25" t="s">
        <v>51</v>
      </c>
      <c r="NL56" s="25" t="s">
        <v>51</v>
      </c>
      <c r="NM56" s="31" t="s">
        <v>51</v>
      </c>
      <c r="NN56" s="25" t="s">
        <v>37</v>
      </c>
      <c r="NO56" s="25" t="s">
        <v>51</v>
      </c>
      <c r="NP56" s="25" t="s">
        <v>7</v>
      </c>
      <c r="NQ56" s="25" t="s">
        <v>7</v>
      </c>
    </row>
    <row r="57" spans="1:486">
      <c r="A57" s="130"/>
      <c r="B57" s="126" t="str">
        <f>IF(COUNTIF(Trames!$K$73:$K$80,'Deroulé 5Jours'!$A54),"RA","7H30-15H30")</f>
        <v>7H30-15H30</v>
      </c>
      <c r="C57" s="107" t="str">
        <f>IF($D$43="RA","JBU-11","7H30-15H30")</f>
        <v>7H30-15H30</v>
      </c>
      <c r="D57" s="107" t="str">
        <f>IF($E$48="RA","JBC-24","7H30-15H30")</f>
        <v>7H30-15H30</v>
      </c>
      <c r="E57" s="107" t="str">
        <f>IF($F$35="RA","CCV-46","7H30-15H30")</f>
        <v>7H30-15H30</v>
      </c>
      <c r="F57" s="107" t="str">
        <f>IF($G$51="RA","JFR-33","7H30-15H30")</f>
        <v>7H30-15H30</v>
      </c>
      <c r="G57" s="75" t="s">
        <v>7</v>
      </c>
      <c r="H57" s="113" t="s">
        <v>7</v>
      </c>
      <c r="I57" s="80" t="s">
        <v>7</v>
      </c>
      <c r="J57" s="80" t="s">
        <v>7</v>
      </c>
      <c r="K57" s="25" t="s">
        <v>72</v>
      </c>
      <c r="L57" s="31" t="s">
        <v>72</v>
      </c>
      <c r="M57" s="25" t="s">
        <v>51</v>
      </c>
      <c r="N57" s="25" t="s">
        <v>57</v>
      </c>
      <c r="O57" s="25" t="s">
        <v>72</v>
      </c>
      <c r="P57" s="25" t="s">
        <v>7</v>
      </c>
      <c r="Q57" s="25" t="s">
        <v>7</v>
      </c>
      <c r="R57" s="25" t="s">
        <v>60</v>
      </c>
      <c r="S57" s="25" t="s">
        <v>74</v>
      </c>
      <c r="T57" s="31" t="s">
        <v>60</v>
      </c>
      <c r="U57" s="25" t="s">
        <v>75</v>
      </c>
      <c r="V57" s="17" t="s">
        <v>50</v>
      </c>
      <c r="W57" s="25" t="s">
        <v>7</v>
      </c>
      <c r="X57" s="25" t="s">
        <v>7</v>
      </c>
      <c r="Y57" s="39" t="s">
        <v>48</v>
      </c>
      <c r="Z57" s="39" t="s">
        <v>48</v>
      </c>
      <c r="AA57" s="39" t="s">
        <v>48</v>
      </c>
      <c r="AB57" s="39" t="s">
        <v>48</v>
      </c>
      <c r="AC57" s="39" t="s">
        <v>48</v>
      </c>
      <c r="AD57" s="39" t="s">
        <v>7</v>
      </c>
      <c r="AE57" s="39" t="s">
        <v>7</v>
      </c>
      <c r="AF57" s="31" t="s">
        <v>49</v>
      </c>
      <c r="AG57" s="25" t="s">
        <v>49</v>
      </c>
      <c r="AH57" s="25" t="s">
        <v>52</v>
      </c>
      <c r="AI57" s="25" t="s">
        <v>49</v>
      </c>
      <c r="AJ57" s="25" t="s">
        <v>49</v>
      </c>
      <c r="AK57" s="25" t="s">
        <v>7</v>
      </c>
      <c r="AL57" s="25" t="s">
        <v>7</v>
      </c>
      <c r="AM57" s="25" t="s">
        <v>40</v>
      </c>
      <c r="AN57" s="17" t="s">
        <v>50</v>
      </c>
      <c r="AO57" s="31" t="s">
        <v>49</v>
      </c>
      <c r="AP57" s="25" t="s">
        <v>40</v>
      </c>
      <c r="AQ57" s="25" t="s">
        <v>40</v>
      </c>
      <c r="AR57" s="25" t="s">
        <v>7</v>
      </c>
      <c r="AS57" s="25" t="s">
        <v>7</v>
      </c>
      <c r="AT57" s="25" t="s">
        <v>51</v>
      </c>
      <c r="AU57" s="31" t="s">
        <v>45</v>
      </c>
      <c r="AV57" s="25" t="s">
        <v>37</v>
      </c>
      <c r="AW57" s="25" t="s">
        <v>45</v>
      </c>
      <c r="AX57" s="25" t="s">
        <v>45</v>
      </c>
      <c r="AY57" s="25" t="s">
        <v>7</v>
      </c>
      <c r="AZ57" s="25" t="s">
        <v>7</v>
      </c>
      <c r="BA57" s="25" t="s">
        <v>51</v>
      </c>
      <c r="BB57" s="25" t="s">
        <v>44</v>
      </c>
      <c r="BC57" s="25" t="s">
        <v>44</v>
      </c>
      <c r="BD57" s="31" t="s">
        <v>44</v>
      </c>
      <c r="BE57" s="25" t="s">
        <v>52</v>
      </c>
      <c r="BF57" s="25" t="s">
        <v>7</v>
      </c>
      <c r="BG57" s="25" t="s">
        <v>7</v>
      </c>
      <c r="BH57" s="25" t="s">
        <v>14</v>
      </c>
      <c r="BI57" s="31" t="s">
        <v>14</v>
      </c>
      <c r="BJ57" s="27" t="s">
        <v>8</v>
      </c>
      <c r="BK57" s="25" t="s">
        <v>14</v>
      </c>
      <c r="BL57" s="25" t="s">
        <v>14</v>
      </c>
      <c r="BM57" s="25" t="s">
        <v>7</v>
      </c>
      <c r="BN57" s="25" t="s">
        <v>7</v>
      </c>
      <c r="BO57" s="25" t="s">
        <v>53</v>
      </c>
      <c r="BP57" s="25" t="s">
        <v>54</v>
      </c>
      <c r="BQ57" s="25" t="s">
        <v>54</v>
      </c>
      <c r="BR57" s="27" t="s">
        <v>8</v>
      </c>
      <c r="BS57" s="27" t="s">
        <v>8</v>
      </c>
      <c r="BT57" s="25" t="s">
        <v>7</v>
      </c>
      <c r="BU57" s="25" t="s">
        <v>7</v>
      </c>
      <c r="BV57" s="25" t="s">
        <v>55</v>
      </c>
      <c r="BW57" s="31" t="s">
        <v>55</v>
      </c>
      <c r="BX57" s="25" t="s">
        <v>55</v>
      </c>
      <c r="BY57" s="25" t="s">
        <v>55</v>
      </c>
      <c r="BZ57" s="25" t="s">
        <v>37</v>
      </c>
      <c r="CA57" s="25" t="s">
        <v>7</v>
      </c>
      <c r="CB57" s="25" t="s">
        <v>7</v>
      </c>
      <c r="CC57" s="31" t="s">
        <v>56</v>
      </c>
      <c r="CD57" s="25" t="s">
        <v>37</v>
      </c>
      <c r="CE57" s="25" t="s">
        <v>56</v>
      </c>
      <c r="CF57" s="25" t="s">
        <v>56</v>
      </c>
      <c r="CG57" s="25" t="s">
        <v>56</v>
      </c>
      <c r="CH57" s="25" t="s">
        <v>7</v>
      </c>
      <c r="CI57" s="25" t="s">
        <v>7</v>
      </c>
      <c r="CJ57" s="25" t="s">
        <v>51</v>
      </c>
      <c r="CK57" s="25" t="s">
        <v>51</v>
      </c>
      <c r="CL57" s="25" t="s">
        <v>51</v>
      </c>
      <c r="CM57" s="17" t="s">
        <v>50</v>
      </c>
      <c r="CN57" s="31" t="s">
        <v>55</v>
      </c>
      <c r="CO57" s="25" t="s">
        <v>7</v>
      </c>
      <c r="CP57" s="25" t="s">
        <v>7</v>
      </c>
      <c r="CQ57" s="25" t="s">
        <v>57</v>
      </c>
      <c r="CR57" s="25" t="s">
        <v>58</v>
      </c>
      <c r="CS57" s="31" t="s">
        <v>58</v>
      </c>
      <c r="CT57" s="25" t="s">
        <v>58</v>
      </c>
      <c r="CU57" s="25" t="s">
        <v>58</v>
      </c>
      <c r="CV57" s="25" t="s">
        <v>7</v>
      </c>
      <c r="CW57" s="25" t="s">
        <v>7</v>
      </c>
      <c r="CX57" s="25" t="s">
        <v>58</v>
      </c>
      <c r="CY57" s="25" t="s">
        <v>57</v>
      </c>
      <c r="CZ57" s="25" t="s">
        <v>59</v>
      </c>
      <c r="DA57" s="31" t="s">
        <v>51</v>
      </c>
      <c r="DB57" s="25" t="s">
        <v>60</v>
      </c>
      <c r="DC57" s="25" t="s">
        <v>7</v>
      </c>
      <c r="DD57" s="25" t="s">
        <v>7</v>
      </c>
      <c r="DE57" s="25" t="s">
        <v>59</v>
      </c>
      <c r="DF57" s="31" t="s">
        <v>59</v>
      </c>
      <c r="DG57" s="25" t="s">
        <v>57</v>
      </c>
      <c r="DH57" s="25" t="s">
        <v>59</v>
      </c>
      <c r="DI57" s="25" t="s">
        <v>59</v>
      </c>
      <c r="DJ57" s="25" t="s">
        <v>7</v>
      </c>
      <c r="DK57" s="25" t="s">
        <v>7</v>
      </c>
      <c r="DL57" s="25" t="s">
        <v>54</v>
      </c>
      <c r="DM57" s="25" t="s">
        <v>54</v>
      </c>
      <c r="DN57" s="25" t="s">
        <v>54</v>
      </c>
      <c r="DO57" s="27" t="s">
        <v>8</v>
      </c>
      <c r="DP57" s="31" t="s">
        <v>54</v>
      </c>
      <c r="DQ57" s="25" t="s">
        <v>7</v>
      </c>
      <c r="DR57" s="25" t="s">
        <v>7</v>
      </c>
      <c r="DS57" s="17" t="s">
        <v>46</v>
      </c>
      <c r="DT57" s="25" t="s">
        <v>54</v>
      </c>
      <c r="DU57" s="27" t="s">
        <v>8</v>
      </c>
      <c r="DV57" s="25" t="s">
        <v>61</v>
      </c>
      <c r="DW57" s="27" t="s">
        <v>8</v>
      </c>
      <c r="DX57" s="25" t="s">
        <v>7</v>
      </c>
      <c r="DY57" s="25" t="s">
        <v>7</v>
      </c>
      <c r="DZ57" s="31" t="s">
        <v>62</v>
      </c>
      <c r="EA57" s="25" t="s">
        <v>62</v>
      </c>
      <c r="EB57" s="25" t="s">
        <v>62</v>
      </c>
      <c r="EC57" s="25" t="s">
        <v>52</v>
      </c>
      <c r="ED57" s="25" t="s">
        <v>51</v>
      </c>
      <c r="EE57" s="25" t="s">
        <v>7</v>
      </c>
      <c r="EF57" s="25" t="s">
        <v>7</v>
      </c>
      <c r="EG57" s="25" t="s">
        <v>51</v>
      </c>
      <c r="EH57" s="31" t="s">
        <v>51</v>
      </c>
      <c r="EI57" s="25" t="s">
        <v>51</v>
      </c>
      <c r="EJ57" s="25" t="s">
        <v>51</v>
      </c>
      <c r="EK57" s="25" t="s">
        <v>61</v>
      </c>
      <c r="EL57" s="25" t="s">
        <v>7</v>
      </c>
      <c r="EM57" s="25" t="s">
        <v>7</v>
      </c>
      <c r="EN57" s="25" t="s">
        <v>61</v>
      </c>
      <c r="EO57" s="25" t="s">
        <v>56</v>
      </c>
      <c r="EP57" s="31" t="s">
        <v>63</v>
      </c>
      <c r="EQ57" s="25" t="s">
        <v>64</v>
      </c>
      <c r="ER57" s="25" t="s">
        <v>64</v>
      </c>
      <c r="ES57" s="25" t="s">
        <v>7</v>
      </c>
      <c r="ET57" s="25" t="s">
        <v>7</v>
      </c>
      <c r="EU57" s="25" t="s">
        <v>63</v>
      </c>
      <c r="EV57" s="25" t="s">
        <v>63</v>
      </c>
      <c r="EW57" s="17" t="s">
        <v>50</v>
      </c>
      <c r="EX57" s="25" t="s">
        <v>63</v>
      </c>
      <c r="EY57" s="31" t="s">
        <v>63</v>
      </c>
      <c r="EZ57" s="25" t="s">
        <v>7</v>
      </c>
      <c r="FA57" s="25" t="s">
        <v>7</v>
      </c>
      <c r="FB57" s="25" t="s">
        <v>65</v>
      </c>
      <c r="FC57" s="25" t="s">
        <v>52</v>
      </c>
      <c r="FD57" s="25" t="s">
        <v>65</v>
      </c>
      <c r="FE57" s="31" t="s">
        <v>65</v>
      </c>
      <c r="FF57" s="25" t="s">
        <v>65</v>
      </c>
      <c r="FG57" s="25" t="s">
        <v>7</v>
      </c>
      <c r="FH57" s="25" t="s">
        <v>7</v>
      </c>
      <c r="FI57" s="25" t="s">
        <v>54</v>
      </c>
      <c r="FJ57" s="27" t="s">
        <v>8</v>
      </c>
      <c r="FK57" s="25" t="s">
        <v>10</v>
      </c>
      <c r="FL57" s="31" t="s">
        <v>54</v>
      </c>
      <c r="FM57" s="31" t="s">
        <v>10</v>
      </c>
      <c r="FN57" s="25" t="s">
        <v>7</v>
      </c>
      <c r="FO57" s="25" t="s">
        <v>7</v>
      </c>
      <c r="FP57" s="27" t="s">
        <v>8</v>
      </c>
      <c r="FQ57" s="25" t="s">
        <v>64</v>
      </c>
      <c r="FR57" s="25" t="s">
        <v>56</v>
      </c>
      <c r="FS57" s="25" t="s">
        <v>54</v>
      </c>
      <c r="FT57" s="27" t="s">
        <v>8</v>
      </c>
      <c r="FU57" s="25" t="s">
        <v>7</v>
      </c>
      <c r="FV57" s="25" t="s">
        <v>7</v>
      </c>
      <c r="FW57" s="25" t="s">
        <v>51</v>
      </c>
      <c r="FX57" s="25" t="s">
        <v>51</v>
      </c>
      <c r="FY57" s="31" t="s">
        <v>51</v>
      </c>
      <c r="FZ57" s="25" t="s">
        <v>37</v>
      </c>
      <c r="GA57" s="25" t="s">
        <v>51</v>
      </c>
      <c r="GB57" s="25" t="s">
        <v>7</v>
      </c>
      <c r="GC57" s="25" t="s">
        <v>7</v>
      </c>
      <c r="GD57" s="17" t="s">
        <v>50</v>
      </c>
      <c r="GE57" s="25" t="s">
        <v>51</v>
      </c>
      <c r="GF57" s="25" t="s">
        <v>51</v>
      </c>
      <c r="GG57" s="31" t="s">
        <v>51</v>
      </c>
      <c r="GH57" s="25" t="s">
        <v>51</v>
      </c>
      <c r="GI57" s="25" t="s">
        <v>7</v>
      </c>
      <c r="GJ57" s="25" t="s">
        <v>7</v>
      </c>
      <c r="GK57" s="31" t="s">
        <v>51</v>
      </c>
      <c r="GL57" s="25" t="s">
        <v>51</v>
      </c>
      <c r="GM57" s="25" t="s">
        <v>51</v>
      </c>
      <c r="GN57" s="25" t="s">
        <v>51</v>
      </c>
      <c r="GO57" s="25" t="s">
        <v>51</v>
      </c>
      <c r="GP57" s="25" t="s">
        <v>7</v>
      </c>
      <c r="GQ57" s="25" t="s">
        <v>7</v>
      </c>
      <c r="GR57" s="25" t="s">
        <v>72</v>
      </c>
      <c r="GS57" s="31" t="s">
        <v>72</v>
      </c>
      <c r="GT57" s="25" t="s">
        <v>51</v>
      </c>
      <c r="GU57" s="25" t="s">
        <v>57</v>
      </c>
      <c r="GV57" s="25" t="s">
        <v>72</v>
      </c>
      <c r="GW57" s="25" t="s">
        <v>7</v>
      </c>
      <c r="GX57" s="25" t="s">
        <v>7</v>
      </c>
      <c r="GY57" s="25" t="s">
        <v>60</v>
      </c>
      <c r="GZ57" s="25" t="s">
        <v>74</v>
      </c>
      <c r="HA57" s="31" t="s">
        <v>60</v>
      </c>
      <c r="HB57" s="25" t="s">
        <v>75</v>
      </c>
      <c r="HC57" s="17" t="s">
        <v>50</v>
      </c>
      <c r="HD57" s="25" t="s">
        <v>7</v>
      </c>
      <c r="HE57" s="25" t="s">
        <v>7</v>
      </c>
      <c r="HF57" s="39" t="s">
        <v>48</v>
      </c>
      <c r="HG57" s="39" t="s">
        <v>48</v>
      </c>
      <c r="HH57" s="39" t="s">
        <v>48</v>
      </c>
      <c r="HI57" s="39" t="s">
        <v>48</v>
      </c>
      <c r="HJ57" s="39" t="s">
        <v>48</v>
      </c>
      <c r="HK57" s="39" t="s">
        <v>7</v>
      </c>
      <c r="HL57" s="39" t="s">
        <v>7</v>
      </c>
      <c r="HM57" s="31" t="s">
        <v>49</v>
      </c>
      <c r="HN57" s="25" t="s">
        <v>49</v>
      </c>
      <c r="HO57" s="25" t="s">
        <v>52</v>
      </c>
      <c r="HP57" s="25" t="s">
        <v>49</v>
      </c>
      <c r="HQ57" s="25" t="s">
        <v>49</v>
      </c>
      <c r="HR57" s="25" t="s">
        <v>7</v>
      </c>
      <c r="HS57" s="25" t="s">
        <v>7</v>
      </c>
      <c r="HT57" s="25" t="s">
        <v>40</v>
      </c>
      <c r="HU57" s="17" t="s">
        <v>50</v>
      </c>
      <c r="HV57" s="31" t="s">
        <v>49</v>
      </c>
      <c r="HW57" s="25" t="s">
        <v>40</v>
      </c>
      <c r="HX57" s="25" t="s">
        <v>40</v>
      </c>
      <c r="HY57" s="25" t="s">
        <v>7</v>
      </c>
      <c r="HZ57" s="25" t="s">
        <v>7</v>
      </c>
      <c r="IA57" s="25" t="s">
        <v>51</v>
      </c>
      <c r="IB57" s="31" t="s">
        <v>45</v>
      </c>
      <c r="IC57" s="25" t="s">
        <v>37</v>
      </c>
      <c r="ID57" s="25" t="s">
        <v>45</v>
      </c>
      <c r="IE57" s="25" t="s">
        <v>45</v>
      </c>
      <c r="IF57" s="25" t="s">
        <v>7</v>
      </c>
      <c r="IG57" s="25" t="s">
        <v>7</v>
      </c>
      <c r="IH57" s="25" t="s">
        <v>51</v>
      </c>
      <c r="II57" s="25" t="s">
        <v>44</v>
      </c>
      <c r="IJ57" s="25" t="s">
        <v>44</v>
      </c>
      <c r="IK57" s="31" t="s">
        <v>44</v>
      </c>
      <c r="IL57" s="25" t="s">
        <v>52</v>
      </c>
      <c r="IM57" s="25" t="s">
        <v>7</v>
      </c>
      <c r="IN57" s="25" t="s">
        <v>7</v>
      </c>
      <c r="IO57" s="25" t="s">
        <v>14</v>
      </c>
      <c r="IP57" s="31" t="s">
        <v>14</v>
      </c>
      <c r="IQ57" s="27" t="s">
        <v>8</v>
      </c>
      <c r="IR57" s="25" t="s">
        <v>14</v>
      </c>
      <c r="IS57" s="25" t="s">
        <v>14</v>
      </c>
      <c r="IT57" s="25" t="s">
        <v>7</v>
      </c>
      <c r="IU57" s="25" t="s">
        <v>7</v>
      </c>
      <c r="IV57" s="25" t="s">
        <v>53</v>
      </c>
      <c r="IW57" s="25" t="s">
        <v>54</v>
      </c>
      <c r="IX57" s="25" t="s">
        <v>54</v>
      </c>
      <c r="IY57" s="27" t="s">
        <v>8</v>
      </c>
      <c r="IZ57" s="27" t="s">
        <v>8</v>
      </c>
      <c r="JA57" s="25" t="s">
        <v>7</v>
      </c>
      <c r="JB57" s="25" t="s">
        <v>7</v>
      </c>
      <c r="JC57" s="25" t="s">
        <v>55</v>
      </c>
      <c r="JD57" s="31" t="s">
        <v>55</v>
      </c>
      <c r="JE57" s="25" t="s">
        <v>55</v>
      </c>
      <c r="JF57" s="25" t="s">
        <v>55</v>
      </c>
      <c r="JG57" s="25" t="s">
        <v>37</v>
      </c>
      <c r="JH57" s="25" t="s">
        <v>7</v>
      </c>
      <c r="JI57" s="25" t="s">
        <v>7</v>
      </c>
      <c r="JJ57" s="31" t="s">
        <v>56</v>
      </c>
      <c r="JK57" s="25" t="s">
        <v>37</v>
      </c>
      <c r="JL57" s="25" t="s">
        <v>56</v>
      </c>
      <c r="JM57" s="25" t="s">
        <v>56</v>
      </c>
      <c r="JN57" s="25" t="s">
        <v>56</v>
      </c>
      <c r="JO57" s="25" t="s">
        <v>7</v>
      </c>
      <c r="JP57" s="25" t="s">
        <v>7</v>
      </c>
      <c r="JQ57" s="25" t="s">
        <v>51</v>
      </c>
      <c r="JR57" s="25" t="s">
        <v>51</v>
      </c>
      <c r="JS57" s="25" t="s">
        <v>51</v>
      </c>
      <c r="JT57" s="17" t="s">
        <v>50</v>
      </c>
      <c r="JU57" s="31" t="s">
        <v>55</v>
      </c>
      <c r="JV57" s="25" t="s">
        <v>7</v>
      </c>
      <c r="JW57" s="25" t="s">
        <v>7</v>
      </c>
      <c r="JX57" s="25" t="s">
        <v>57</v>
      </c>
      <c r="JY57" s="25" t="s">
        <v>58</v>
      </c>
      <c r="JZ57" s="31" t="s">
        <v>58</v>
      </c>
      <c r="KA57" s="25" t="s">
        <v>58</v>
      </c>
      <c r="KB57" s="25" t="s">
        <v>58</v>
      </c>
      <c r="KC57" s="25" t="s">
        <v>7</v>
      </c>
      <c r="KD57" s="25" t="s">
        <v>7</v>
      </c>
      <c r="KE57" s="25" t="s">
        <v>58</v>
      </c>
      <c r="KF57" s="25" t="s">
        <v>57</v>
      </c>
      <c r="KG57" s="25" t="s">
        <v>59</v>
      </c>
      <c r="KH57" s="31" t="s">
        <v>51</v>
      </c>
      <c r="KI57" s="25" t="s">
        <v>60</v>
      </c>
      <c r="KJ57" s="25" t="s">
        <v>7</v>
      </c>
      <c r="KK57" s="25" t="s">
        <v>7</v>
      </c>
      <c r="KL57" s="25" t="s">
        <v>59</v>
      </c>
      <c r="KM57" s="31" t="s">
        <v>59</v>
      </c>
      <c r="KN57" s="25" t="s">
        <v>57</v>
      </c>
      <c r="KO57" s="25" t="s">
        <v>59</v>
      </c>
      <c r="KP57" s="25" t="s">
        <v>59</v>
      </c>
      <c r="KQ57" s="25" t="s">
        <v>7</v>
      </c>
      <c r="KR57" s="25" t="s">
        <v>7</v>
      </c>
      <c r="KS57" s="25" t="s">
        <v>54</v>
      </c>
      <c r="KT57" s="25" t="s">
        <v>54</v>
      </c>
      <c r="KU57" s="25" t="s">
        <v>54</v>
      </c>
      <c r="KV57" s="27" t="s">
        <v>8</v>
      </c>
      <c r="KW57" s="31" t="s">
        <v>54</v>
      </c>
      <c r="KX57" s="25" t="s">
        <v>7</v>
      </c>
      <c r="KY57" s="25" t="s">
        <v>7</v>
      </c>
      <c r="KZ57" s="17" t="s">
        <v>46</v>
      </c>
      <c r="LA57" s="25" t="s">
        <v>54</v>
      </c>
      <c r="LB57" s="27" t="s">
        <v>8</v>
      </c>
      <c r="LC57" s="25" t="s">
        <v>61</v>
      </c>
      <c r="LD57" s="27" t="s">
        <v>8</v>
      </c>
      <c r="LE57" s="25" t="s">
        <v>7</v>
      </c>
      <c r="LF57" s="25" t="s">
        <v>7</v>
      </c>
      <c r="LG57" s="31" t="s">
        <v>62</v>
      </c>
      <c r="LH57" s="25" t="s">
        <v>62</v>
      </c>
      <c r="LI57" s="25" t="s">
        <v>62</v>
      </c>
      <c r="LJ57" s="25" t="s">
        <v>52</v>
      </c>
      <c r="LK57" s="25" t="s">
        <v>51</v>
      </c>
      <c r="LL57" s="25" t="s">
        <v>7</v>
      </c>
      <c r="LM57" s="25" t="s">
        <v>7</v>
      </c>
      <c r="LN57" s="25" t="s">
        <v>51</v>
      </c>
      <c r="LO57" s="31" t="s">
        <v>51</v>
      </c>
      <c r="LP57" s="25" t="s">
        <v>51</v>
      </c>
      <c r="LQ57" s="25" t="s">
        <v>51</v>
      </c>
      <c r="LR57" s="25" t="s">
        <v>61</v>
      </c>
      <c r="LS57" s="25" t="s">
        <v>7</v>
      </c>
      <c r="LT57" s="25" t="s">
        <v>7</v>
      </c>
      <c r="LU57" s="25" t="s">
        <v>61</v>
      </c>
      <c r="LV57" s="25" t="s">
        <v>56</v>
      </c>
      <c r="LW57" s="31" t="s">
        <v>63</v>
      </c>
      <c r="LX57" s="25" t="s">
        <v>64</v>
      </c>
      <c r="LY57" s="25" t="s">
        <v>64</v>
      </c>
      <c r="LZ57" s="25" t="s">
        <v>7</v>
      </c>
      <c r="MA57" s="25" t="s">
        <v>7</v>
      </c>
      <c r="MB57" s="25" t="s">
        <v>63</v>
      </c>
      <c r="MC57" s="25" t="s">
        <v>63</v>
      </c>
      <c r="MD57" s="17" t="s">
        <v>50</v>
      </c>
      <c r="ME57" s="25" t="s">
        <v>63</v>
      </c>
      <c r="MF57" s="31" t="s">
        <v>63</v>
      </c>
      <c r="MG57" s="25" t="s">
        <v>7</v>
      </c>
      <c r="MH57" s="25" t="s">
        <v>7</v>
      </c>
      <c r="MI57" s="25" t="s">
        <v>65</v>
      </c>
      <c r="MJ57" s="25" t="s">
        <v>52</v>
      </c>
      <c r="MK57" s="25" t="s">
        <v>65</v>
      </c>
      <c r="ML57" s="31" t="s">
        <v>65</v>
      </c>
      <c r="MM57" s="25" t="s">
        <v>65</v>
      </c>
      <c r="MN57" s="25" t="s">
        <v>7</v>
      </c>
      <c r="MO57" s="25" t="s">
        <v>7</v>
      </c>
      <c r="MP57" s="25" t="s">
        <v>54</v>
      </c>
      <c r="MQ57" s="27" t="s">
        <v>8</v>
      </c>
      <c r="MR57" s="25" t="s">
        <v>10</v>
      </c>
      <c r="MS57" s="31" t="s">
        <v>54</v>
      </c>
      <c r="MT57" s="31" t="s">
        <v>10</v>
      </c>
      <c r="MU57" s="25" t="s">
        <v>7</v>
      </c>
      <c r="MV57" s="25" t="s">
        <v>7</v>
      </c>
      <c r="MW57" s="27" t="s">
        <v>8</v>
      </c>
      <c r="MX57" s="25" t="s">
        <v>64</v>
      </c>
      <c r="MY57" s="25" t="s">
        <v>56</v>
      </c>
      <c r="MZ57" s="25" t="s">
        <v>54</v>
      </c>
      <c r="NA57" s="27" t="s">
        <v>8</v>
      </c>
      <c r="NB57" s="25" t="s">
        <v>7</v>
      </c>
      <c r="NC57" s="25" t="s">
        <v>7</v>
      </c>
      <c r="ND57" s="25" t="s">
        <v>51</v>
      </c>
      <c r="NE57" s="25" t="s">
        <v>51</v>
      </c>
      <c r="NF57" s="31" t="s">
        <v>51</v>
      </c>
      <c r="NG57" s="25" t="s">
        <v>37</v>
      </c>
      <c r="NH57" s="25" t="s">
        <v>51</v>
      </c>
      <c r="NI57" s="25" t="s">
        <v>7</v>
      </c>
      <c r="NJ57" s="25" t="s">
        <v>7</v>
      </c>
      <c r="NK57" s="17" t="s">
        <v>50</v>
      </c>
      <c r="NL57" s="25" t="s">
        <v>51</v>
      </c>
      <c r="NM57" s="25" t="s">
        <v>51</v>
      </c>
      <c r="NN57" s="31" t="s">
        <v>51</v>
      </c>
      <c r="NO57" s="25" t="s">
        <v>51</v>
      </c>
      <c r="NP57" s="25" t="s">
        <v>7</v>
      </c>
      <c r="NQ57" s="25" t="s">
        <v>7</v>
      </c>
    </row>
    <row r="58" spans="1:486">
      <c r="A58" s="129"/>
      <c r="B58" s="121" t="s">
        <v>72</v>
      </c>
      <c r="C58" s="106" t="str">
        <f>IF(COUNTIF(Trames!$K$73:$K$80,'Deroulé 5Jours'!$A55),"RA","CETI")</f>
        <v>CETI</v>
      </c>
      <c r="D58" s="107" t="str">
        <f>IF($E$57="RA","RADIO","7H30-15H30")</f>
        <v>7H30-15H30</v>
      </c>
      <c r="E58" s="75" t="s">
        <v>57</v>
      </c>
      <c r="F58" s="75" t="s">
        <v>72</v>
      </c>
      <c r="G58" s="75" t="s">
        <v>7</v>
      </c>
      <c r="H58" s="113" t="s">
        <v>7</v>
      </c>
      <c r="I58" s="80" t="s">
        <v>7</v>
      </c>
      <c r="J58" s="80" t="s">
        <v>7</v>
      </c>
      <c r="K58" s="25" t="s">
        <v>60</v>
      </c>
      <c r="L58" s="25" t="s">
        <v>74</v>
      </c>
      <c r="M58" s="31" t="s">
        <v>60</v>
      </c>
      <c r="N58" s="25" t="s">
        <v>75</v>
      </c>
      <c r="O58" s="17" t="s">
        <v>50</v>
      </c>
      <c r="P58" s="25" t="s">
        <v>7</v>
      </c>
      <c r="Q58" s="25" t="s">
        <v>7</v>
      </c>
      <c r="R58" s="39" t="s">
        <v>48</v>
      </c>
      <c r="S58" s="39" t="s">
        <v>48</v>
      </c>
      <c r="T58" s="39" t="s">
        <v>48</v>
      </c>
      <c r="U58" s="39" t="s">
        <v>48</v>
      </c>
      <c r="V58" s="39" t="s">
        <v>48</v>
      </c>
      <c r="W58" s="39" t="s">
        <v>7</v>
      </c>
      <c r="X58" s="39" t="s">
        <v>7</v>
      </c>
      <c r="Y58" s="31" t="s">
        <v>49</v>
      </c>
      <c r="Z58" s="25" t="s">
        <v>49</v>
      </c>
      <c r="AA58" s="25" t="s">
        <v>52</v>
      </c>
      <c r="AB58" s="25" t="s">
        <v>49</v>
      </c>
      <c r="AC58" s="25" t="s">
        <v>49</v>
      </c>
      <c r="AD58" s="25" t="s">
        <v>7</v>
      </c>
      <c r="AE58" s="25" t="s">
        <v>7</v>
      </c>
      <c r="AF58" s="25" t="s">
        <v>40</v>
      </c>
      <c r="AG58" s="17" t="s">
        <v>50</v>
      </c>
      <c r="AH58" s="31" t="s">
        <v>49</v>
      </c>
      <c r="AI58" s="25" t="s">
        <v>40</v>
      </c>
      <c r="AJ58" s="25" t="s">
        <v>40</v>
      </c>
      <c r="AK58" s="25" t="s">
        <v>7</v>
      </c>
      <c r="AL58" s="25" t="s">
        <v>7</v>
      </c>
      <c r="AM58" s="25" t="s">
        <v>51</v>
      </c>
      <c r="AN58" s="31" t="s">
        <v>45</v>
      </c>
      <c r="AO58" s="25" t="s">
        <v>37</v>
      </c>
      <c r="AP58" s="25" t="s">
        <v>45</v>
      </c>
      <c r="AQ58" s="25" t="s">
        <v>45</v>
      </c>
      <c r="AR58" s="25" t="s">
        <v>7</v>
      </c>
      <c r="AS58" s="25" t="s">
        <v>7</v>
      </c>
      <c r="AT58" s="25" t="s">
        <v>51</v>
      </c>
      <c r="AU58" s="25" t="s">
        <v>44</v>
      </c>
      <c r="AV58" s="25" t="s">
        <v>44</v>
      </c>
      <c r="AW58" s="31" t="s">
        <v>44</v>
      </c>
      <c r="AX58" s="25" t="s">
        <v>52</v>
      </c>
      <c r="AY58" s="25" t="s">
        <v>7</v>
      </c>
      <c r="AZ58" s="25" t="s">
        <v>7</v>
      </c>
      <c r="BA58" s="25" t="s">
        <v>14</v>
      </c>
      <c r="BB58" s="31" t="s">
        <v>14</v>
      </c>
      <c r="BC58" s="27" t="s">
        <v>8</v>
      </c>
      <c r="BD58" s="25" t="s">
        <v>14</v>
      </c>
      <c r="BE58" s="25" t="s">
        <v>14</v>
      </c>
      <c r="BF58" s="25" t="s">
        <v>7</v>
      </c>
      <c r="BG58" s="25" t="s">
        <v>7</v>
      </c>
      <c r="BH58" s="25" t="s">
        <v>53</v>
      </c>
      <c r="BI58" s="25" t="s">
        <v>54</v>
      </c>
      <c r="BJ58" s="25" t="s">
        <v>54</v>
      </c>
      <c r="BK58" s="27" t="s">
        <v>8</v>
      </c>
      <c r="BL58" s="27" t="s">
        <v>8</v>
      </c>
      <c r="BM58" s="25" t="s">
        <v>7</v>
      </c>
      <c r="BN58" s="25" t="s">
        <v>7</v>
      </c>
      <c r="BO58" s="25" t="s">
        <v>55</v>
      </c>
      <c r="BP58" s="31" t="s">
        <v>55</v>
      </c>
      <c r="BQ58" s="25" t="s">
        <v>55</v>
      </c>
      <c r="BR58" s="25" t="s">
        <v>55</v>
      </c>
      <c r="BS58" s="25" t="s">
        <v>37</v>
      </c>
      <c r="BT58" s="25" t="s">
        <v>7</v>
      </c>
      <c r="BU58" s="25" t="s">
        <v>7</v>
      </c>
      <c r="BV58" s="31" t="s">
        <v>56</v>
      </c>
      <c r="BW58" s="25" t="s">
        <v>37</v>
      </c>
      <c r="BX58" s="25" t="s">
        <v>56</v>
      </c>
      <c r="BY58" s="25" t="s">
        <v>56</v>
      </c>
      <c r="BZ58" s="25" t="s">
        <v>56</v>
      </c>
      <c r="CA58" s="25" t="s">
        <v>7</v>
      </c>
      <c r="CB58" s="25" t="s">
        <v>7</v>
      </c>
      <c r="CC58" s="25" t="s">
        <v>51</v>
      </c>
      <c r="CD58" s="25" t="s">
        <v>51</v>
      </c>
      <c r="CE58" s="25" t="s">
        <v>51</v>
      </c>
      <c r="CF58" s="17" t="s">
        <v>50</v>
      </c>
      <c r="CG58" s="31" t="s">
        <v>55</v>
      </c>
      <c r="CH58" s="25" t="s">
        <v>7</v>
      </c>
      <c r="CI58" s="25" t="s">
        <v>7</v>
      </c>
      <c r="CJ58" s="25" t="s">
        <v>57</v>
      </c>
      <c r="CK58" s="25" t="s">
        <v>58</v>
      </c>
      <c r="CL58" s="31" t="s">
        <v>58</v>
      </c>
      <c r="CM58" s="25" t="s">
        <v>58</v>
      </c>
      <c r="CN58" s="25" t="s">
        <v>58</v>
      </c>
      <c r="CO58" s="25" t="s">
        <v>7</v>
      </c>
      <c r="CP58" s="25" t="s">
        <v>7</v>
      </c>
      <c r="CQ58" s="25" t="s">
        <v>58</v>
      </c>
      <c r="CR58" s="25" t="s">
        <v>57</v>
      </c>
      <c r="CS58" s="25" t="s">
        <v>59</v>
      </c>
      <c r="CT58" s="31" t="s">
        <v>51</v>
      </c>
      <c r="CU58" s="25" t="s">
        <v>60</v>
      </c>
      <c r="CV58" s="25" t="s">
        <v>7</v>
      </c>
      <c r="CW58" s="25" t="s">
        <v>7</v>
      </c>
      <c r="CX58" s="25" t="s">
        <v>59</v>
      </c>
      <c r="CY58" s="31" t="s">
        <v>59</v>
      </c>
      <c r="CZ58" s="25" t="s">
        <v>57</v>
      </c>
      <c r="DA58" s="25" t="s">
        <v>59</v>
      </c>
      <c r="DB58" s="25" t="s">
        <v>59</v>
      </c>
      <c r="DC58" s="25" t="s">
        <v>7</v>
      </c>
      <c r="DD58" s="25" t="s">
        <v>7</v>
      </c>
      <c r="DE58" s="25" t="s">
        <v>54</v>
      </c>
      <c r="DF58" s="25" t="s">
        <v>54</v>
      </c>
      <c r="DG58" s="25" t="s">
        <v>54</v>
      </c>
      <c r="DH58" s="27" t="s">
        <v>8</v>
      </c>
      <c r="DI58" s="31" t="s">
        <v>54</v>
      </c>
      <c r="DJ58" s="25" t="s">
        <v>7</v>
      </c>
      <c r="DK58" s="25" t="s">
        <v>7</v>
      </c>
      <c r="DL58" s="17" t="s">
        <v>46</v>
      </c>
      <c r="DM58" s="25" t="s">
        <v>54</v>
      </c>
      <c r="DN58" s="27" t="s">
        <v>8</v>
      </c>
      <c r="DO58" s="25" t="s">
        <v>61</v>
      </c>
      <c r="DP58" s="27" t="s">
        <v>8</v>
      </c>
      <c r="DQ58" s="25" t="s">
        <v>7</v>
      </c>
      <c r="DR58" s="25" t="s">
        <v>7</v>
      </c>
      <c r="DS58" s="31" t="s">
        <v>62</v>
      </c>
      <c r="DT58" s="25" t="s">
        <v>62</v>
      </c>
      <c r="DU58" s="25" t="s">
        <v>62</v>
      </c>
      <c r="DV58" s="25" t="s">
        <v>52</v>
      </c>
      <c r="DW58" s="25" t="s">
        <v>51</v>
      </c>
      <c r="DX58" s="25" t="s">
        <v>7</v>
      </c>
      <c r="DY58" s="25" t="s">
        <v>7</v>
      </c>
      <c r="DZ58" s="25" t="s">
        <v>51</v>
      </c>
      <c r="EA58" s="31" t="s">
        <v>51</v>
      </c>
      <c r="EB58" s="25" t="s">
        <v>51</v>
      </c>
      <c r="EC58" s="25" t="s">
        <v>51</v>
      </c>
      <c r="ED58" s="25" t="s">
        <v>61</v>
      </c>
      <c r="EE58" s="25" t="s">
        <v>7</v>
      </c>
      <c r="EF58" s="25" t="s">
        <v>7</v>
      </c>
      <c r="EG58" s="25" t="s">
        <v>61</v>
      </c>
      <c r="EH58" s="25" t="s">
        <v>56</v>
      </c>
      <c r="EI58" s="31" t="s">
        <v>63</v>
      </c>
      <c r="EJ58" s="25" t="s">
        <v>64</v>
      </c>
      <c r="EK58" s="25" t="s">
        <v>64</v>
      </c>
      <c r="EL58" s="25" t="s">
        <v>7</v>
      </c>
      <c r="EM58" s="25" t="s">
        <v>7</v>
      </c>
      <c r="EN58" s="25" t="s">
        <v>63</v>
      </c>
      <c r="EO58" s="25" t="s">
        <v>63</v>
      </c>
      <c r="EP58" s="17" t="s">
        <v>50</v>
      </c>
      <c r="EQ58" s="25" t="s">
        <v>63</v>
      </c>
      <c r="ER58" s="31" t="s">
        <v>63</v>
      </c>
      <c r="ES58" s="25" t="s">
        <v>7</v>
      </c>
      <c r="ET58" s="25" t="s">
        <v>7</v>
      </c>
      <c r="EU58" s="25" t="s">
        <v>65</v>
      </c>
      <c r="EV58" s="25" t="s">
        <v>52</v>
      </c>
      <c r="EW58" s="25" t="s">
        <v>65</v>
      </c>
      <c r="EX58" s="31" t="s">
        <v>65</v>
      </c>
      <c r="EY58" s="25" t="s">
        <v>65</v>
      </c>
      <c r="EZ58" s="25" t="s">
        <v>7</v>
      </c>
      <c r="FA58" s="25" t="s">
        <v>7</v>
      </c>
      <c r="FB58" s="25" t="s">
        <v>54</v>
      </c>
      <c r="FC58" s="27" t="s">
        <v>8</v>
      </c>
      <c r="FD58" s="25" t="s">
        <v>10</v>
      </c>
      <c r="FE58" s="31" t="s">
        <v>54</v>
      </c>
      <c r="FF58" s="31" t="s">
        <v>10</v>
      </c>
      <c r="FG58" s="25" t="s">
        <v>7</v>
      </c>
      <c r="FH58" s="25" t="s">
        <v>7</v>
      </c>
      <c r="FI58" s="27" t="s">
        <v>8</v>
      </c>
      <c r="FJ58" s="25" t="s">
        <v>64</v>
      </c>
      <c r="FK58" s="25" t="s">
        <v>56</v>
      </c>
      <c r="FL58" s="25" t="s">
        <v>54</v>
      </c>
      <c r="FM58" s="27" t="s">
        <v>8</v>
      </c>
      <c r="FN58" s="25" t="s">
        <v>7</v>
      </c>
      <c r="FO58" s="25" t="s">
        <v>7</v>
      </c>
      <c r="FP58" s="25" t="s">
        <v>51</v>
      </c>
      <c r="FQ58" s="25" t="s">
        <v>51</v>
      </c>
      <c r="FR58" s="31" t="s">
        <v>51</v>
      </c>
      <c r="FS58" s="25" t="s">
        <v>37</v>
      </c>
      <c r="FT58" s="25" t="s">
        <v>51</v>
      </c>
      <c r="FU58" s="25" t="s">
        <v>7</v>
      </c>
      <c r="FV58" s="25" t="s">
        <v>7</v>
      </c>
      <c r="FW58" s="17" t="s">
        <v>50</v>
      </c>
      <c r="FX58" s="25" t="s">
        <v>51</v>
      </c>
      <c r="FY58" s="25" t="s">
        <v>51</v>
      </c>
      <c r="FZ58" s="31" t="s">
        <v>51</v>
      </c>
      <c r="GA58" s="25" t="s">
        <v>51</v>
      </c>
      <c r="GB58" s="25" t="s">
        <v>7</v>
      </c>
      <c r="GC58" s="25" t="s">
        <v>7</v>
      </c>
      <c r="GD58" s="31" t="s">
        <v>51</v>
      </c>
      <c r="GE58" s="25" t="s">
        <v>51</v>
      </c>
      <c r="GF58" s="25" t="s">
        <v>51</v>
      </c>
      <c r="GG58" s="25" t="s">
        <v>51</v>
      </c>
      <c r="GH58" s="25" t="s">
        <v>51</v>
      </c>
      <c r="GI58" s="25" t="s">
        <v>7</v>
      </c>
      <c r="GJ58" s="25" t="s">
        <v>7</v>
      </c>
      <c r="GK58" s="25" t="s">
        <v>72</v>
      </c>
      <c r="GL58" s="31" t="s">
        <v>72</v>
      </c>
      <c r="GM58" s="25" t="s">
        <v>51</v>
      </c>
      <c r="GN58" s="25" t="s">
        <v>57</v>
      </c>
      <c r="GO58" s="25" t="s">
        <v>72</v>
      </c>
      <c r="GP58" s="25" t="s">
        <v>7</v>
      </c>
      <c r="GQ58" s="25" t="s">
        <v>7</v>
      </c>
      <c r="GR58" s="25" t="s">
        <v>60</v>
      </c>
      <c r="GS58" s="25" t="s">
        <v>74</v>
      </c>
      <c r="GT58" s="31" t="s">
        <v>60</v>
      </c>
      <c r="GU58" s="25" t="s">
        <v>75</v>
      </c>
      <c r="GV58" s="17" t="s">
        <v>50</v>
      </c>
      <c r="GW58" s="25" t="s">
        <v>7</v>
      </c>
      <c r="GX58" s="25" t="s">
        <v>7</v>
      </c>
      <c r="GY58" s="39" t="s">
        <v>48</v>
      </c>
      <c r="GZ58" s="39" t="s">
        <v>48</v>
      </c>
      <c r="HA58" s="39" t="s">
        <v>48</v>
      </c>
      <c r="HB58" s="39" t="s">
        <v>48</v>
      </c>
      <c r="HC58" s="39" t="s">
        <v>48</v>
      </c>
      <c r="HD58" s="39" t="s">
        <v>7</v>
      </c>
      <c r="HE58" s="39" t="s">
        <v>7</v>
      </c>
      <c r="HF58" s="31" t="s">
        <v>49</v>
      </c>
      <c r="HG58" s="25" t="s">
        <v>49</v>
      </c>
      <c r="HH58" s="25" t="s">
        <v>52</v>
      </c>
      <c r="HI58" s="25" t="s">
        <v>49</v>
      </c>
      <c r="HJ58" s="25" t="s">
        <v>49</v>
      </c>
      <c r="HK58" s="25" t="s">
        <v>7</v>
      </c>
      <c r="HL58" s="25" t="s">
        <v>7</v>
      </c>
      <c r="HM58" s="25" t="s">
        <v>40</v>
      </c>
      <c r="HN58" s="17" t="s">
        <v>50</v>
      </c>
      <c r="HO58" s="31" t="s">
        <v>49</v>
      </c>
      <c r="HP58" s="25" t="s">
        <v>40</v>
      </c>
      <c r="HQ58" s="25" t="s">
        <v>40</v>
      </c>
      <c r="HR58" s="25" t="s">
        <v>7</v>
      </c>
      <c r="HS58" s="25" t="s">
        <v>7</v>
      </c>
      <c r="HT58" s="25" t="s">
        <v>51</v>
      </c>
      <c r="HU58" s="31" t="s">
        <v>45</v>
      </c>
      <c r="HV58" s="25" t="s">
        <v>37</v>
      </c>
      <c r="HW58" s="25" t="s">
        <v>45</v>
      </c>
      <c r="HX58" s="25" t="s">
        <v>45</v>
      </c>
      <c r="HY58" s="25" t="s">
        <v>7</v>
      </c>
      <c r="HZ58" s="25" t="s">
        <v>7</v>
      </c>
      <c r="IA58" s="25" t="s">
        <v>51</v>
      </c>
      <c r="IB58" s="25" t="s">
        <v>44</v>
      </c>
      <c r="IC58" s="25" t="s">
        <v>44</v>
      </c>
      <c r="ID58" s="31" t="s">
        <v>44</v>
      </c>
      <c r="IE58" s="25" t="s">
        <v>52</v>
      </c>
      <c r="IF58" s="25" t="s">
        <v>7</v>
      </c>
      <c r="IG58" s="25" t="s">
        <v>7</v>
      </c>
      <c r="IH58" s="25" t="s">
        <v>14</v>
      </c>
      <c r="II58" s="31" t="s">
        <v>14</v>
      </c>
      <c r="IJ58" s="27" t="s">
        <v>8</v>
      </c>
      <c r="IK58" s="25" t="s">
        <v>14</v>
      </c>
      <c r="IL58" s="25" t="s">
        <v>14</v>
      </c>
      <c r="IM58" s="25" t="s">
        <v>7</v>
      </c>
      <c r="IN58" s="25" t="s">
        <v>7</v>
      </c>
      <c r="IO58" s="25" t="s">
        <v>53</v>
      </c>
      <c r="IP58" s="25" t="s">
        <v>54</v>
      </c>
      <c r="IQ58" s="25" t="s">
        <v>54</v>
      </c>
      <c r="IR58" s="27" t="s">
        <v>8</v>
      </c>
      <c r="IS58" s="27" t="s">
        <v>8</v>
      </c>
      <c r="IT58" s="25" t="s">
        <v>7</v>
      </c>
      <c r="IU58" s="25" t="s">
        <v>7</v>
      </c>
      <c r="IV58" s="25" t="s">
        <v>55</v>
      </c>
      <c r="IW58" s="31" t="s">
        <v>55</v>
      </c>
      <c r="IX58" s="25" t="s">
        <v>55</v>
      </c>
      <c r="IY58" s="25" t="s">
        <v>55</v>
      </c>
      <c r="IZ58" s="25" t="s">
        <v>37</v>
      </c>
      <c r="JA58" s="25" t="s">
        <v>7</v>
      </c>
      <c r="JB58" s="25" t="s">
        <v>7</v>
      </c>
      <c r="JC58" s="31" t="s">
        <v>56</v>
      </c>
      <c r="JD58" s="25" t="s">
        <v>37</v>
      </c>
      <c r="JE58" s="25" t="s">
        <v>56</v>
      </c>
      <c r="JF58" s="25" t="s">
        <v>56</v>
      </c>
      <c r="JG58" s="25" t="s">
        <v>56</v>
      </c>
      <c r="JH58" s="25" t="s">
        <v>7</v>
      </c>
      <c r="JI58" s="25" t="s">
        <v>7</v>
      </c>
      <c r="JJ58" s="25" t="s">
        <v>51</v>
      </c>
      <c r="JK58" s="25" t="s">
        <v>51</v>
      </c>
      <c r="JL58" s="25" t="s">
        <v>51</v>
      </c>
      <c r="JM58" s="17" t="s">
        <v>50</v>
      </c>
      <c r="JN58" s="31" t="s">
        <v>55</v>
      </c>
      <c r="JO58" s="25" t="s">
        <v>7</v>
      </c>
      <c r="JP58" s="25" t="s">
        <v>7</v>
      </c>
      <c r="JQ58" s="25" t="s">
        <v>57</v>
      </c>
      <c r="JR58" s="25" t="s">
        <v>58</v>
      </c>
      <c r="JS58" s="31" t="s">
        <v>58</v>
      </c>
      <c r="JT58" s="25" t="s">
        <v>58</v>
      </c>
      <c r="JU58" s="25" t="s">
        <v>58</v>
      </c>
      <c r="JV58" s="25" t="s">
        <v>7</v>
      </c>
      <c r="JW58" s="25" t="s">
        <v>7</v>
      </c>
      <c r="JX58" s="25" t="s">
        <v>58</v>
      </c>
      <c r="JY58" s="25" t="s">
        <v>57</v>
      </c>
      <c r="JZ58" s="25" t="s">
        <v>59</v>
      </c>
      <c r="KA58" s="31" t="s">
        <v>51</v>
      </c>
      <c r="KB58" s="25" t="s">
        <v>60</v>
      </c>
      <c r="KC58" s="25" t="s">
        <v>7</v>
      </c>
      <c r="KD58" s="25" t="s">
        <v>7</v>
      </c>
      <c r="KE58" s="25" t="s">
        <v>59</v>
      </c>
      <c r="KF58" s="31" t="s">
        <v>59</v>
      </c>
      <c r="KG58" s="25" t="s">
        <v>57</v>
      </c>
      <c r="KH58" s="25" t="s">
        <v>59</v>
      </c>
      <c r="KI58" s="25" t="s">
        <v>59</v>
      </c>
      <c r="KJ58" s="25" t="s">
        <v>7</v>
      </c>
      <c r="KK58" s="25" t="s">
        <v>7</v>
      </c>
      <c r="KL58" s="25" t="s">
        <v>54</v>
      </c>
      <c r="KM58" s="25" t="s">
        <v>54</v>
      </c>
      <c r="KN58" s="25" t="s">
        <v>54</v>
      </c>
      <c r="KO58" s="27" t="s">
        <v>8</v>
      </c>
      <c r="KP58" s="31" t="s">
        <v>54</v>
      </c>
      <c r="KQ58" s="25" t="s">
        <v>7</v>
      </c>
      <c r="KR58" s="25" t="s">
        <v>7</v>
      </c>
      <c r="KS58" s="17" t="s">
        <v>46</v>
      </c>
      <c r="KT58" s="25" t="s">
        <v>54</v>
      </c>
      <c r="KU58" s="27" t="s">
        <v>8</v>
      </c>
      <c r="KV58" s="25" t="s">
        <v>61</v>
      </c>
      <c r="KW58" s="27" t="s">
        <v>8</v>
      </c>
      <c r="KX58" s="25" t="s">
        <v>7</v>
      </c>
      <c r="KY58" s="25" t="s">
        <v>7</v>
      </c>
      <c r="KZ58" s="31" t="s">
        <v>62</v>
      </c>
      <c r="LA58" s="25" t="s">
        <v>62</v>
      </c>
      <c r="LB58" s="25" t="s">
        <v>62</v>
      </c>
      <c r="LC58" s="25" t="s">
        <v>52</v>
      </c>
      <c r="LD58" s="25" t="s">
        <v>51</v>
      </c>
      <c r="LE58" s="25" t="s">
        <v>7</v>
      </c>
      <c r="LF58" s="25" t="s">
        <v>7</v>
      </c>
      <c r="LG58" s="25" t="s">
        <v>51</v>
      </c>
      <c r="LH58" s="31" t="s">
        <v>51</v>
      </c>
      <c r="LI58" s="25" t="s">
        <v>51</v>
      </c>
      <c r="LJ58" s="25" t="s">
        <v>51</v>
      </c>
      <c r="LK58" s="25" t="s">
        <v>61</v>
      </c>
      <c r="LL58" s="25" t="s">
        <v>7</v>
      </c>
      <c r="LM58" s="25" t="s">
        <v>7</v>
      </c>
      <c r="LN58" s="25" t="s">
        <v>61</v>
      </c>
      <c r="LO58" s="25" t="s">
        <v>56</v>
      </c>
      <c r="LP58" s="31" t="s">
        <v>63</v>
      </c>
      <c r="LQ58" s="25" t="s">
        <v>64</v>
      </c>
      <c r="LR58" s="25" t="s">
        <v>64</v>
      </c>
      <c r="LS58" s="25" t="s">
        <v>7</v>
      </c>
      <c r="LT58" s="25" t="s">
        <v>7</v>
      </c>
      <c r="LU58" s="25" t="s">
        <v>63</v>
      </c>
      <c r="LV58" s="25" t="s">
        <v>63</v>
      </c>
      <c r="LW58" s="17" t="s">
        <v>50</v>
      </c>
      <c r="LX58" s="25" t="s">
        <v>63</v>
      </c>
      <c r="LY58" s="31" t="s">
        <v>63</v>
      </c>
      <c r="LZ58" s="25" t="s">
        <v>7</v>
      </c>
      <c r="MA58" s="25" t="s">
        <v>7</v>
      </c>
      <c r="MB58" s="25" t="s">
        <v>65</v>
      </c>
      <c r="MC58" s="25" t="s">
        <v>52</v>
      </c>
      <c r="MD58" s="25" t="s">
        <v>65</v>
      </c>
      <c r="ME58" s="31" t="s">
        <v>65</v>
      </c>
      <c r="MF58" s="25" t="s">
        <v>65</v>
      </c>
      <c r="MG58" s="25" t="s">
        <v>7</v>
      </c>
      <c r="MH58" s="25" t="s">
        <v>7</v>
      </c>
      <c r="MI58" s="25" t="s">
        <v>54</v>
      </c>
      <c r="MJ58" s="27" t="s">
        <v>8</v>
      </c>
      <c r="MK58" s="25" t="s">
        <v>10</v>
      </c>
      <c r="ML58" s="31" t="s">
        <v>54</v>
      </c>
      <c r="MM58" s="31" t="s">
        <v>10</v>
      </c>
      <c r="MN58" s="25" t="s">
        <v>7</v>
      </c>
      <c r="MO58" s="25" t="s">
        <v>7</v>
      </c>
      <c r="MP58" s="27" t="s">
        <v>8</v>
      </c>
      <c r="MQ58" s="25" t="s">
        <v>64</v>
      </c>
      <c r="MR58" s="25" t="s">
        <v>56</v>
      </c>
      <c r="MS58" s="25" t="s">
        <v>54</v>
      </c>
      <c r="MT58" s="27" t="s">
        <v>8</v>
      </c>
      <c r="MU58" s="25" t="s">
        <v>7</v>
      </c>
      <c r="MV58" s="25" t="s">
        <v>7</v>
      </c>
      <c r="MW58" s="25" t="s">
        <v>51</v>
      </c>
      <c r="MX58" s="25" t="s">
        <v>51</v>
      </c>
      <c r="MY58" s="31" t="s">
        <v>51</v>
      </c>
      <c r="MZ58" s="25" t="s">
        <v>37</v>
      </c>
      <c r="NA58" s="25" t="s">
        <v>51</v>
      </c>
      <c r="NB58" s="25" t="s">
        <v>7</v>
      </c>
      <c r="NC58" s="25" t="s">
        <v>7</v>
      </c>
      <c r="ND58" s="17" t="s">
        <v>50</v>
      </c>
      <c r="NE58" s="25" t="s">
        <v>51</v>
      </c>
      <c r="NF58" s="25" t="s">
        <v>51</v>
      </c>
      <c r="NG58" s="31" t="s">
        <v>51</v>
      </c>
      <c r="NH58" s="25" t="s">
        <v>51</v>
      </c>
      <c r="NI58" s="25" t="s">
        <v>7</v>
      </c>
      <c r="NJ58" s="25" t="s">
        <v>7</v>
      </c>
      <c r="NK58" s="31" t="s">
        <v>51</v>
      </c>
      <c r="NL58" s="25" t="s">
        <v>51</v>
      </c>
      <c r="NM58" s="25" t="s">
        <v>51</v>
      </c>
      <c r="NN58" s="25" t="s">
        <v>51</v>
      </c>
      <c r="NO58" s="25" t="s">
        <v>51</v>
      </c>
      <c r="NP58" s="25" t="s">
        <v>7</v>
      </c>
      <c r="NQ58" s="25" t="s">
        <v>7</v>
      </c>
    </row>
    <row r="59" spans="1:486" ht="15" thickBot="1">
      <c r="A59" s="132"/>
      <c r="B59" s="122" t="s">
        <v>60</v>
      </c>
      <c r="C59" s="116" t="s">
        <v>74</v>
      </c>
      <c r="D59" s="117" t="str">
        <f>IF(COUNTIF(Trames!$K$73:$K$80,'Deroulé 5Jours'!$A56),"RA","Radio")</f>
        <v>Radio</v>
      </c>
      <c r="E59" s="116" t="s">
        <v>75</v>
      </c>
      <c r="F59" s="116" t="s">
        <v>50</v>
      </c>
      <c r="G59" s="116" t="s">
        <v>7</v>
      </c>
      <c r="H59" s="118" t="s">
        <v>7</v>
      </c>
      <c r="I59" s="39" t="s">
        <v>7</v>
      </c>
      <c r="J59" s="39" t="s">
        <v>7</v>
      </c>
      <c r="K59" s="39" t="s">
        <v>48</v>
      </c>
      <c r="L59" s="39" t="s">
        <v>48</v>
      </c>
      <c r="M59" s="39" t="s">
        <v>48</v>
      </c>
      <c r="N59" s="39" t="s">
        <v>48</v>
      </c>
      <c r="O59" s="39" t="s">
        <v>48</v>
      </c>
      <c r="P59" s="39" t="s">
        <v>7</v>
      </c>
      <c r="Q59" s="39" t="s">
        <v>7</v>
      </c>
      <c r="R59" s="31" t="s">
        <v>49</v>
      </c>
      <c r="S59" s="25" t="s">
        <v>49</v>
      </c>
      <c r="T59" s="25" t="s">
        <v>52</v>
      </c>
      <c r="U59" s="25" t="s">
        <v>49</v>
      </c>
      <c r="V59" s="25" t="s">
        <v>49</v>
      </c>
      <c r="W59" s="25" t="s">
        <v>7</v>
      </c>
      <c r="X59" s="25" t="s">
        <v>7</v>
      </c>
      <c r="Y59" s="25" t="s">
        <v>40</v>
      </c>
      <c r="Z59" s="17" t="s">
        <v>50</v>
      </c>
      <c r="AA59" s="31" t="s">
        <v>49</v>
      </c>
      <c r="AB59" s="25" t="s">
        <v>40</v>
      </c>
      <c r="AC59" s="25" t="s">
        <v>40</v>
      </c>
      <c r="AD59" s="25" t="s">
        <v>7</v>
      </c>
      <c r="AE59" s="25" t="s">
        <v>7</v>
      </c>
      <c r="AF59" s="25" t="s">
        <v>51</v>
      </c>
      <c r="AG59" s="31" t="s">
        <v>45</v>
      </c>
      <c r="AH59" s="25" t="s">
        <v>37</v>
      </c>
      <c r="AI59" s="25" t="s">
        <v>45</v>
      </c>
      <c r="AJ59" s="25" t="s">
        <v>45</v>
      </c>
      <c r="AK59" s="25" t="s">
        <v>7</v>
      </c>
      <c r="AL59" s="25" t="s">
        <v>7</v>
      </c>
      <c r="AM59" s="25" t="s">
        <v>51</v>
      </c>
      <c r="AN59" s="25" t="s">
        <v>44</v>
      </c>
      <c r="AO59" s="25" t="s">
        <v>44</v>
      </c>
      <c r="AP59" s="31" t="s">
        <v>44</v>
      </c>
      <c r="AQ59" s="25" t="s">
        <v>52</v>
      </c>
      <c r="AR59" s="25" t="s">
        <v>7</v>
      </c>
      <c r="AS59" s="25" t="s">
        <v>7</v>
      </c>
      <c r="AT59" s="25" t="s">
        <v>14</v>
      </c>
      <c r="AU59" s="31" t="s">
        <v>14</v>
      </c>
      <c r="AV59" s="27" t="s">
        <v>8</v>
      </c>
      <c r="AW59" s="25" t="s">
        <v>14</v>
      </c>
      <c r="AX59" s="25" t="s">
        <v>14</v>
      </c>
      <c r="AY59" s="25" t="s">
        <v>7</v>
      </c>
      <c r="AZ59" s="25" t="s">
        <v>7</v>
      </c>
      <c r="BA59" s="25" t="s">
        <v>53</v>
      </c>
      <c r="BB59" s="25" t="s">
        <v>54</v>
      </c>
      <c r="BC59" s="25" t="s">
        <v>54</v>
      </c>
      <c r="BD59" s="27" t="s">
        <v>8</v>
      </c>
      <c r="BE59" s="27" t="s">
        <v>8</v>
      </c>
      <c r="BF59" s="25" t="s">
        <v>7</v>
      </c>
      <c r="BG59" s="25" t="s">
        <v>7</v>
      </c>
      <c r="BH59" s="25" t="s">
        <v>55</v>
      </c>
      <c r="BI59" s="31" t="s">
        <v>55</v>
      </c>
      <c r="BJ59" s="25" t="s">
        <v>55</v>
      </c>
      <c r="BK59" s="25" t="s">
        <v>55</v>
      </c>
      <c r="BL59" s="25" t="s">
        <v>37</v>
      </c>
      <c r="BM59" s="25" t="s">
        <v>7</v>
      </c>
      <c r="BN59" s="25" t="s">
        <v>7</v>
      </c>
      <c r="BO59" s="31" t="s">
        <v>56</v>
      </c>
      <c r="BP59" s="25" t="s">
        <v>37</v>
      </c>
      <c r="BQ59" s="25" t="s">
        <v>56</v>
      </c>
      <c r="BR59" s="25" t="s">
        <v>56</v>
      </c>
      <c r="BS59" s="25" t="s">
        <v>56</v>
      </c>
      <c r="BT59" s="25" t="s">
        <v>7</v>
      </c>
      <c r="BU59" s="25" t="s">
        <v>7</v>
      </c>
      <c r="BV59" s="25" t="s">
        <v>51</v>
      </c>
      <c r="BW59" s="25" t="s">
        <v>51</v>
      </c>
      <c r="BX59" s="25" t="s">
        <v>51</v>
      </c>
      <c r="BY59" s="17" t="s">
        <v>50</v>
      </c>
      <c r="BZ59" s="31" t="s">
        <v>55</v>
      </c>
      <c r="CA59" s="25" t="s">
        <v>7</v>
      </c>
      <c r="CB59" s="25" t="s">
        <v>7</v>
      </c>
      <c r="CC59" s="25" t="s">
        <v>57</v>
      </c>
      <c r="CD59" s="25" t="s">
        <v>58</v>
      </c>
      <c r="CE59" s="31" t="s">
        <v>58</v>
      </c>
      <c r="CF59" s="25" t="s">
        <v>58</v>
      </c>
      <c r="CG59" s="25" t="s">
        <v>58</v>
      </c>
      <c r="CH59" s="25" t="s">
        <v>7</v>
      </c>
      <c r="CI59" s="25" t="s">
        <v>7</v>
      </c>
      <c r="CJ59" s="25" t="s">
        <v>58</v>
      </c>
      <c r="CK59" s="25" t="s">
        <v>57</v>
      </c>
      <c r="CL59" s="25" t="s">
        <v>59</v>
      </c>
      <c r="CM59" s="31" t="s">
        <v>51</v>
      </c>
      <c r="CN59" s="25" t="s">
        <v>60</v>
      </c>
      <c r="CO59" s="25" t="s">
        <v>7</v>
      </c>
      <c r="CP59" s="25" t="s">
        <v>7</v>
      </c>
      <c r="CQ59" s="25" t="s">
        <v>59</v>
      </c>
      <c r="CR59" s="31" t="s">
        <v>59</v>
      </c>
      <c r="CS59" s="25" t="s">
        <v>57</v>
      </c>
      <c r="CT59" s="25" t="s">
        <v>59</v>
      </c>
      <c r="CU59" s="25" t="s">
        <v>59</v>
      </c>
      <c r="CV59" s="25" t="s">
        <v>7</v>
      </c>
      <c r="CW59" s="25" t="s">
        <v>7</v>
      </c>
      <c r="CX59" s="25" t="s">
        <v>54</v>
      </c>
      <c r="CY59" s="25" t="s">
        <v>54</v>
      </c>
      <c r="CZ59" s="25" t="s">
        <v>54</v>
      </c>
      <c r="DA59" s="27" t="s">
        <v>8</v>
      </c>
      <c r="DB59" s="31" t="s">
        <v>54</v>
      </c>
      <c r="DC59" s="25" t="s">
        <v>7</v>
      </c>
      <c r="DD59" s="25" t="s">
        <v>7</v>
      </c>
      <c r="DE59" s="17" t="s">
        <v>46</v>
      </c>
      <c r="DF59" s="25" t="s">
        <v>54</v>
      </c>
      <c r="DG59" s="27" t="s">
        <v>8</v>
      </c>
      <c r="DH59" s="25" t="s">
        <v>61</v>
      </c>
      <c r="DI59" s="27" t="s">
        <v>8</v>
      </c>
      <c r="DJ59" s="25" t="s">
        <v>7</v>
      </c>
      <c r="DK59" s="25" t="s">
        <v>7</v>
      </c>
      <c r="DL59" s="31" t="s">
        <v>62</v>
      </c>
      <c r="DM59" s="25" t="s">
        <v>62</v>
      </c>
      <c r="DN59" s="25" t="s">
        <v>62</v>
      </c>
      <c r="DO59" s="25" t="s">
        <v>52</v>
      </c>
      <c r="DP59" s="25" t="s">
        <v>51</v>
      </c>
      <c r="DQ59" s="25" t="s">
        <v>7</v>
      </c>
      <c r="DR59" s="25" t="s">
        <v>7</v>
      </c>
      <c r="DS59" s="25" t="s">
        <v>51</v>
      </c>
      <c r="DT59" s="31" t="s">
        <v>51</v>
      </c>
      <c r="DU59" s="25" t="s">
        <v>51</v>
      </c>
      <c r="DV59" s="25" t="s">
        <v>51</v>
      </c>
      <c r="DW59" s="25" t="s">
        <v>61</v>
      </c>
      <c r="DX59" s="25" t="s">
        <v>7</v>
      </c>
      <c r="DY59" s="25" t="s">
        <v>7</v>
      </c>
      <c r="DZ59" s="25" t="s">
        <v>61</v>
      </c>
      <c r="EA59" s="25" t="s">
        <v>56</v>
      </c>
      <c r="EB59" s="31" t="s">
        <v>63</v>
      </c>
      <c r="EC59" s="25" t="s">
        <v>64</v>
      </c>
      <c r="ED59" s="25" t="s">
        <v>64</v>
      </c>
      <c r="EE59" s="25" t="s">
        <v>7</v>
      </c>
      <c r="EF59" s="25" t="s">
        <v>7</v>
      </c>
      <c r="EG59" s="25" t="s">
        <v>63</v>
      </c>
      <c r="EH59" s="25" t="s">
        <v>63</v>
      </c>
      <c r="EI59" s="17" t="s">
        <v>50</v>
      </c>
      <c r="EJ59" s="25" t="s">
        <v>63</v>
      </c>
      <c r="EK59" s="31" t="s">
        <v>63</v>
      </c>
      <c r="EL59" s="25" t="s">
        <v>7</v>
      </c>
      <c r="EM59" s="25" t="s">
        <v>7</v>
      </c>
      <c r="EN59" s="25" t="s">
        <v>65</v>
      </c>
      <c r="EO59" s="25" t="s">
        <v>52</v>
      </c>
      <c r="EP59" s="25" t="s">
        <v>65</v>
      </c>
      <c r="EQ59" s="31" t="s">
        <v>65</v>
      </c>
      <c r="ER59" s="25" t="s">
        <v>65</v>
      </c>
      <c r="ES59" s="25" t="s">
        <v>7</v>
      </c>
      <c r="ET59" s="25" t="s">
        <v>7</v>
      </c>
      <c r="EU59" s="25" t="s">
        <v>54</v>
      </c>
      <c r="EV59" s="27" t="s">
        <v>8</v>
      </c>
      <c r="EW59" s="25" t="s">
        <v>10</v>
      </c>
      <c r="EX59" s="31" t="s">
        <v>54</v>
      </c>
      <c r="EY59" s="31" t="s">
        <v>10</v>
      </c>
      <c r="EZ59" s="25" t="s">
        <v>7</v>
      </c>
      <c r="FA59" s="25" t="s">
        <v>7</v>
      </c>
      <c r="FB59" s="27" t="s">
        <v>8</v>
      </c>
      <c r="FC59" s="25" t="s">
        <v>64</v>
      </c>
      <c r="FD59" s="25" t="s">
        <v>56</v>
      </c>
      <c r="FE59" s="25" t="s">
        <v>54</v>
      </c>
      <c r="FF59" s="27" t="s">
        <v>8</v>
      </c>
      <c r="FG59" s="25" t="s">
        <v>7</v>
      </c>
      <c r="FH59" s="25" t="s">
        <v>7</v>
      </c>
      <c r="FI59" s="25" t="s">
        <v>51</v>
      </c>
      <c r="FJ59" s="25" t="s">
        <v>51</v>
      </c>
      <c r="FK59" s="31" t="s">
        <v>51</v>
      </c>
      <c r="FL59" s="25" t="s">
        <v>37</v>
      </c>
      <c r="FM59" s="25" t="s">
        <v>51</v>
      </c>
      <c r="FN59" s="25" t="s">
        <v>7</v>
      </c>
      <c r="FO59" s="25" t="s">
        <v>7</v>
      </c>
      <c r="FP59" s="17" t="s">
        <v>50</v>
      </c>
      <c r="FQ59" s="25" t="s">
        <v>51</v>
      </c>
      <c r="FR59" s="25" t="s">
        <v>51</v>
      </c>
      <c r="FS59" s="31" t="s">
        <v>51</v>
      </c>
      <c r="FT59" s="25" t="s">
        <v>51</v>
      </c>
      <c r="FU59" s="25" t="s">
        <v>7</v>
      </c>
      <c r="FV59" s="25" t="s">
        <v>7</v>
      </c>
      <c r="FW59" s="31" t="s">
        <v>51</v>
      </c>
      <c r="FX59" s="25" t="s">
        <v>51</v>
      </c>
      <c r="FY59" s="25" t="s">
        <v>51</v>
      </c>
      <c r="FZ59" s="25" t="s">
        <v>51</v>
      </c>
      <c r="GA59" s="25" t="s">
        <v>51</v>
      </c>
      <c r="GB59" s="25" t="s">
        <v>7</v>
      </c>
      <c r="GC59" s="25" t="s">
        <v>7</v>
      </c>
      <c r="GD59" s="25" t="s">
        <v>72</v>
      </c>
      <c r="GE59" s="31" t="s">
        <v>72</v>
      </c>
      <c r="GF59" s="25" t="s">
        <v>51</v>
      </c>
      <c r="GG59" s="25" t="s">
        <v>57</v>
      </c>
      <c r="GH59" s="25" t="s">
        <v>72</v>
      </c>
      <c r="GI59" s="25" t="s">
        <v>7</v>
      </c>
      <c r="GJ59" s="25" t="s">
        <v>7</v>
      </c>
      <c r="GK59" s="25" t="s">
        <v>60</v>
      </c>
      <c r="GL59" s="25" t="s">
        <v>74</v>
      </c>
      <c r="GM59" s="31" t="s">
        <v>60</v>
      </c>
      <c r="GN59" s="25" t="s">
        <v>75</v>
      </c>
      <c r="GO59" s="17" t="s">
        <v>50</v>
      </c>
      <c r="GP59" s="25" t="s">
        <v>7</v>
      </c>
      <c r="GQ59" s="25" t="s">
        <v>7</v>
      </c>
      <c r="GR59" s="39" t="s">
        <v>48</v>
      </c>
      <c r="GS59" s="39" t="s">
        <v>48</v>
      </c>
      <c r="GT59" s="39" t="s">
        <v>48</v>
      </c>
      <c r="GU59" s="39" t="s">
        <v>48</v>
      </c>
      <c r="GV59" s="39" t="s">
        <v>48</v>
      </c>
      <c r="GW59" s="39" t="s">
        <v>7</v>
      </c>
      <c r="GX59" s="39" t="s">
        <v>7</v>
      </c>
      <c r="GY59" s="31" t="s">
        <v>49</v>
      </c>
      <c r="GZ59" s="25" t="s">
        <v>49</v>
      </c>
      <c r="HA59" s="25" t="s">
        <v>52</v>
      </c>
      <c r="HB59" s="25" t="s">
        <v>49</v>
      </c>
      <c r="HC59" s="25" t="s">
        <v>49</v>
      </c>
      <c r="HD59" s="25" t="s">
        <v>7</v>
      </c>
      <c r="HE59" s="25" t="s">
        <v>7</v>
      </c>
      <c r="HF59" s="25" t="s">
        <v>40</v>
      </c>
      <c r="HG59" s="17" t="s">
        <v>50</v>
      </c>
      <c r="HH59" s="31" t="s">
        <v>49</v>
      </c>
      <c r="HI59" s="25" t="s">
        <v>40</v>
      </c>
      <c r="HJ59" s="25" t="s">
        <v>40</v>
      </c>
      <c r="HK59" s="25" t="s">
        <v>7</v>
      </c>
      <c r="HL59" s="25" t="s">
        <v>7</v>
      </c>
      <c r="HM59" s="25" t="s">
        <v>51</v>
      </c>
      <c r="HN59" s="31" t="s">
        <v>45</v>
      </c>
      <c r="HO59" s="25" t="s">
        <v>37</v>
      </c>
      <c r="HP59" s="25" t="s">
        <v>45</v>
      </c>
      <c r="HQ59" s="25" t="s">
        <v>45</v>
      </c>
      <c r="HR59" s="25" t="s">
        <v>7</v>
      </c>
      <c r="HS59" s="25" t="s">
        <v>7</v>
      </c>
      <c r="HT59" s="25" t="s">
        <v>51</v>
      </c>
      <c r="HU59" s="25" t="s">
        <v>44</v>
      </c>
      <c r="HV59" s="25" t="s">
        <v>44</v>
      </c>
      <c r="HW59" s="31" t="s">
        <v>44</v>
      </c>
      <c r="HX59" s="25" t="s">
        <v>52</v>
      </c>
      <c r="HY59" s="25" t="s">
        <v>7</v>
      </c>
      <c r="HZ59" s="25" t="s">
        <v>7</v>
      </c>
      <c r="IA59" s="25" t="s">
        <v>14</v>
      </c>
      <c r="IB59" s="31" t="s">
        <v>14</v>
      </c>
      <c r="IC59" s="27" t="s">
        <v>8</v>
      </c>
      <c r="ID59" s="25" t="s">
        <v>14</v>
      </c>
      <c r="IE59" s="25" t="s">
        <v>14</v>
      </c>
      <c r="IF59" s="25" t="s">
        <v>7</v>
      </c>
      <c r="IG59" s="25" t="s">
        <v>7</v>
      </c>
      <c r="IH59" s="25" t="s">
        <v>53</v>
      </c>
      <c r="II59" s="25" t="s">
        <v>54</v>
      </c>
      <c r="IJ59" s="25" t="s">
        <v>54</v>
      </c>
      <c r="IK59" s="27" t="s">
        <v>8</v>
      </c>
      <c r="IL59" s="27" t="s">
        <v>8</v>
      </c>
      <c r="IM59" s="25" t="s">
        <v>7</v>
      </c>
      <c r="IN59" s="25" t="s">
        <v>7</v>
      </c>
      <c r="IO59" s="25" t="s">
        <v>55</v>
      </c>
      <c r="IP59" s="31" t="s">
        <v>55</v>
      </c>
      <c r="IQ59" s="25" t="s">
        <v>55</v>
      </c>
      <c r="IR59" s="25" t="s">
        <v>55</v>
      </c>
      <c r="IS59" s="25" t="s">
        <v>37</v>
      </c>
      <c r="IT59" s="25" t="s">
        <v>7</v>
      </c>
      <c r="IU59" s="25" t="s">
        <v>7</v>
      </c>
      <c r="IV59" s="31" t="s">
        <v>56</v>
      </c>
      <c r="IW59" s="25" t="s">
        <v>37</v>
      </c>
      <c r="IX59" s="25" t="s">
        <v>56</v>
      </c>
      <c r="IY59" s="25" t="s">
        <v>56</v>
      </c>
      <c r="IZ59" s="25" t="s">
        <v>56</v>
      </c>
      <c r="JA59" s="25" t="s">
        <v>7</v>
      </c>
      <c r="JB59" s="25" t="s">
        <v>7</v>
      </c>
      <c r="JC59" s="25" t="s">
        <v>51</v>
      </c>
      <c r="JD59" s="25" t="s">
        <v>51</v>
      </c>
      <c r="JE59" s="25" t="s">
        <v>51</v>
      </c>
      <c r="JF59" s="17" t="s">
        <v>50</v>
      </c>
      <c r="JG59" s="31" t="s">
        <v>55</v>
      </c>
      <c r="JH59" s="25" t="s">
        <v>7</v>
      </c>
      <c r="JI59" s="25" t="s">
        <v>7</v>
      </c>
      <c r="JJ59" s="25" t="s">
        <v>57</v>
      </c>
      <c r="JK59" s="25" t="s">
        <v>58</v>
      </c>
      <c r="JL59" s="31" t="s">
        <v>58</v>
      </c>
      <c r="JM59" s="25" t="s">
        <v>58</v>
      </c>
      <c r="JN59" s="25" t="s">
        <v>58</v>
      </c>
      <c r="JO59" s="25" t="s">
        <v>7</v>
      </c>
      <c r="JP59" s="25" t="s">
        <v>7</v>
      </c>
      <c r="JQ59" s="25" t="s">
        <v>58</v>
      </c>
      <c r="JR59" s="25" t="s">
        <v>57</v>
      </c>
      <c r="JS59" s="25" t="s">
        <v>59</v>
      </c>
      <c r="JT59" s="31" t="s">
        <v>51</v>
      </c>
      <c r="JU59" s="25" t="s">
        <v>60</v>
      </c>
      <c r="JV59" s="25" t="s">
        <v>7</v>
      </c>
      <c r="JW59" s="25" t="s">
        <v>7</v>
      </c>
      <c r="JX59" s="25" t="s">
        <v>59</v>
      </c>
      <c r="JY59" s="31" t="s">
        <v>59</v>
      </c>
      <c r="JZ59" s="25" t="s">
        <v>57</v>
      </c>
      <c r="KA59" s="25" t="s">
        <v>59</v>
      </c>
      <c r="KB59" s="25" t="s">
        <v>59</v>
      </c>
      <c r="KC59" s="25" t="s">
        <v>7</v>
      </c>
      <c r="KD59" s="25" t="s">
        <v>7</v>
      </c>
      <c r="KE59" s="25" t="s">
        <v>54</v>
      </c>
      <c r="KF59" s="25" t="s">
        <v>54</v>
      </c>
      <c r="KG59" s="25" t="s">
        <v>54</v>
      </c>
      <c r="KH59" s="27" t="s">
        <v>8</v>
      </c>
      <c r="KI59" s="31" t="s">
        <v>54</v>
      </c>
      <c r="KJ59" s="25" t="s">
        <v>7</v>
      </c>
      <c r="KK59" s="25" t="s">
        <v>7</v>
      </c>
      <c r="KL59" s="17" t="s">
        <v>46</v>
      </c>
      <c r="KM59" s="25" t="s">
        <v>54</v>
      </c>
      <c r="KN59" s="27" t="s">
        <v>8</v>
      </c>
      <c r="KO59" s="25" t="s">
        <v>61</v>
      </c>
      <c r="KP59" s="27" t="s">
        <v>8</v>
      </c>
      <c r="KQ59" s="25" t="s">
        <v>7</v>
      </c>
      <c r="KR59" s="25" t="s">
        <v>7</v>
      </c>
      <c r="KS59" s="31" t="s">
        <v>62</v>
      </c>
      <c r="KT59" s="25" t="s">
        <v>62</v>
      </c>
      <c r="KU59" s="25" t="s">
        <v>62</v>
      </c>
      <c r="KV59" s="25" t="s">
        <v>52</v>
      </c>
      <c r="KW59" s="25" t="s">
        <v>51</v>
      </c>
      <c r="KX59" s="25" t="s">
        <v>7</v>
      </c>
      <c r="KY59" s="25" t="s">
        <v>7</v>
      </c>
      <c r="KZ59" s="25" t="s">
        <v>51</v>
      </c>
      <c r="LA59" s="31" t="s">
        <v>51</v>
      </c>
      <c r="LB59" s="25" t="s">
        <v>51</v>
      </c>
      <c r="LC59" s="25" t="s">
        <v>51</v>
      </c>
      <c r="LD59" s="25" t="s">
        <v>61</v>
      </c>
      <c r="LE59" s="25" t="s">
        <v>7</v>
      </c>
      <c r="LF59" s="25" t="s">
        <v>7</v>
      </c>
      <c r="LG59" s="25" t="s">
        <v>61</v>
      </c>
      <c r="LH59" s="25" t="s">
        <v>56</v>
      </c>
      <c r="LI59" s="31" t="s">
        <v>63</v>
      </c>
      <c r="LJ59" s="25" t="s">
        <v>64</v>
      </c>
      <c r="LK59" s="25" t="s">
        <v>64</v>
      </c>
      <c r="LL59" s="25" t="s">
        <v>7</v>
      </c>
      <c r="LM59" s="25" t="s">
        <v>7</v>
      </c>
      <c r="LN59" s="25" t="s">
        <v>63</v>
      </c>
      <c r="LO59" s="25" t="s">
        <v>63</v>
      </c>
      <c r="LP59" s="17" t="s">
        <v>50</v>
      </c>
      <c r="LQ59" s="25" t="s">
        <v>63</v>
      </c>
      <c r="LR59" s="31" t="s">
        <v>63</v>
      </c>
      <c r="LS59" s="25" t="s">
        <v>7</v>
      </c>
      <c r="LT59" s="25" t="s">
        <v>7</v>
      </c>
      <c r="LU59" s="25" t="s">
        <v>65</v>
      </c>
      <c r="LV59" s="25" t="s">
        <v>52</v>
      </c>
      <c r="LW59" s="25" t="s">
        <v>65</v>
      </c>
      <c r="LX59" s="31" t="s">
        <v>65</v>
      </c>
      <c r="LY59" s="25" t="s">
        <v>65</v>
      </c>
      <c r="LZ59" s="25" t="s">
        <v>7</v>
      </c>
      <c r="MA59" s="25" t="s">
        <v>7</v>
      </c>
      <c r="MB59" s="25" t="s">
        <v>54</v>
      </c>
      <c r="MC59" s="27" t="s">
        <v>8</v>
      </c>
      <c r="MD59" s="25" t="s">
        <v>10</v>
      </c>
      <c r="ME59" s="31" t="s">
        <v>54</v>
      </c>
      <c r="MF59" s="31" t="s">
        <v>10</v>
      </c>
      <c r="MG59" s="25" t="s">
        <v>7</v>
      </c>
      <c r="MH59" s="25" t="s">
        <v>7</v>
      </c>
      <c r="MI59" s="27" t="s">
        <v>8</v>
      </c>
      <c r="MJ59" s="25" t="s">
        <v>64</v>
      </c>
      <c r="MK59" s="25" t="s">
        <v>56</v>
      </c>
      <c r="ML59" s="25" t="s">
        <v>54</v>
      </c>
      <c r="MM59" s="27" t="s">
        <v>8</v>
      </c>
      <c r="MN59" s="25" t="s">
        <v>7</v>
      </c>
      <c r="MO59" s="25" t="s">
        <v>7</v>
      </c>
      <c r="MP59" s="25" t="s">
        <v>51</v>
      </c>
      <c r="MQ59" s="25" t="s">
        <v>51</v>
      </c>
      <c r="MR59" s="31" t="s">
        <v>51</v>
      </c>
      <c r="MS59" s="25" t="s">
        <v>37</v>
      </c>
      <c r="MT59" s="25" t="s">
        <v>51</v>
      </c>
      <c r="MU59" s="25" t="s">
        <v>7</v>
      </c>
      <c r="MV59" s="25" t="s">
        <v>7</v>
      </c>
      <c r="MW59" s="17" t="s">
        <v>50</v>
      </c>
      <c r="MX59" s="25" t="s">
        <v>51</v>
      </c>
      <c r="MY59" s="25" t="s">
        <v>51</v>
      </c>
      <c r="MZ59" s="31" t="s">
        <v>51</v>
      </c>
      <c r="NA59" s="25" t="s">
        <v>51</v>
      </c>
      <c r="NB59" s="25" t="s">
        <v>7</v>
      </c>
      <c r="NC59" s="25" t="s">
        <v>7</v>
      </c>
      <c r="ND59" s="31" t="s">
        <v>51</v>
      </c>
      <c r="NE59" s="25" t="s">
        <v>51</v>
      </c>
      <c r="NF59" s="25" t="s">
        <v>51</v>
      </c>
      <c r="NG59" s="25" t="s">
        <v>51</v>
      </c>
      <c r="NH59" s="25" t="s">
        <v>51</v>
      </c>
      <c r="NI59" s="25" t="s">
        <v>7</v>
      </c>
      <c r="NJ59" s="25" t="s">
        <v>7</v>
      </c>
      <c r="NK59" s="25" t="s">
        <v>72</v>
      </c>
      <c r="NL59" s="31" t="s">
        <v>72</v>
      </c>
      <c r="NM59" s="25" t="s">
        <v>51</v>
      </c>
      <c r="NN59" s="25" t="s">
        <v>57</v>
      </c>
      <c r="NO59" s="25" t="s">
        <v>72</v>
      </c>
      <c r="NP59" s="25" t="s">
        <v>7</v>
      </c>
      <c r="NQ59" s="25" t="s">
        <v>7</v>
      </c>
    </row>
    <row r="60" spans="1:486">
      <c r="A60" s="86"/>
      <c r="B60" s="87"/>
      <c r="C60" s="87"/>
      <c r="D60" s="87"/>
      <c r="E60" s="87"/>
      <c r="F60" s="87"/>
      <c r="G60" s="88"/>
      <c r="H60" s="89"/>
      <c r="I60" s="82"/>
      <c r="J60" s="58"/>
      <c r="K60" s="90"/>
      <c r="L60" s="73"/>
      <c r="M60" s="72"/>
      <c r="N60" s="73"/>
      <c r="O60" s="73"/>
      <c r="P60" s="73"/>
      <c r="Q60" s="58"/>
      <c r="R60" s="73"/>
      <c r="S60" s="91"/>
      <c r="T60" s="90"/>
      <c r="U60" s="73"/>
      <c r="V60" s="73"/>
      <c r="W60" s="73"/>
      <c r="X60" s="58"/>
      <c r="Y60" s="73"/>
      <c r="Z60" s="90"/>
      <c r="AA60" s="73"/>
      <c r="AB60" s="73"/>
      <c r="AC60" s="73"/>
      <c r="AD60" s="73"/>
      <c r="AE60" s="58"/>
      <c r="AF60" s="73"/>
      <c r="AG60" s="73"/>
      <c r="AH60" s="73"/>
      <c r="AI60" s="90"/>
      <c r="AJ60" s="73"/>
      <c r="AK60" s="73"/>
      <c r="AL60" s="58"/>
      <c r="AM60" s="73"/>
      <c r="AN60" s="31"/>
      <c r="AO60" s="92"/>
      <c r="AP60" s="73"/>
      <c r="AQ60" s="73"/>
      <c r="AR60" s="73"/>
      <c r="AS60" s="58"/>
      <c r="AT60" s="73"/>
      <c r="AU60" s="73"/>
      <c r="AV60" s="73"/>
      <c r="AW60" s="92"/>
      <c r="AX60" s="92"/>
      <c r="AY60" s="73"/>
      <c r="AZ60" s="58"/>
      <c r="BA60" s="73"/>
      <c r="BB60" s="90"/>
      <c r="BC60" s="73"/>
      <c r="BD60" s="73"/>
      <c r="BE60" s="73"/>
      <c r="BF60" s="73"/>
      <c r="BG60" s="58"/>
      <c r="BH60" s="90"/>
      <c r="BI60" s="73"/>
      <c r="BJ60" s="72"/>
      <c r="BK60" s="73"/>
      <c r="BL60" s="73"/>
      <c r="BM60" s="73"/>
      <c r="BN60" s="58"/>
      <c r="BO60" s="73"/>
      <c r="BP60" s="73"/>
      <c r="BQ60" s="73"/>
      <c r="BR60" s="91"/>
      <c r="BS60" s="90"/>
      <c r="BT60" s="73"/>
      <c r="BU60" s="58"/>
      <c r="BV60" s="73"/>
      <c r="BW60" s="73"/>
      <c r="BX60" s="90"/>
      <c r="BY60" s="73"/>
      <c r="BZ60" s="73"/>
      <c r="CA60" s="73"/>
      <c r="CB60" s="58"/>
      <c r="CC60" s="73"/>
      <c r="CD60" s="73"/>
      <c r="CE60" s="73"/>
      <c r="CF60" s="90"/>
      <c r="CG60" s="73"/>
      <c r="CH60" s="73"/>
      <c r="CI60" s="58"/>
      <c r="CJ60" s="73"/>
      <c r="CK60" s="90"/>
      <c r="CL60" s="73"/>
      <c r="CM60" s="72"/>
      <c r="CN60" s="73"/>
      <c r="CO60" s="73"/>
      <c r="CP60" s="58"/>
      <c r="CQ60" s="73"/>
      <c r="CR60" s="73"/>
      <c r="CS60" s="73"/>
      <c r="CT60" s="92"/>
      <c r="CU60" s="90"/>
      <c r="CV60" s="73"/>
      <c r="CW60" s="58"/>
      <c r="CX60" s="91"/>
      <c r="CY60" s="73"/>
      <c r="CZ60" s="92"/>
      <c r="DA60" s="73"/>
      <c r="DB60" s="92"/>
      <c r="DC60" s="73"/>
      <c r="DD60" s="58"/>
      <c r="DE60" s="90"/>
      <c r="DF60" s="73"/>
      <c r="DG60" s="73"/>
      <c r="DH60" s="72"/>
      <c r="DI60" s="73"/>
      <c r="DJ60" s="73"/>
      <c r="DK60" s="58"/>
      <c r="DL60" s="73"/>
      <c r="DM60" s="90"/>
      <c r="DN60" s="73"/>
      <c r="DO60" s="73"/>
      <c r="DP60" s="73"/>
      <c r="DQ60" s="73"/>
      <c r="DR60" s="58"/>
      <c r="DS60" s="73"/>
      <c r="DT60" s="73"/>
      <c r="DU60" s="90"/>
      <c r="DV60" s="73"/>
      <c r="DW60" s="73"/>
      <c r="DX60" s="73"/>
      <c r="DY60" s="58"/>
      <c r="DZ60" s="73"/>
      <c r="EA60" s="73"/>
      <c r="EB60" s="91"/>
      <c r="EC60" s="73"/>
      <c r="ED60" s="93"/>
      <c r="EE60" s="73"/>
      <c r="EF60" s="58"/>
      <c r="EG60" s="73"/>
      <c r="EH60" s="73"/>
      <c r="EI60" s="73"/>
      <c r="EJ60" s="90"/>
      <c r="EK60" s="73"/>
      <c r="EL60" s="73"/>
      <c r="EM60" s="58"/>
      <c r="EN60" s="73"/>
      <c r="EO60" s="92"/>
      <c r="EP60" s="73"/>
      <c r="EQ60" s="90"/>
      <c r="ER60" s="90"/>
      <c r="ES60" s="73"/>
      <c r="ET60" s="58"/>
      <c r="EU60" s="92"/>
      <c r="EV60" s="73"/>
      <c r="EW60" s="73"/>
      <c r="EX60" s="73"/>
      <c r="EY60" s="92"/>
      <c r="EZ60" s="73"/>
      <c r="FA60" s="58"/>
      <c r="FB60" s="73"/>
      <c r="FC60" s="73"/>
      <c r="FD60" s="90"/>
      <c r="FE60" s="73"/>
      <c r="FF60" s="73"/>
      <c r="FG60" s="94"/>
      <c r="FH60" s="95"/>
      <c r="FI60" s="91"/>
      <c r="FJ60" s="73"/>
      <c r="FK60" s="73"/>
      <c r="FL60" s="90"/>
      <c r="FM60" s="73"/>
      <c r="FN60" s="96"/>
      <c r="FO60" s="97"/>
      <c r="FP60" s="90"/>
      <c r="FQ60" s="73"/>
      <c r="FR60" s="72"/>
      <c r="FS60" s="73"/>
      <c r="FT60" s="73"/>
      <c r="FU60" s="73"/>
      <c r="FV60" s="58"/>
      <c r="FW60" s="73"/>
      <c r="FX60" s="90"/>
      <c r="FY60" s="73"/>
      <c r="FZ60" s="73"/>
      <c r="GA60" s="73"/>
      <c r="GB60" s="73"/>
      <c r="GC60" s="58"/>
      <c r="GD60" s="73"/>
      <c r="GE60" s="73"/>
      <c r="GF60" s="90"/>
      <c r="GG60" s="73"/>
      <c r="GH60" s="91"/>
      <c r="GI60" s="73"/>
      <c r="GJ60" s="58"/>
      <c r="GK60" s="87"/>
      <c r="GL60" s="87"/>
      <c r="GM60" s="87"/>
      <c r="GN60" s="87"/>
      <c r="GO60" s="87"/>
      <c r="GP60" s="87"/>
      <c r="GQ60" s="98"/>
      <c r="GR60" s="90"/>
      <c r="GS60" s="72"/>
      <c r="GT60" s="73"/>
      <c r="GU60" s="73"/>
      <c r="GV60" s="73"/>
      <c r="GW60" s="73"/>
      <c r="GX60" s="58"/>
      <c r="GY60" s="73"/>
      <c r="GZ60" s="91"/>
      <c r="HA60" s="90"/>
      <c r="HB60" s="73"/>
      <c r="HC60" s="73"/>
      <c r="HD60" s="73"/>
      <c r="HE60" s="58"/>
      <c r="HF60" s="73"/>
      <c r="HG60" s="90"/>
      <c r="HH60" s="73"/>
      <c r="HI60" s="73"/>
      <c r="HJ60" s="73"/>
      <c r="HK60" s="73"/>
      <c r="HL60" s="58"/>
      <c r="HM60" s="73"/>
      <c r="HN60" s="73"/>
      <c r="HO60" s="72"/>
      <c r="HP60" s="90"/>
      <c r="HQ60" s="73"/>
      <c r="HR60" s="73"/>
      <c r="HS60" s="58"/>
      <c r="HT60" s="73"/>
      <c r="HU60" s="90"/>
      <c r="HV60" s="92"/>
      <c r="HW60" s="73"/>
      <c r="HX60" s="73"/>
      <c r="HY60" s="73"/>
      <c r="HZ60" s="58"/>
      <c r="IA60" s="73"/>
      <c r="IB60" s="73"/>
      <c r="IC60" s="73"/>
      <c r="ID60" s="92"/>
      <c r="IE60" s="92"/>
      <c r="IF60" s="73"/>
      <c r="IG60" s="58"/>
      <c r="IH60" s="73"/>
      <c r="II60" s="90"/>
      <c r="IJ60" s="73"/>
      <c r="IK60" s="73"/>
      <c r="IL60" s="73"/>
      <c r="IM60" s="73"/>
      <c r="IN60" s="58"/>
      <c r="IO60" s="90"/>
      <c r="IP60" s="73"/>
      <c r="IQ60" s="73"/>
      <c r="IR60" s="72"/>
      <c r="IS60" s="73"/>
      <c r="IT60" s="73"/>
      <c r="IU60" s="58"/>
      <c r="IV60" s="73"/>
      <c r="IW60" s="73"/>
      <c r="IX60" s="73"/>
      <c r="IY60" s="91"/>
      <c r="IZ60" s="90"/>
      <c r="JA60" s="73"/>
      <c r="JB60" s="58"/>
      <c r="JC60" s="73"/>
      <c r="JD60" s="73"/>
      <c r="JE60" s="90"/>
      <c r="JF60" s="73"/>
      <c r="JG60" s="73"/>
      <c r="JH60" s="73"/>
      <c r="JI60" s="58"/>
      <c r="JJ60" s="73"/>
      <c r="JK60" s="73"/>
      <c r="JL60" s="73"/>
      <c r="JM60" s="31"/>
      <c r="JN60" s="73"/>
      <c r="JO60" s="73"/>
      <c r="JP60" s="58"/>
      <c r="JQ60" s="73"/>
      <c r="JR60" s="90"/>
      <c r="JS60" s="73"/>
      <c r="JT60" s="73"/>
      <c r="JU60" s="73"/>
      <c r="JV60" s="73"/>
      <c r="JW60" s="58"/>
      <c r="JX60" s="73"/>
      <c r="JY60" s="73"/>
      <c r="JZ60" s="73"/>
      <c r="KA60" s="92"/>
      <c r="KB60" s="90"/>
      <c r="KC60" s="73"/>
      <c r="KD60" s="58"/>
      <c r="KE60" s="91"/>
      <c r="KF60" s="73"/>
      <c r="KG60" s="92"/>
      <c r="KH60" s="73"/>
      <c r="KI60" s="99"/>
      <c r="KJ60" s="73"/>
      <c r="KK60" s="58"/>
      <c r="KL60" s="90"/>
      <c r="KM60" s="73"/>
      <c r="KN60" s="73"/>
      <c r="KO60" s="73"/>
      <c r="KP60" s="73"/>
      <c r="KQ60" s="73"/>
      <c r="KR60" s="58"/>
      <c r="KS60" s="73"/>
      <c r="KT60" s="90"/>
      <c r="KU60" s="73"/>
      <c r="KV60" s="73"/>
      <c r="KW60" s="73"/>
      <c r="KX60" s="73"/>
      <c r="KY60" s="58"/>
      <c r="KZ60" s="73"/>
      <c r="LA60" s="73"/>
      <c r="LB60" s="90"/>
      <c r="LC60" s="73"/>
      <c r="LD60" s="73"/>
      <c r="LE60" s="73"/>
      <c r="LF60" s="58"/>
      <c r="LG60" s="73"/>
      <c r="LH60" s="73"/>
      <c r="LI60" s="91"/>
      <c r="LJ60" s="73"/>
      <c r="LK60" s="90"/>
      <c r="LL60" s="94"/>
      <c r="LM60" s="95"/>
      <c r="LN60" s="71"/>
      <c r="LO60" s="71"/>
      <c r="LP60" s="71"/>
      <c r="LQ60" s="100"/>
      <c r="LR60" s="71"/>
      <c r="LS60" s="71"/>
      <c r="LT60" s="71"/>
      <c r="LU60" s="71"/>
      <c r="LV60" s="101"/>
      <c r="LW60" s="71"/>
      <c r="LX60" s="100"/>
      <c r="LY60" s="100"/>
      <c r="LZ60" s="71"/>
      <c r="MA60" s="71"/>
      <c r="MB60" s="101"/>
      <c r="MC60" s="71"/>
      <c r="MD60" s="71"/>
      <c r="ME60" s="71"/>
      <c r="MF60" s="101"/>
      <c r="MG60" s="71"/>
      <c r="MH60" s="71"/>
      <c r="MI60" s="71"/>
      <c r="MJ60" s="71"/>
      <c r="MK60" s="100"/>
      <c r="ML60" s="71"/>
      <c r="MM60" s="71"/>
      <c r="MN60" s="71"/>
      <c r="MO60" s="71"/>
      <c r="MP60" s="102"/>
      <c r="MQ60" s="71"/>
      <c r="MR60" s="71"/>
      <c r="MS60" s="100"/>
      <c r="MT60" s="71"/>
      <c r="MU60" s="71"/>
      <c r="MV60" s="71"/>
      <c r="MW60" s="100"/>
      <c r="MX60" s="71"/>
      <c r="MY60" s="71"/>
      <c r="MZ60" s="71"/>
      <c r="NA60" s="71"/>
      <c r="NB60" s="71"/>
      <c r="NC60" s="71"/>
      <c r="ND60" s="71"/>
      <c r="NE60" s="100"/>
      <c r="NF60" s="71"/>
      <c r="NG60" s="71"/>
      <c r="NH60" s="71"/>
      <c r="NI60" s="71"/>
      <c r="NJ60" s="71"/>
      <c r="NK60" s="71"/>
      <c r="NL60" s="71"/>
      <c r="NM60" s="100"/>
      <c r="NN60" s="71"/>
      <c r="NO60" s="102"/>
      <c r="NP60" s="71"/>
      <c r="NQ60" s="71"/>
    </row>
    <row r="61" spans="1:486" ht="15" thickBot="1">
      <c r="A61" s="86"/>
      <c r="B61" s="87"/>
      <c r="C61" s="87"/>
      <c r="D61" s="87"/>
      <c r="E61" s="87"/>
      <c r="F61" s="87"/>
      <c r="G61" s="88"/>
      <c r="H61" s="89"/>
      <c r="I61" s="82"/>
      <c r="J61" s="58"/>
      <c r="K61" s="90"/>
      <c r="L61" s="73"/>
      <c r="M61" s="72"/>
      <c r="N61" s="73"/>
      <c r="O61" s="73"/>
      <c r="P61" s="73"/>
      <c r="Q61" s="58"/>
      <c r="R61" s="73"/>
      <c r="S61" s="91"/>
      <c r="T61" s="90"/>
      <c r="U61" s="73"/>
      <c r="V61" s="73"/>
      <c r="W61" s="73"/>
      <c r="X61" s="58"/>
      <c r="Y61" s="73"/>
      <c r="Z61" s="90"/>
      <c r="AA61" s="73"/>
      <c r="AB61" s="73"/>
      <c r="AC61" s="73"/>
      <c r="AD61" s="73"/>
      <c r="AE61" s="58"/>
      <c r="AF61" s="73"/>
      <c r="AG61" s="73"/>
      <c r="AH61" s="73"/>
      <c r="AI61" s="90"/>
      <c r="AJ61" s="73"/>
      <c r="AK61" s="73"/>
      <c r="AL61" s="58"/>
      <c r="AM61" s="73"/>
      <c r="AN61" s="31"/>
      <c r="AO61" s="92"/>
      <c r="AP61" s="73"/>
      <c r="AQ61" s="73"/>
      <c r="AR61" s="73"/>
      <c r="AS61" s="58"/>
      <c r="AT61" s="73"/>
      <c r="AU61" s="73"/>
      <c r="AV61" s="73"/>
      <c r="AW61" s="92"/>
      <c r="AX61" s="92"/>
      <c r="AY61" s="73"/>
      <c r="AZ61" s="58"/>
      <c r="BA61" s="73"/>
      <c r="BB61" s="90"/>
      <c r="BC61" s="73"/>
      <c r="BD61" s="73"/>
      <c r="BE61" s="73"/>
      <c r="BF61" s="73"/>
      <c r="BG61" s="58"/>
      <c r="BH61" s="90"/>
      <c r="BI61" s="73"/>
      <c r="BJ61" s="72"/>
      <c r="BK61" s="73"/>
      <c r="BL61" s="73"/>
      <c r="BM61" s="73"/>
      <c r="BN61" s="58"/>
      <c r="BO61" s="73"/>
      <c r="BP61" s="73"/>
      <c r="BQ61" s="73"/>
      <c r="BR61" s="91"/>
      <c r="BS61" s="90"/>
      <c r="BT61" s="73"/>
      <c r="BU61" s="58"/>
      <c r="BV61" s="73"/>
      <c r="BW61" s="73"/>
      <c r="BX61" s="90"/>
      <c r="BY61" s="73"/>
      <c r="BZ61" s="73"/>
      <c r="CA61" s="73"/>
      <c r="CB61" s="58"/>
      <c r="CC61" s="73"/>
      <c r="CD61" s="73"/>
      <c r="CE61" s="73"/>
      <c r="CF61" s="90"/>
      <c r="CG61" s="73"/>
      <c r="CH61" s="73"/>
      <c r="CI61" s="58"/>
      <c r="CJ61" s="73"/>
      <c r="CK61" s="90"/>
      <c r="CL61" s="73"/>
      <c r="CM61" s="72"/>
      <c r="CN61" s="73"/>
      <c r="CO61" s="73"/>
      <c r="CP61" s="58"/>
      <c r="CQ61" s="73"/>
      <c r="CR61" s="73"/>
      <c r="CS61" s="73"/>
      <c r="CT61" s="92"/>
      <c r="CU61" s="90"/>
      <c r="CV61" s="73"/>
      <c r="CW61" s="58"/>
      <c r="CX61" s="91"/>
      <c r="CY61" s="73"/>
      <c r="CZ61" s="92"/>
      <c r="DA61" s="73"/>
      <c r="DB61" s="92"/>
      <c r="DC61" s="73"/>
      <c r="DD61" s="58"/>
      <c r="DE61" s="90"/>
      <c r="DF61" s="73"/>
      <c r="DG61" s="73"/>
      <c r="DH61" s="72"/>
      <c r="DI61" s="73"/>
      <c r="DJ61" s="73"/>
      <c r="DK61" s="58"/>
      <c r="DL61" s="73"/>
      <c r="DM61" s="90"/>
      <c r="DN61" s="73"/>
      <c r="DO61" s="73"/>
      <c r="DP61" s="73"/>
      <c r="DQ61" s="73"/>
      <c r="DR61" s="58"/>
      <c r="DS61" s="73"/>
      <c r="DT61" s="73"/>
      <c r="DU61" s="90"/>
      <c r="DV61" s="73"/>
      <c r="DW61" s="73"/>
      <c r="DX61" s="73"/>
      <c r="DY61" s="58"/>
      <c r="DZ61" s="73"/>
      <c r="EA61" s="73"/>
      <c r="EB61" s="91"/>
      <c r="EC61" s="73"/>
      <c r="ED61" s="93"/>
      <c r="EE61" s="73"/>
      <c r="EF61" s="58"/>
      <c r="EG61" s="73"/>
      <c r="EH61" s="73"/>
      <c r="EI61" s="73"/>
      <c r="EJ61" s="90"/>
      <c r="EK61" s="73"/>
      <c r="EL61" s="73"/>
      <c r="EM61" s="58"/>
      <c r="EN61" s="73"/>
      <c r="EO61" s="92"/>
      <c r="EP61" s="73"/>
      <c r="EQ61" s="90"/>
      <c r="ER61" s="90"/>
      <c r="ES61" s="73"/>
      <c r="ET61" s="58"/>
      <c r="EU61" s="92"/>
      <c r="EV61" s="73"/>
      <c r="EW61" s="73"/>
      <c r="EX61" s="73"/>
      <c r="EY61" s="92"/>
      <c r="EZ61" s="73"/>
      <c r="FA61" s="58"/>
      <c r="FB61" s="73"/>
      <c r="FC61" s="73"/>
      <c r="FD61" s="90"/>
      <c r="FE61" s="73"/>
      <c r="FF61" s="73"/>
      <c r="FG61" s="94"/>
      <c r="FH61" s="95"/>
      <c r="FI61" s="91"/>
      <c r="FJ61" s="73"/>
      <c r="FK61" s="73"/>
      <c r="FL61" s="90"/>
      <c r="FM61" s="73"/>
      <c r="FN61" s="96"/>
      <c r="FO61" s="97"/>
      <c r="FP61" s="90"/>
      <c r="FQ61" s="73"/>
      <c r="FR61" s="72"/>
      <c r="FS61" s="73"/>
      <c r="FT61" s="73"/>
      <c r="FU61" s="73"/>
      <c r="FV61" s="58"/>
      <c r="FW61" s="73"/>
      <c r="FX61" s="90"/>
      <c r="FY61" s="73"/>
      <c r="FZ61" s="73"/>
      <c r="GA61" s="73"/>
      <c r="GB61" s="73"/>
      <c r="GC61" s="58"/>
      <c r="GD61" s="73"/>
      <c r="GE61" s="73"/>
      <c r="GF61" s="90"/>
      <c r="GG61" s="73"/>
      <c r="GH61" s="91"/>
      <c r="GI61" s="73"/>
      <c r="GJ61" s="58"/>
      <c r="GK61" s="87"/>
      <c r="GL61" s="87"/>
      <c r="GM61" s="87"/>
      <c r="GN61" s="87"/>
      <c r="GO61" s="87"/>
      <c r="GP61" s="87"/>
      <c r="GQ61" s="98"/>
      <c r="GR61" s="90"/>
      <c r="GS61" s="72"/>
      <c r="GT61" s="73"/>
      <c r="GU61" s="73"/>
      <c r="GV61" s="73"/>
      <c r="GW61" s="73"/>
      <c r="GX61" s="58"/>
      <c r="GY61" s="73"/>
      <c r="GZ61" s="91"/>
      <c r="HA61" s="90"/>
      <c r="HB61" s="73"/>
      <c r="HC61" s="73"/>
      <c r="HD61" s="73"/>
      <c r="HE61" s="58"/>
      <c r="HF61" s="73"/>
      <c r="HG61" s="90"/>
      <c r="HH61" s="73"/>
      <c r="HI61" s="73"/>
      <c r="HJ61" s="73"/>
      <c r="HK61" s="73"/>
      <c r="HL61" s="58"/>
      <c r="HM61" s="73"/>
      <c r="HN61" s="73"/>
      <c r="HO61" s="72"/>
      <c r="HP61" s="90"/>
      <c r="HQ61" s="73"/>
      <c r="HR61" s="73"/>
      <c r="HS61" s="58"/>
      <c r="HT61" s="73"/>
      <c r="HU61" s="90"/>
      <c r="HV61" s="92"/>
      <c r="HW61" s="73"/>
      <c r="HX61" s="73"/>
      <c r="HY61" s="73"/>
      <c r="HZ61" s="58"/>
      <c r="IA61" s="73"/>
      <c r="IB61" s="73"/>
      <c r="IC61" s="73"/>
      <c r="ID61" s="92"/>
      <c r="IE61" s="92"/>
      <c r="IF61" s="73"/>
      <c r="IG61" s="58"/>
      <c r="IH61" s="73"/>
      <c r="II61" s="90"/>
      <c r="IJ61" s="73"/>
      <c r="IK61" s="73"/>
      <c r="IL61" s="73"/>
      <c r="IM61" s="73"/>
      <c r="IN61" s="58"/>
      <c r="IO61" s="90"/>
      <c r="IP61" s="73"/>
      <c r="IQ61" s="73"/>
      <c r="IR61" s="72"/>
      <c r="IS61" s="73"/>
      <c r="IT61" s="73"/>
      <c r="IU61" s="58"/>
      <c r="IV61" s="73"/>
      <c r="IW61" s="73"/>
      <c r="IX61" s="73"/>
      <c r="IY61" s="91"/>
      <c r="IZ61" s="90"/>
      <c r="JA61" s="73"/>
      <c r="JB61" s="58"/>
      <c r="JC61" s="73"/>
      <c r="JD61" s="73"/>
      <c r="JE61" s="90"/>
      <c r="JF61" s="73"/>
      <c r="JG61" s="73"/>
      <c r="JH61" s="73"/>
      <c r="JI61" s="58"/>
      <c r="JJ61" s="73"/>
      <c r="JK61" s="73"/>
      <c r="JL61" s="73"/>
      <c r="JM61" s="31"/>
      <c r="JN61" s="73"/>
      <c r="JO61" s="73"/>
      <c r="JP61" s="58"/>
      <c r="JQ61" s="73"/>
      <c r="JR61" s="90"/>
      <c r="JS61" s="73"/>
      <c r="JT61" s="73"/>
      <c r="JU61" s="73"/>
      <c r="JV61" s="73"/>
      <c r="JW61" s="58"/>
      <c r="JX61" s="73"/>
      <c r="JY61" s="73"/>
      <c r="JZ61" s="73"/>
      <c r="KA61" s="92"/>
      <c r="KB61" s="90"/>
      <c r="KC61" s="73"/>
      <c r="KD61" s="58"/>
      <c r="KE61" s="91"/>
      <c r="KF61" s="73"/>
      <c r="KG61" s="92"/>
      <c r="KH61" s="73"/>
      <c r="KI61" s="99"/>
      <c r="KJ61" s="73"/>
      <c r="KK61" s="58"/>
      <c r="KL61" s="90"/>
      <c r="KM61" s="73"/>
      <c r="KN61" s="73"/>
      <c r="KO61" s="73"/>
      <c r="KP61" s="73"/>
      <c r="KQ61" s="73"/>
      <c r="KR61" s="58"/>
      <c r="KS61" s="73"/>
      <c r="KT61" s="90"/>
      <c r="KU61" s="73"/>
      <c r="KV61" s="73"/>
      <c r="KW61" s="73"/>
      <c r="KX61" s="73"/>
      <c r="KY61" s="58"/>
      <c r="KZ61" s="73"/>
      <c r="LA61" s="73"/>
      <c r="LB61" s="90"/>
      <c r="LC61" s="73"/>
      <c r="LD61" s="73"/>
      <c r="LE61" s="73"/>
      <c r="LF61" s="58"/>
      <c r="LG61" s="73"/>
      <c r="LH61" s="73"/>
      <c r="LI61" s="91"/>
      <c r="LJ61" s="73"/>
      <c r="LK61" s="90"/>
      <c r="LL61" s="94"/>
      <c r="LM61" s="95"/>
      <c r="LN61" s="71"/>
      <c r="LO61" s="71"/>
      <c r="LP61" s="71"/>
      <c r="LQ61" s="100"/>
      <c r="LR61" s="71"/>
      <c r="LS61" s="71"/>
      <c r="LT61" s="71"/>
      <c r="LU61" s="71"/>
      <c r="LV61" s="101"/>
      <c r="LW61" s="71"/>
      <c r="LX61" s="100"/>
      <c r="LY61" s="100"/>
      <c r="LZ61" s="71"/>
      <c r="MA61" s="71"/>
      <c r="MB61" s="101"/>
      <c r="MC61" s="71"/>
      <c r="MD61" s="71"/>
      <c r="ME61" s="71"/>
      <c r="MF61" s="101"/>
      <c r="MG61" s="71"/>
      <c r="MH61" s="71"/>
      <c r="MI61" s="71"/>
      <c r="MJ61" s="71"/>
      <c r="MK61" s="100"/>
      <c r="ML61" s="71"/>
      <c r="MM61" s="71"/>
      <c r="MN61" s="71"/>
      <c r="MO61" s="71"/>
      <c r="MP61" s="102"/>
      <c r="MQ61" s="71"/>
      <c r="MR61" s="71"/>
      <c r="MS61" s="100"/>
      <c r="MT61" s="71"/>
      <c r="MU61" s="71"/>
      <c r="MV61" s="71"/>
      <c r="MW61" s="100"/>
      <c r="MX61" s="71"/>
      <c r="MY61" s="71"/>
      <c r="MZ61" s="71"/>
      <c r="NA61" s="71"/>
      <c r="NB61" s="71"/>
      <c r="NC61" s="71"/>
      <c r="ND61" s="71"/>
      <c r="NE61" s="100"/>
      <c r="NF61" s="71"/>
      <c r="NG61" s="71"/>
      <c r="NH61" s="71"/>
      <c r="NI61" s="71"/>
      <c r="NJ61" s="71"/>
      <c r="NK61" s="71"/>
      <c r="NL61" s="71"/>
      <c r="NM61" s="100"/>
      <c r="NN61" s="71"/>
      <c r="NO61" s="102"/>
      <c r="NP61" s="71"/>
      <c r="NQ61" s="71"/>
    </row>
    <row r="62" spans="1:486" ht="15" thickBot="1">
      <c r="A62" s="125"/>
      <c r="B62" s="114" t="s">
        <v>72</v>
      </c>
      <c r="C62" s="115" t="s">
        <v>8</v>
      </c>
      <c r="D62" s="120" t="s">
        <v>50</v>
      </c>
      <c r="E62" s="114" t="s">
        <v>72</v>
      </c>
      <c r="F62" s="114" t="s">
        <v>72</v>
      </c>
      <c r="G62" s="121" t="s">
        <v>7</v>
      </c>
      <c r="H62" s="113" t="s">
        <v>7</v>
      </c>
      <c r="I62" s="82" t="s">
        <v>7</v>
      </c>
      <c r="J62" s="15" t="s">
        <v>7</v>
      </c>
      <c r="K62" s="34" t="s">
        <v>280</v>
      </c>
      <c r="L62" s="28" t="s">
        <v>8</v>
      </c>
      <c r="M62" s="35" t="s">
        <v>50</v>
      </c>
      <c r="N62" s="34" t="s">
        <v>280</v>
      </c>
      <c r="O62" s="34" t="s">
        <v>280</v>
      </c>
      <c r="P62" s="73" t="s">
        <v>7</v>
      </c>
      <c r="Q62" s="15" t="s">
        <v>7</v>
      </c>
      <c r="R62" s="34" t="s">
        <v>85</v>
      </c>
      <c r="S62" s="34" t="s">
        <v>280</v>
      </c>
      <c r="T62" s="28" t="s">
        <v>8</v>
      </c>
      <c r="U62" s="34" t="s">
        <v>280</v>
      </c>
      <c r="V62" s="34" t="s">
        <v>280</v>
      </c>
      <c r="W62" s="73" t="s">
        <v>7</v>
      </c>
      <c r="X62" s="15" t="s">
        <v>7</v>
      </c>
      <c r="Y62" s="34" t="s">
        <v>280</v>
      </c>
      <c r="Z62" s="34" t="s">
        <v>280</v>
      </c>
      <c r="AA62" s="34" t="s">
        <v>280</v>
      </c>
      <c r="AB62" s="28" t="s">
        <v>8</v>
      </c>
      <c r="AC62" s="34" t="s">
        <v>280</v>
      </c>
      <c r="AD62" s="73" t="s">
        <v>7</v>
      </c>
      <c r="AE62" s="15" t="s">
        <v>7</v>
      </c>
      <c r="AF62" s="34" t="s">
        <v>280</v>
      </c>
      <c r="AG62" s="34" t="s">
        <v>280</v>
      </c>
      <c r="AH62" s="34" t="s">
        <v>280</v>
      </c>
      <c r="AI62" s="34" t="s">
        <v>280</v>
      </c>
      <c r="AJ62" s="28" t="s">
        <v>8</v>
      </c>
      <c r="AK62" s="73" t="s">
        <v>7</v>
      </c>
      <c r="AL62" s="15" t="s">
        <v>7</v>
      </c>
      <c r="AM62" s="28" t="s">
        <v>8</v>
      </c>
      <c r="AN62" s="35" t="s">
        <v>85</v>
      </c>
      <c r="AO62" s="34" t="s">
        <v>280</v>
      </c>
      <c r="AP62" s="34" t="s">
        <v>280</v>
      </c>
      <c r="AQ62" s="34" t="s">
        <v>280</v>
      </c>
      <c r="AR62" s="73" t="s">
        <v>7</v>
      </c>
      <c r="AS62" s="15" t="s">
        <v>7</v>
      </c>
      <c r="AT62" s="34" t="s">
        <v>280</v>
      </c>
      <c r="AU62" s="28" t="s">
        <v>8</v>
      </c>
      <c r="AV62" s="34" t="s">
        <v>280</v>
      </c>
      <c r="AW62" s="34" t="s">
        <v>280</v>
      </c>
      <c r="AX62" s="34" t="s">
        <v>280</v>
      </c>
      <c r="AY62" s="73" t="s">
        <v>7</v>
      </c>
      <c r="AZ62" s="15" t="s">
        <v>7</v>
      </c>
      <c r="BA62" s="34" t="s">
        <v>280</v>
      </c>
      <c r="BB62" s="34" t="s">
        <v>280</v>
      </c>
      <c r="BC62" s="28" t="s">
        <v>8</v>
      </c>
      <c r="BD62" s="34" t="s">
        <v>280</v>
      </c>
      <c r="BE62" s="34" t="s">
        <v>280</v>
      </c>
      <c r="BF62" s="73" t="s">
        <v>7</v>
      </c>
      <c r="BG62" s="15" t="s">
        <v>7</v>
      </c>
      <c r="BH62" s="34" t="s">
        <v>280</v>
      </c>
      <c r="BI62" s="34" t="s">
        <v>280</v>
      </c>
      <c r="BJ62" s="35" t="s">
        <v>85</v>
      </c>
      <c r="BK62" s="28" t="s">
        <v>8</v>
      </c>
      <c r="BL62" s="34" t="s">
        <v>280</v>
      </c>
      <c r="BM62" s="73" t="s">
        <v>7</v>
      </c>
      <c r="BN62" s="15" t="s">
        <v>7</v>
      </c>
      <c r="BO62" s="34" t="s">
        <v>280</v>
      </c>
      <c r="BP62" s="34" t="s">
        <v>280</v>
      </c>
      <c r="BQ62" s="34" t="s">
        <v>280</v>
      </c>
      <c r="BR62" s="28" t="s">
        <v>8</v>
      </c>
      <c r="BS62" s="28" t="s">
        <v>8</v>
      </c>
      <c r="BT62" s="73" t="s">
        <v>7</v>
      </c>
      <c r="BU62" s="15" t="s">
        <v>7</v>
      </c>
      <c r="BV62" s="28" t="s">
        <v>8</v>
      </c>
      <c r="BW62" s="34" t="s">
        <v>280</v>
      </c>
      <c r="BX62" s="34" t="s">
        <v>280</v>
      </c>
      <c r="BY62" s="34" t="s">
        <v>280</v>
      </c>
      <c r="BZ62" s="34" t="s">
        <v>280</v>
      </c>
      <c r="CA62" s="73" t="s">
        <v>7</v>
      </c>
      <c r="CB62" s="15" t="s">
        <v>7</v>
      </c>
      <c r="CC62" s="34" t="s">
        <v>280</v>
      </c>
      <c r="CD62" s="28" t="s">
        <v>8</v>
      </c>
      <c r="CE62" s="34" t="s">
        <v>280</v>
      </c>
      <c r="CF62" s="34" t="s">
        <v>280</v>
      </c>
      <c r="CG62" s="34" t="s">
        <v>280</v>
      </c>
      <c r="CH62" s="73" t="s">
        <v>7</v>
      </c>
      <c r="CI62" s="15" t="s">
        <v>7</v>
      </c>
      <c r="CJ62" s="34" t="s">
        <v>280</v>
      </c>
      <c r="CK62" s="34" t="s">
        <v>280</v>
      </c>
      <c r="CL62" s="28" t="s">
        <v>8</v>
      </c>
      <c r="CM62" s="35" t="s">
        <v>85</v>
      </c>
      <c r="CN62" s="34" t="s">
        <v>280</v>
      </c>
      <c r="CO62" s="73" t="s">
        <v>7</v>
      </c>
      <c r="CP62" s="15" t="s">
        <v>7</v>
      </c>
      <c r="CQ62" s="34" t="s">
        <v>280</v>
      </c>
      <c r="CR62" s="34" t="s">
        <v>280</v>
      </c>
      <c r="CS62" s="34" t="s">
        <v>280</v>
      </c>
      <c r="CT62" s="28" t="s">
        <v>8</v>
      </c>
      <c r="CU62" s="34" t="s">
        <v>280</v>
      </c>
      <c r="CV62" s="73" t="s">
        <v>7</v>
      </c>
      <c r="CW62" s="15" t="s">
        <v>7</v>
      </c>
      <c r="CX62" s="34" t="s">
        <v>280</v>
      </c>
      <c r="CY62" s="34" t="s">
        <v>280</v>
      </c>
      <c r="CZ62" s="34" t="s">
        <v>280</v>
      </c>
      <c r="DA62" s="34" t="s">
        <v>280</v>
      </c>
      <c r="DB62" s="28" t="s">
        <v>8</v>
      </c>
      <c r="DC62" s="73" t="s">
        <v>7</v>
      </c>
      <c r="DD62" s="15" t="s">
        <v>7</v>
      </c>
      <c r="DE62" s="28" t="s">
        <v>8</v>
      </c>
      <c r="DF62" s="34" t="s">
        <v>280</v>
      </c>
      <c r="DG62" s="34" t="s">
        <v>280</v>
      </c>
      <c r="DH62" s="35" t="s">
        <v>85</v>
      </c>
      <c r="DI62" s="34" t="s">
        <v>280</v>
      </c>
      <c r="DJ62" s="73" t="s">
        <v>7</v>
      </c>
      <c r="DK62" s="15" t="s">
        <v>7</v>
      </c>
      <c r="DL62" s="34" t="s">
        <v>280</v>
      </c>
      <c r="DM62" s="28" t="s">
        <v>8</v>
      </c>
      <c r="DN62" s="34" t="s">
        <v>280</v>
      </c>
      <c r="DO62" s="34" t="s">
        <v>280</v>
      </c>
      <c r="DP62" s="34" t="s">
        <v>280</v>
      </c>
      <c r="DQ62" s="73" t="s">
        <v>7</v>
      </c>
      <c r="DR62" s="15" t="s">
        <v>7</v>
      </c>
      <c r="DS62" s="34" t="s">
        <v>280</v>
      </c>
      <c r="DT62" s="34" t="s">
        <v>280</v>
      </c>
      <c r="DU62" s="28" t="s">
        <v>8</v>
      </c>
      <c r="DV62" s="34" t="s">
        <v>280</v>
      </c>
      <c r="DW62" s="34" t="s">
        <v>280</v>
      </c>
      <c r="DX62" s="73" t="s">
        <v>7</v>
      </c>
      <c r="DY62" s="15" t="s">
        <v>7</v>
      </c>
      <c r="DZ62" s="34" t="s">
        <v>280</v>
      </c>
      <c r="EA62" s="34" t="s">
        <v>280</v>
      </c>
      <c r="EB62" s="34" t="s">
        <v>280</v>
      </c>
      <c r="EC62" s="28" t="s">
        <v>8</v>
      </c>
      <c r="ED62" s="36" t="s">
        <v>85</v>
      </c>
      <c r="EE62" s="73" t="s">
        <v>7</v>
      </c>
      <c r="EF62" s="15" t="s">
        <v>7</v>
      </c>
      <c r="EG62" s="34" t="s">
        <v>280</v>
      </c>
      <c r="EH62" s="34" t="s">
        <v>280</v>
      </c>
      <c r="EI62" s="34" t="s">
        <v>280</v>
      </c>
      <c r="EJ62" s="34" t="s">
        <v>280</v>
      </c>
      <c r="EK62" s="28" t="s">
        <v>8</v>
      </c>
      <c r="EL62" s="73" t="s">
        <v>7</v>
      </c>
      <c r="EM62" s="15" t="s">
        <v>7</v>
      </c>
      <c r="EN62" s="28" t="s">
        <v>8</v>
      </c>
      <c r="EO62" s="34" t="s">
        <v>280</v>
      </c>
      <c r="EP62" s="34" t="s">
        <v>280</v>
      </c>
      <c r="EQ62" s="34" t="s">
        <v>280</v>
      </c>
      <c r="ER62" s="34" t="s">
        <v>280</v>
      </c>
      <c r="ES62" s="73" t="s">
        <v>7</v>
      </c>
      <c r="ET62" s="15" t="s">
        <v>7</v>
      </c>
      <c r="EU62" s="34" t="s">
        <v>85</v>
      </c>
      <c r="EV62" s="28" t="s">
        <v>8</v>
      </c>
      <c r="EW62" s="34" t="s">
        <v>280</v>
      </c>
      <c r="EX62" s="34" t="s">
        <v>280</v>
      </c>
      <c r="EY62" s="34" t="s">
        <v>280</v>
      </c>
      <c r="EZ62" s="73" t="s">
        <v>7</v>
      </c>
      <c r="FA62" s="15" t="s">
        <v>7</v>
      </c>
      <c r="FB62" s="34" t="s">
        <v>280</v>
      </c>
      <c r="FC62" s="34" t="s">
        <v>280</v>
      </c>
      <c r="FD62" s="28" t="s">
        <v>8</v>
      </c>
      <c r="FE62" s="28" t="s">
        <v>8</v>
      </c>
      <c r="FF62" s="34" t="s">
        <v>280</v>
      </c>
      <c r="FG62" s="38" t="s">
        <v>7</v>
      </c>
      <c r="FH62" s="22" t="s">
        <v>7</v>
      </c>
      <c r="FI62" s="28" t="s">
        <v>8</v>
      </c>
      <c r="FJ62" s="34" t="s">
        <v>280</v>
      </c>
      <c r="FK62" s="34" t="s">
        <v>280</v>
      </c>
      <c r="FL62" s="34" t="s">
        <v>280</v>
      </c>
      <c r="FM62" s="34" t="s">
        <v>280</v>
      </c>
      <c r="FN62" s="33" t="s">
        <v>7</v>
      </c>
      <c r="FO62" s="14" t="s">
        <v>7</v>
      </c>
      <c r="FP62" s="34" t="s">
        <v>280</v>
      </c>
      <c r="FQ62" s="28" t="s">
        <v>8</v>
      </c>
      <c r="FR62" s="35" t="s">
        <v>50</v>
      </c>
      <c r="FS62" s="34" t="s">
        <v>280</v>
      </c>
      <c r="FT62" s="34" t="s">
        <v>280</v>
      </c>
      <c r="FU62" s="73" t="s">
        <v>7</v>
      </c>
      <c r="FV62" s="15" t="s">
        <v>7</v>
      </c>
      <c r="FW62" s="34" t="s">
        <v>85</v>
      </c>
      <c r="FX62" s="34" t="s">
        <v>280</v>
      </c>
      <c r="FY62" s="28" t="s">
        <v>8</v>
      </c>
      <c r="FZ62" s="34" t="s">
        <v>280</v>
      </c>
      <c r="GA62" s="34" t="s">
        <v>280</v>
      </c>
      <c r="GB62" s="73" t="s">
        <v>7</v>
      </c>
      <c r="GC62" s="15" t="s">
        <v>7</v>
      </c>
      <c r="GD62" s="34" t="s">
        <v>280</v>
      </c>
      <c r="GE62" s="34" t="s">
        <v>280</v>
      </c>
      <c r="GF62" s="34" t="s">
        <v>280</v>
      </c>
      <c r="GG62" s="28" t="s">
        <v>8</v>
      </c>
      <c r="GH62" s="34" t="s">
        <v>280</v>
      </c>
      <c r="GI62" s="73" t="s">
        <v>7</v>
      </c>
      <c r="GJ62" s="15" t="s">
        <v>7</v>
      </c>
      <c r="GK62" s="34" t="s">
        <v>280</v>
      </c>
      <c r="GL62" s="34" t="s">
        <v>280</v>
      </c>
      <c r="GM62" s="34" t="s">
        <v>280</v>
      </c>
      <c r="GN62" s="34" t="s">
        <v>280</v>
      </c>
      <c r="GO62" s="28" t="s">
        <v>8</v>
      </c>
      <c r="GP62" s="73" t="s">
        <v>7</v>
      </c>
      <c r="GQ62" s="15" t="s">
        <v>7</v>
      </c>
      <c r="GR62" s="28" t="s">
        <v>8</v>
      </c>
      <c r="GS62" s="35" t="s">
        <v>85</v>
      </c>
      <c r="GT62" s="34" t="s">
        <v>280</v>
      </c>
      <c r="GU62" s="34" t="s">
        <v>280</v>
      </c>
      <c r="GV62" s="34" t="s">
        <v>280</v>
      </c>
      <c r="GW62" s="73" t="s">
        <v>7</v>
      </c>
      <c r="GX62" s="15" t="s">
        <v>7</v>
      </c>
      <c r="GY62" s="34" t="s">
        <v>280</v>
      </c>
      <c r="GZ62" s="28" t="s">
        <v>8</v>
      </c>
      <c r="HA62" s="34" t="s">
        <v>280</v>
      </c>
      <c r="HB62" s="34" t="s">
        <v>280</v>
      </c>
      <c r="HC62" s="34" t="s">
        <v>280</v>
      </c>
      <c r="HD62" s="73" t="s">
        <v>7</v>
      </c>
      <c r="HE62" s="15" t="s">
        <v>7</v>
      </c>
      <c r="HF62" s="34" t="s">
        <v>280</v>
      </c>
      <c r="HG62" s="34" t="s">
        <v>280</v>
      </c>
      <c r="HH62" s="28" t="s">
        <v>8</v>
      </c>
      <c r="HI62" s="34" t="s">
        <v>280</v>
      </c>
      <c r="HJ62" s="34" t="s">
        <v>280</v>
      </c>
      <c r="HK62" s="73" t="s">
        <v>7</v>
      </c>
      <c r="HL62" s="15" t="s">
        <v>7</v>
      </c>
      <c r="HM62" s="34" t="s">
        <v>280</v>
      </c>
      <c r="HN62" s="34" t="s">
        <v>280</v>
      </c>
      <c r="HO62" s="35" t="s">
        <v>85</v>
      </c>
      <c r="HP62" s="28" t="s">
        <v>8</v>
      </c>
      <c r="HQ62" s="34" t="s">
        <v>280</v>
      </c>
      <c r="HR62" s="73" t="s">
        <v>7</v>
      </c>
      <c r="HS62" s="15" t="s">
        <v>7</v>
      </c>
      <c r="HT62" s="34" t="s">
        <v>280</v>
      </c>
      <c r="HU62" s="34" t="s">
        <v>280</v>
      </c>
      <c r="HV62" s="34" t="s">
        <v>280</v>
      </c>
      <c r="HW62" s="28" t="s">
        <v>8</v>
      </c>
      <c r="HX62" s="28" t="s">
        <v>8</v>
      </c>
      <c r="HY62" s="73" t="s">
        <v>7</v>
      </c>
      <c r="HZ62" s="15" t="s">
        <v>7</v>
      </c>
      <c r="IA62" s="28" t="s">
        <v>8</v>
      </c>
      <c r="IB62" s="34" t="s">
        <v>280</v>
      </c>
      <c r="IC62" s="34" t="s">
        <v>280</v>
      </c>
      <c r="ID62" s="34" t="s">
        <v>280</v>
      </c>
      <c r="IE62" s="34" t="s">
        <v>280</v>
      </c>
      <c r="IF62" s="73" t="s">
        <v>7</v>
      </c>
      <c r="IG62" s="15" t="s">
        <v>7</v>
      </c>
      <c r="IH62" s="34" t="s">
        <v>280</v>
      </c>
      <c r="II62" s="28" t="s">
        <v>8</v>
      </c>
      <c r="IJ62" s="34" t="s">
        <v>280</v>
      </c>
      <c r="IK62" s="34" t="s">
        <v>280</v>
      </c>
      <c r="IL62" s="34" t="s">
        <v>280</v>
      </c>
      <c r="IM62" s="73" t="s">
        <v>7</v>
      </c>
      <c r="IN62" s="15" t="s">
        <v>7</v>
      </c>
      <c r="IO62" s="34" t="s">
        <v>280</v>
      </c>
      <c r="IP62" s="34" t="s">
        <v>280</v>
      </c>
      <c r="IQ62" s="28" t="s">
        <v>8</v>
      </c>
      <c r="IR62" s="35" t="s">
        <v>85</v>
      </c>
      <c r="IS62" s="34" t="s">
        <v>280</v>
      </c>
      <c r="IT62" s="73" t="s">
        <v>7</v>
      </c>
      <c r="IU62" s="15" t="s">
        <v>7</v>
      </c>
      <c r="IV62" s="34" t="s">
        <v>280</v>
      </c>
      <c r="IW62" s="34" t="s">
        <v>280</v>
      </c>
      <c r="IX62" s="34" t="s">
        <v>280</v>
      </c>
      <c r="IY62" s="28" t="s">
        <v>8</v>
      </c>
      <c r="IZ62" s="34" t="s">
        <v>280</v>
      </c>
      <c r="JA62" s="73" t="s">
        <v>7</v>
      </c>
      <c r="JB62" s="15" t="s">
        <v>7</v>
      </c>
      <c r="JC62" s="34" t="s">
        <v>280</v>
      </c>
      <c r="JD62" s="34" t="s">
        <v>280</v>
      </c>
      <c r="JE62" s="34" t="s">
        <v>280</v>
      </c>
      <c r="JF62" s="34" t="s">
        <v>280</v>
      </c>
      <c r="JG62" s="28" t="s">
        <v>8</v>
      </c>
      <c r="JH62" s="73" t="s">
        <v>7</v>
      </c>
      <c r="JI62" s="15" t="s">
        <v>7</v>
      </c>
      <c r="JJ62" s="28" t="s">
        <v>8</v>
      </c>
      <c r="JK62" s="34" t="s">
        <v>280</v>
      </c>
      <c r="JL62" s="34" t="s">
        <v>280</v>
      </c>
      <c r="JM62" s="35" t="s">
        <v>85</v>
      </c>
      <c r="JN62" s="34" t="s">
        <v>280</v>
      </c>
      <c r="JO62" s="73" t="s">
        <v>7</v>
      </c>
      <c r="JP62" s="15" t="s">
        <v>7</v>
      </c>
      <c r="JQ62" s="34" t="s">
        <v>280</v>
      </c>
      <c r="JR62" s="28" t="s">
        <v>8</v>
      </c>
      <c r="JS62" s="34" t="s">
        <v>280</v>
      </c>
      <c r="JT62" s="34" t="s">
        <v>280</v>
      </c>
      <c r="JU62" s="34" t="s">
        <v>280</v>
      </c>
      <c r="JV62" s="73" t="s">
        <v>7</v>
      </c>
      <c r="JW62" s="15" t="s">
        <v>7</v>
      </c>
      <c r="JX62" s="34" t="s">
        <v>280</v>
      </c>
      <c r="JY62" s="34" t="s">
        <v>280</v>
      </c>
      <c r="JZ62" s="28" t="s">
        <v>8</v>
      </c>
      <c r="KA62" s="34" t="s">
        <v>280</v>
      </c>
      <c r="KB62" s="34" t="s">
        <v>280</v>
      </c>
      <c r="KC62" s="73" t="s">
        <v>7</v>
      </c>
      <c r="KD62" s="15" t="s">
        <v>7</v>
      </c>
      <c r="KE62" s="34" t="s">
        <v>280</v>
      </c>
      <c r="KF62" s="34" t="s">
        <v>280</v>
      </c>
      <c r="KG62" s="34" t="s">
        <v>280</v>
      </c>
      <c r="KH62" s="28" t="s">
        <v>8</v>
      </c>
      <c r="KI62" s="36" t="s">
        <v>85</v>
      </c>
      <c r="KJ62" s="73" t="s">
        <v>7</v>
      </c>
      <c r="KK62" s="15" t="s">
        <v>7</v>
      </c>
      <c r="KL62" s="34" t="s">
        <v>280</v>
      </c>
      <c r="KM62" s="34" t="s">
        <v>280</v>
      </c>
      <c r="KN62" s="34" t="s">
        <v>280</v>
      </c>
      <c r="KO62" s="34" t="s">
        <v>280</v>
      </c>
      <c r="KP62" s="28" t="s">
        <v>8</v>
      </c>
      <c r="KQ62" s="73" t="s">
        <v>7</v>
      </c>
      <c r="KR62" s="15" t="s">
        <v>7</v>
      </c>
      <c r="KS62" s="28" t="s">
        <v>8</v>
      </c>
      <c r="KT62" s="34" t="s">
        <v>280</v>
      </c>
      <c r="KU62" s="34" t="s">
        <v>280</v>
      </c>
      <c r="KV62" s="34" t="s">
        <v>280</v>
      </c>
      <c r="KW62" s="34" t="s">
        <v>280</v>
      </c>
      <c r="KX62" s="73" t="s">
        <v>7</v>
      </c>
      <c r="KY62" s="15" t="s">
        <v>7</v>
      </c>
      <c r="KZ62" s="34" t="s">
        <v>85</v>
      </c>
      <c r="LA62" s="28" t="s">
        <v>8</v>
      </c>
      <c r="LB62" s="34" t="s">
        <v>280</v>
      </c>
      <c r="LC62" s="34" t="s">
        <v>280</v>
      </c>
      <c r="LD62" s="34" t="s">
        <v>280</v>
      </c>
      <c r="LE62" s="73" t="s">
        <v>7</v>
      </c>
      <c r="LF62" s="15" t="s">
        <v>7</v>
      </c>
      <c r="LG62" s="34" t="s">
        <v>280</v>
      </c>
      <c r="LH62" s="34" t="s">
        <v>280</v>
      </c>
      <c r="LI62" s="28" t="s">
        <v>8</v>
      </c>
      <c r="LJ62" s="28" t="s">
        <v>8</v>
      </c>
      <c r="LK62" s="34" t="s">
        <v>280</v>
      </c>
      <c r="LL62" s="38" t="s">
        <v>7</v>
      </c>
      <c r="LM62" s="22" t="s">
        <v>7</v>
      </c>
      <c r="LN62" s="28" t="s">
        <v>8</v>
      </c>
      <c r="LO62" s="34" t="s">
        <v>280</v>
      </c>
      <c r="LP62" s="34" t="s">
        <v>280</v>
      </c>
      <c r="LQ62" s="34" t="s">
        <v>280</v>
      </c>
      <c r="LR62" s="34" t="s">
        <v>280</v>
      </c>
      <c r="LS62" s="33" t="s">
        <v>7</v>
      </c>
      <c r="LT62" s="14" t="s">
        <v>7</v>
      </c>
      <c r="LU62" s="34" t="s">
        <v>280</v>
      </c>
      <c r="LV62" s="28" t="s">
        <v>8</v>
      </c>
      <c r="LW62" s="35" t="s">
        <v>50</v>
      </c>
      <c r="LX62" s="34" t="s">
        <v>280</v>
      </c>
      <c r="LY62" s="34" t="s">
        <v>280</v>
      </c>
      <c r="LZ62" s="73" t="s">
        <v>7</v>
      </c>
      <c r="MA62" s="15" t="s">
        <v>7</v>
      </c>
      <c r="MB62" s="34" t="s">
        <v>85</v>
      </c>
      <c r="MC62" s="34" t="s">
        <v>280</v>
      </c>
      <c r="MD62" s="28" t="s">
        <v>8</v>
      </c>
      <c r="ME62" s="34" t="s">
        <v>280</v>
      </c>
      <c r="MF62" s="34" t="s">
        <v>280</v>
      </c>
      <c r="MG62" s="73" t="s">
        <v>7</v>
      </c>
      <c r="MH62" s="15" t="s">
        <v>7</v>
      </c>
      <c r="MI62" s="34" t="s">
        <v>280</v>
      </c>
      <c r="MJ62" s="34" t="s">
        <v>280</v>
      </c>
      <c r="MK62" s="34" t="s">
        <v>280</v>
      </c>
      <c r="ML62" s="28" t="s">
        <v>8</v>
      </c>
      <c r="MM62" s="34" t="s">
        <v>280</v>
      </c>
      <c r="MN62" s="73" t="s">
        <v>7</v>
      </c>
      <c r="MO62" s="15" t="s">
        <v>7</v>
      </c>
      <c r="MP62" s="34" t="s">
        <v>280</v>
      </c>
      <c r="MQ62" s="34" t="s">
        <v>280</v>
      </c>
      <c r="MR62" s="34" t="s">
        <v>280</v>
      </c>
      <c r="MS62" s="34" t="s">
        <v>280</v>
      </c>
      <c r="MT62" s="28" t="s">
        <v>8</v>
      </c>
      <c r="MU62" s="73" t="s">
        <v>7</v>
      </c>
      <c r="MV62" s="15" t="s">
        <v>7</v>
      </c>
      <c r="MW62" s="28" t="s">
        <v>8</v>
      </c>
      <c r="MX62" s="35" t="s">
        <v>85</v>
      </c>
      <c r="MY62" s="34" t="s">
        <v>280</v>
      </c>
      <c r="MZ62" s="34" t="s">
        <v>280</v>
      </c>
      <c r="NA62" s="34" t="s">
        <v>280</v>
      </c>
      <c r="NB62" s="73" t="s">
        <v>7</v>
      </c>
      <c r="NC62" s="15" t="s">
        <v>7</v>
      </c>
      <c r="ND62" s="34" t="s">
        <v>280</v>
      </c>
      <c r="NE62" s="28" t="s">
        <v>8</v>
      </c>
      <c r="NF62" s="34" t="s">
        <v>280</v>
      </c>
      <c r="NG62" s="34" t="s">
        <v>280</v>
      </c>
      <c r="NH62" s="34" t="s">
        <v>280</v>
      </c>
      <c r="NI62" s="73" t="s">
        <v>7</v>
      </c>
      <c r="NJ62" s="15" t="s">
        <v>7</v>
      </c>
      <c r="NK62" s="34" t="s">
        <v>280</v>
      </c>
      <c r="NL62" s="34" t="s">
        <v>280</v>
      </c>
      <c r="NM62" s="28" t="s">
        <v>8</v>
      </c>
      <c r="NN62" s="34" t="s">
        <v>280</v>
      </c>
      <c r="NO62" s="34" t="s">
        <v>280</v>
      </c>
      <c r="NP62" s="73" t="s">
        <v>7</v>
      </c>
      <c r="NQ62" s="15" t="s">
        <v>7</v>
      </c>
      <c r="NR62" s="34" t="s">
        <v>280</v>
      </c>
      <c r="NS62" s="34" t="s">
        <v>280</v>
      </c>
      <c r="NT62" s="35" t="s">
        <v>85</v>
      </c>
      <c r="NU62" s="28" t="s">
        <v>8</v>
      </c>
      <c r="NV62" s="34" t="s">
        <v>280</v>
      </c>
      <c r="NW62" s="73" t="s">
        <v>7</v>
      </c>
      <c r="NX62" s="15" t="s">
        <v>7</v>
      </c>
      <c r="NY62" s="34" t="s">
        <v>280</v>
      </c>
      <c r="NZ62" s="34" t="s">
        <v>280</v>
      </c>
      <c r="OA62" s="34" t="s">
        <v>280</v>
      </c>
      <c r="OB62" s="28" t="s">
        <v>8</v>
      </c>
      <c r="OC62" s="28" t="s">
        <v>8</v>
      </c>
      <c r="OD62" s="73" t="s">
        <v>7</v>
      </c>
      <c r="OE62" s="15" t="s">
        <v>7</v>
      </c>
      <c r="OF62" s="28" t="s">
        <v>8</v>
      </c>
      <c r="OG62" s="34" t="s">
        <v>280</v>
      </c>
      <c r="OH62" s="34" t="s">
        <v>280</v>
      </c>
      <c r="OI62" s="34" t="s">
        <v>280</v>
      </c>
      <c r="OJ62" s="34" t="s">
        <v>280</v>
      </c>
      <c r="OK62" s="73" t="s">
        <v>7</v>
      </c>
      <c r="OL62" s="15" t="s">
        <v>7</v>
      </c>
      <c r="OM62" s="34" t="s">
        <v>280</v>
      </c>
      <c r="ON62" s="28" t="s">
        <v>8</v>
      </c>
      <c r="OO62" s="34" t="s">
        <v>280</v>
      </c>
      <c r="OP62" s="34" t="s">
        <v>280</v>
      </c>
      <c r="OQ62" s="34" t="s">
        <v>280</v>
      </c>
      <c r="OR62" s="73" t="s">
        <v>7</v>
      </c>
      <c r="OS62" s="15" t="s">
        <v>7</v>
      </c>
      <c r="OT62" s="34" t="s">
        <v>280</v>
      </c>
      <c r="OU62" s="34" t="s">
        <v>280</v>
      </c>
      <c r="OV62" s="28" t="s">
        <v>8</v>
      </c>
      <c r="OW62" s="35" t="s">
        <v>85</v>
      </c>
      <c r="OX62" s="34" t="s">
        <v>280</v>
      </c>
      <c r="OY62" s="73" t="s">
        <v>7</v>
      </c>
      <c r="OZ62" s="15" t="s">
        <v>7</v>
      </c>
      <c r="PA62" s="34" t="s">
        <v>280</v>
      </c>
      <c r="PB62" s="34" t="s">
        <v>280</v>
      </c>
      <c r="PC62" s="34" t="s">
        <v>280</v>
      </c>
      <c r="PD62" s="28" t="s">
        <v>8</v>
      </c>
      <c r="PE62" s="34" t="s">
        <v>280</v>
      </c>
      <c r="PF62" s="73" t="s">
        <v>7</v>
      </c>
      <c r="PG62" s="15" t="s">
        <v>7</v>
      </c>
      <c r="PH62" s="34" t="s">
        <v>280</v>
      </c>
      <c r="PI62" s="34" t="s">
        <v>280</v>
      </c>
      <c r="PJ62" s="34" t="s">
        <v>280</v>
      </c>
      <c r="PK62" s="34" t="s">
        <v>280</v>
      </c>
      <c r="PL62" s="28" t="s">
        <v>8</v>
      </c>
      <c r="PM62" s="73" t="s">
        <v>7</v>
      </c>
      <c r="PN62" s="15" t="s">
        <v>7</v>
      </c>
      <c r="PO62" s="28" t="s">
        <v>8</v>
      </c>
      <c r="PP62" s="34" t="s">
        <v>280</v>
      </c>
      <c r="PQ62" s="34" t="s">
        <v>280</v>
      </c>
      <c r="PR62" s="35" t="s">
        <v>85</v>
      </c>
      <c r="PS62" s="34" t="s">
        <v>280</v>
      </c>
      <c r="PT62" s="73" t="s">
        <v>7</v>
      </c>
      <c r="PU62" s="15" t="s">
        <v>7</v>
      </c>
      <c r="PV62" s="34" t="s">
        <v>280</v>
      </c>
      <c r="PW62" s="28" t="s">
        <v>8</v>
      </c>
      <c r="PX62" s="34" t="s">
        <v>280</v>
      </c>
      <c r="PY62" s="34" t="s">
        <v>280</v>
      </c>
      <c r="PZ62" s="34" t="s">
        <v>280</v>
      </c>
      <c r="QA62" s="73" t="s">
        <v>7</v>
      </c>
      <c r="QB62" s="15" t="s">
        <v>7</v>
      </c>
      <c r="QC62" s="34" t="s">
        <v>280</v>
      </c>
      <c r="QD62" s="34" t="s">
        <v>280</v>
      </c>
      <c r="QE62" s="28" t="s">
        <v>8</v>
      </c>
      <c r="QF62" s="34" t="s">
        <v>280</v>
      </c>
      <c r="QG62" s="34" t="s">
        <v>280</v>
      </c>
      <c r="QH62" s="73" t="s">
        <v>7</v>
      </c>
      <c r="QI62" s="15" t="s">
        <v>7</v>
      </c>
      <c r="QJ62" s="34" t="s">
        <v>280</v>
      </c>
      <c r="QK62" s="34" t="s">
        <v>280</v>
      </c>
      <c r="QL62" s="34" t="s">
        <v>280</v>
      </c>
      <c r="QM62" s="28" t="s">
        <v>8</v>
      </c>
      <c r="QN62" s="36" t="s">
        <v>85</v>
      </c>
      <c r="QO62" s="73" t="s">
        <v>7</v>
      </c>
      <c r="QP62" s="15" t="s">
        <v>7</v>
      </c>
      <c r="QQ62" s="34" t="s">
        <v>280</v>
      </c>
      <c r="QR62" s="34" t="s">
        <v>280</v>
      </c>
      <c r="QS62" s="34" t="s">
        <v>280</v>
      </c>
      <c r="QT62" s="34" t="s">
        <v>280</v>
      </c>
      <c r="QU62" s="28" t="s">
        <v>8</v>
      </c>
      <c r="QV62" s="73" t="s">
        <v>7</v>
      </c>
      <c r="QW62" s="15" t="s">
        <v>7</v>
      </c>
      <c r="QX62" s="28" t="s">
        <v>8</v>
      </c>
      <c r="QY62" s="34" t="s">
        <v>280</v>
      </c>
      <c r="QZ62" s="34" t="s">
        <v>280</v>
      </c>
      <c r="RA62" s="34" t="s">
        <v>280</v>
      </c>
      <c r="RB62" s="34" t="s">
        <v>280</v>
      </c>
      <c r="RC62" s="73" t="s">
        <v>7</v>
      </c>
      <c r="RD62" s="15" t="s">
        <v>7</v>
      </c>
      <c r="RE62" s="34" t="s">
        <v>85</v>
      </c>
      <c r="RF62" s="28" t="s">
        <v>8</v>
      </c>
      <c r="RG62" s="34" t="s">
        <v>280</v>
      </c>
      <c r="RH62" s="34" t="s">
        <v>280</v>
      </c>
      <c r="RI62" s="34" t="s">
        <v>280</v>
      </c>
      <c r="RJ62" s="73" t="s">
        <v>7</v>
      </c>
      <c r="RK62" s="15" t="s">
        <v>7</v>
      </c>
      <c r="RL62" s="34" t="s">
        <v>280</v>
      </c>
      <c r="RM62" s="34" t="s">
        <v>280</v>
      </c>
      <c r="RN62" s="28" t="s">
        <v>8</v>
      </c>
      <c r="RO62" s="28" t="s">
        <v>8</v>
      </c>
      <c r="RP62" s="34" t="s">
        <v>280</v>
      </c>
      <c r="RQ62" s="38" t="s">
        <v>7</v>
      </c>
      <c r="RR62" s="22" t="s">
        <v>7</v>
      </c>
    </row>
    <row r="63" spans="1:486">
      <c r="A63" s="40"/>
    </row>
    <row r="64" spans="1:486">
      <c r="A64" s="124"/>
      <c r="B64" s="123" t="s">
        <v>54</v>
      </c>
      <c r="C64" s="123" t="s">
        <v>54</v>
      </c>
      <c r="D64" s="105" t="s">
        <v>8</v>
      </c>
      <c r="E64" s="123" t="s">
        <v>54</v>
      </c>
      <c r="F64" s="123" t="s">
        <v>54</v>
      </c>
      <c r="G64" s="4" t="s">
        <v>7</v>
      </c>
      <c r="H64" s="4" t="s">
        <v>7</v>
      </c>
      <c r="I64" s="2" t="s">
        <v>7</v>
      </c>
      <c r="J64" s="2" t="s">
        <v>7</v>
      </c>
      <c r="K64" s="29" t="s">
        <v>8</v>
      </c>
      <c r="L64" s="29" t="s">
        <v>8</v>
      </c>
      <c r="M64" s="84" t="s">
        <v>54</v>
      </c>
      <c r="N64" s="84" t="s">
        <v>54</v>
      </c>
      <c r="O64" s="84" t="s">
        <v>54</v>
      </c>
      <c r="P64" s="2" t="s">
        <v>7</v>
      </c>
      <c r="Q64" s="2" t="s">
        <v>7</v>
      </c>
      <c r="R64" s="84" t="s">
        <v>54</v>
      </c>
      <c r="S64" s="29" t="s">
        <v>8</v>
      </c>
      <c r="T64" s="84" t="s">
        <v>54</v>
      </c>
      <c r="U64" s="84" t="s">
        <v>54</v>
      </c>
      <c r="V64" s="84" t="s">
        <v>54</v>
      </c>
      <c r="W64" s="2" t="s">
        <v>7</v>
      </c>
      <c r="X64" s="2" t="s">
        <v>7</v>
      </c>
      <c r="Y64" s="84" t="s">
        <v>54</v>
      </c>
      <c r="Z64" s="84" t="s">
        <v>54</v>
      </c>
      <c r="AA64" s="84" t="s">
        <v>54</v>
      </c>
      <c r="AB64" s="29" t="s">
        <v>8</v>
      </c>
      <c r="AC64" s="29" t="s">
        <v>8</v>
      </c>
      <c r="AD64" s="2" t="s">
        <v>7</v>
      </c>
      <c r="AE64" s="2" t="s">
        <v>7</v>
      </c>
      <c r="AF64" s="84" t="s">
        <v>54</v>
      </c>
      <c r="AG64" s="84" t="s">
        <v>54</v>
      </c>
      <c r="AH64" s="29" t="s">
        <v>8</v>
      </c>
      <c r="AI64" s="84" t="s">
        <v>54</v>
      </c>
      <c r="AJ64" s="84" t="s">
        <v>54</v>
      </c>
      <c r="AK64" s="2" t="s">
        <v>7</v>
      </c>
      <c r="AL64" s="2" t="s">
        <v>7</v>
      </c>
      <c r="AM64" s="29" t="s">
        <v>8</v>
      </c>
      <c r="AN64" s="29" t="s">
        <v>8</v>
      </c>
      <c r="AO64" s="84" t="s">
        <v>54</v>
      </c>
      <c r="AP64" s="84" t="s">
        <v>54</v>
      </c>
      <c r="AQ64" s="84" t="s">
        <v>54</v>
      </c>
      <c r="AR64" s="2" t="s">
        <v>7</v>
      </c>
      <c r="AS64" s="2" t="s">
        <v>7</v>
      </c>
      <c r="AT64" s="84" t="s">
        <v>54</v>
      </c>
      <c r="AU64" s="29" t="s">
        <v>8</v>
      </c>
      <c r="AV64" s="84" t="s">
        <v>54</v>
      </c>
      <c r="AW64" s="84" t="s">
        <v>54</v>
      </c>
      <c r="AX64" s="84" t="s">
        <v>54</v>
      </c>
      <c r="AY64" s="2" t="s">
        <v>7</v>
      </c>
      <c r="AZ64" s="2" t="s">
        <v>7</v>
      </c>
      <c r="BA64" s="84" t="s">
        <v>54</v>
      </c>
      <c r="BB64" s="84" t="s">
        <v>54</v>
      </c>
      <c r="BC64" s="84" t="s">
        <v>54</v>
      </c>
      <c r="BD64" s="29" t="s">
        <v>8</v>
      </c>
      <c r="BE64" s="29" t="s">
        <v>8</v>
      </c>
      <c r="BF64" s="2" t="s">
        <v>7</v>
      </c>
      <c r="BG64" s="2" t="s">
        <v>7</v>
      </c>
      <c r="BH64" s="84" t="s">
        <v>54</v>
      </c>
      <c r="BI64" s="84" t="s">
        <v>54</v>
      </c>
      <c r="BJ64" s="29" t="s">
        <v>8</v>
      </c>
      <c r="BK64" s="84" t="s">
        <v>54</v>
      </c>
      <c r="BL64" s="84" t="s">
        <v>54</v>
      </c>
      <c r="BM64" s="2" t="s">
        <v>7</v>
      </c>
      <c r="BN64" s="2" t="s">
        <v>7</v>
      </c>
      <c r="BO64" s="29" t="s">
        <v>8</v>
      </c>
      <c r="BP64" s="29" t="s">
        <v>8</v>
      </c>
      <c r="BQ64" s="84" t="s">
        <v>54</v>
      </c>
      <c r="BR64" s="84" t="s">
        <v>54</v>
      </c>
      <c r="BS64" s="84" t="s">
        <v>54</v>
      </c>
      <c r="BT64" s="2" t="s">
        <v>7</v>
      </c>
      <c r="BU64" s="2" t="s">
        <v>7</v>
      </c>
      <c r="BV64" s="84" t="s">
        <v>54</v>
      </c>
      <c r="BW64" s="29" t="s">
        <v>8</v>
      </c>
      <c r="BX64" s="84" t="s">
        <v>54</v>
      </c>
      <c r="BY64" s="84" t="s">
        <v>54</v>
      </c>
      <c r="BZ64" s="84" t="s">
        <v>54</v>
      </c>
      <c r="CA64" s="2" t="s">
        <v>7</v>
      </c>
      <c r="CB64" s="2" t="s">
        <v>7</v>
      </c>
      <c r="CC64" s="84" t="s">
        <v>54</v>
      </c>
      <c r="CD64" s="84" t="s">
        <v>54</v>
      </c>
      <c r="CE64" s="84" t="s">
        <v>54</v>
      </c>
      <c r="CF64" s="29" t="s">
        <v>8</v>
      </c>
      <c r="CG64" s="29" t="s">
        <v>8</v>
      </c>
      <c r="CH64" s="2" t="s">
        <v>7</v>
      </c>
      <c r="CI64" s="2" t="s">
        <v>7</v>
      </c>
      <c r="CJ64" s="84" t="s">
        <v>54</v>
      </c>
      <c r="CK64" s="84" t="s">
        <v>54</v>
      </c>
      <c r="CL64" s="29" t="s">
        <v>8</v>
      </c>
      <c r="CM64" s="84" t="s">
        <v>54</v>
      </c>
      <c r="CN64" s="84" t="s">
        <v>54</v>
      </c>
      <c r="CO64" s="2" t="s">
        <v>7</v>
      </c>
      <c r="CP64" s="2" t="s">
        <v>7</v>
      </c>
      <c r="CQ64" s="29" t="s">
        <v>8</v>
      </c>
      <c r="CR64" s="29" t="s">
        <v>8</v>
      </c>
      <c r="CS64" s="84" t="s">
        <v>54</v>
      </c>
      <c r="CT64" s="84" t="s">
        <v>54</v>
      </c>
      <c r="CU64" s="84" t="s">
        <v>54</v>
      </c>
      <c r="CV64" s="2" t="s">
        <v>7</v>
      </c>
      <c r="CW64" s="2" t="s">
        <v>7</v>
      </c>
      <c r="CX64" s="84" t="s">
        <v>54</v>
      </c>
      <c r="CY64" s="29" t="s">
        <v>8</v>
      </c>
      <c r="CZ64" s="84" t="s">
        <v>54</v>
      </c>
      <c r="DA64" s="84" t="s">
        <v>54</v>
      </c>
      <c r="DB64" s="84" t="s">
        <v>54</v>
      </c>
      <c r="DC64" s="2" t="s">
        <v>7</v>
      </c>
      <c r="DD64" s="2" t="s">
        <v>7</v>
      </c>
      <c r="DE64" s="84" t="s">
        <v>54</v>
      </c>
      <c r="DF64" s="84" t="s">
        <v>54</v>
      </c>
      <c r="DG64" s="84" t="s">
        <v>54</v>
      </c>
      <c r="DH64" s="29" t="s">
        <v>8</v>
      </c>
      <c r="DI64" s="29" t="s">
        <v>8</v>
      </c>
      <c r="DJ64" s="2" t="s">
        <v>7</v>
      </c>
      <c r="DK64" s="2" t="s">
        <v>7</v>
      </c>
      <c r="DL64" s="84" t="s">
        <v>54</v>
      </c>
      <c r="DM64" s="84" t="s">
        <v>54</v>
      </c>
      <c r="DN64" s="29" t="s">
        <v>8</v>
      </c>
      <c r="DO64" s="84" t="s">
        <v>54</v>
      </c>
      <c r="DP64" s="84" t="s">
        <v>54</v>
      </c>
      <c r="DQ64" s="2" t="s">
        <v>7</v>
      </c>
      <c r="DR64" s="2" t="s">
        <v>7</v>
      </c>
      <c r="DS64" s="29" t="s">
        <v>8</v>
      </c>
      <c r="DT64" s="29" t="s">
        <v>8</v>
      </c>
      <c r="DU64" s="84" t="s">
        <v>54</v>
      </c>
      <c r="DV64" s="84" t="s">
        <v>54</v>
      </c>
      <c r="DW64" s="84" t="s">
        <v>54</v>
      </c>
      <c r="DX64" s="2" t="s">
        <v>7</v>
      </c>
      <c r="DY64" s="2" t="s">
        <v>7</v>
      </c>
      <c r="DZ64" s="84" t="s">
        <v>54</v>
      </c>
      <c r="EA64" s="29" t="s">
        <v>8</v>
      </c>
      <c r="EB64" s="84" t="s">
        <v>54</v>
      </c>
      <c r="EC64" s="84" t="s">
        <v>54</v>
      </c>
      <c r="ED64" s="84" t="s">
        <v>54</v>
      </c>
      <c r="EE64" s="2" t="s">
        <v>7</v>
      </c>
      <c r="EF64" s="2" t="s">
        <v>7</v>
      </c>
      <c r="EG64" s="84" t="s">
        <v>54</v>
      </c>
      <c r="EH64" s="84" t="s">
        <v>54</v>
      </c>
      <c r="EI64" s="84" t="s">
        <v>54</v>
      </c>
      <c r="EJ64" s="29" t="s">
        <v>8</v>
      </c>
      <c r="EK64" s="29" t="s">
        <v>8</v>
      </c>
      <c r="EL64" s="2" t="s">
        <v>7</v>
      </c>
      <c r="EM64" s="2" t="s">
        <v>7</v>
      </c>
      <c r="EN64" s="84" t="s">
        <v>54</v>
      </c>
      <c r="EO64" s="84" t="s">
        <v>54</v>
      </c>
      <c r="EP64" s="29" t="s">
        <v>8</v>
      </c>
      <c r="EQ64" s="84" t="s">
        <v>54</v>
      </c>
      <c r="ER64" s="84" t="s">
        <v>54</v>
      </c>
      <c r="ES64" s="2" t="s">
        <v>7</v>
      </c>
      <c r="ET64" s="2" t="s">
        <v>7</v>
      </c>
      <c r="EU64" s="29" t="s">
        <v>8</v>
      </c>
      <c r="EV64" s="29" t="s">
        <v>8</v>
      </c>
      <c r="EW64" s="84" t="s">
        <v>54</v>
      </c>
      <c r="EX64" s="84" t="s">
        <v>54</v>
      </c>
      <c r="EY64" s="84" t="s">
        <v>54</v>
      </c>
      <c r="EZ64" s="2" t="s">
        <v>7</v>
      </c>
      <c r="FA64" s="2" t="s">
        <v>7</v>
      </c>
      <c r="FB64" s="84" t="s">
        <v>54</v>
      </c>
      <c r="FC64" s="29" t="s">
        <v>8</v>
      </c>
      <c r="FD64" s="84" t="s">
        <v>54</v>
      </c>
      <c r="FE64" s="84" t="s">
        <v>54</v>
      </c>
      <c r="FF64" s="84" t="s">
        <v>54</v>
      </c>
      <c r="FG64" s="2" t="s">
        <v>7</v>
      </c>
      <c r="FH64" s="2" t="s">
        <v>7</v>
      </c>
      <c r="FI64" s="84" t="s">
        <v>54</v>
      </c>
      <c r="FJ64" s="84" t="s">
        <v>54</v>
      </c>
      <c r="FK64" s="84" t="s">
        <v>54</v>
      </c>
      <c r="FL64" s="29" t="s">
        <v>8</v>
      </c>
      <c r="FM64" s="29" t="s">
        <v>8</v>
      </c>
      <c r="FN64" s="2" t="s">
        <v>7</v>
      </c>
      <c r="FO64" s="2" t="s">
        <v>7</v>
      </c>
      <c r="FP64" s="84" t="s">
        <v>54</v>
      </c>
      <c r="FQ64" s="84" t="s">
        <v>54</v>
      </c>
      <c r="FR64" s="29" t="s">
        <v>8</v>
      </c>
      <c r="FS64" s="84" t="s">
        <v>54</v>
      </c>
      <c r="FT64" s="84" t="s">
        <v>54</v>
      </c>
      <c r="FU64" s="2" t="s">
        <v>7</v>
      </c>
      <c r="FV64" s="2" t="s">
        <v>7</v>
      </c>
      <c r="FW64" s="29" t="s">
        <v>8</v>
      </c>
      <c r="FX64" s="29" t="s">
        <v>8</v>
      </c>
      <c r="FY64" s="84" t="s">
        <v>54</v>
      </c>
      <c r="FZ64" s="84" t="s">
        <v>54</v>
      </c>
      <c r="GA64" s="84" t="s">
        <v>54</v>
      </c>
      <c r="GB64" s="2" t="s">
        <v>7</v>
      </c>
      <c r="GC64" s="2" t="s">
        <v>7</v>
      </c>
      <c r="GD64" s="84" t="s">
        <v>54</v>
      </c>
      <c r="GE64" s="29" t="s">
        <v>8</v>
      </c>
      <c r="GF64" s="84" t="s">
        <v>54</v>
      </c>
      <c r="GG64" s="84" t="s">
        <v>54</v>
      </c>
      <c r="GH64" s="84" t="s">
        <v>54</v>
      </c>
      <c r="GI64" s="2" t="s">
        <v>7</v>
      </c>
      <c r="GJ64" s="2" t="s">
        <v>7</v>
      </c>
      <c r="GK64" s="84" t="s">
        <v>54</v>
      </c>
      <c r="GL64" s="84" t="s">
        <v>54</v>
      </c>
      <c r="GM64" s="84" t="s">
        <v>54</v>
      </c>
      <c r="GN64" s="29" t="s">
        <v>8</v>
      </c>
      <c r="GO64" s="29" t="s">
        <v>8</v>
      </c>
      <c r="GP64" s="2" t="s">
        <v>7</v>
      </c>
      <c r="GQ64" s="2" t="s">
        <v>7</v>
      </c>
      <c r="GR64" s="84" t="s">
        <v>54</v>
      </c>
      <c r="GS64" s="84" t="s">
        <v>54</v>
      </c>
      <c r="GT64" s="29" t="s">
        <v>8</v>
      </c>
      <c r="GU64" s="84" t="s">
        <v>54</v>
      </c>
      <c r="GV64" s="84" t="s">
        <v>54</v>
      </c>
      <c r="GW64" s="2" t="s">
        <v>7</v>
      </c>
      <c r="GX64" s="2" t="s">
        <v>7</v>
      </c>
      <c r="GY64" s="29" t="s">
        <v>8</v>
      </c>
      <c r="GZ64" s="29" t="s">
        <v>8</v>
      </c>
      <c r="HA64" s="84" t="s">
        <v>54</v>
      </c>
      <c r="HB64" s="84" t="s">
        <v>54</v>
      </c>
      <c r="HC64" s="84" t="s">
        <v>54</v>
      </c>
      <c r="HD64" s="2" t="s">
        <v>7</v>
      </c>
      <c r="HE64" s="2" t="s">
        <v>7</v>
      </c>
      <c r="HF64" s="84" t="s">
        <v>54</v>
      </c>
      <c r="HG64" s="29" t="s">
        <v>8</v>
      </c>
      <c r="HH64" s="84" t="s">
        <v>54</v>
      </c>
      <c r="HI64" s="84" t="s">
        <v>54</v>
      </c>
      <c r="HJ64" s="84" t="s">
        <v>54</v>
      </c>
      <c r="HK64" s="2" t="s">
        <v>7</v>
      </c>
      <c r="HL64" s="2" t="s">
        <v>7</v>
      </c>
      <c r="HM64" s="84" t="s">
        <v>54</v>
      </c>
      <c r="HN64" s="84" t="s">
        <v>54</v>
      </c>
      <c r="HO64" s="84" t="s">
        <v>54</v>
      </c>
      <c r="HP64" s="29" t="s">
        <v>8</v>
      </c>
      <c r="HQ64" s="29" t="s">
        <v>8</v>
      </c>
      <c r="HR64" s="2" t="s">
        <v>7</v>
      </c>
      <c r="HS64" s="2" t="s">
        <v>7</v>
      </c>
      <c r="HT64" s="84" t="s">
        <v>54</v>
      </c>
      <c r="HU64" s="84" t="s">
        <v>54</v>
      </c>
      <c r="HV64" s="29" t="s">
        <v>8</v>
      </c>
      <c r="HW64" s="84" t="s">
        <v>54</v>
      </c>
      <c r="HX64" s="84" t="s">
        <v>54</v>
      </c>
      <c r="HY64" s="2" t="s">
        <v>7</v>
      </c>
      <c r="HZ64" s="2" t="s">
        <v>7</v>
      </c>
      <c r="IA64" s="29" t="s">
        <v>8</v>
      </c>
      <c r="IB64" s="29" t="s">
        <v>8</v>
      </c>
      <c r="IC64" s="84" t="s">
        <v>54</v>
      </c>
      <c r="ID64" s="84" t="s">
        <v>54</v>
      </c>
      <c r="IE64" s="84" t="s">
        <v>54</v>
      </c>
      <c r="IF64" s="2" t="s">
        <v>7</v>
      </c>
      <c r="IG64" s="2" t="s">
        <v>7</v>
      </c>
      <c r="IH64" s="84" t="s">
        <v>54</v>
      </c>
      <c r="II64" s="29" t="s">
        <v>8</v>
      </c>
      <c r="IJ64" s="84" t="s">
        <v>54</v>
      </c>
      <c r="IK64" s="84" t="s">
        <v>54</v>
      </c>
      <c r="IL64" s="84" t="s">
        <v>54</v>
      </c>
      <c r="IM64" s="2" t="s">
        <v>7</v>
      </c>
      <c r="IN64" s="2" t="s">
        <v>7</v>
      </c>
      <c r="IO64" s="84" t="s">
        <v>54</v>
      </c>
      <c r="IP64" s="84" t="s">
        <v>54</v>
      </c>
      <c r="IQ64" s="84" t="s">
        <v>54</v>
      </c>
      <c r="IR64" s="29" t="s">
        <v>8</v>
      </c>
      <c r="IS64" s="29" t="s">
        <v>8</v>
      </c>
      <c r="IT64" s="2" t="s">
        <v>7</v>
      </c>
      <c r="IU64" s="2" t="s">
        <v>7</v>
      </c>
      <c r="IV64" s="84" t="s">
        <v>54</v>
      </c>
      <c r="IW64" s="84" t="s">
        <v>54</v>
      </c>
      <c r="IX64" s="29" t="s">
        <v>8</v>
      </c>
      <c r="IY64" s="84" t="s">
        <v>54</v>
      </c>
      <c r="IZ64" s="84" t="s">
        <v>54</v>
      </c>
      <c r="JA64" s="2" t="s">
        <v>7</v>
      </c>
      <c r="JB64" s="2" t="s">
        <v>7</v>
      </c>
      <c r="JC64" s="29" t="s">
        <v>8</v>
      </c>
      <c r="JD64" s="29" t="s">
        <v>8</v>
      </c>
      <c r="JE64" s="84" t="s">
        <v>54</v>
      </c>
      <c r="JF64" s="84" t="s">
        <v>54</v>
      </c>
      <c r="JG64" s="84" t="s">
        <v>54</v>
      </c>
      <c r="JH64" s="2" t="s">
        <v>7</v>
      </c>
      <c r="JI64" s="2" t="s">
        <v>7</v>
      </c>
      <c r="JJ64" s="84" t="s">
        <v>54</v>
      </c>
      <c r="JK64" s="29" t="s">
        <v>8</v>
      </c>
      <c r="JL64" s="84" t="s">
        <v>54</v>
      </c>
      <c r="JM64" s="84" t="s">
        <v>54</v>
      </c>
      <c r="JN64" s="84" t="s">
        <v>54</v>
      </c>
      <c r="JO64" s="2" t="s">
        <v>7</v>
      </c>
      <c r="JP64" s="2" t="s">
        <v>7</v>
      </c>
      <c r="JQ64" s="84" t="s">
        <v>54</v>
      </c>
      <c r="JR64" s="84" t="s">
        <v>54</v>
      </c>
      <c r="JS64" s="84" t="s">
        <v>54</v>
      </c>
      <c r="JT64" s="29" t="s">
        <v>8</v>
      </c>
      <c r="JU64" s="29" t="s">
        <v>8</v>
      </c>
      <c r="JV64" s="2" t="s">
        <v>7</v>
      </c>
      <c r="JW64" s="2" t="s">
        <v>7</v>
      </c>
      <c r="JX64" s="84" t="s">
        <v>54</v>
      </c>
      <c r="JY64" s="84" t="s">
        <v>54</v>
      </c>
      <c r="JZ64" s="29" t="s">
        <v>8</v>
      </c>
      <c r="KA64" s="84" t="s">
        <v>54</v>
      </c>
      <c r="KB64" s="84" t="s">
        <v>54</v>
      </c>
      <c r="KC64" s="2" t="s">
        <v>7</v>
      </c>
      <c r="KD64" s="2" t="s">
        <v>7</v>
      </c>
      <c r="KE64" s="29" t="s">
        <v>8</v>
      </c>
      <c r="KF64" s="29" t="s">
        <v>8</v>
      </c>
      <c r="KG64" s="84" t="s">
        <v>54</v>
      </c>
      <c r="KH64" s="84" t="s">
        <v>54</v>
      </c>
      <c r="KI64" s="84" t="s">
        <v>54</v>
      </c>
      <c r="KJ64" s="2" t="s">
        <v>7</v>
      </c>
      <c r="KK64" s="2" t="s">
        <v>7</v>
      </c>
      <c r="KL64" s="84" t="s">
        <v>54</v>
      </c>
      <c r="KM64" s="29" t="s">
        <v>8</v>
      </c>
      <c r="KN64" s="84" t="s">
        <v>54</v>
      </c>
      <c r="KO64" s="84" t="s">
        <v>54</v>
      </c>
      <c r="KP64" s="84" t="s">
        <v>54</v>
      </c>
      <c r="KQ64" s="2" t="s">
        <v>7</v>
      </c>
      <c r="KR64" s="2" t="s">
        <v>7</v>
      </c>
      <c r="KS64" s="84" t="s">
        <v>54</v>
      </c>
      <c r="KT64" s="84" t="s">
        <v>54</v>
      </c>
      <c r="KU64" s="84" t="s">
        <v>54</v>
      </c>
      <c r="KV64" s="29" t="s">
        <v>8</v>
      </c>
      <c r="KW64" s="29" t="s">
        <v>8</v>
      </c>
      <c r="KX64" s="2" t="s">
        <v>7</v>
      </c>
      <c r="KY64" s="2" t="s">
        <v>7</v>
      </c>
      <c r="KZ64" s="84" t="s">
        <v>54</v>
      </c>
      <c r="LA64" s="84" t="s">
        <v>54</v>
      </c>
      <c r="LB64" s="29" t="s">
        <v>8</v>
      </c>
      <c r="LC64" s="84" t="s">
        <v>54</v>
      </c>
      <c r="LD64" s="84" t="s">
        <v>54</v>
      </c>
      <c r="LE64" s="2" t="s">
        <v>7</v>
      </c>
      <c r="LF64" s="2" t="s">
        <v>7</v>
      </c>
      <c r="LG64" s="29" t="s">
        <v>8</v>
      </c>
      <c r="LH64" s="29" t="s">
        <v>8</v>
      </c>
      <c r="LI64" s="84" t="s">
        <v>54</v>
      </c>
      <c r="LJ64" s="84" t="s">
        <v>54</v>
      </c>
      <c r="LK64" s="84" t="s">
        <v>54</v>
      </c>
      <c r="LL64" s="2" t="s">
        <v>7</v>
      </c>
      <c r="LM64" s="2" t="s">
        <v>7</v>
      </c>
      <c r="LN64" s="84" t="s">
        <v>54</v>
      </c>
      <c r="LO64" s="29" t="s">
        <v>8</v>
      </c>
      <c r="LP64" s="84" t="s">
        <v>54</v>
      </c>
      <c r="LQ64" s="84" t="s">
        <v>54</v>
      </c>
      <c r="LR64" s="84" t="s">
        <v>54</v>
      </c>
      <c r="LS64" s="2" t="s">
        <v>7</v>
      </c>
      <c r="LT64" s="2" t="s">
        <v>7</v>
      </c>
      <c r="LU64" s="84" t="s">
        <v>54</v>
      </c>
      <c r="LV64" s="84" t="s">
        <v>54</v>
      </c>
      <c r="LW64" s="84" t="s">
        <v>54</v>
      </c>
      <c r="LX64" s="29" t="s">
        <v>8</v>
      </c>
      <c r="LY64" s="29" t="s">
        <v>8</v>
      </c>
      <c r="LZ64" s="2" t="s">
        <v>7</v>
      </c>
      <c r="MA64" s="2" t="s">
        <v>7</v>
      </c>
      <c r="MB64" s="84" t="s">
        <v>54</v>
      </c>
      <c r="MC64" s="84" t="s">
        <v>54</v>
      </c>
      <c r="MD64" s="29" t="s">
        <v>8</v>
      </c>
      <c r="ME64" s="84" t="s">
        <v>54</v>
      </c>
      <c r="MF64" s="84" t="s">
        <v>54</v>
      </c>
      <c r="MG64" s="2" t="s">
        <v>7</v>
      </c>
      <c r="MH64" s="2" t="s">
        <v>7</v>
      </c>
      <c r="MI64" s="29" t="s">
        <v>8</v>
      </c>
      <c r="MJ64" s="29" t="s">
        <v>8</v>
      </c>
      <c r="MK64" s="84" t="s">
        <v>54</v>
      </c>
      <c r="ML64" s="84" t="s">
        <v>54</v>
      </c>
      <c r="MM64" s="84" t="s">
        <v>54</v>
      </c>
      <c r="MN64" s="2" t="s">
        <v>7</v>
      </c>
      <c r="MO64" s="2" t="s">
        <v>7</v>
      </c>
      <c r="MP64" s="84" t="s">
        <v>54</v>
      </c>
      <c r="MQ64" s="29" t="s">
        <v>8</v>
      </c>
      <c r="MR64" s="84" t="s">
        <v>54</v>
      </c>
      <c r="MS64" s="84" t="s">
        <v>54</v>
      </c>
      <c r="MT64" s="84" t="s">
        <v>54</v>
      </c>
      <c r="MU64" s="2" t="s">
        <v>7</v>
      </c>
      <c r="MV64" s="2" t="s">
        <v>7</v>
      </c>
      <c r="MW64" s="84" t="s">
        <v>54</v>
      </c>
      <c r="MX64" s="84" t="s">
        <v>54</v>
      </c>
      <c r="MY64" s="84" t="s">
        <v>54</v>
      </c>
      <c r="MZ64" s="29" t="s">
        <v>8</v>
      </c>
      <c r="NA64" s="29" t="s">
        <v>8</v>
      </c>
      <c r="NB64" s="2" t="s">
        <v>7</v>
      </c>
      <c r="NC64" s="2" t="s">
        <v>7</v>
      </c>
      <c r="ND64" s="84" t="s">
        <v>54</v>
      </c>
      <c r="NE64" s="84" t="s">
        <v>54</v>
      </c>
      <c r="NF64" s="29" t="s">
        <v>8</v>
      </c>
      <c r="NG64" s="84" t="s">
        <v>54</v>
      </c>
      <c r="NH64" s="84" t="s">
        <v>54</v>
      </c>
      <c r="NI64" s="2" t="s">
        <v>7</v>
      </c>
      <c r="NJ64" s="2" t="s">
        <v>7</v>
      </c>
      <c r="NK64" s="29" t="s">
        <v>8</v>
      </c>
      <c r="NL64" s="29" t="s">
        <v>8</v>
      </c>
      <c r="NM64" s="84" t="s">
        <v>54</v>
      </c>
      <c r="NN64" s="84" t="s">
        <v>54</v>
      </c>
      <c r="NO64" s="84" t="s">
        <v>54</v>
      </c>
      <c r="NP64" s="2" t="s">
        <v>7</v>
      </c>
      <c r="NQ64" s="2" t="s">
        <v>7</v>
      </c>
      <c r="NR64" s="84" t="s">
        <v>54</v>
      </c>
      <c r="NS64" s="29" t="s">
        <v>8</v>
      </c>
      <c r="NT64" s="84" t="s">
        <v>54</v>
      </c>
      <c r="NU64" s="84" t="s">
        <v>54</v>
      </c>
      <c r="NV64" s="84" t="s">
        <v>54</v>
      </c>
      <c r="NW64" s="2" t="s">
        <v>7</v>
      </c>
      <c r="NX64" s="2" t="s">
        <v>7</v>
      </c>
      <c r="NY64" s="84" t="s">
        <v>54</v>
      </c>
      <c r="NZ64" s="84" t="s">
        <v>54</v>
      </c>
      <c r="OA64" s="84" t="s">
        <v>54</v>
      </c>
      <c r="OB64" s="29" t="s">
        <v>8</v>
      </c>
      <c r="OC64" s="29" t="s">
        <v>8</v>
      </c>
      <c r="OD64" s="2" t="s">
        <v>7</v>
      </c>
      <c r="OE64" s="2" t="s">
        <v>7</v>
      </c>
    </row>
    <row r="65" spans="1:395">
      <c r="A65" s="124"/>
      <c r="B65" s="105" t="s">
        <v>8</v>
      </c>
      <c r="C65" s="105" t="s">
        <v>8</v>
      </c>
      <c r="D65" s="123" t="s">
        <v>54</v>
      </c>
      <c r="E65" s="123" t="s">
        <v>54</v>
      </c>
      <c r="F65" s="123" t="s">
        <v>54</v>
      </c>
      <c r="G65" s="4" t="s">
        <v>7</v>
      </c>
      <c r="H65" s="4" t="s">
        <v>7</v>
      </c>
      <c r="I65" s="2" t="s">
        <v>7</v>
      </c>
      <c r="J65" s="2" t="s">
        <v>7</v>
      </c>
      <c r="K65" s="84" t="s">
        <v>54</v>
      </c>
      <c r="L65" s="29" t="s">
        <v>8</v>
      </c>
      <c r="M65" s="84" t="s">
        <v>54</v>
      </c>
      <c r="N65" s="84" t="s">
        <v>54</v>
      </c>
      <c r="O65" s="84" t="s">
        <v>54</v>
      </c>
      <c r="P65" s="2" t="s">
        <v>7</v>
      </c>
      <c r="Q65" s="2" t="s">
        <v>7</v>
      </c>
      <c r="R65" s="84" t="s">
        <v>54</v>
      </c>
      <c r="S65" s="84" t="s">
        <v>54</v>
      </c>
      <c r="T65" s="84" t="s">
        <v>54</v>
      </c>
      <c r="U65" s="29" t="s">
        <v>8</v>
      </c>
      <c r="V65" s="29" t="s">
        <v>8</v>
      </c>
      <c r="W65" s="2" t="s">
        <v>7</v>
      </c>
      <c r="X65" s="2" t="s">
        <v>7</v>
      </c>
      <c r="Y65" s="84" t="s">
        <v>54</v>
      </c>
      <c r="Z65" s="84" t="s">
        <v>54</v>
      </c>
      <c r="AA65" s="29" t="s">
        <v>8</v>
      </c>
      <c r="AB65" s="84" t="s">
        <v>54</v>
      </c>
      <c r="AC65" s="84" t="s">
        <v>54</v>
      </c>
      <c r="AD65" s="2" t="s">
        <v>7</v>
      </c>
      <c r="AE65" s="2" t="s">
        <v>7</v>
      </c>
      <c r="AF65" s="29" t="s">
        <v>8</v>
      </c>
      <c r="AG65" s="29" t="s">
        <v>8</v>
      </c>
      <c r="AH65" s="84" t="s">
        <v>54</v>
      </c>
      <c r="AI65" s="84" t="s">
        <v>54</v>
      </c>
      <c r="AJ65" s="84" t="s">
        <v>54</v>
      </c>
      <c r="AK65" s="2" t="s">
        <v>7</v>
      </c>
      <c r="AL65" s="2" t="s">
        <v>7</v>
      </c>
      <c r="AM65" s="84" t="s">
        <v>54</v>
      </c>
      <c r="AN65" s="29" t="s">
        <v>8</v>
      </c>
      <c r="AO65" s="84" t="s">
        <v>54</v>
      </c>
      <c r="AP65" s="84" t="s">
        <v>54</v>
      </c>
      <c r="AQ65" s="84" t="s">
        <v>54</v>
      </c>
      <c r="AR65" s="2" t="s">
        <v>7</v>
      </c>
      <c r="AS65" s="2" t="s">
        <v>7</v>
      </c>
      <c r="AT65" s="84" t="s">
        <v>54</v>
      </c>
      <c r="AU65" s="84" t="s">
        <v>54</v>
      </c>
      <c r="AV65" s="84" t="s">
        <v>54</v>
      </c>
      <c r="AW65" s="29" t="s">
        <v>8</v>
      </c>
      <c r="AX65" s="29" t="s">
        <v>8</v>
      </c>
      <c r="AY65" s="2" t="s">
        <v>7</v>
      </c>
      <c r="AZ65" s="2" t="s">
        <v>7</v>
      </c>
      <c r="BA65" s="84" t="s">
        <v>54</v>
      </c>
      <c r="BB65" s="84" t="s">
        <v>54</v>
      </c>
      <c r="BC65" s="29" t="s">
        <v>8</v>
      </c>
      <c r="BD65" s="84" t="s">
        <v>54</v>
      </c>
      <c r="BE65" s="84" t="s">
        <v>54</v>
      </c>
      <c r="BF65" s="2" t="s">
        <v>7</v>
      </c>
      <c r="BG65" s="2" t="s">
        <v>7</v>
      </c>
      <c r="BH65" s="29" t="s">
        <v>8</v>
      </c>
      <c r="BI65" s="29" t="s">
        <v>8</v>
      </c>
      <c r="BJ65" s="84" t="s">
        <v>54</v>
      </c>
      <c r="BK65" s="84" t="s">
        <v>54</v>
      </c>
      <c r="BL65" s="84" t="s">
        <v>54</v>
      </c>
      <c r="BM65" s="2" t="s">
        <v>7</v>
      </c>
      <c r="BN65" s="2" t="s">
        <v>7</v>
      </c>
      <c r="BO65" s="84" t="s">
        <v>54</v>
      </c>
      <c r="BP65" s="29" t="s">
        <v>8</v>
      </c>
      <c r="BQ65" s="84" t="s">
        <v>54</v>
      </c>
      <c r="BR65" s="84" t="s">
        <v>54</v>
      </c>
      <c r="BS65" s="84" t="s">
        <v>54</v>
      </c>
      <c r="BT65" s="2" t="s">
        <v>7</v>
      </c>
      <c r="BU65" s="2" t="s">
        <v>7</v>
      </c>
      <c r="BV65" s="84" t="s">
        <v>54</v>
      </c>
      <c r="BW65" s="84" t="s">
        <v>54</v>
      </c>
      <c r="BX65" s="84" t="s">
        <v>54</v>
      </c>
      <c r="BY65" s="29" t="s">
        <v>8</v>
      </c>
      <c r="BZ65" s="29" t="s">
        <v>8</v>
      </c>
      <c r="CA65" s="2" t="s">
        <v>7</v>
      </c>
      <c r="CB65" s="2" t="s">
        <v>7</v>
      </c>
      <c r="CC65" s="84" t="s">
        <v>54</v>
      </c>
      <c r="CD65" s="84" t="s">
        <v>54</v>
      </c>
      <c r="CE65" s="29" t="s">
        <v>8</v>
      </c>
      <c r="CF65" s="84" t="s">
        <v>54</v>
      </c>
      <c r="CG65" s="84" t="s">
        <v>54</v>
      </c>
      <c r="CH65" s="2" t="s">
        <v>7</v>
      </c>
      <c r="CI65" s="2" t="s">
        <v>7</v>
      </c>
      <c r="CJ65" s="29" t="s">
        <v>8</v>
      </c>
      <c r="CK65" s="29" t="s">
        <v>8</v>
      </c>
      <c r="CL65" s="84" t="s">
        <v>54</v>
      </c>
      <c r="CM65" s="84" t="s">
        <v>54</v>
      </c>
      <c r="CN65" s="84" t="s">
        <v>54</v>
      </c>
      <c r="CO65" s="2" t="s">
        <v>7</v>
      </c>
      <c r="CP65" s="2" t="s">
        <v>7</v>
      </c>
      <c r="CQ65" s="84" t="s">
        <v>54</v>
      </c>
      <c r="CR65" s="29" t="s">
        <v>8</v>
      </c>
      <c r="CS65" s="84" t="s">
        <v>54</v>
      </c>
      <c r="CT65" s="84" t="s">
        <v>54</v>
      </c>
      <c r="CU65" s="84" t="s">
        <v>54</v>
      </c>
      <c r="CV65" s="2" t="s">
        <v>7</v>
      </c>
      <c r="CW65" s="2" t="s">
        <v>7</v>
      </c>
      <c r="CX65" s="84" t="s">
        <v>54</v>
      </c>
      <c r="CY65" s="84" t="s">
        <v>54</v>
      </c>
      <c r="CZ65" s="84" t="s">
        <v>54</v>
      </c>
      <c r="DA65" s="29" t="s">
        <v>8</v>
      </c>
      <c r="DB65" s="29" t="s">
        <v>8</v>
      </c>
      <c r="DC65" s="2" t="s">
        <v>7</v>
      </c>
      <c r="DD65" s="2" t="s">
        <v>7</v>
      </c>
      <c r="DE65" s="84" t="s">
        <v>54</v>
      </c>
      <c r="DF65" s="84" t="s">
        <v>54</v>
      </c>
      <c r="DG65" s="29" t="s">
        <v>8</v>
      </c>
      <c r="DH65" s="84" t="s">
        <v>54</v>
      </c>
      <c r="DI65" s="84" t="s">
        <v>54</v>
      </c>
      <c r="DJ65" s="2" t="s">
        <v>7</v>
      </c>
      <c r="DK65" s="2" t="s">
        <v>7</v>
      </c>
      <c r="DL65" s="29" t="s">
        <v>8</v>
      </c>
      <c r="DM65" s="29" t="s">
        <v>8</v>
      </c>
      <c r="DN65" s="84" t="s">
        <v>54</v>
      </c>
      <c r="DO65" s="84" t="s">
        <v>54</v>
      </c>
      <c r="DP65" s="84" t="s">
        <v>54</v>
      </c>
      <c r="DQ65" s="2" t="s">
        <v>7</v>
      </c>
      <c r="DR65" s="2" t="s">
        <v>7</v>
      </c>
      <c r="DS65" s="84" t="s">
        <v>54</v>
      </c>
      <c r="DT65" s="29" t="s">
        <v>8</v>
      </c>
      <c r="DU65" s="84" t="s">
        <v>54</v>
      </c>
      <c r="DV65" s="84" t="s">
        <v>54</v>
      </c>
      <c r="DW65" s="84" t="s">
        <v>54</v>
      </c>
      <c r="DX65" s="2" t="s">
        <v>7</v>
      </c>
      <c r="DY65" s="2" t="s">
        <v>7</v>
      </c>
      <c r="DZ65" s="84" t="s">
        <v>54</v>
      </c>
      <c r="EA65" s="84" t="s">
        <v>54</v>
      </c>
      <c r="EB65" s="84" t="s">
        <v>54</v>
      </c>
      <c r="EC65" s="29" t="s">
        <v>8</v>
      </c>
      <c r="ED65" s="29" t="s">
        <v>8</v>
      </c>
      <c r="EE65" s="2" t="s">
        <v>7</v>
      </c>
      <c r="EF65" s="2" t="s">
        <v>7</v>
      </c>
      <c r="EG65" s="84" t="s">
        <v>54</v>
      </c>
      <c r="EH65" s="84" t="s">
        <v>54</v>
      </c>
      <c r="EI65" s="29" t="s">
        <v>8</v>
      </c>
      <c r="EJ65" s="84" t="s">
        <v>54</v>
      </c>
      <c r="EK65" s="84" t="s">
        <v>54</v>
      </c>
      <c r="EL65" s="2" t="s">
        <v>7</v>
      </c>
      <c r="EM65" s="2" t="s">
        <v>7</v>
      </c>
      <c r="EN65" s="29" t="s">
        <v>8</v>
      </c>
      <c r="EO65" s="29" t="s">
        <v>8</v>
      </c>
      <c r="EP65" s="84" t="s">
        <v>54</v>
      </c>
      <c r="EQ65" s="84" t="s">
        <v>54</v>
      </c>
      <c r="ER65" s="84" t="s">
        <v>54</v>
      </c>
      <c r="ES65" s="2" t="s">
        <v>7</v>
      </c>
      <c r="ET65" s="2" t="s">
        <v>7</v>
      </c>
      <c r="EU65" s="84" t="s">
        <v>54</v>
      </c>
      <c r="EV65" s="29" t="s">
        <v>8</v>
      </c>
      <c r="EW65" s="84" t="s">
        <v>54</v>
      </c>
      <c r="EX65" s="84" t="s">
        <v>54</v>
      </c>
      <c r="EY65" s="84" t="s">
        <v>54</v>
      </c>
      <c r="EZ65" s="2" t="s">
        <v>7</v>
      </c>
      <c r="FA65" s="2" t="s">
        <v>7</v>
      </c>
      <c r="FB65" s="84" t="s">
        <v>54</v>
      </c>
      <c r="FC65" s="84" t="s">
        <v>54</v>
      </c>
      <c r="FD65" s="84" t="s">
        <v>54</v>
      </c>
      <c r="FE65" s="29" t="s">
        <v>8</v>
      </c>
      <c r="FF65" s="29" t="s">
        <v>8</v>
      </c>
      <c r="FG65" s="2" t="s">
        <v>7</v>
      </c>
      <c r="FH65" s="2" t="s">
        <v>7</v>
      </c>
      <c r="FI65" s="84" t="s">
        <v>54</v>
      </c>
      <c r="FJ65" s="84" t="s">
        <v>54</v>
      </c>
      <c r="FK65" s="29" t="s">
        <v>8</v>
      </c>
      <c r="FL65" s="84" t="s">
        <v>54</v>
      </c>
      <c r="FM65" s="84" t="s">
        <v>54</v>
      </c>
      <c r="FN65" s="2" t="s">
        <v>7</v>
      </c>
      <c r="FO65" s="2" t="s">
        <v>7</v>
      </c>
      <c r="FP65" s="29" t="s">
        <v>8</v>
      </c>
      <c r="FQ65" s="29" t="s">
        <v>8</v>
      </c>
      <c r="FR65" s="84" t="s">
        <v>54</v>
      </c>
      <c r="FS65" s="84" t="s">
        <v>54</v>
      </c>
      <c r="FT65" s="84" t="s">
        <v>54</v>
      </c>
      <c r="FU65" s="2" t="s">
        <v>7</v>
      </c>
      <c r="FV65" s="2" t="s">
        <v>7</v>
      </c>
      <c r="FW65" s="84" t="s">
        <v>54</v>
      </c>
      <c r="FX65" s="29" t="s">
        <v>8</v>
      </c>
      <c r="FY65" s="84" t="s">
        <v>54</v>
      </c>
      <c r="FZ65" s="84" t="s">
        <v>54</v>
      </c>
      <c r="GA65" s="84" t="s">
        <v>54</v>
      </c>
      <c r="GB65" s="2" t="s">
        <v>7</v>
      </c>
      <c r="GC65" s="2" t="s">
        <v>7</v>
      </c>
      <c r="GD65" s="84" t="s">
        <v>54</v>
      </c>
      <c r="GE65" s="84" t="s">
        <v>54</v>
      </c>
      <c r="GF65" s="84" t="s">
        <v>54</v>
      </c>
      <c r="GG65" s="29" t="s">
        <v>8</v>
      </c>
      <c r="GH65" s="29" t="s">
        <v>8</v>
      </c>
      <c r="GI65" s="2" t="s">
        <v>7</v>
      </c>
      <c r="GJ65" s="2" t="s">
        <v>7</v>
      </c>
      <c r="GK65" s="84" t="s">
        <v>54</v>
      </c>
      <c r="GL65" s="84" t="s">
        <v>54</v>
      </c>
      <c r="GM65" s="29" t="s">
        <v>8</v>
      </c>
      <c r="GN65" s="84" t="s">
        <v>54</v>
      </c>
      <c r="GO65" s="84" t="s">
        <v>54</v>
      </c>
      <c r="GP65" s="2" t="s">
        <v>7</v>
      </c>
      <c r="GQ65" s="2" t="s">
        <v>7</v>
      </c>
      <c r="GR65" s="29" t="s">
        <v>8</v>
      </c>
      <c r="GS65" s="29" t="s">
        <v>8</v>
      </c>
      <c r="GT65" s="84" t="s">
        <v>54</v>
      </c>
      <c r="GU65" s="84" t="s">
        <v>54</v>
      </c>
      <c r="GV65" s="84" t="s">
        <v>54</v>
      </c>
      <c r="GW65" s="2" t="s">
        <v>7</v>
      </c>
      <c r="GX65" s="2" t="s">
        <v>7</v>
      </c>
      <c r="GY65" s="84" t="s">
        <v>54</v>
      </c>
      <c r="GZ65" s="29" t="s">
        <v>8</v>
      </c>
      <c r="HA65" s="84" t="s">
        <v>54</v>
      </c>
      <c r="HB65" s="84" t="s">
        <v>54</v>
      </c>
      <c r="HC65" s="84" t="s">
        <v>54</v>
      </c>
      <c r="HD65" s="2" t="s">
        <v>7</v>
      </c>
      <c r="HE65" s="2" t="s">
        <v>7</v>
      </c>
      <c r="HF65" s="84" t="s">
        <v>54</v>
      </c>
      <c r="HG65" s="84" t="s">
        <v>54</v>
      </c>
      <c r="HH65" s="84" t="s">
        <v>54</v>
      </c>
      <c r="HI65" s="29" t="s">
        <v>8</v>
      </c>
      <c r="HJ65" s="29" t="s">
        <v>8</v>
      </c>
      <c r="HK65" s="2" t="s">
        <v>7</v>
      </c>
      <c r="HL65" s="2" t="s">
        <v>7</v>
      </c>
      <c r="HM65" s="84" t="s">
        <v>54</v>
      </c>
      <c r="HN65" s="84" t="s">
        <v>54</v>
      </c>
      <c r="HO65" s="29" t="s">
        <v>8</v>
      </c>
      <c r="HP65" s="84" t="s">
        <v>54</v>
      </c>
      <c r="HQ65" s="84" t="s">
        <v>54</v>
      </c>
      <c r="HR65" s="2" t="s">
        <v>7</v>
      </c>
      <c r="HS65" s="2" t="s">
        <v>7</v>
      </c>
      <c r="HT65" s="29" t="s">
        <v>8</v>
      </c>
      <c r="HU65" s="29" t="s">
        <v>8</v>
      </c>
      <c r="HV65" s="84" t="s">
        <v>54</v>
      </c>
      <c r="HW65" s="84" t="s">
        <v>54</v>
      </c>
      <c r="HX65" s="84" t="s">
        <v>54</v>
      </c>
      <c r="HY65" s="2" t="s">
        <v>7</v>
      </c>
      <c r="HZ65" s="2" t="s">
        <v>7</v>
      </c>
      <c r="IA65" s="84" t="s">
        <v>54</v>
      </c>
      <c r="IB65" s="29" t="s">
        <v>8</v>
      </c>
      <c r="IC65" s="84" t="s">
        <v>54</v>
      </c>
      <c r="ID65" s="84" t="s">
        <v>54</v>
      </c>
      <c r="IE65" s="84" t="s">
        <v>54</v>
      </c>
      <c r="IF65" s="2" t="s">
        <v>7</v>
      </c>
      <c r="IG65" s="2" t="s">
        <v>7</v>
      </c>
      <c r="IH65" s="84" t="s">
        <v>54</v>
      </c>
      <c r="II65" s="84" t="s">
        <v>54</v>
      </c>
      <c r="IJ65" s="84" t="s">
        <v>54</v>
      </c>
      <c r="IK65" s="29" t="s">
        <v>8</v>
      </c>
      <c r="IL65" s="29" t="s">
        <v>8</v>
      </c>
      <c r="IM65" s="2" t="s">
        <v>7</v>
      </c>
      <c r="IN65" s="2" t="s">
        <v>7</v>
      </c>
      <c r="IO65" s="84" t="s">
        <v>54</v>
      </c>
      <c r="IP65" s="84" t="s">
        <v>54</v>
      </c>
      <c r="IQ65" s="29" t="s">
        <v>8</v>
      </c>
      <c r="IR65" s="84" t="s">
        <v>54</v>
      </c>
      <c r="IS65" s="84" t="s">
        <v>54</v>
      </c>
      <c r="IT65" s="2" t="s">
        <v>7</v>
      </c>
      <c r="IU65" s="2" t="s">
        <v>7</v>
      </c>
      <c r="IV65" s="29" t="s">
        <v>8</v>
      </c>
      <c r="IW65" s="29" t="s">
        <v>8</v>
      </c>
      <c r="IX65" s="84" t="s">
        <v>54</v>
      </c>
      <c r="IY65" s="84" t="s">
        <v>54</v>
      </c>
      <c r="IZ65" s="84" t="s">
        <v>54</v>
      </c>
      <c r="JA65" s="2" t="s">
        <v>7</v>
      </c>
      <c r="JB65" s="2" t="s">
        <v>7</v>
      </c>
      <c r="JC65" s="84" t="s">
        <v>54</v>
      </c>
      <c r="JD65" s="29" t="s">
        <v>8</v>
      </c>
      <c r="JE65" s="84" t="s">
        <v>54</v>
      </c>
      <c r="JF65" s="84" t="s">
        <v>54</v>
      </c>
      <c r="JG65" s="84" t="s">
        <v>54</v>
      </c>
      <c r="JH65" s="2" t="s">
        <v>7</v>
      </c>
      <c r="JI65" s="2" t="s">
        <v>7</v>
      </c>
      <c r="JJ65" s="84" t="s">
        <v>54</v>
      </c>
      <c r="JK65" s="84" t="s">
        <v>54</v>
      </c>
      <c r="JL65" s="84" t="s">
        <v>54</v>
      </c>
      <c r="JM65" s="29" t="s">
        <v>8</v>
      </c>
      <c r="JN65" s="29" t="s">
        <v>8</v>
      </c>
      <c r="JO65" s="2" t="s">
        <v>7</v>
      </c>
      <c r="JP65" s="2" t="s">
        <v>7</v>
      </c>
      <c r="JQ65" s="84" t="s">
        <v>54</v>
      </c>
      <c r="JR65" s="84" t="s">
        <v>54</v>
      </c>
      <c r="JS65" s="29" t="s">
        <v>8</v>
      </c>
      <c r="JT65" s="84" t="s">
        <v>54</v>
      </c>
      <c r="JU65" s="84" t="s">
        <v>54</v>
      </c>
      <c r="JV65" s="2" t="s">
        <v>7</v>
      </c>
      <c r="JW65" s="2" t="s">
        <v>7</v>
      </c>
      <c r="JX65" s="29" t="s">
        <v>8</v>
      </c>
      <c r="JY65" s="29" t="s">
        <v>8</v>
      </c>
      <c r="JZ65" s="84" t="s">
        <v>54</v>
      </c>
      <c r="KA65" s="84" t="s">
        <v>54</v>
      </c>
      <c r="KB65" s="84" t="s">
        <v>54</v>
      </c>
      <c r="KC65" s="2" t="s">
        <v>7</v>
      </c>
      <c r="KD65" s="2" t="s">
        <v>7</v>
      </c>
      <c r="KE65" s="84" t="s">
        <v>54</v>
      </c>
      <c r="KF65" s="29" t="s">
        <v>8</v>
      </c>
      <c r="KG65" s="84" t="s">
        <v>54</v>
      </c>
      <c r="KH65" s="84" t="s">
        <v>54</v>
      </c>
      <c r="KI65" s="84" t="s">
        <v>54</v>
      </c>
      <c r="KJ65" s="2" t="s">
        <v>7</v>
      </c>
      <c r="KK65" s="2" t="s">
        <v>7</v>
      </c>
      <c r="KL65" s="84" t="s">
        <v>54</v>
      </c>
      <c r="KM65" s="84" t="s">
        <v>54</v>
      </c>
      <c r="KN65" s="84" t="s">
        <v>54</v>
      </c>
      <c r="KO65" s="29" t="s">
        <v>8</v>
      </c>
      <c r="KP65" s="29" t="s">
        <v>8</v>
      </c>
      <c r="KQ65" s="2" t="s">
        <v>7</v>
      </c>
      <c r="KR65" s="2" t="s">
        <v>7</v>
      </c>
      <c r="KS65" s="84" t="s">
        <v>54</v>
      </c>
      <c r="KT65" s="84" t="s">
        <v>54</v>
      </c>
      <c r="KU65" s="29" t="s">
        <v>8</v>
      </c>
      <c r="KV65" s="84" t="s">
        <v>54</v>
      </c>
      <c r="KW65" s="84" t="s">
        <v>54</v>
      </c>
      <c r="KX65" s="2" t="s">
        <v>7</v>
      </c>
      <c r="KY65" s="2" t="s">
        <v>7</v>
      </c>
      <c r="KZ65" s="29" t="s">
        <v>8</v>
      </c>
      <c r="LA65" s="29" t="s">
        <v>8</v>
      </c>
      <c r="LB65" s="84" t="s">
        <v>54</v>
      </c>
      <c r="LC65" s="84" t="s">
        <v>54</v>
      </c>
      <c r="LD65" s="84" t="s">
        <v>54</v>
      </c>
      <c r="LE65" s="2" t="s">
        <v>7</v>
      </c>
      <c r="LF65" s="2" t="s">
        <v>7</v>
      </c>
      <c r="LG65" s="84" t="s">
        <v>54</v>
      </c>
      <c r="LH65" s="29" t="s">
        <v>8</v>
      </c>
      <c r="LI65" s="84" t="s">
        <v>54</v>
      </c>
      <c r="LJ65" s="84" t="s">
        <v>54</v>
      </c>
      <c r="LK65" s="84" t="s">
        <v>54</v>
      </c>
      <c r="LL65" s="2" t="s">
        <v>7</v>
      </c>
      <c r="LM65" s="2" t="s">
        <v>7</v>
      </c>
      <c r="LN65" s="84" t="s">
        <v>54</v>
      </c>
      <c r="LO65" s="84" t="s">
        <v>54</v>
      </c>
      <c r="LP65" s="84" t="s">
        <v>54</v>
      </c>
      <c r="LQ65" s="29" t="s">
        <v>8</v>
      </c>
      <c r="LR65" s="29" t="s">
        <v>8</v>
      </c>
      <c r="LS65" s="2" t="s">
        <v>7</v>
      </c>
      <c r="LT65" s="2" t="s">
        <v>7</v>
      </c>
      <c r="LU65" s="84" t="s">
        <v>54</v>
      </c>
      <c r="LV65" s="84" t="s">
        <v>54</v>
      </c>
      <c r="LW65" s="29" t="s">
        <v>8</v>
      </c>
      <c r="LX65" s="84" t="s">
        <v>54</v>
      </c>
      <c r="LY65" s="84" t="s">
        <v>54</v>
      </c>
      <c r="LZ65" s="2" t="s">
        <v>7</v>
      </c>
      <c r="MA65" s="2" t="s">
        <v>7</v>
      </c>
      <c r="MB65" s="29" t="s">
        <v>8</v>
      </c>
      <c r="MC65" s="29" t="s">
        <v>8</v>
      </c>
      <c r="MD65" s="84" t="s">
        <v>54</v>
      </c>
      <c r="ME65" s="84" t="s">
        <v>54</v>
      </c>
      <c r="MF65" s="84" t="s">
        <v>54</v>
      </c>
      <c r="MG65" s="2" t="s">
        <v>7</v>
      </c>
      <c r="MH65" s="2" t="s">
        <v>7</v>
      </c>
      <c r="MI65" s="84" t="s">
        <v>54</v>
      </c>
      <c r="MJ65" s="29" t="s">
        <v>8</v>
      </c>
      <c r="MK65" s="84" t="s">
        <v>54</v>
      </c>
      <c r="ML65" s="84" t="s">
        <v>54</v>
      </c>
      <c r="MM65" s="84" t="s">
        <v>54</v>
      </c>
      <c r="MN65" s="2" t="s">
        <v>7</v>
      </c>
      <c r="MO65" s="2" t="s">
        <v>7</v>
      </c>
      <c r="MP65" s="84" t="s">
        <v>54</v>
      </c>
      <c r="MQ65" s="84" t="s">
        <v>54</v>
      </c>
      <c r="MR65" s="84" t="s">
        <v>54</v>
      </c>
      <c r="MS65" s="29" t="s">
        <v>8</v>
      </c>
      <c r="MT65" s="29" t="s">
        <v>8</v>
      </c>
      <c r="MU65" s="2" t="s">
        <v>7</v>
      </c>
      <c r="MV65" s="2" t="s">
        <v>7</v>
      </c>
      <c r="MW65" s="84" t="s">
        <v>54</v>
      </c>
      <c r="MX65" s="84" t="s">
        <v>54</v>
      </c>
      <c r="MY65" s="29" t="s">
        <v>8</v>
      </c>
      <c r="MZ65" s="84" t="s">
        <v>54</v>
      </c>
      <c r="NA65" s="84" t="s">
        <v>54</v>
      </c>
      <c r="NB65" s="2" t="s">
        <v>7</v>
      </c>
      <c r="NC65" s="2" t="s">
        <v>7</v>
      </c>
      <c r="ND65" s="29" t="s">
        <v>8</v>
      </c>
      <c r="NE65" s="29" t="s">
        <v>8</v>
      </c>
      <c r="NF65" s="84" t="s">
        <v>54</v>
      </c>
      <c r="NG65" s="84" t="s">
        <v>54</v>
      </c>
      <c r="NH65" s="84" t="s">
        <v>54</v>
      </c>
      <c r="NI65" s="2" t="s">
        <v>7</v>
      </c>
      <c r="NJ65" s="2" t="s">
        <v>7</v>
      </c>
      <c r="NK65" s="84" t="s">
        <v>54</v>
      </c>
      <c r="NL65" s="29" t="s">
        <v>8</v>
      </c>
      <c r="NM65" s="84" t="s">
        <v>54</v>
      </c>
      <c r="NN65" s="84" t="s">
        <v>54</v>
      </c>
      <c r="NO65" s="84" t="s">
        <v>54</v>
      </c>
      <c r="NP65" s="2" t="s">
        <v>7</v>
      </c>
      <c r="NQ65" s="2" t="s">
        <v>7</v>
      </c>
      <c r="NR65" s="84" t="s">
        <v>54</v>
      </c>
      <c r="NS65" s="84" t="s">
        <v>54</v>
      </c>
      <c r="NT65" s="84" t="s">
        <v>54</v>
      </c>
      <c r="NU65" s="29" t="s">
        <v>8</v>
      </c>
      <c r="NV65" s="29" t="s">
        <v>8</v>
      </c>
      <c r="NW65" s="2" t="s">
        <v>7</v>
      </c>
      <c r="NX65" s="2" t="s">
        <v>7</v>
      </c>
      <c r="NY65" s="84" t="s">
        <v>54</v>
      </c>
      <c r="NZ65" s="84" t="s">
        <v>54</v>
      </c>
      <c r="OA65" s="29" t="s">
        <v>8</v>
      </c>
      <c r="OB65" s="84" t="s">
        <v>54</v>
      </c>
      <c r="OC65" s="84" t="s">
        <v>54</v>
      </c>
      <c r="OD65" s="2" t="s">
        <v>7</v>
      </c>
      <c r="OE65" s="2" t="s">
        <v>7</v>
      </c>
    </row>
    <row r="66" spans="1:395">
      <c r="A66" s="124"/>
      <c r="B66" s="123" t="s">
        <v>54</v>
      </c>
      <c r="C66" s="105" t="s">
        <v>8</v>
      </c>
      <c r="D66" s="123" t="s">
        <v>54</v>
      </c>
      <c r="E66" s="123" t="s">
        <v>54</v>
      </c>
      <c r="F66" s="123" t="s">
        <v>54</v>
      </c>
      <c r="G66" s="4" t="s">
        <v>7</v>
      </c>
      <c r="H66" s="4" t="s">
        <v>7</v>
      </c>
      <c r="I66" s="2" t="s">
        <v>7</v>
      </c>
      <c r="J66" s="2" t="s">
        <v>7</v>
      </c>
      <c r="K66" s="84" t="s">
        <v>54</v>
      </c>
      <c r="L66" s="84" t="s">
        <v>54</v>
      </c>
      <c r="M66" s="84" t="s">
        <v>54</v>
      </c>
      <c r="N66" s="29" t="s">
        <v>8</v>
      </c>
      <c r="O66" s="29" t="s">
        <v>8</v>
      </c>
      <c r="P66" s="2" t="s">
        <v>7</v>
      </c>
      <c r="Q66" s="2" t="s">
        <v>7</v>
      </c>
      <c r="R66" s="84" t="s">
        <v>54</v>
      </c>
      <c r="S66" s="84" t="s">
        <v>54</v>
      </c>
      <c r="T66" s="29" t="s">
        <v>8</v>
      </c>
      <c r="U66" s="84" t="s">
        <v>54</v>
      </c>
      <c r="V66" s="84" t="s">
        <v>54</v>
      </c>
      <c r="W66" s="2" t="s">
        <v>7</v>
      </c>
      <c r="X66" s="2" t="s">
        <v>7</v>
      </c>
      <c r="Y66" s="29" t="s">
        <v>8</v>
      </c>
      <c r="Z66" s="29" t="s">
        <v>8</v>
      </c>
      <c r="AA66" s="84" t="s">
        <v>54</v>
      </c>
      <c r="AB66" s="84" t="s">
        <v>54</v>
      </c>
      <c r="AC66" s="84" t="s">
        <v>54</v>
      </c>
      <c r="AD66" s="2" t="s">
        <v>7</v>
      </c>
      <c r="AE66" s="2" t="s">
        <v>7</v>
      </c>
      <c r="AF66" s="84" t="s">
        <v>54</v>
      </c>
      <c r="AG66" s="29" t="s">
        <v>8</v>
      </c>
      <c r="AH66" s="84" t="s">
        <v>54</v>
      </c>
      <c r="AI66" s="84" t="s">
        <v>54</v>
      </c>
      <c r="AJ66" s="84" t="s">
        <v>54</v>
      </c>
      <c r="AK66" s="2" t="s">
        <v>7</v>
      </c>
      <c r="AL66" s="2" t="s">
        <v>7</v>
      </c>
      <c r="AM66" s="84" t="s">
        <v>54</v>
      </c>
      <c r="AN66" s="84" t="s">
        <v>54</v>
      </c>
      <c r="AO66" s="84" t="s">
        <v>54</v>
      </c>
      <c r="AP66" s="29" t="s">
        <v>8</v>
      </c>
      <c r="AQ66" s="29" t="s">
        <v>8</v>
      </c>
      <c r="AR66" s="2" t="s">
        <v>7</v>
      </c>
      <c r="AS66" s="2" t="s">
        <v>7</v>
      </c>
      <c r="AT66" s="84" t="s">
        <v>54</v>
      </c>
      <c r="AU66" s="84" t="s">
        <v>54</v>
      </c>
      <c r="AV66" s="29" t="s">
        <v>8</v>
      </c>
      <c r="AW66" s="84" t="s">
        <v>54</v>
      </c>
      <c r="AX66" s="84" t="s">
        <v>54</v>
      </c>
      <c r="AY66" s="2" t="s">
        <v>7</v>
      </c>
      <c r="AZ66" s="2" t="s">
        <v>7</v>
      </c>
      <c r="BA66" s="29" t="s">
        <v>8</v>
      </c>
      <c r="BB66" s="29" t="s">
        <v>8</v>
      </c>
      <c r="BC66" s="84" t="s">
        <v>54</v>
      </c>
      <c r="BD66" s="84" t="s">
        <v>54</v>
      </c>
      <c r="BE66" s="84" t="s">
        <v>54</v>
      </c>
      <c r="BF66" s="2" t="s">
        <v>7</v>
      </c>
      <c r="BG66" s="2" t="s">
        <v>7</v>
      </c>
      <c r="BH66" s="84" t="s">
        <v>54</v>
      </c>
      <c r="BI66" s="29" t="s">
        <v>8</v>
      </c>
      <c r="BJ66" s="84" t="s">
        <v>54</v>
      </c>
      <c r="BK66" s="84" t="s">
        <v>54</v>
      </c>
      <c r="BL66" s="84" t="s">
        <v>54</v>
      </c>
      <c r="BM66" s="2" t="s">
        <v>7</v>
      </c>
      <c r="BN66" s="2" t="s">
        <v>7</v>
      </c>
      <c r="BO66" s="84" t="s">
        <v>54</v>
      </c>
      <c r="BP66" s="84" t="s">
        <v>54</v>
      </c>
      <c r="BQ66" s="84" t="s">
        <v>54</v>
      </c>
      <c r="BR66" s="29" t="s">
        <v>8</v>
      </c>
      <c r="BS66" s="29" t="s">
        <v>8</v>
      </c>
      <c r="BT66" s="2" t="s">
        <v>7</v>
      </c>
      <c r="BU66" s="2" t="s">
        <v>7</v>
      </c>
      <c r="BV66" s="84" t="s">
        <v>54</v>
      </c>
      <c r="BW66" s="84" t="s">
        <v>54</v>
      </c>
      <c r="BX66" s="29" t="s">
        <v>8</v>
      </c>
      <c r="BY66" s="84" t="s">
        <v>54</v>
      </c>
      <c r="BZ66" s="84" t="s">
        <v>54</v>
      </c>
      <c r="CA66" s="2" t="s">
        <v>7</v>
      </c>
      <c r="CB66" s="2" t="s">
        <v>7</v>
      </c>
      <c r="CC66" s="29" t="s">
        <v>8</v>
      </c>
      <c r="CD66" s="29" t="s">
        <v>8</v>
      </c>
      <c r="CE66" s="84" t="s">
        <v>54</v>
      </c>
      <c r="CF66" s="84" t="s">
        <v>54</v>
      </c>
      <c r="CG66" s="84" t="s">
        <v>54</v>
      </c>
      <c r="CH66" s="2" t="s">
        <v>7</v>
      </c>
      <c r="CI66" s="2" t="s">
        <v>7</v>
      </c>
      <c r="CJ66" s="84" t="s">
        <v>54</v>
      </c>
      <c r="CK66" s="29" t="s">
        <v>8</v>
      </c>
      <c r="CL66" s="84" t="s">
        <v>54</v>
      </c>
      <c r="CM66" s="84" t="s">
        <v>54</v>
      </c>
      <c r="CN66" s="84" t="s">
        <v>54</v>
      </c>
      <c r="CO66" s="2" t="s">
        <v>7</v>
      </c>
      <c r="CP66" s="2" t="s">
        <v>7</v>
      </c>
      <c r="CQ66" s="84" t="s">
        <v>54</v>
      </c>
      <c r="CR66" s="84" t="s">
        <v>54</v>
      </c>
      <c r="CS66" s="84" t="s">
        <v>54</v>
      </c>
      <c r="CT66" s="29" t="s">
        <v>8</v>
      </c>
      <c r="CU66" s="29" t="s">
        <v>8</v>
      </c>
      <c r="CV66" s="2" t="s">
        <v>7</v>
      </c>
      <c r="CW66" s="2" t="s">
        <v>7</v>
      </c>
      <c r="CX66" s="84" t="s">
        <v>54</v>
      </c>
      <c r="CY66" s="84" t="s">
        <v>54</v>
      </c>
      <c r="CZ66" s="29" t="s">
        <v>8</v>
      </c>
      <c r="DA66" s="84" t="s">
        <v>54</v>
      </c>
      <c r="DB66" s="84" t="s">
        <v>54</v>
      </c>
      <c r="DC66" s="2" t="s">
        <v>7</v>
      </c>
      <c r="DD66" s="2" t="s">
        <v>7</v>
      </c>
      <c r="DE66" s="29" t="s">
        <v>8</v>
      </c>
      <c r="DF66" s="29" t="s">
        <v>8</v>
      </c>
      <c r="DG66" s="84" t="s">
        <v>54</v>
      </c>
      <c r="DH66" s="84" t="s">
        <v>54</v>
      </c>
      <c r="DI66" s="84" t="s">
        <v>54</v>
      </c>
      <c r="DJ66" s="2" t="s">
        <v>7</v>
      </c>
      <c r="DK66" s="2" t="s">
        <v>7</v>
      </c>
      <c r="DL66" s="84" t="s">
        <v>54</v>
      </c>
      <c r="DM66" s="29" t="s">
        <v>8</v>
      </c>
      <c r="DN66" s="84" t="s">
        <v>54</v>
      </c>
      <c r="DO66" s="84" t="s">
        <v>54</v>
      </c>
      <c r="DP66" s="84" t="s">
        <v>54</v>
      </c>
      <c r="DQ66" s="2" t="s">
        <v>7</v>
      </c>
      <c r="DR66" s="2" t="s">
        <v>7</v>
      </c>
      <c r="DS66" s="84" t="s">
        <v>54</v>
      </c>
      <c r="DT66" s="84" t="s">
        <v>54</v>
      </c>
      <c r="DU66" s="84" t="s">
        <v>54</v>
      </c>
      <c r="DV66" s="29" t="s">
        <v>8</v>
      </c>
      <c r="DW66" s="29" t="s">
        <v>8</v>
      </c>
      <c r="DX66" s="2" t="s">
        <v>7</v>
      </c>
      <c r="DY66" s="2" t="s">
        <v>7</v>
      </c>
      <c r="DZ66" s="84" t="s">
        <v>54</v>
      </c>
      <c r="EA66" s="84" t="s">
        <v>54</v>
      </c>
      <c r="EB66" s="29" t="s">
        <v>8</v>
      </c>
      <c r="EC66" s="84" t="s">
        <v>54</v>
      </c>
      <c r="ED66" s="84" t="s">
        <v>54</v>
      </c>
      <c r="EE66" s="2" t="s">
        <v>7</v>
      </c>
      <c r="EF66" s="2" t="s">
        <v>7</v>
      </c>
      <c r="EG66" s="29" t="s">
        <v>8</v>
      </c>
      <c r="EH66" s="29" t="s">
        <v>8</v>
      </c>
      <c r="EI66" s="84" t="s">
        <v>54</v>
      </c>
      <c r="EJ66" s="84" t="s">
        <v>54</v>
      </c>
      <c r="EK66" s="84" t="s">
        <v>54</v>
      </c>
      <c r="EL66" s="2" t="s">
        <v>7</v>
      </c>
      <c r="EM66" s="2" t="s">
        <v>7</v>
      </c>
      <c r="EN66" s="84" t="s">
        <v>54</v>
      </c>
      <c r="EO66" s="29" t="s">
        <v>8</v>
      </c>
      <c r="EP66" s="84" t="s">
        <v>54</v>
      </c>
      <c r="EQ66" s="84" t="s">
        <v>54</v>
      </c>
      <c r="ER66" s="84" t="s">
        <v>54</v>
      </c>
      <c r="ES66" s="2" t="s">
        <v>7</v>
      </c>
      <c r="ET66" s="2" t="s">
        <v>7</v>
      </c>
      <c r="EU66" s="84" t="s">
        <v>54</v>
      </c>
      <c r="EV66" s="84" t="s">
        <v>54</v>
      </c>
      <c r="EW66" s="84" t="s">
        <v>54</v>
      </c>
      <c r="EX66" s="29" t="s">
        <v>8</v>
      </c>
      <c r="EY66" s="29" t="s">
        <v>8</v>
      </c>
      <c r="EZ66" s="2" t="s">
        <v>7</v>
      </c>
      <c r="FA66" s="2" t="s">
        <v>7</v>
      </c>
      <c r="FB66" s="84" t="s">
        <v>54</v>
      </c>
      <c r="FC66" s="84" t="s">
        <v>54</v>
      </c>
      <c r="FD66" s="29" t="s">
        <v>8</v>
      </c>
      <c r="FE66" s="84" t="s">
        <v>54</v>
      </c>
      <c r="FF66" s="84" t="s">
        <v>54</v>
      </c>
      <c r="FG66" s="2" t="s">
        <v>7</v>
      </c>
      <c r="FH66" s="2" t="s">
        <v>7</v>
      </c>
      <c r="FI66" s="29" t="s">
        <v>8</v>
      </c>
      <c r="FJ66" s="29" t="s">
        <v>8</v>
      </c>
      <c r="FK66" s="84" t="s">
        <v>54</v>
      </c>
      <c r="FL66" s="84" t="s">
        <v>54</v>
      </c>
      <c r="FM66" s="84" t="s">
        <v>54</v>
      </c>
      <c r="FN66" s="2" t="s">
        <v>7</v>
      </c>
      <c r="FO66" s="2" t="s">
        <v>7</v>
      </c>
      <c r="FP66" s="84" t="s">
        <v>54</v>
      </c>
      <c r="FQ66" s="29" t="s">
        <v>8</v>
      </c>
      <c r="FR66" s="84" t="s">
        <v>54</v>
      </c>
      <c r="FS66" s="84" t="s">
        <v>54</v>
      </c>
      <c r="FT66" s="84" t="s">
        <v>54</v>
      </c>
      <c r="FU66" s="2" t="s">
        <v>7</v>
      </c>
      <c r="FV66" s="2" t="s">
        <v>7</v>
      </c>
      <c r="FW66" s="84" t="s">
        <v>54</v>
      </c>
      <c r="FX66" s="84" t="s">
        <v>54</v>
      </c>
      <c r="FY66" s="84" t="s">
        <v>54</v>
      </c>
      <c r="FZ66" s="29" t="s">
        <v>8</v>
      </c>
      <c r="GA66" s="29" t="s">
        <v>8</v>
      </c>
      <c r="GB66" s="2" t="s">
        <v>7</v>
      </c>
      <c r="GC66" s="2" t="s">
        <v>7</v>
      </c>
      <c r="GD66" s="84" t="s">
        <v>54</v>
      </c>
      <c r="GE66" s="84" t="s">
        <v>54</v>
      </c>
      <c r="GF66" s="29" t="s">
        <v>8</v>
      </c>
      <c r="GG66" s="84" t="s">
        <v>54</v>
      </c>
      <c r="GH66" s="84" t="s">
        <v>54</v>
      </c>
      <c r="GI66" s="2" t="s">
        <v>7</v>
      </c>
      <c r="GJ66" s="2" t="s">
        <v>7</v>
      </c>
      <c r="GK66" s="29" t="s">
        <v>8</v>
      </c>
      <c r="GL66" s="29" t="s">
        <v>8</v>
      </c>
      <c r="GM66" s="84" t="s">
        <v>54</v>
      </c>
      <c r="GN66" s="84" t="s">
        <v>54</v>
      </c>
      <c r="GO66" s="84" t="s">
        <v>54</v>
      </c>
      <c r="GP66" s="2" t="s">
        <v>7</v>
      </c>
      <c r="GQ66" s="2" t="s">
        <v>7</v>
      </c>
      <c r="GR66" s="84" t="s">
        <v>54</v>
      </c>
      <c r="GS66" s="29" t="s">
        <v>8</v>
      </c>
      <c r="GT66" s="84" t="s">
        <v>54</v>
      </c>
      <c r="GU66" s="84" t="s">
        <v>54</v>
      </c>
      <c r="GV66" s="84" t="s">
        <v>54</v>
      </c>
      <c r="GW66" s="2" t="s">
        <v>7</v>
      </c>
      <c r="GX66" s="2" t="s">
        <v>7</v>
      </c>
      <c r="GY66" s="84" t="s">
        <v>54</v>
      </c>
      <c r="GZ66" s="84" t="s">
        <v>54</v>
      </c>
      <c r="HA66" s="84" t="s">
        <v>54</v>
      </c>
      <c r="HB66" s="29" t="s">
        <v>8</v>
      </c>
      <c r="HC66" s="29" t="s">
        <v>8</v>
      </c>
      <c r="HD66" s="2" t="s">
        <v>7</v>
      </c>
      <c r="HE66" s="2" t="s">
        <v>7</v>
      </c>
      <c r="HF66" s="84" t="s">
        <v>54</v>
      </c>
      <c r="HG66" s="84" t="s">
        <v>54</v>
      </c>
      <c r="HH66" s="29" t="s">
        <v>8</v>
      </c>
      <c r="HI66" s="84" t="s">
        <v>54</v>
      </c>
      <c r="HJ66" s="84" t="s">
        <v>54</v>
      </c>
      <c r="HK66" s="2" t="s">
        <v>7</v>
      </c>
      <c r="HL66" s="2" t="s">
        <v>7</v>
      </c>
      <c r="HM66" s="29" t="s">
        <v>8</v>
      </c>
      <c r="HN66" s="29" t="s">
        <v>8</v>
      </c>
      <c r="HO66" s="84" t="s">
        <v>54</v>
      </c>
      <c r="HP66" s="84" t="s">
        <v>54</v>
      </c>
      <c r="HQ66" s="84" t="s">
        <v>54</v>
      </c>
      <c r="HR66" s="2" t="s">
        <v>7</v>
      </c>
      <c r="HS66" s="2" t="s">
        <v>7</v>
      </c>
      <c r="HT66" s="84" t="s">
        <v>54</v>
      </c>
      <c r="HU66" s="29" t="s">
        <v>8</v>
      </c>
      <c r="HV66" s="84" t="s">
        <v>54</v>
      </c>
      <c r="HW66" s="84" t="s">
        <v>54</v>
      </c>
      <c r="HX66" s="84" t="s">
        <v>54</v>
      </c>
      <c r="HY66" s="2" t="s">
        <v>7</v>
      </c>
      <c r="HZ66" s="2" t="s">
        <v>7</v>
      </c>
      <c r="IA66" s="84" t="s">
        <v>54</v>
      </c>
      <c r="IB66" s="84" t="s">
        <v>54</v>
      </c>
      <c r="IC66" s="84" t="s">
        <v>54</v>
      </c>
      <c r="ID66" s="29" t="s">
        <v>8</v>
      </c>
      <c r="IE66" s="29" t="s">
        <v>8</v>
      </c>
      <c r="IF66" s="2" t="s">
        <v>7</v>
      </c>
      <c r="IG66" s="2" t="s">
        <v>7</v>
      </c>
      <c r="IH66" s="84" t="s">
        <v>54</v>
      </c>
      <c r="II66" s="84" t="s">
        <v>54</v>
      </c>
      <c r="IJ66" s="29" t="s">
        <v>8</v>
      </c>
      <c r="IK66" s="84" t="s">
        <v>54</v>
      </c>
      <c r="IL66" s="84" t="s">
        <v>54</v>
      </c>
      <c r="IM66" s="2" t="s">
        <v>7</v>
      </c>
      <c r="IN66" s="2" t="s">
        <v>7</v>
      </c>
      <c r="IO66" s="29" t="s">
        <v>8</v>
      </c>
      <c r="IP66" s="29" t="s">
        <v>8</v>
      </c>
      <c r="IQ66" s="84" t="s">
        <v>54</v>
      </c>
      <c r="IR66" s="84" t="s">
        <v>54</v>
      </c>
      <c r="IS66" s="84" t="s">
        <v>54</v>
      </c>
      <c r="IT66" s="2" t="s">
        <v>7</v>
      </c>
      <c r="IU66" s="2" t="s">
        <v>7</v>
      </c>
      <c r="IV66" s="84" t="s">
        <v>54</v>
      </c>
      <c r="IW66" s="29" t="s">
        <v>8</v>
      </c>
      <c r="IX66" s="84" t="s">
        <v>54</v>
      </c>
      <c r="IY66" s="84" t="s">
        <v>54</v>
      </c>
      <c r="IZ66" s="84" t="s">
        <v>54</v>
      </c>
      <c r="JA66" s="2" t="s">
        <v>7</v>
      </c>
      <c r="JB66" s="2" t="s">
        <v>7</v>
      </c>
      <c r="JC66" s="84" t="s">
        <v>54</v>
      </c>
      <c r="JD66" s="84" t="s">
        <v>54</v>
      </c>
      <c r="JE66" s="84" t="s">
        <v>54</v>
      </c>
      <c r="JF66" s="29" t="s">
        <v>8</v>
      </c>
      <c r="JG66" s="29" t="s">
        <v>8</v>
      </c>
      <c r="JH66" s="2" t="s">
        <v>7</v>
      </c>
      <c r="JI66" s="2" t="s">
        <v>7</v>
      </c>
      <c r="JJ66" s="84" t="s">
        <v>54</v>
      </c>
      <c r="JK66" s="84" t="s">
        <v>54</v>
      </c>
      <c r="JL66" s="29" t="s">
        <v>8</v>
      </c>
      <c r="JM66" s="84" t="s">
        <v>54</v>
      </c>
      <c r="JN66" s="84" t="s">
        <v>54</v>
      </c>
      <c r="JO66" s="2" t="s">
        <v>7</v>
      </c>
      <c r="JP66" s="2" t="s">
        <v>7</v>
      </c>
      <c r="JQ66" s="29" t="s">
        <v>8</v>
      </c>
      <c r="JR66" s="29" t="s">
        <v>8</v>
      </c>
      <c r="JS66" s="84" t="s">
        <v>54</v>
      </c>
      <c r="JT66" s="84" t="s">
        <v>54</v>
      </c>
      <c r="JU66" s="84" t="s">
        <v>54</v>
      </c>
      <c r="JV66" s="2" t="s">
        <v>7</v>
      </c>
      <c r="JW66" s="2" t="s">
        <v>7</v>
      </c>
      <c r="JX66" s="84" t="s">
        <v>54</v>
      </c>
      <c r="JY66" s="29" t="s">
        <v>8</v>
      </c>
      <c r="JZ66" s="84" t="s">
        <v>54</v>
      </c>
      <c r="KA66" s="84" t="s">
        <v>54</v>
      </c>
      <c r="KB66" s="84" t="s">
        <v>54</v>
      </c>
      <c r="KC66" s="2" t="s">
        <v>7</v>
      </c>
      <c r="KD66" s="2" t="s">
        <v>7</v>
      </c>
      <c r="KE66" s="84" t="s">
        <v>54</v>
      </c>
      <c r="KF66" s="84" t="s">
        <v>54</v>
      </c>
      <c r="KG66" s="84" t="s">
        <v>54</v>
      </c>
      <c r="KH66" s="29" t="s">
        <v>8</v>
      </c>
      <c r="KI66" s="29" t="s">
        <v>8</v>
      </c>
      <c r="KJ66" s="2" t="s">
        <v>7</v>
      </c>
      <c r="KK66" s="2" t="s">
        <v>7</v>
      </c>
      <c r="KL66" s="84" t="s">
        <v>54</v>
      </c>
      <c r="KM66" s="84" t="s">
        <v>54</v>
      </c>
      <c r="KN66" s="29" t="s">
        <v>8</v>
      </c>
      <c r="KO66" s="84" t="s">
        <v>54</v>
      </c>
      <c r="KP66" s="84" t="s">
        <v>54</v>
      </c>
      <c r="KQ66" s="2" t="s">
        <v>7</v>
      </c>
      <c r="KR66" s="2" t="s">
        <v>7</v>
      </c>
      <c r="KS66" s="29" t="s">
        <v>8</v>
      </c>
      <c r="KT66" s="29" t="s">
        <v>8</v>
      </c>
      <c r="KU66" s="84" t="s">
        <v>54</v>
      </c>
      <c r="KV66" s="84" t="s">
        <v>54</v>
      </c>
      <c r="KW66" s="84" t="s">
        <v>54</v>
      </c>
      <c r="KX66" s="2" t="s">
        <v>7</v>
      </c>
      <c r="KY66" s="2" t="s">
        <v>7</v>
      </c>
      <c r="KZ66" s="84" t="s">
        <v>54</v>
      </c>
      <c r="LA66" s="29" t="s">
        <v>8</v>
      </c>
      <c r="LB66" s="84" t="s">
        <v>54</v>
      </c>
      <c r="LC66" s="84" t="s">
        <v>54</v>
      </c>
      <c r="LD66" s="84" t="s">
        <v>54</v>
      </c>
      <c r="LE66" s="2" t="s">
        <v>7</v>
      </c>
      <c r="LF66" s="2" t="s">
        <v>7</v>
      </c>
      <c r="LG66" s="84" t="s">
        <v>54</v>
      </c>
      <c r="LH66" s="84" t="s">
        <v>54</v>
      </c>
      <c r="LI66" s="84" t="s">
        <v>54</v>
      </c>
      <c r="LJ66" s="29" t="s">
        <v>8</v>
      </c>
      <c r="LK66" s="29" t="s">
        <v>8</v>
      </c>
      <c r="LL66" s="2" t="s">
        <v>7</v>
      </c>
      <c r="LM66" s="2" t="s">
        <v>7</v>
      </c>
      <c r="LN66" s="84" t="s">
        <v>54</v>
      </c>
      <c r="LO66" s="84" t="s">
        <v>54</v>
      </c>
      <c r="LP66" s="29" t="s">
        <v>8</v>
      </c>
      <c r="LQ66" s="84" t="s">
        <v>54</v>
      </c>
      <c r="LR66" s="84" t="s">
        <v>54</v>
      </c>
      <c r="LS66" s="2" t="s">
        <v>7</v>
      </c>
      <c r="LT66" s="2" t="s">
        <v>7</v>
      </c>
      <c r="LU66" s="29" t="s">
        <v>8</v>
      </c>
      <c r="LV66" s="29" t="s">
        <v>8</v>
      </c>
      <c r="LW66" s="84" t="s">
        <v>54</v>
      </c>
      <c r="LX66" s="84" t="s">
        <v>54</v>
      </c>
      <c r="LY66" s="84" t="s">
        <v>54</v>
      </c>
      <c r="LZ66" s="2" t="s">
        <v>7</v>
      </c>
      <c r="MA66" s="2" t="s">
        <v>7</v>
      </c>
      <c r="MB66" s="84" t="s">
        <v>54</v>
      </c>
      <c r="MC66" s="29" t="s">
        <v>8</v>
      </c>
      <c r="MD66" s="84" t="s">
        <v>54</v>
      </c>
      <c r="ME66" s="84" t="s">
        <v>54</v>
      </c>
      <c r="MF66" s="84" t="s">
        <v>54</v>
      </c>
      <c r="MG66" s="2" t="s">
        <v>7</v>
      </c>
      <c r="MH66" s="2" t="s">
        <v>7</v>
      </c>
      <c r="MI66" s="84" t="s">
        <v>54</v>
      </c>
      <c r="MJ66" s="84" t="s">
        <v>54</v>
      </c>
      <c r="MK66" s="84" t="s">
        <v>54</v>
      </c>
      <c r="ML66" s="29" t="s">
        <v>8</v>
      </c>
      <c r="MM66" s="29" t="s">
        <v>8</v>
      </c>
      <c r="MN66" s="2" t="s">
        <v>7</v>
      </c>
      <c r="MO66" s="2" t="s">
        <v>7</v>
      </c>
      <c r="MP66" s="84" t="s">
        <v>54</v>
      </c>
      <c r="MQ66" s="84" t="s">
        <v>54</v>
      </c>
      <c r="MR66" s="29" t="s">
        <v>8</v>
      </c>
      <c r="MS66" s="84" t="s">
        <v>54</v>
      </c>
      <c r="MT66" s="84" t="s">
        <v>54</v>
      </c>
      <c r="MU66" s="2" t="s">
        <v>7</v>
      </c>
      <c r="MV66" s="2" t="s">
        <v>7</v>
      </c>
      <c r="MW66" s="29" t="s">
        <v>8</v>
      </c>
      <c r="MX66" s="29" t="s">
        <v>8</v>
      </c>
      <c r="MY66" s="84" t="s">
        <v>54</v>
      </c>
      <c r="MZ66" s="84" t="s">
        <v>54</v>
      </c>
      <c r="NA66" s="84" t="s">
        <v>54</v>
      </c>
      <c r="NB66" s="2" t="s">
        <v>7</v>
      </c>
      <c r="NC66" s="2" t="s">
        <v>7</v>
      </c>
      <c r="ND66" s="84" t="s">
        <v>54</v>
      </c>
      <c r="NE66" s="29" t="s">
        <v>8</v>
      </c>
      <c r="NF66" s="84" t="s">
        <v>54</v>
      </c>
      <c r="NG66" s="84" t="s">
        <v>54</v>
      </c>
      <c r="NH66" s="84" t="s">
        <v>54</v>
      </c>
      <c r="NI66" s="2" t="s">
        <v>7</v>
      </c>
      <c r="NJ66" s="2" t="s">
        <v>7</v>
      </c>
      <c r="NK66" s="84" t="s">
        <v>54</v>
      </c>
      <c r="NL66" s="84" t="s">
        <v>54</v>
      </c>
      <c r="NM66" s="84" t="s">
        <v>54</v>
      </c>
      <c r="NN66" s="29" t="s">
        <v>8</v>
      </c>
      <c r="NO66" s="29" t="s">
        <v>8</v>
      </c>
      <c r="NP66" s="2" t="s">
        <v>7</v>
      </c>
      <c r="NQ66" s="2" t="s">
        <v>7</v>
      </c>
      <c r="NR66" s="84" t="s">
        <v>54</v>
      </c>
      <c r="NS66" s="84" t="s">
        <v>54</v>
      </c>
      <c r="NT66" s="29" t="s">
        <v>8</v>
      </c>
      <c r="NU66" s="84" t="s">
        <v>54</v>
      </c>
      <c r="NV66" s="84" t="s">
        <v>54</v>
      </c>
      <c r="NW66" s="2" t="s">
        <v>7</v>
      </c>
      <c r="NX66" s="2" t="s">
        <v>7</v>
      </c>
      <c r="NY66" s="29" t="s">
        <v>8</v>
      </c>
      <c r="NZ66" s="29" t="s">
        <v>8</v>
      </c>
      <c r="OA66" s="84" t="s">
        <v>54</v>
      </c>
      <c r="OB66" s="84" t="s">
        <v>54</v>
      </c>
      <c r="OC66" s="84" t="s">
        <v>54</v>
      </c>
      <c r="OD66" s="2" t="s">
        <v>7</v>
      </c>
      <c r="OE66" s="2" t="s">
        <v>7</v>
      </c>
    </row>
    <row r="67" spans="1:395">
      <c r="A67" s="124"/>
      <c r="B67" s="123" t="s">
        <v>54</v>
      </c>
      <c r="C67" s="123" t="s">
        <v>54</v>
      </c>
      <c r="D67" s="123" t="s">
        <v>54</v>
      </c>
      <c r="E67" s="105" t="s">
        <v>8</v>
      </c>
      <c r="F67" s="105" t="s">
        <v>8</v>
      </c>
      <c r="G67" s="4" t="s">
        <v>7</v>
      </c>
      <c r="H67" s="4" t="s">
        <v>7</v>
      </c>
      <c r="I67" s="2" t="s">
        <v>7</v>
      </c>
      <c r="J67" s="2" t="s">
        <v>7</v>
      </c>
      <c r="K67" s="84" t="s">
        <v>54</v>
      </c>
      <c r="L67" s="84" t="s">
        <v>54</v>
      </c>
      <c r="M67" s="29" t="s">
        <v>8</v>
      </c>
      <c r="N67" s="84" t="s">
        <v>54</v>
      </c>
      <c r="O67" s="84" t="s">
        <v>54</v>
      </c>
      <c r="P67" s="2" t="s">
        <v>7</v>
      </c>
      <c r="Q67" s="2" t="s">
        <v>7</v>
      </c>
      <c r="R67" s="29" t="s">
        <v>8</v>
      </c>
      <c r="S67" s="29" t="s">
        <v>8</v>
      </c>
      <c r="T67" s="84" t="s">
        <v>54</v>
      </c>
      <c r="U67" s="84" t="s">
        <v>54</v>
      </c>
      <c r="V67" s="84" t="s">
        <v>54</v>
      </c>
      <c r="W67" s="2" t="s">
        <v>7</v>
      </c>
      <c r="X67" s="2" t="s">
        <v>7</v>
      </c>
      <c r="Y67" s="84" t="s">
        <v>54</v>
      </c>
      <c r="Z67" s="29" t="s">
        <v>8</v>
      </c>
      <c r="AA67" s="84" t="s">
        <v>54</v>
      </c>
      <c r="AB67" s="84" t="s">
        <v>54</v>
      </c>
      <c r="AC67" s="84" t="s">
        <v>54</v>
      </c>
      <c r="AD67" s="2" t="s">
        <v>7</v>
      </c>
      <c r="AE67" s="2" t="s">
        <v>7</v>
      </c>
      <c r="AF67" s="84" t="s">
        <v>54</v>
      </c>
      <c r="AG67" s="84" t="s">
        <v>54</v>
      </c>
      <c r="AH67" s="84" t="s">
        <v>54</v>
      </c>
      <c r="AI67" s="29" t="s">
        <v>8</v>
      </c>
      <c r="AJ67" s="29" t="s">
        <v>8</v>
      </c>
      <c r="AK67" s="2" t="s">
        <v>7</v>
      </c>
      <c r="AL67" s="2" t="s">
        <v>7</v>
      </c>
      <c r="AM67" s="84" t="s">
        <v>54</v>
      </c>
      <c r="AN67" s="84" t="s">
        <v>54</v>
      </c>
      <c r="AO67" s="29" t="s">
        <v>8</v>
      </c>
      <c r="AP67" s="84" t="s">
        <v>54</v>
      </c>
      <c r="AQ67" s="84" t="s">
        <v>54</v>
      </c>
      <c r="AR67" s="2" t="s">
        <v>7</v>
      </c>
      <c r="AS67" s="2" t="s">
        <v>7</v>
      </c>
      <c r="AT67" s="29" t="s">
        <v>8</v>
      </c>
      <c r="AU67" s="29" t="s">
        <v>8</v>
      </c>
      <c r="AV67" s="84" t="s">
        <v>54</v>
      </c>
      <c r="AW67" s="84" t="s">
        <v>54</v>
      </c>
      <c r="AX67" s="84" t="s">
        <v>54</v>
      </c>
      <c r="AY67" s="2" t="s">
        <v>7</v>
      </c>
      <c r="AZ67" s="2" t="s">
        <v>7</v>
      </c>
      <c r="BA67" s="84" t="s">
        <v>54</v>
      </c>
      <c r="BB67" s="29" t="s">
        <v>8</v>
      </c>
      <c r="BC67" s="84" t="s">
        <v>54</v>
      </c>
      <c r="BD67" s="84" t="s">
        <v>54</v>
      </c>
      <c r="BE67" s="84" t="s">
        <v>54</v>
      </c>
      <c r="BF67" s="2" t="s">
        <v>7</v>
      </c>
      <c r="BG67" s="2" t="s">
        <v>7</v>
      </c>
      <c r="BH67" s="84" t="s">
        <v>54</v>
      </c>
      <c r="BI67" s="84" t="s">
        <v>54</v>
      </c>
      <c r="BJ67" s="84" t="s">
        <v>54</v>
      </c>
      <c r="BK67" s="29" t="s">
        <v>8</v>
      </c>
      <c r="BL67" s="29" t="s">
        <v>8</v>
      </c>
      <c r="BM67" s="2" t="s">
        <v>7</v>
      </c>
      <c r="BN67" s="2" t="s">
        <v>7</v>
      </c>
      <c r="BO67" s="84" t="s">
        <v>54</v>
      </c>
      <c r="BP67" s="84" t="s">
        <v>54</v>
      </c>
      <c r="BQ67" s="29" t="s">
        <v>8</v>
      </c>
      <c r="BR67" s="84" t="s">
        <v>54</v>
      </c>
      <c r="BS67" s="84" t="s">
        <v>54</v>
      </c>
      <c r="BT67" s="2" t="s">
        <v>7</v>
      </c>
      <c r="BU67" s="2" t="s">
        <v>7</v>
      </c>
      <c r="BV67" s="29" t="s">
        <v>8</v>
      </c>
      <c r="BW67" s="29" t="s">
        <v>8</v>
      </c>
      <c r="BX67" s="84" t="s">
        <v>54</v>
      </c>
      <c r="BY67" s="84" t="s">
        <v>54</v>
      </c>
      <c r="BZ67" s="84" t="s">
        <v>54</v>
      </c>
      <c r="CA67" s="2" t="s">
        <v>7</v>
      </c>
      <c r="CB67" s="2" t="s">
        <v>7</v>
      </c>
      <c r="CC67" s="84" t="s">
        <v>54</v>
      </c>
      <c r="CD67" s="29" t="s">
        <v>8</v>
      </c>
      <c r="CE67" s="84" t="s">
        <v>54</v>
      </c>
      <c r="CF67" s="84" t="s">
        <v>54</v>
      </c>
      <c r="CG67" s="84" t="s">
        <v>54</v>
      </c>
      <c r="CH67" s="2" t="s">
        <v>7</v>
      </c>
      <c r="CI67" s="2" t="s">
        <v>7</v>
      </c>
      <c r="CJ67" s="84" t="s">
        <v>54</v>
      </c>
      <c r="CK67" s="84" t="s">
        <v>54</v>
      </c>
      <c r="CL67" s="84" t="s">
        <v>54</v>
      </c>
      <c r="CM67" s="29" t="s">
        <v>8</v>
      </c>
      <c r="CN67" s="29" t="s">
        <v>8</v>
      </c>
      <c r="CO67" s="2" t="s">
        <v>7</v>
      </c>
      <c r="CP67" s="2" t="s">
        <v>7</v>
      </c>
      <c r="CQ67" s="84" t="s">
        <v>54</v>
      </c>
      <c r="CR67" s="84" t="s">
        <v>54</v>
      </c>
      <c r="CS67" s="29" t="s">
        <v>8</v>
      </c>
      <c r="CT67" s="84" t="s">
        <v>54</v>
      </c>
      <c r="CU67" s="84" t="s">
        <v>54</v>
      </c>
      <c r="CV67" s="2" t="s">
        <v>7</v>
      </c>
      <c r="CW67" s="2" t="s">
        <v>7</v>
      </c>
      <c r="CX67" s="29" t="s">
        <v>8</v>
      </c>
      <c r="CY67" s="29" t="s">
        <v>8</v>
      </c>
      <c r="CZ67" s="84" t="s">
        <v>54</v>
      </c>
      <c r="DA67" s="84" t="s">
        <v>54</v>
      </c>
      <c r="DB67" s="84" t="s">
        <v>54</v>
      </c>
      <c r="DC67" s="2" t="s">
        <v>7</v>
      </c>
      <c r="DD67" s="2" t="s">
        <v>7</v>
      </c>
      <c r="DE67" s="84" t="s">
        <v>54</v>
      </c>
      <c r="DF67" s="29" t="s">
        <v>8</v>
      </c>
      <c r="DG67" s="84" t="s">
        <v>54</v>
      </c>
      <c r="DH67" s="84" t="s">
        <v>54</v>
      </c>
      <c r="DI67" s="84" t="s">
        <v>54</v>
      </c>
      <c r="DJ67" s="2" t="s">
        <v>7</v>
      </c>
      <c r="DK67" s="2" t="s">
        <v>7</v>
      </c>
      <c r="DL67" s="84" t="s">
        <v>54</v>
      </c>
      <c r="DM67" s="84" t="s">
        <v>54</v>
      </c>
      <c r="DN67" s="84" t="s">
        <v>54</v>
      </c>
      <c r="DO67" s="29" t="s">
        <v>8</v>
      </c>
      <c r="DP67" s="29" t="s">
        <v>8</v>
      </c>
      <c r="DQ67" s="2" t="s">
        <v>7</v>
      </c>
      <c r="DR67" s="2" t="s">
        <v>7</v>
      </c>
      <c r="DS67" s="84" t="s">
        <v>54</v>
      </c>
      <c r="DT67" s="84" t="s">
        <v>54</v>
      </c>
      <c r="DU67" s="29" t="s">
        <v>8</v>
      </c>
      <c r="DV67" s="84" t="s">
        <v>54</v>
      </c>
      <c r="DW67" s="84" t="s">
        <v>54</v>
      </c>
      <c r="DX67" s="2" t="s">
        <v>7</v>
      </c>
      <c r="DY67" s="2" t="s">
        <v>7</v>
      </c>
      <c r="DZ67" s="29" t="s">
        <v>8</v>
      </c>
      <c r="EA67" s="29" t="s">
        <v>8</v>
      </c>
      <c r="EB67" s="84" t="s">
        <v>54</v>
      </c>
      <c r="EC67" s="84" t="s">
        <v>54</v>
      </c>
      <c r="ED67" s="84" t="s">
        <v>54</v>
      </c>
      <c r="EE67" s="2" t="s">
        <v>7</v>
      </c>
      <c r="EF67" s="2" t="s">
        <v>7</v>
      </c>
      <c r="EG67" s="84" t="s">
        <v>54</v>
      </c>
      <c r="EH67" s="29" t="s">
        <v>8</v>
      </c>
      <c r="EI67" s="84" t="s">
        <v>54</v>
      </c>
      <c r="EJ67" s="84" t="s">
        <v>54</v>
      </c>
      <c r="EK67" s="84" t="s">
        <v>54</v>
      </c>
      <c r="EL67" s="2" t="s">
        <v>7</v>
      </c>
      <c r="EM67" s="2" t="s">
        <v>7</v>
      </c>
      <c r="EN67" s="84" t="s">
        <v>54</v>
      </c>
      <c r="EO67" s="84" t="s">
        <v>54</v>
      </c>
      <c r="EP67" s="84" t="s">
        <v>54</v>
      </c>
      <c r="EQ67" s="29" t="s">
        <v>8</v>
      </c>
      <c r="ER67" s="29" t="s">
        <v>8</v>
      </c>
      <c r="ES67" s="2" t="s">
        <v>7</v>
      </c>
      <c r="ET67" s="2" t="s">
        <v>7</v>
      </c>
      <c r="EU67" s="84" t="s">
        <v>54</v>
      </c>
      <c r="EV67" s="84" t="s">
        <v>54</v>
      </c>
      <c r="EW67" s="29" t="s">
        <v>8</v>
      </c>
      <c r="EX67" s="84" t="s">
        <v>54</v>
      </c>
      <c r="EY67" s="84" t="s">
        <v>54</v>
      </c>
      <c r="EZ67" s="2" t="s">
        <v>7</v>
      </c>
      <c r="FA67" s="2" t="s">
        <v>7</v>
      </c>
      <c r="FB67" s="29" t="s">
        <v>8</v>
      </c>
      <c r="FC67" s="29" t="s">
        <v>8</v>
      </c>
      <c r="FD67" s="84" t="s">
        <v>54</v>
      </c>
      <c r="FE67" s="84" t="s">
        <v>54</v>
      </c>
      <c r="FF67" s="84" t="s">
        <v>54</v>
      </c>
      <c r="FG67" s="2" t="s">
        <v>7</v>
      </c>
      <c r="FH67" s="2" t="s">
        <v>7</v>
      </c>
      <c r="FI67" s="84" t="s">
        <v>54</v>
      </c>
      <c r="FJ67" s="29" t="s">
        <v>8</v>
      </c>
      <c r="FK67" s="84" t="s">
        <v>54</v>
      </c>
      <c r="FL67" s="84" t="s">
        <v>54</v>
      </c>
      <c r="FM67" s="84" t="s">
        <v>54</v>
      </c>
      <c r="FN67" s="2" t="s">
        <v>7</v>
      </c>
      <c r="FO67" s="2" t="s">
        <v>7</v>
      </c>
      <c r="FP67" s="84" t="s">
        <v>54</v>
      </c>
      <c r="FQ67" s="84" t="s">
        <v>54</v>
      </c>
      <c r="FR67" s="84" t="s">
        <v>54</v>
      </c>
      <c r="FS67" s="29" t="s">
        <v>8</v>
      </c>
      <c r="FT67" s="29" t="s">
        <v>8</v>
      </c>
      <c r="FU67" s="2" t="s">
        <v>7</v>
      </c>
      <c r="FV67" s="2" t="s">
        <v>7</v>
      </c>
      <c r="FW67" s="84" t="s">
        <v>54</v>
      </c>
      <c r="FX67" s="84" t="s">
        <v>54</v>
      </c>
      <c r="FY67" s="29" t="s">
        <v>8</v>
      </c>
      <c r="FZ67" s="84" t="s">
        <v>54</v>
      </c>
      <c r="GA67" s="84" t="s">
        <v>54</v>
      </c>
      <c r="GB67" s="2" t="s">
        <v>7</v>
      </c>
      <c r="GC67" s="2" t="s">
        <v>7</v>
      </c>
      <c r="GD67" s="29" t="s">
        <v>8</v>
      </c>
      <c r="GE67" s="29" t="s">
        <v>8</v>
      </c>
      <c r="GF67" s="84" t="s">
        <v>54</v>
      </c>
      <c r="GG67" s="84" t="s">
        <v>54</v>
      </c>
      <c r="GH67" s="84" t="s">
        <v>54</v>
      </c>
      <c r="GI67" s="2" t="s">
        <v>7</v>
      </c>
      <c r="GJ67" s="2" t="s">
        <v>7</v>
      </c>
      <c r="GK67" s="84" t="s">
        <v>54</v>
      </c>
      <c r="GL67" s="29" t="s">
        <v>8</v>
      </c>
      <c r="GM67" s="84" t="s">
        <v>54</v>
      </c>
      <c r="GN67" s="84" t="s">
        <v>54</v>
      </c>
      <c r="GO67" s="84" t="s">
        <v>54</v>
      </c>
      <c r="GP67" s="2" t="s">
        <v>7</v>
      </c>
      <c r="GQ67" s="2" t="s">
        <v>7</v>
      </c>
      <c r="GR67" s="84" t="s">
        <v>54</v>
      </c>
      <c r="GS67" s="84" t="s">
        <v>54</v>
      </c>
      <c r="GT67" s="84" t="s">
        <v>54</v>
      </c>
      <c r="GU67" s="29" t="s">
        <v>8</v>
      </c>
      <c r="GV67" s="29" t="s">
        <v>8</v>
      </c>
      <c r="GW67" s="2" t="s">
        <v>7</v>
      </c>
      <c r="GX67" s="2" t="s">
        <v>7</v>
      </c>
      <c r="GY67" s="84" t="s">
        <v>54</v>
      </c>
      <c r="GZ67" s="84" t="s">
        <v>54</v>
      </c>
      <c r="HA67" s="29" t="s">
        <v>8</v>
      </c>
      <c r="HB67" s="84" t="s">
        <v>54</v>
      </c>
      <c r="HC67" s="84" t="s">
        <v>54</v>
      </c>
      <c r="HD67" s="2" t="s">
        <v>7</v>
      </c>
      <c r="HE67" s="2" t="s">
        <v>7</v>
      </c>
      <c r="HF67" s="29" t="s">
        <v>8</v>
      </c>
      <c r="HG67" s="29" t="s">
        <v>8</v>
      </c>
      <c r="HH67" s="84" t="s">
        <v>54</v>
      </c>
      <c r="HI67" s="84" t="s">
        <v>54</v>
      </c>
      <c r="HJ67" s="84" t="s">
        <v>54</v>
      </c>
      <c r="HK67" s="2" t="s">
        <v>7</v>
      </c>
      <c r="HL67" s="2" t="s">
        <v>7</v>
      </c>
      <c r="HM67" s="84" t="s">
        <v>54</v>
      </c>
      <c r="HN67" s="29" t="s">
        <v>8</v>
      </c>
      <c r="HO67" s="84" t="s">
        <v>54</v>
      </c>
      <c r="HP67" s="84" t="s">
        <v>54</v>
      </c>
      <c r="HQ67" s="84" t="s">
        <v>54</v>
      </c>
      <c r="HR67" s="2" t="s">
        <v>7</v>
      </c>
      <c r="HS67" s="2" t="s">
        <v>7</v>
      </c>
      <c r="HT67" s="84" t="s">
        <v>54</v>
      </c>
      <c r="HU67" s="84" t="s">
        <v>54</v>
      </c>
      <c r="HV67" s="84" t="s">
        <v>54</v>
      </c>
      <c r="HW67" s="29" t="s">
        <v>8</v>
      </c>
      <c r="HX67" s="29" t="s">
        <v>8</v>
      </c>
      <c r="HY67" s="2" t="s">
        <v>7</v>
      </c>
      <c r="HZ67" s="2" t="s">
        <v>7</v>
      </c>
      <c r="IA67" s="84" t="s">
        <v>54</v>
      </c>
      <c r="IB67" s="84" t="s">
        <v>54</v>
      </c>
      <c r="IC67" s="29" t="s">
        <v>8</v>
      </c>
      <c r="ID67" s="84" t="s">
        <v>54</v>
      </c>
      <c r="IE67" s="84" t="s">
        <v>54</v>
      </c>
      <c r="IF67" s="2" t="s">
        <v>7</v>
      </c>
      <c r="IG67" s="2" t="s">
        <v>7</v>
      </c>
      <c r="IH67" s="29" t="s">
        <v>8</v>
      </c>
      <c r="II67" s="29" t="s">
        <v>8</v>
      </c>
      <c r="IJ67" s="84" t="s">
        <v>54</v>
      </c>
      <c r="IK67" s="84" t="s">
        <v>54</v>
      </c>
      <c r="IL67" s="84" t="s">
        <v>54</v>
      </c>
      <c r="IM67" s="2" t="s">
        <v>7</v>
      </c>
      <c r="IN67" s="2" t="s">
        <v>7</v>
      </c>
      <c r="IO67" s="84" t="s">
        <v>54</v>
      </c>
      <c r="IP67" s="29" t="s">
        <v>8</v>
      </c>
      <c r="IQ67" s="84" t="s">
        <v>54</v>
      </c>
      <c r="IR67" s="84" t="s">
        <v>54</v>
      </c>
      <c r="IS67" s="84" t="s">
        <v>54</v>
      </c>
      <c r="IT67" s="2" t="s">
        <v>7</v>
      </c>
      <c r="IU67" s="2" t="s">
        <v>7</v>
      </c>
      <c r="IV67" s="84" t="s">
        <v>54</v>
      </c>
      <c r="IW67" s="84" t="s">
        <v>54</v>
      </c>
      <c r="IX67" s="84" t="s">
        <v>54</v>
      </c>
      <c r="IY67" s="29" t="s">
        <v>8</v>
      </c>
      <c r="IZ67" s="29" t="s">
        <v>8</v>
      </c>
      <c r="JA67" s="2" t="s">
        <v>7</v>
      </c>
      <c r="JB67" s="2" t="s">
        <v>7</v>
      </c>
      <c r="JC67" s="84" t="s">
        <v>54</v>
      </c>
      <c r="JD67" s="84" t="s">
        <v>54</v>
      </c>
      <c r="JE67" s="29" t="s">
        <v>8</v>
      </c>
      <c r="JF67" s="84" t="s">
        <v>54</v>
      </c>
      <c r="JG67" s="84" t="s">
        <v>54</v>
      </c>
      <c r="JH67" s="2" t="s">
        <v>7</v>
      </c>
      <c r="JI67" s="2" t="s">
        <v>7</v>
      </c>
      <c r="JJ67" s="29" t="s">
        <v>8</v>
      </c>
      <c r="JK67" s="29" t="s">
        <v>8</v>
      </c>
      <c r="JL67" s="84" t="s">
        <v>54</v>
      </c>
      <c r="JM67" s="84" t="s">
        <v>54</v>
      </c>
      <c r="JN67" s="84" t="s">
        <v>54</v>
      </c>
      <c r="JO67" s="2" t="s">
        <v>7</v>
      </c>
      <c r="JP67" s="2" t="s">
        <v>7</v>
      </c>
      <c r="JQ67" s="84" t="s">
        <v>54</v>
      </c>
      <c r="JR67" s="29" t="s">
        <v>8</v>
      </c>
      <c r="JS67" s="84" t="s">
        <v>54</v>
      </c>
      <c r="JT67" s="84" t="s">
        <v>54</v>
      </c>
      <c r="JU67" s="84" t="s">
        <v>54</v>
      </c>
      <c r="JV67" s="2" t="s">
        <v>7</v>
      </c>
      <c r="JW67" s="2" t="s">
        <v>7</v>
      </c>
      <c r="JX67" s="84" t="s">
        <v>54</v>
      </c>
      <c r="JY67" s="84" t="s">
        <v>54</v>
      </c>
      <c r="JZ67" s="84" t="s">
        <v>54</v>
      </c>
      <c r="KA67" s="29" t="s">
        <v>8</v>
      </c>
      <c r="KB67" s="29" t="s">
        <v>8</v>
      </c>
      <c r="KC67" s="2" t="s">
        <v>7</v>
      </c>
      <c r="KD67" s="2" t="s">
        <v>7</v>
      </c>
      <c r="KE67" s="84" t="s">
        <v>54</v>
      </c>
      <c r="KF67" s="84" t="s">
        <v>54</v>
      </c>
      <c r="KG67" s="29" t="s">
        <v>8</v>
      </c>
      <c r="KH67" s="84" t="s">
        <v>54</v>
      </c>
      <c r="KI67" s="84" t="s">
        <v>54</v>
      </c>
      <c r="KJ67" s="2" t="s">
        <v>7</v>
      </c>
      <c r="KK67" s="2" t="s">
        <v>7</v>
      </c>
      <c r="KL67" s="29" t="s">
        <v>8</v>
      </c>
      <c r="KM67" s="29" t="s">
        <v>8</v>
      </c>
      <c r="KN67" s="84" t="s">
        <v>54</v>
      </c>
      <c r="KO67" s="84" t="s">
        <v>54</v>
      </c>
      <c r="KP67" s="84" t="s">
        <v>54</v>
      </c>
      <c r="KQ67" s="2" t="s">
        <v>7</v>
      </c>
      <c r="KR67" s="2" t="s">
        <v>7</v>
      </c>
      <c r="KS67" s="84" t="s">
        <v>54</v>
      </c>
      <c r="KT67" s="29" t="s">
        <v>8</v>
      </c>
      <c r="KU67" s="84" t="s">
        <v>54</v>
      </c>
      <c r="KV67" s="84" t="s">
        <v>54</v>
      </c>
      <c r="KW67" s="84" t="s">
        <v>54</v>
      </c>
      <c r="KX67" s="2" t="s">
        <v>7</v>
      </c>
      <c r="KY67" s="2" t="s">
        <v>7</v>
      </c>
      <c r="KZ67" s="84" t="s">
        <v>54</v>
      </c>
      <c r="LA67" s="84" t="s">
        <v>54</v>
      </c>
      <c r="LB67" s="84" t="s">
        <v>54</v>
      </c>
      <c r="LC67" s="29" t="s">
        <v>8</v>
      </c>
      <c r="LD67" s="29" t="s">
        <v>8</v>
      </c>
      <c r="LE67" s="2" t="s">
        <v>7</v>
      </c>
      <c r="LF67" s="2" t="s">
        <v>7</v>
      </c>
      <c r="LG67" s="84" t="s">
        <v>54</v>
      </c>
      <c r="LH67" s="84" t="s">
        <v>54</v>
      </c>
      <c r="LI67" s="29" t="s">
        <v>8</v>
      </c>
      <c r="LJ67" s="84" t="s">
        <v>54</v>
      </c>
      <c r="LK67" s="84" t="s">
        <v>54</v>
      </c>
      <c r="LL67" s="2" t="s">
        <v>7</v>
      </c>
      <c r="LM67" s="2" t="s">
        <v>7</v>
      </c>
      <c r="LN67" s="29" t="s">
        <v>8</v>
      </c>
      <c r="LO67" s="29" t="s">
        <v>8</v>
      </c>
      <c r="LP67" s="84" t="s">
        <v>54</v>
      </c>
      <c r="LQ67" s="84" t="s">
        <v>54</v>
      </c>
      <c r="LR67" s="84" t="s">
        <v>54</v>
      </c>
      <c r="LS67" s="2" t="s">
        <v>7</v>
      </c>
      <c r="LT67" s="2" t="s">
        <v>7</v>
      </c>
      <c r="LU67" s="84" t="s">
        <v>54</v>
      </c>
      <c r="LV67" s="29" t="s">
        <v>8</v>
      </c>
      <c r="LW67" s="84" t="s">
        <v>54</v>
      </c>
      <c r="LX67" s="84" t="s">
        <v>54</v>
      </c>
      <c r="LY67" s="84" t="s">
        <v>54</v>
      </c>
      <c r="LZ67" s="2" t="s">
        <v>7</v>
      </c>
      <c r="MA67" s="2" t="s">
        <v>7</v>
      </c>
      <c r="MB67" s="84" t="s">
        <v>54</v>
      </c>
      <c r="MC67" s="84" t="s">
        <v>54</v>
      </c>
      <c r="MD67" s="84" t="s">
        <v>54</v>
      </c>
      <c r="ME67" s="29" t="s">
        <v>8</v>
      </c>
      <c r="MF67" s="29" t="s">
        <v>8</v>
      </c>
      <c r="MG67" s="2" t="s">
        <v>7</v>
      </c>
      <c r="MH67" s="2" t="s">
        <v>7</v>
      </c>
      <c r="MI67" s="84" t="s">
        <v>54</v>
      </c>
      <c r="MJ67" s="84" t="s">
        <v>54</v>
      </c>
      <c r="MK67" s="29" t="s">
        <v>8</v>
      </c>
      <c r="ML67" s="84" t="s">
        <v>54</v>
      </c>
      <c r="MM67" s="84" t="s">
        <v>54</v>
      </c>
      <c r="MN67" s="2" t="s">
        <v>7</v>
      </c>
      <c r="MO67" s="2" t="s">
        <v>7</v>
      </c>
      <c r="MP67" s="29" t="s">
        <v>8</v>
      </c>
      <c r="MQ67" s="29" t="s">
        <v>8</v>
      </c>
      <c r="MR67" s="84" t="s">
        <v>54</v>
      </c>
      <c r="MS67" s="84" t="s">
        <v>54</v>
      </c>
      <c r="MT67" s="84" t="s">
        <v>54</v>
      </c>
      <c r="MU67" s="2" t="s">
        <v>7</v>
      </c>
      <c r="MV67" s="2" t="s">
        <v>7</v>
      </c>
      <c r="MW67" s="84" t="s">
        <v>54</v>
      </c>
      <c r="MX67" s="29" t="s">
        <v>8</v>
      </c>
      <c r="MY67" s="84" t="s">
        <v>54</v>
      </c>
      <c r="MZ67" s="84" t="s">
        <v>54</v>
      </c>
      <c r="NA67" s="84" t="s">
        <v>54</v>
      </c>
      <c r="NB67" s="2" t="s">
        <v>7</v>
      </c>
      <c r="NC67" s="2" t="s">
        <v>7</v>
      </c>
      <c r="ND67" s="84" t="s">
        <v>54</v>
      </c>
      <c r="NE67" s="84" t="s">
        <v>54</v>
      </c>
      <c r="NF67" s="84" t="s">
        <v>54</v>
      </c>
      <c r="NG67" s="29" t="s">
        <v>8</v>
      </c>
      <c r="NH67" s="29" t="s">
        <v>8</v>
      </c>
      <c r="NI67" s="2" t="s">
        <v>7</v>
      </c>
      <c r="NJ67" s="2" t="s">
        <v>7</v>
      </c>
      <c r="NK67" s="84" t="s">
        <v>54</v>
      </c>
      <c r="NL67" s="84" t="s">
        <v>54</v>
      </c>
      <c r="NM67" s="29" t="s">
        <v>8</v>
      </c>
      <c r="NN67" s="84" t="s">
        <v>54</v>
      </c>
      <c r="NO67" s="84" t="s">
        <v>54</v>
      </c>
      <c r="NP67" s="2" t="s">
        <v>7</v>
      </c>
      <c r="NQ67" s="2" t="s">
        <v>7</v>
      </c>
      <c r="NR67" s="29" t="s">
        <v>8</v>
      </c>
      <c r="NS67" s="29" t="s">
        <v>8</v>
      </c>
      <c r="NT67" s="84" t="s">
        <v>54</v>
      </c>
      <c r="NU67" s="84" t="s">
        <v>54</v>
      </c>
      <c r="NV67" s="84" t="s">
        <v>54</v>
      </c>
      <c r="NW67" s="2" t="s">
        <v>7</v>
      </c>
      <c r="NX67" s="2" t="s">
        <v>7</v>
      </c>
      <c r="NY67" s="84" t="s">
        <v>54</v>
      </c>
      <c r="NZ67" s="29" t="s">
        <v>8</v>
      </c>
      <c r="OA67" s="84" t="s">
        <v>54</v>
      </c>
      <c r="OB67" s="84" t="s">
        <v>54</v>
      </c>
      <c r="OC67" s="84" t="s">
        <v>54</v>
      </c>
      <c r="OD67" s="2" t="s">
        <v>7</v>
      </c>
      <c r="OE67" s="2" t="s">
        <v>7</v>
      </c>
    </row>
    <row r="68" spans="1:395">
      <c r="A68" s="124"/>
      <c r="B68" s="123" t="s">
        <v>54</v>
      </c>
      <c r="C68" s="123" t="s">
        <v>54</v>
      </c>
      <c r="D68" s="123" t="s">
        <v>54</v>
      </c>
      <c r="E68" s="105" t="s">
        <v>8</v>
      </c>
      <c r="F68" s="123" t="s">
        <v>54</v>
      </c>
      <c r="G68" s="4" t="s">
        <v>7</v>
      </c>
      <c r="H68" s="4" t="s">
        <v>7</v>
      </c>
      <c r="I68" s="2" t="s">
        <v>7</v>
      </c>
      <c r="J68" s="2" t="s">
        <v>7</v>
      </c>
      <c r="K68" s="84" t="s">
        <v>54</v>
      </c>
      <c r="L68" s="84" t="s">
        <v>54</v>
      </c>
      <c r="M68" s="84" t="s">
        <v>54</v>
      </c>
      <c r="N68" s="29" t="s">
        <v>8</v>
      </c>
      <c r="O68" s="84" t="s">
        <v>54</v>
      </c>
      <c r="P68" s="2" t="s">
        <v>7</v>
      </c>
      <c r="Q68" s="2" t="s">
        <v>7</v>
      </c>
      <c r="R68" s="29" t="s">
        <v>8</v>
      </c>
      <c r="S68" s="29" t="s">
        <v>8</v>
      </c>
      <c r="T68" s="84" t="s">
        <v>54</v>
      </c>
      <c r="U68" s="84" t="s">
        <v>54</v>
      </c>
      <c r="V68" s="84" t="s">
        <v>54</v>
      </c>
      <c r="W68" s="2" t="s">
        <v>7</v>
      </c>
      <c r="X68" s="2" t="s">
        <v>7</v>
      </c>
      <c r="Y68" s="84" t="s">
        <v>54</v>
      </c>
      <c r="Z68" s="84" t="s">
        <v>54</v>
      </c>
      <c r="AA68" s="84" t="s">
        <v>54</v>
      </c>
      <c r="AB68" s="29" t="s">
        <v>8</v>
      </c>
      <c r="AC68" s="84" t="s">
        <v>54</v>
      </c>
      <c r="AD68" s="2" t="s">
        <v>7</v>
      </c>
      <c r="AE68" s="2" t="s">
        <v>7</v>
      </c>
      <c r="AF68" s="84" t="s">
        <v>54</v>
      </c>
      <c r="AG68" s="84" t="s">
        <v>54</v>
      </c>
      <c r="AH68" s="29" t="s">
        <v>8</v>
      </c>
      <c r="AI68" s="84" t="s">
        <v>54</v>
      </c>
      <c r="AJ68" s="29" t="s">
        <v>8</v>
      </c>
      <c r="AK68" s="2" t="s">
        <v>7</v>
      </c>
      <c r="AL68" s="2" t="s">
        <v>7</v>
      </c>
      <c r="AM68" s="84" t="s">
        <v>54</v>
      </c>
      <c r="AN68" s="84" t="s">
        <v>54</v>
      </c>
      <c r="AO68" s="84" t="s">
        <v>54</v>
      </c>
      <c r="AP68" s="29" t="s">
        <v>8</v>
      </c>
      <c r="AQ68" s="84" t="s">
        <v>54</v>
      </c>
      <c r="AR68" s="2" t="s">
        <v>7</v>
      </c>
      <c r="AS68" s="2" t="s">
        <v>7</v>
      </c>
      <c r="AT68" s="29" t="s">
        <v>8</v>
      </c>
      <c r="AU68" s="29" t="s">
        <v>8</v>
      </c>
      <c r="AV68" s="84" t="s">
        <v>54</v>
      </c>
      <c r="AW68" s="84" t="s">
        <v>54</v>
      </c>
      <c r="AX68" s="84" t="s">
        <v>54</v>
      </c>
      <c r="AY68" s="2" t="s">
        <v>7</v>
      </c>
      <c r="AZ68" s="2" t="s">
        <v>7</v>
      </c>
      <c r="BA68" s="84" t="s">
        <v>54</v>
      </c>
      <c r="BB68" s="84" t="s">
        <v>54</v>
      </c>
      <c r="BC68" s="84" t="s">
        <v>54</v>
      </c>
      <c r="BD68" s="29" t="s">
        <v>8</v>
      </c>
      <c r="BE68" s="84" t="s">
        <v>54</v>
      </c>
      <c r="BF68" s="2" t="s">
        <v>7</v>
      </c>
      <c r="BG68" s="2" t="s">
        <v>7</v>
      </c>
      <c r="BH68" s="84" t="s">
        <v>54</v>
      </c>
      <c r="BI68" s="84" t="s">
        <v>54</v>
      </c>
      <c r="BJ68" s="29" t="s">
        <v>8</v>
      </c>
      <c r="BK68" s="84" t="s">
        <v>54</v>
      </c>
      <c r="BL68" s="29" t="s">
        <v>8</v>
      </c>
      <c r="BM68" s="2" t="s">
        <v>7</v>
      </c>
      <c r="BN68" s="2" t="s">
        <v>7</v>
      </c>
      <c r="BO68" s="84" t="s">
        <v>54</v>
      </c>
      <c r="BP68" s="84" t="s">
        <v>54</v>
      </c>
      <c r="BQ68" s="84" t="s">
        <v>54</v>
      </c>
      <c r="BR68" s="29" t="s">
        <v>8</v>
      </c>
      <c r="BS68" s="84" t="s">
        <v>54</v>
      </c>
      <c r="BT68" s="2" t="s">
        <v>7</v>
      </c>
      <c r="BU68" s="2" t="s">
        <v>7</v>
      </c>
      <c r="BV68" s="29" t="s">
        <v>8</v>
      </c>
      <c r="BW68" s="29" t="s">
        <v>8</v>
      </c>
      <c r="BX68" s="84" t="s">
        <v>54</v>
      </c>
      <c r="BY68" s="84" t="s">
        <v>54</v>
      </c>
      <c r="BZ68" s="84" t="s">
        <v>54</v>
      </c>
      <c r="CA68" s="2" t="s">
        <v>7</v>
      </c>
      <c r="CB68" s="2" t="s">
        <v>7</v>
      </c>
      <c r="CC68" s="84" t="s">
        <v>54</v>
      </c>
      <c r="CD68" s="84" t="s">
        <v>54</v>
      </c>
      <c r="CE68" s="84" t="s">
        <v>54</v>
      </c>
      <c r="CF68" s="29" t="s">
        <v>8</v>
      </c>
      <c r="CG68" s="84" t="s">
        <v>54</v>
      </c>
      <c r="CH68" s="2" t="s">
        <v>7</v>
      </c>
      <c r="CI68" s="2" t="s">
        <v>7</v>
      </c>
      <c r="CJ68" s="84" t="s">
        <v>54</v>
      </c>
      <c r="CK68" s="84" t="s">
        <v>54</v>
      </c>
      <c r="CL68" s="29" t="s">
        <v>8</v>
      </c>
      <c r="CM68" s="84" t="s">
        <v>54</v>
      </c>
      <c r="CN68" s="29" t="s">
        <v>8</v>
      </c>
      <c r="CO68" s="2" t="s">
        <v>7</v>
      </c>
      <c r="CP68" s="2" t="s">
        <v>7</v>
      </c>
      <c r="CQ68" s="84" t="s">
        <v>54</v>
      </c>
      <c r="CR68" s="84" t="s">
        <v>54</v>
      </c>
      <c r="CS68" s="84" t="s">
        <v>54</v>
      </c>
      <c r="CT68" s="29" t="s">
        <v>8</v>
      </c>
      <c r="CU68" s="84" t="s">
        <v>54</v>
      </c>
      <c r="CV68" s="2" t="s">
        <v>7</v>
      </c>
      <c r="CW68" s="2" t="s">
        <v>7</v>
      </c>
      <c r="CX68" s="29" t="s">
        <v>8</v>
      </c>
      <c r="CY68" s="29" t="s">
        <v>8</v>
      </c>
      <c r="CZ68" s="84" t="s">
        <v>54</v>
      </c>
      <c r="DA68" s="84" t="s">
        <v>54</v>
      </c>
      <c r="DB68" s="84" t="s">
        <v>54</v>
      </c>
      <c r="DC68" s="2" t="s">
        <v>7</v>
      </c>
      <c r="DD68" s="2" t="s">
        <v>7</v>
      </c>
      <c r="DE68" s="84" t="s">
        <v>54</v>
      </c>
      <c r="DF68" s="84" t="s">
        <v>54</v>
      </c>
      <c r="DG68" s="84" t="s">
        <v>54</v>
      </c>
      <c r="DH68" s="29" t="s">
        <v>8</v>
      </c>
      <c r="DI68" s="84" t="s">
        <v>54</v>
      </c>
      <c r="DJ68" s="2" t="s">
        <v>7</v>
      </c>
      <c r="DK68" s="2" t="s">
        <v>7</v>
      </c>
      <c r="DL68" s="84" t="s">
        <v>54</v>
      </c>
      <c r="DM68" s="84" t="s">
        <v>54</v>
      </c>
      <c r="DN68" s="29" t="s">
        <v>8</v>
      </c>
      <c r="DO68" s="84" t="s">
        <v>54</v>
      </c>
      <c r="DP68" s="29" t="s">
        <v>8</v>
      </c>
      <c r="DQ68" s="2" t="s">
        <v>7</v>
      </c>
      <c r="DR68" s="2" t="s">
        <v>7</v>
      </c>
      <c r="DS68" s="84" t="s">
        <v>54</v>
      </c>
      <c r="DT68" s="84" t="s">
        <v>54</v>
      </c>
      <c r="DU68" s="84" t="s">
        <v>54</v>
      </c>
      <c r="DV68" s="29" t="s">
        <v>8</v>
      </c>
      <c r="DW68" s="84" t="s">
        <v>54</v>
      </c>
      <c r="DX68" s="2" t="s">
        <v>7</v>
      </c>
      <c r="DY68" s="2" t="s">
        <v>7</v>
      </c>
      <c r="DZ68" s="29" t="s">
        <v>8</v>
      </c>
      <c r="EA68" s="29" t="s">
        <v>8</v>
      </c>
      <c r="EB68" s="84" t="s">
        <v>54</v>
      </c>
      <c r="EC68" s="84" t="s">
        <v>54</v>
      </c>
      <c r="ED68" s="84" t="s">
        <v>54</v>
      </c>
      <c r="EE68" s="2" t="s">
        <v>7</v>
      </c>
      <c r="EF68" s="2" t="s">
        <v>7</v>
      </c>
      <c r="EG68" s="84" t="s">
        <v>54</v>
      </c>
      <c r="EH68" s="84" t="s">
        <v>54</v>
      </c>
      <c r="EI68" s="84" t="s">
        <v>54</v>
      </c>
      <c r="EJ68" s="29" t="s">
        <v>8</v>
      </c>
      <c r="EK68" s="84" t="s">
        <v>54</v>
      </c>
      <c r="EL68" s="2" t="s">
        <v>7</v>
      </c>
      <c r="EM68" s="2" t="s">
        <v>7</v>
      </c>
      <c r="EN68" s="84" t="s">
        <v>54</v>
      </c>
      <c r="EO68" s="84" t="s">
        <v>54</v>
      </c>
      <c r="EP68" s="29" t="s">
        <v>8</v>
      </c>
      <c r="EQ68" s="84" t="s">
        <v>54</v>
      </c>
      <c r="ER68" s="29" t="s">
        <v>8</v>
      </c>
      <c r="ES68" s="2" t="s">
        <v>7</v>
      </c>
      <c r="ET68" s="2" t="s">
        <v>7</v>
      </c>
      <c r="EU68" s="84" t="s">
        <v>54</v>
      </c>
      <c r="EV68" s="84" t="s">
        <v>54</v>
      </c>
      <c r="EW68" s="84" t="s">
        <v>54</v>
      </c>
      <c r="EX68" s="29" t="s">
        <v>8</v>
      </c>
      <c r="EY68" s="84" t="s">
        <v>54</v>
      </c>
      <c r="EZ68" s="2" t="s">
        <v>7</v>
      </c>
      <c r="FA68" s="2" t="s">
        <v>7</v>
      </c>
      <c r="FB68" s="29" t="s">
        <v>8</v>
      </c>
      <c r="FC68" s="29" t="s">
        <v>8</v>
      </c>
      <c r="FD68" s="84" t="s">
        <v>54</v>
      </c>
      <c r="FE68" s="84" t="s">
        <v>54</v>
      </c>
      <c r="FF68" s="84" t="s">
        <v>54</v>
      </c>
      <c r="FG68" s="2" t="s">
        <v>7</v>
      </c>
      <c r="FH68" s="2" t="s">
        <v>7</v>
      </c>
      <c r="FI68" s="84" t="s">
        <v>54</v>
      </c>
      <c r="FJ68" s="84" t="s">
        <v>54</v>
      </c>
      <c r="FK68" s="84" t="s">
        <v>54</v>
      </c>
      <c r="FL68" s="29" t="s">
        <v>8</v>
      </c>
      <c r="FM68" s="84" t="s">
        <v>54</v>
      </c>
      <c r="FN68" s="2" t="s">
        <v>7</v>
      </c>
      <c r="FO68" s="2" t="s">
        <v>7</v>
      </c>
      <c r="FP68" s="84" t="s">
        <v>54</v>
      </c>
      <c r="FQ68" s="84" t="s">
        <v>54</v>
      </c>
      <c r="FR68" s="29" t="s">
        <v>8</v>
      </c>
      <c r="FS68" s="84" t="s">
        <v>54</v>
      </c>
      <c r="FT68" s="29" t="s">
        <v>8</v>
      </c>
      <c r="FU68" s="2" t="s">
        <v>7</v>
      </c>
      <c r="FV68" s="2" t="s">
        <v>7</v>
      </c>
      <c r="FW68" s="84" t="s">
        <v>54</v>
      </c>
      <c r="FX68" s="84" t="s">
        <v>54</v>
      </c>
      <c r="FY68" s="84" t="s">
        <v>54</v>
      </c>
      <c r="FZ68" s="29" t="s">
        <v>8</v>
      </c>
      <c r="GA68" s="84" t="s">
        <v>54</v>
      </c>
      <c r="GB68" s="2" t="s">
        <v>7</v>
      </c>
      <c r="GC68" s="2" t="s">
        <v>7</v>
      </c>
      <c r="GD68" s="29" t="s">
        <v>8</v>
      </c>
      <c r="GE68" s="29" t="s">
        <v>8</v>
      </c>
      <c r="GF68" s="84" t="s">
        <v>54</v>
      </c>
      <c r="GG68" s="84" t="s">
        <v>54</v>
      </c>
      <c r="GH68" s="84" t="s">
        <v>54</v>
      </c>
      <c r="GI68" s="2" t="s">
        <v>7</v>
      </c>
      <c r="GJ68" s="2" t="s">
        <v>7</v>
      </c>
      <c r="GK68" s="84" t="s">
        <v>54</v>
      </c>
      <c r="GL68" s="84" t="s">
        <v>54</v>
      </c>
      <c r="GM68" s="84" t="s">
        <v>54</v>
      </c>
      <c r="GN68" s="29" t="s">
        <v>8</v>
      </c>
      <c r="GO68" s="84" t="s">
        <v>54</v>
      </c>
      <c r="GP68" s="2" t="s">
        <v>7</v>
      </c>
      <c r="GQ68" s="2" t="s">
        <v>7</v>
      </c>
      <c r="GR68" s="84" t="s">
        <v>54</v>
      </c>
      <c r="GS68" s="84" t="s">
        <v>54</v>
      </c>
      <c r="GT68" s="29" t="s">
        <v>8</v>
      </c>
      <c r="GU68" s="84" t="s">
        <v>54</v>
      </c>
      <c r="GV68" s="29" t="s">
        <v>8</v>
      </c>
      <c r="GW68" s="2" t="s">
        <v>7</v>
      </c>
      <c r="GX68" s="2" t="s">
        <v>7</v>
      </c>
      <c r="GY68" s="84" t="s">
        <v>54</v>
      </c>
      <c r="GZ68" s="84" t="s">
        <v>54</v>
      </c>
      <c r="HA68" s="84" t="s">
        <v>54</v>
      </c>
      <c r="HB68" s="29" t="s">
        <v>8</v>
      </c>
      <c r="HC68" s="84" t="s">
        <v>54</v>
      </c>
      <c r="HD68" s="2" t="s">
        <v>7</v>
      </c>
      <c r="HE68" s="2" t="s">
        <v>7</v>
      </c>
      <c r="HF68" s="29" t="s">
        <v>8</v>
      </c>
      <c r="HG68" s="29" t="s">
        <v>8</v>
      </c>
      <c r="HH68" s="84" t="s">
        <v>54</v>
      </c>
      <c r="HI68" s="84" t="s">
        <v>54</v>
      </c>
      <c r="HJ68" s="84" t="s">
        <v>54</v>
      </c>
      <c r="HK68" s="2" t="s">
        <v>7</v>
      </c>
      <c r="HL68" s="2" t="s">
        <v>7</v>
      </c>
      <c r="HM68" s="84" t="s">
        <v>54</v>
      </c>
      <c r="HN68" s="84" t="s">
        <v>54</v>
      </c>
      <c r="HO68" s="84" t="s">
        <v>54</v>
      </c>
      <c r="HP68" s="29" t="s">
        <v>8</v>
      </c>
      <c r="HQ68" s="84" t="s">
        <v>54</v>
      </c>
      <c r="HR68" s="2" t="s">
        <v>7</v>
      </c>
      <c r="HS68" s="2" t="s">
        <v>7</v>
      </c>
      <c r="HT68" s="84" t="s">
        <v>54</v>
      </c>
      <c r="HU68" s="84" t="s">
        <v>54</v>
      </c>
      <c r="HV68" s="29" t="s">
        <v>8</v>
      </c>
      <c r="HW68" s="84" t="s">
        <v>54</v>
      </c>
      <c r="HX68" s="29" t="s">
        <v>8</v>
      </c>
      <c r="HY68" s="2" t="s">
        <v>7</v>
      </c>
      <c r="HZ68" s="2" t="s">
        <v>7</v>
      </c>
      <c r="IA68" s="84" t="s">
        <v>54</v>
      </c>
      <c r="IB68" s="84" t="s">
        <v>54</v>
      </c>
      <c r="IC68" s="84" t="s">
        <v>54</v>
      </c>
      <c r="ID68" s="29" t="s">
        <v>8</v>
      </c>
      <c r="IE68" s="84" t="s">
        <v>54</v>
      </c>
      <c r="IF68" s="2" t="s">
        <v>7</v>
      </c>
      <c r="IG68" s="2" t="s">
        <v>7</v>
      </c>
      <c r="IH68" s="29" t="s">
        <v>8</v>
      </c>
      <c r="II68" s="29" t="s">
        <v>8</v>
      </c>
      <c r="IJ68" s="84" t="s">
        <v>54</v>
      </c>
      <c r="IK68" s="84" t="s">
        <v>54</v>
      </c>
      <c r="IL68" s="84" t="s">
        <v>54</v>
      </c>
      <c r="IM68" s="2" t="s">
        <v>7</v>
      </c>
      <c r="IN68" s="2" t="s">
        <v>7</v>
      </c>
      <c r="IO68" s="84" t="s">
        <v>54</v>
      </c>
      <c r="IP68" s="84" t="s">
        <v>54</v>
      </c>
      <c r="IQ68" s="84" t="s">
        <v>54</v>
      </c>
      <c r="IR68" s="29" t="s">
        <v>8</v>
      </c>
      <c r="IS68" s="84" t="s">
        <v>54</v>
      </c>
      <c r="IT68" s="2" t="s">
        <v>7</v>
      </c>
      <c r="IU68" s="2" t="s">
        <v>7</v>
      </c>
      <c r="IV68" s="84" t="s">
        <v>54</v>
      </c>
      <c r="IW68" s="84" t="s">
        <v>54</v>
      </c>
      <c r="IX68" s="29" t="s">
        <v>8</v>
      </c>
      <c r="IY68" s="84" t="s">
        <v>54</v>
      </c>
      <c r="IZ68" s="29" t="s">
        <v>8</v>
      </c>
      <c r="JA68" s="2" t="s">
        <v>7</v>
      </c>
      <c r="JB68" s="2" t="s">
        <v>7</v>
      </c>
      <c r="JC68" s="84" t="s">
        <v>54</v>
      </c>
      <c r="JD68" s="84" t="s">
        <v>54</v>
      </c>
      <c r="JE68" s="84" t="s">
        <v>54</v>
      </c>
      <c r="JF68" s="29" t="s">
        <v>8</v>
      </c>
      <c r="JG68" s="84" t="s">
        <v>54</v>
      </c>
      <c r="JH68" s="2" t="s">
        <v>7</v>
      </c>
      <c r="JI68" s="2" t="s">
        <v>7</v>
      </c>
      <c r="JJ68" s="29" t="s">
        <v>8</v>
      </c>
      <c r="JK68" s="29" t="s">
        <v>8</v>
      </c>
      <c r="JL68" s="84" t="s">
        <v>54</v>
      </c>
      <c r="JM68" s="84" t="s">
        <v>54</v>
      </c>
      <c r="JN68" s="84" t="s">
        <v>54</v>
      </c>
      <c r="JO68" s="2" t="s">
        <v>7</v>
      </c>
      <c r="JP68" s="2" t="s">
        <v>7</v>
      </c>
      <c r="JQ68" s="84" t="s">
        <v>54</v>
      </c>
      <c r="JR68" s="84" t="s">
        <v>54</v>
      </c>
      <c r="JS68" s="84" t="s">
        <v>54</v>
      </c>
      <c r="JT68" s="29" t="s">
        <v>8</v>
      </c>
      <c r="JU68" s="84" t="s">
        <v>54</v>
      </c>
      <c r="JV68" s="2" t="s">
        <v>7</v>
      </c>
      <c r="JW68" s="2" t="s">
        <v>7</v>
      </c>
      <c r="JX68" s="84" t="s">
        <v>54</v>
      </c>
      <c r="JY68" s="84" t="s">
        <v>54</v>
      </c>
      <c r="JZ68" s="29" t="s">
        <v>8</v>
      </c>
      <c r="KA68" s="84" t="s">
        <v>54</v>
      </c>
      <c r="KB68" s="29" t="s">
        <v>8</v>
      </c>
      <c r="KC68" s="2" t="s">
        <v>7</v>
      </c>
      <c r="KD68" s="2" t="s">
        <v>7</v>
      </c>
      <c r="KE68" s="84" t="s">
        <v>54</v>
      </c>
      <c r="KF68" s="84" t="s">
        <v>54</v>
      </c>
      <c r="KG68" s="84" t="s">
        <v>54</v>
      </c>
      <c r="KH68" s="29" t="s">
        <v>8</v>
      </c>
      <c r="KI68" s="84" t="s">
        <v>54</v>
      </c>
      <c r="KJ68" s="2" t="s">
        <v>7</v>
      </c>
      <c r="KK68" s="2" t="s">
        <v>7</v>
      </c>
      <c r="KL68" s="29" t="s">
        <v>8</v>
      </c>
      <c r="KM68" s="29" t="s">
        <v>8</v>
      </c>
      <c r="KN68" s="84" t="s">
        <v>54</v>
      </c>
      <c r="KO68" s="84" t="s">
        <v>54</v>
      </c>
      <c r="KP68" s="84" t="s">
        <v>54</v>
      </c>
      <c r="KQ68" s="2" t="s">
        <v>7</v>
      </c>
      <c r="KR68" s="2" t="s">
        <v>7</v>
      </c>
      <c r="KS68" s="84" t="s">
        <v>54</v>
      </c>
      <c r="KT68" s="84" t="s">
        <v>54</v>
      </c>
      <c r="KU68" s="84" t="s">
        <v>54</v>
      </c>
      <c r="KV68" s="29" t="s">
        <v>8</v>
      </c>
      <c r="KW68" s="84" t="s">
        <v>54</v>
      </c>
      <c r="KX68" s="2" t="s">
        <v>7</v>
      </c>
      <c r="KY68" s="2" t="s">
        <v>7</v>
      </c>
      <c r="KZ68" s="84" t="s">
        <v>54</v>
      </c>
      <c r="LA68" s="84" t="s">
        <v>54</v>
      </c>
      <c r="LB68" s="29" t="s">
        <v>8</v>
      </c>
      <c r="LC68" s="84" t="s">
        <v>54</v>
      </c>
      <c r="LD68" s="29" t="s">
        <v>8</v>
      </c>
      <c r="LE68" s="2" t="s">
        <v>7</v>
      </c>
      <c r="LF68" s="2" t="s">
        <v>7</v>
      </c>
      <c r="LG68" s="84" t="s">
        <v>54</v>
      </c>
      <c r="LH68" s="84" t="s">
        <v>54</v>
      </c>
      <c r="LI68" s="84" t="s">
        <v>54</v>
      </c>
      <c r="LJ68" s="29" t="s">
        <v>8</v>
      </c>
      <c r="LK68" s="84" t="s">
        <v>54</v>
      </c>
      <c r="LL68" s="2" t="s">
        <v>7</v>
      </c>
      <c r="LM68" s="2" t="s">
        <v>7</v>
      </c>
      <c r="LN68" s="29" t="s">
        <v>8</v>
      </c>
      <c r="LO68" s="29" t="s">
        <v>8</v>
      </c>
      <c r="LP68" s="84" t="s">
        <v>54</v>
      </c>
      <c r="LQ68" s="84" t="s">
        <v>54</v>
      </c>
      <c r="LR68" s="84" t="s">
        <v>54</v>
      </c>
      <c r="LS68" s="2" t="s">
        <v>7</v>
      </c>
      <c r="LT68" s="2" t="s">
        <v>7</v>
      </c>
      <c r="LU68" s="84" t="s">
        <v>54</v>
      </c>
      <c r="LV68" s="84" t="s">
        <v>54</v>
      </c>
      <c r="LW68" s="84" t="s">
        <v>54</v>
      </c>
      <c r="LX68" s="29" t="s">
        <v>8</v>
      </c>
      <c r="LY68" s="84" t="s">
        <v>54</v>
      </c>
      <c r="LZ68" s="2" t="s">
        <v>7</v>
      </c>
      <c r="MA68" s="2" t="s">
        <v>7</v>
      </c>
      <c r="MB68" s="84" t="s">
        <v>54</v>
      </c>
      <c r="MC68" s="84" t="s">
        <v>54</v>
      </c>
      <c r="MD68" s="29" t="s">
        <v>8</v>
      </c>
      <c r="ME68" s="84" t="s">
        <v>54</v>
      </c>
      <c r="MF68" s="29" t="s">
        <v>8</v>
      </c>
      <c r="MG68" s="2" t="s">
        <v>7</v>
      </c>
      <c r="MH68" s="2" t="s">
        <v>7</v>
      </c>
      <c r="MI68" s="84" t="s">
        <v>54</v>
      </c>
      <c r="MJ68" s="84" t="s">
        <v>54</v>
      </c>
      <c r="MK68" s="84" t="s">
        <v>54</v>
      </c>
      <c r="ML68" s="29" t="s">
        <v>8</v>
      </c>
      <c r="MM68" s="84" t="s">
        <v>54</v>
      </c>
      <c r="MN68" s="2" t="s">
        <v>7</v>
      </c>
      <c r="MO68" s="2" t="s">
        <v>7</v>
      </c>
      <c r="MP68" s="29" t="s">
        <v>8</v>
      </c>
      <c r="MQ68" s="29" t="s">
        <v>8</v>
      </c>
      <c r="MR68" s="84" t="s">
        <v>54</v>
      </c>
      <c r="MS68" s="84" t="s">
        <v>54</v>
      </c>
      <c r="MT68" s="84" t="s">
        <v>54</v>
      </c>
      <c r="MU68" s="2" t="s">
        <v>7</v>
      </c>
      <c r="MV68" s="2" t="s">
        <v>7</v>
      </c>
      <c r="MW68" s="84" t="s">
        <v>54</v>
      </c>
      <c r="MX68" s="84" t="s">
        <v>54</v>
      </c>
      <c r="MY68" s="84" t="s">
        <v>54</v>
      </c>
      <c r="MZ68" s="29" t="s">
        <v>8</v>
      </c>
      <c r="NA68" s="84" t="s">
        <v>54</v>
      </c>
      <c r="NB68" s="2" t="s">
        <v>7</v>
      </c>
      <c r="NC68" s="2" t="s">
        <v>7</v>
      </c>
      <c r="ND68" s="84" t="s">
        <v>54</v>
      </c>
      <c r="NE68" s="84" t="s">
        <v>54</v>
      </c>
      <c r="NF68" s="29" t="s">
        <v>8</v>
      </c>
      <c r="NG68" s="84" t="s">
        <v>54</v>
      </c>
      <c r="NH68" s="29" t="s">
        <v>8</v>
      </c>
      <c r="NI68" s="2" t="s">
        <v>7</v>
      </c>
      <c r="NJ68" s="2" t="s">
        <v>7</v>
      </c>
      <c r="NK68" s="84" t="s">
        <v>54</v>
      </c>
      <c r="NL68" s="84" t="s">
        <v>54</v>
      </c>
      <c r="NM68" s="84" t="s">
        <v>54</v>
      </c>
      <c r="NN68" s="29" t="s">
        <v>8</v>
      </c>
      <c r="NO68" s="84" t="s">
        <v>54</v>
      </c>
      <c r="NP68" s="2" t="s">
        <v>7</v>
      </c>
      <c r="NQ68" s="2" t="s">
        <v>7</v>
      </c>
      <c r="NR68" s="29" t="s">
        <v>8</v>
      </c>
      <c r="NS68" s="29" t="s">
        <v>8</v>
      </c>
      <c r="NT68" s="84" t="s">
        <v>54</v>
      </c>
      <c r="NU68" s="84" t="s">
        <v>54</v>
      </c>
      <c r="NV68" s="84" t="s">
        <v>54</v>
      </c>
      <c r="NW68" s="2" t="s">
        <v>7</v>
      </c>
      <c r="NX68" s="2" t="s">
        <v>7</v>
      </c>
      <c r="NY68" s="84" t="s">
        <v>54</v>
      </c>
      <c r="NZ68" s="84" t="s">
        <v>54</v>
      </c>
      <c r="OA68" s="84" t="s">
        <v>54</v>
      </c>
      <c r="OB68" s="29" t="s">
        <v>8</v>
      </c>
      <c r="OC68" s="84" t="s">
        <v>54</v>
      </c>
      <c r="OD68" s="2" t="s">
        <v>7</v>
      </c>
      <c r="OE68" s="2" t="s">
        <v>7</v>
      </c>
    </row>
    <row r="70" spans="1:395">
      <c r="A70" s="124"/>
      <c r="B70" s="123" t="s">
        <v>282</v>
      </c>
      <c r="C70" s="123" t="s">
        <v>282</v>
      </c>
      <c r="D70" s="123" t="s">
        <v>282</v>
      </c>
      <c r="E70" s="105" t="s">
        <v>8</v>
      </c>
      <c r="F70" s="105" t="s">
        <v>8</v>
      </c>
      <c r="G70" s="4" t="s">
        <v>7</v>
      </c>
      <c r="H70" s="4" t="s">
        <v>7</v>
      </c>
    </row>
    <row r="71" spans="1:395">
      <c r="A71" s="124"/>
      <c r="B71" s="105" t="s">
        <v>8</v>
      </c>
      <c r="C71" s="105" t="s">
        <v>8</v>
      </c>
      <c r="D71" s="123" t="s">
        <v>46</v>
      </c>
      <c r="E71" s="123" t="s">
        <v>282</v>
      </c>
      <c r="F71" s="123" t="s">
        <v>282</v>
      </c>
      <c r="G71" s="4" t="s">
        <v>7</v>
      </c>
      <c r="H71" s="4" t="s">
        <v>7</v>
      </c>
    </row>
    <row r="73" spans="1:395">
      <c r="A73" s="40"/>
    </row>
    <row r="74" spans="1:395">
      <c r="A74" s="40"/>
    </row>
  </sheetData>
  <mergeCells count="177">
    <mergeCell ref="NR2:NX2"/>
    <mergeCell ref="NY2:OE2"/>
    <mergeCell ref="OF2:OL2"/>
    <mergeCell ref="OM2:OS2"/>
    <mergeCell ref="OT2:OZ2"/>
    <mergeCell ref="LG2:LM2"/>
    <mergeCell ref="LN2:LT2"/>
    <mergeCell ref="LU2:MA2"/>
    <mergeCell ref="MB2:MH2"/>
    <mergeCell ref="MI2:MO2"/>
    <mergeCell ref="MP2:MV2"/>
    <mergeCell ref="MW2:NC2"/>
    <mergeCell ref="ND2:NJ2"/>
    <mergeCell ref="NK2:NQ2"/>
    <mergeCell ref="IV2:JB2"/>
    <mergeCell ref="JC2:JI2"/>
    <mergeCell ref="JJ2:JP2"/>
    <mergeCell ref="JQ2:JW2"/>
    <mergeCell ref="JX2:KD2"/>
    <mergeCell ref="KE2:KK2"/>
    <mergeCell ref="KL2:KR2"/>
    <mergeCell ref="KS2:KY2"/>
    <mergeCell ref="KZ2:LF2"/>
    <mergeCell ref="GK2:GQ2"/>
    <mergeCell ref="GR2:GX2"/>
    <mergeCell ref="GY2:HE2"/>
    <mergeCell ref="HF2:HL2"/>
    <mergeCell ref="HM2:HS2"/>
    <mergeCell ref="HT2:HZ2"/>
    <mergeCell ref="IA2:IG2"/>
    <mergeCell ref="IH2:IN2"/>
    <mergeCell ref="IO2:IU2"/>
    <mergeCell ref="DZ2:EF2"/>
    <mergeCell ref="EG2:EM2"/>
    <mergeCell ref="EN2:ET2"/>
    <mergeCell ref="EU2:FA2"/>
    <mergeCell ref="FB2:FH2"/>
    <mergeCell ref="FI2:FO2"/>
    <mergeCell ref="FP2:FV2"/>
    <mergeCell ref="FW2:GC2"/>
    <mergeCell ref="GD2:GJ2"/>
    <mergeCell ref="BO2:BU2"/>
    <mergeCell ref="BV2:CB2"/>
    <mergeCell ref="CC2:CI2"/>
    <mergeCell ref="CJ2:CP2"/>
    <mergeCell ref="CQ2:CW2"/>
    <mergeCell ref="CX2:DD2"/>
    <mergeCell ref="DE2:DK2"/>
    <mergeCell ref="DL2:DR2"/>
    <mergeCell ref="DS2:DY2"/>
    <mergeCell ref="B2:H2"/>
    <mergeCell ref="K2:Q2"/>
    <mergeCell ref="R2:X2"/>
    <mergeCell ref="Y2:AE2"/>
    <mergeCell ref="AF2:AL2"/>
    <mergeCell ref="AM2:AS2"/>
    <mergeCell ref="AT2:AZ2"/>
    <mergeCell ref="BA2:BG2"/>
    <mergeCell ref="BH2:BN2"/>
    <mergeCell ref="NK31:NQ31"/>
    <mergeCell ref="NR31:NX31"/>
    <mergeCell ref="NY31:OE31"/>
    <mergeCell ref="OF31:OL31"/>
    <mergeCell ref="OM31:OS31"/>
    <mergeCell ref="OT31:OZ31"/>
    <mergeCell ref="LU31:MA31"/>
    <mergeCell ref="MB31:MH31"/>
    <mergeCell ref="MI31:MO31"/>
    <mergeCell ref="MP31:MV31"/>
    <mergeCell ref="MW31:NC31"/>
    <mergeCell ref="ND31:NJ31"/>
    <mergeCell ref="KE31:KK31"/>
    <mergeCell ref="KL31:KR31"/>
    <mergeCell ref="KS31:KY31"/>
    <mergeCell ref="KZ31:LF31"/>
    <mergeCell ref="LG31:LM31"/>
    <mergeCell ref="LN31:LT31"/>
    <mergeCell ref="IO31:IU31"/>
    <mergeCell ref="IV31:JB31"/>
    <mergeCell ref="JC31:JI31"/>
    <mergeCell ref="JJ31:JP31"/>
    <mergeCell ref="JQ31:JW31"/>
    <mergeCell ref="JX31:KD31"/>
    <mergeCell ref="GY31:HE31"/>
    <mergeCell ref="HF31:HL31"/>
    <mergeCell ref="HM31:HS31"/>
    <mergeCell ref="HT31:HZ31"/>
    <mergeCell ref="IA31:IG31"/>
    <mergeCell ref="IH31:IN31"/>
    <mergeCell ref="FI31:FO31"/>
    <mergeCell ref="FP31:FV31"/>
    <mergeCell ref="FW31:GC31"/>
    <mergeCell ref="GD31:GJ31"/>
    <mergeCell ref="GK31:GQ31"/>
    <mergeCell ref="GR31:GX31"/>
    <mergeCell ref="DS31:DY31"/>
    <mergeCell ref="DZ31:EF31"/>
    <mergeCell ref="EG31:EM31"/>
    <mergeCell ref="EN31:ET31"/>
    <mergeCell ref="EU31:FA31"/>
    <mergeCell ref="FB31:FH31"/>
    <mergeCell ref="CC31:CI31"/>
    <mergeCell ref="CJ31:CP31"/>
    <mergeCell ref="CQ31:CW31"/>
    <mergeCell ref="CX31:DD31"/>
    <mergeCell ref="DE31:DK31"/>
    <mergeCell ref="DL31:DR31"/>
    <mergeCell ref="AM31:AS31"/>
    <mergeCell ref="AT31:AZ31"/>
    <mergeCell ref="BA31:BG31"/>
    <mergeCell ref="BH31:BN31"/>
    <mergeCell ref="BO31:BU31"/>
    <mergeCell ref="BV31:CB31"/>
    <mergeCell ref="NR1:NX1"/>
    <mergeCell ref="NY1:OE1"/>
    <mergeCell ref="OF1:OL1"/>
    <mergeCell ref="KE1:KK1"/>
    <mergeCell ref="HF1:HL1"/>
    <mergeCell ref="HM1:HS1"/>
    <mergeCell ref="HT1:HZ1"/>
    <mergeCell ref="IA1:IG1"/>
    <mergeCell ref="IH1:IN1"/>
    <mergeCell ref="IO1:IU1"/>
    <mergeCell ref="FP1:FV1"/>
    <mergeCell ref="FW1:GC1"/>
    <mergeCell ref="GD1:GJ1"/>
    <mergeCell ref="GK1:GQ1"/>
    <mergeCell ref="GR1:GX1"/>
    <mergeCell ref="GY1:HE1"/>
    <mergeCell ref="DZ1:EF1"/>
    <mergeCell ref="EG1:EM1"/>
    <mergeCell ref="OM1:OS1"/>
    <mergeCell ref="OT1:OZ1"/>
    <mergeCell ref="B31:H31"/>
    <mergeCell ref="K31:Q31"/>
    <mergeCell ref="R31:X31"/>
    <mergeCell ref="Y31:AE31"/>
    <mergeCell ref="AF31:AL31"/>
    <mergeCell ref="MB1:MH1"/>
    <mergeCell ref="MI1:MO1"/>
    <mergeCell ref="MP1:MV1"/>
    <mergeCell ref="MW1:NC1"/>
    <mergeCell ref="ND1:NJ1"/>
    <mergeCell ref="NK1:NQ1"/>
    <mergeCell ref="KL1:KR1"/>
    <mergeCell ref="KS1:KY1"/>
    <mergeCell ref="KZ1:LF1"/>
    <mergeCell ref="LG1:LM1"/>
    <mergeCell ref="LN1:LT1"/>
    <mergeCell ref="LU1:MA1"/>
    <mergeCell ref="IV1:JB1"/>
    <mergeCell ref="JC1:JI1"/>
    <mergeCell ref="JJ1:JP1"/>
    <mergeCell ref="JQ1:JW1"/>
    <mergeCell ref="JX1:KD1"/>
    <mergeCell ref="EN1:ET1"/>
    <mergeCell ref="EU1:FA1"/>
    <mergeCell ref="FB1:FH1"/>
    <mergeCell ref="FI1:FO1"/>
    <mergeCell ref="CJ1:CP1"/>
    <mergeCell ref="CQ1:CW1"/>
    <mergeCell ref="CX1:DD1"/>
    <mergeCell ref="DE1:DK1"/>
    <mergeCell ref="DL1:DR1"/>
    <mergeCell ref="DS1:DY1"/>
    <mergeCell ref="AT1:AZ1"/>
    <mergeCell ref="BA1:BG1"/>
    <mergeCell ref="BH1:BN1"/>
    <mergeCell ref="BO1:BU1"/>
    <mergeCell ref="BV1:CB1"/>
    <mergeCell ref="CC1:CI1"/>
    <mergeCell ref="B1:H1"/>
    <mergeCell ref="K1:Q1"/>
    <mergeCell ref="R1:X1"/>
    <mergeCell ref="Y1:AE1"/>
    <mergeCell ref="AF1:AL1"/>
    <mergeCell ref="AM1:AS1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C51"/>
  <sheetViews>
    <sheetView tabSelected="1" workbookViewId="0">
      <selection activeCell="C43" sqref="C43"/>
    </sheetView>
  </sheetViews>
  <sheetFormatPr baseColWidth="10" defaultColWidth="22.6640625" defaultRowHeight="14" x14ac:dyDescent="0"/>
  <cols>
    <col min="1" max="1" width="14.6640625" customWidth="1"/>
    <col min="2" max="2" width="11.6640625" customWidth="1"/>
  </cols>
  <sheetData>
    <row r="1" spans="1:601" ht="18">
      <c r="A1" s="229" t="s">
        <v>190</v>
      </c>
      <c r="B1" s="231"/>
      <c r="C1" s="232"/>
      <c r="D1" s="232"/>
      <c r="E1" s="232"/>
      <c r="F1" s="232"/>
      <c r="G1" s="232"/>
      <c r="H1" s="232"/>
      <c r="I1" s="232"/>
      <c r="J1" s="233"/>
      <c r="K1" s="229" t="s">
        <v>191</v>
      </c>
      <c r="L1" s="231"/>
      <c r="M1" s="232"/>
      <c r="N1" s="232"/>
      <c r="O1" s="232"/>
      <c r="P1" s="232"/>
      <c r="Q1" s="232"/>
      <c r="R1" s="232"/>
      <c r="S1" s="232"/>
      <c r="T1" s="233"/>
      <c r="U1" s="229" t="s">
        <v>192</v>
      </c>
      <c r="V1" s="231"/>
      <c r="W1" s="232"/>
      <c r="X1" s="232"/>
      <c r="Y1" s="232"/>
      <c r="Z1" s="232"/>
      <c r="AA1" s="232"/>
      <c r="AB1" s="232"/>
      <c r="AC1" s="232"/>
      <c r="AD1" s="233"/>
      <c r="AE1" s="229" t="s">
        <v>193</v>
      </c>
      <c r="AF1" s="231"/>
      <c r="AG1" s="232"/>
      <c r="AH1" s="232"/>
      <c r="AI1" s="232"/>
      <c r="AJ1" s="232"/>
      <c r="AK1" s="232"/>
      <c r="AL1" s="232"/>
      <c r="AM1" s="232"/>
      <c r="AN1" s="233"/>
      <c r="AO1" s="229" t="s">
        <v>194</v>
      </c>
      <c r="AP1" s="231"/>
      <c r="AQ1" s="232"/>
      <c r="AR1" s="232"/>
      <c r="AS1" s="232"/>
      <c r="AT1" s="232"/>
      <c r="AU1" s="232"/>
      <c r="AV1" s="232"/>
      <c r="AW1" s="232"/>
      <c r="AX1" s="233"/>
      <c r="AY1" s="229" t="s">
        <v>195</v>
      </c>
      <c r="AZ1" s="231"/>
      <c r="BA1" s="232"/>
      <c r="BB1" s="232"/>
      <c r="BC1" s="232"/>
      <c r="BD1" s="232"/>
      <c r="BE1" s="232"/>
      <c r="BF1" s="232"/>
      <c r="BG1" s="232"/>
      <c r="BH1" s="233"/>
      <c r="BI1" s="229" t="s">
        <v>196</v>
      </c>
      <c r="BJ1" s="231"/>
      <c r="BK1" s="232"/>
      <c r="BL1" s="232"/>
      <c r="BM1" s="232"/>
      <c r="BN1" s="232"/>
      <c r="BO1" s="232"/>
      <c r="BP1" s="232"/>
      <c r="BQ1" s="232"/>
      <c r="BR1" s="233"/>
      <c r="BS1" s="229" t="s">
        <v>197</v>
      </c>
      <c r="BT1" s="231"/>
      <c r="BU1" s="232"/>
      <c r="BV1" s="232"/>
      <c r="BW1" s="232"/>
      <c r="BX1" s="232"/>
      <c r="BY1" s="232"/>
      <c r="BZ1" s="232"/>
      <c r="CA1" s="232"/>
      <c r="CB1" s="233"/>
      <c r="CC1" s="229" t="s">
        <v>198</v>
      </c>
      <c r="CD1" s="231"/>
      <c r="CE1" s="232"/>
      <c r="CF1" s="232"/>
      <c r="CG1" s="232"/>
      <c r="CH1" s="232"/>
      <c r="CI1" s="232"/>
      <c r="CJ1" s="232"/>
      <c r="CK1" s="232"/>
      <c r="CL1" s="233"/>
      <c r="CM1" s="229" t="s">
        <v>199</v>
      </c>
      <c r="CN1" s="231"/>
      <c r="CO1" s="232"/>
      <c r="CP1" s="232"/>
      <c r="CQ1" s="232"/>
      <c r="CR1" s="232"/>
      <c r="CS1" s="232"/>
      <c r="CT1" s="232"/>
      <c r="CU1" s="232"/>
      <c r="CV1" s="233"/>
      <c r="CW1" s="229" t="s">
        <v>200</v>
      </c>
      <c r="CX1" s="231"/>
      <c r="CY1" s="232"/>
      <c r="CZ1" s="232"/>
      <c r="DA1" s="232"/>
      <c r="DB1" s="232"/>
      <c r="DC1" s="232"/>
      <c r="DD1" s="232"/>
      <c r="DE1" s="232"/>
      <c r="DF1" s="233"/>
      <c r="DG1" s="229" t="s">
        <v>201</v>
      </c>
      <c r="DH1" s="231"/>
      <c r="DI1" s="232"/>
      <c r="DJ1" s="232"/>
      <c r="DK1" s="232"/>
      <c r="DL1" s="232"/>
      <c r="DM1" s="232"/>
      <c r="DN1" s="232"/>
      <c r="DO1" s="232"/>
      <c r="DP1" s="233"/>
      <c r="DQ1" s="229" t="s">
        <v>202</v>
      </c>
      <c r="DR1" s="231"/>
      <c r="DS1" s="232"/>
      <c r="DT1" s="232"/>
      <c r="DU1" s="232"/>
      <c r="DV1" s="232"/>
      <c r="DW1" s="232"/>
      <c r="DX1" s="232"/>
      <c r="DY1" s="232"/>
      <c r="DZ1" s="233"/>
      <c r="EA1" s="229" t="s">
        <v>203</v>
      </c>
      <c r="EB1" s="231"/>
      <c r="EC1" s="232"/>
      <c r="ED1" s="232"/>
      <c r="EE1" s="232"/>
      <c r="EF1" s="232"/>
      <c r="EG1" s="232"/>
      <c r="EH1" s="232"/>
      <c r="EI1" s="232"/>
      <c r="EJ1" s="233"/>
      <c r="EK1" s="229" t="s">
        <v>204</v>
      </c>
      <c r="EL1" s="231"/>
      <c r="EM1" s="232"/>
      <c r="EN1" s="232"/>
      <c r="EO1" s="232"/>
      <c r="EP1" s="232"/>
      <c r="EQ1" s="232"/>
      <c r="ER1" s="232"/>
      <c r="ES1" s="232"/>
      <c r="ET1" s="233"/>
      <c r="EU1" s="229" t="s">
        <v>205</v>
      </c>
      <c r="EV1" s="231"/>
      <c r="EW1" s="232"/>
      <c r="EX1" s="232"/>
      <c r="EY1" s="232"/>
      <c r="EZ1" s="232"/>
      <c r="FA1" s="232"/>
      <c r="FB1" s="232"/>
      <c r="FC1" s="232"/>
      <c r="FD1" s="233"/>
      <c r="FE1" s="229" t="s">
        <v>206</v>
      </c>
      <c r="FF1" s="231"/>
      <c r="FG1" s="232"/>
      <c r="FH1" s="232"/>
      <c r="FI1" s="232"/>
      <c r="FJ1" s="232"/>
      <c r="FK1" s="232"/>
      <c r="FL1" s="232"/>
      <c r="FM1" s="232"/>
      <c r="FN1" s="233"/>
      <c r="FO1" s="229" t="s">
        <v>207</v>
      </c>
      <c r="FP1" s="231"/>
      <c r="FQ1" s="232"/>
      <c r="FR1" s="232"/>
      <c r="FS1" s="232"/>
      <c r="FT1" s="232"/>
      <c r="FU1" s="232"/>
      <c r="FV1" s="232"/>
      <c r="FW1" s="232"/>
      <c r="FX1" s="233"/>
      <c r="FY1" s="229" t="s">
        <v>208</v>
      </c>
      <c r="FZ1" s="231"/>
      <c r="GA1" s="232"/>
      <c r="GB1" s="232"/>
      <c r="GC1" s="232"/>
      <c r="GD1" s="232"/>
      <c r="GE1" s="232"/>
      <c r="GF1" s="232"/>
      <c r="GG1" s="232"/>
      <c r="GH1" s="233"/>
      <c r="GI1" s="229" t="s">
        <v>209</v>
      </c>
      <c r="GJ1" s="231"/>
      <c r="GK1" s="232"/>
      <c r="GL1" s="232"/>
      <c r="GM1" s="232"/>
      <c r="GN1" s="232"/>
      <c r="GO1" s="232"/>
      <c r="GP1" s="232"/>
      <c r="GQ1" s="232"/>
      <c r="GR1" s="233"/>
      <c r="GS1" s="229" t="s">
        <v>210</v>
      </c>
      <c r="GT1" s="231"/>
      <c r="GU1" s="232"/>
      <c r="GV1" s="232"/>
      <c r="GW1" s="232"/>
      <c r="GX1" s="232"/>
      <c r="GY1" s="232"/>
      <c r="GZ1" s="232"/>
      <c r="HA1" s="232"/>
      <c r="HB1" s="233"/>
      <c r="HC1" s="229" t="s">
        <v>211</v>
      </c>
      <c r="HD1" s="231"/>
      <c r="HE1" s="232"/>
      <c r="HF1" s="232"/>
      <c r="HG1" s="232"/>
      <c r="HH1" s="232"/>
      <c r="HI1" s="232"/>
      <c r="HJ1" s="232"/>
      <c r="HK1" s="232"/>
      <c r="HL1" s="233"/>
      <c r="HM1" s="229" t="s">
        <v>212</v>
      </c>
      <c r="HN1" s="231"/>
      <c r="HO1" s="232"/>
      <c r="HP1" s="232"/>
      <c r="HQ1" s="232"/>
      <c r="HR1" s="232"/>
      <c r="HS1" s="232"/>
      <c r="HT1" s="232"/>
      <c r="HU1" s="232"/>
      <c r="HV1" s="233"/>
      <c r="HW1" s="229" t="s">
        <v>213</v>
      </c>
      <c r="HX1" s="231"/>
      <c r="HY1" s="232"/>
      <c r="HZ1" s="232"/>
      <c r="IA1" s="232"/>
      <c r="IB1" s="232"/>
      <c r="IC1" s="232"/>
      <c r="ID1" s="232"/>
      <c r="IE1" s="232"/>
      <c r="IF1" s="233"/>
      <c r="IG1" s="229" t="s">
        <v>214</v>
      </c>
      <c r="IH1" s="231"/>
      <c r="II1" s="232"/>
      <c r="IJ1" s="232"/>
      <c r="IK1" s="232"/>
      <c r="IL1" s="232"/>
      <c r="IM1" s="232"/>
      <c r="IN1" s="232"/>
      <c r="IO1" s="232"/>
      <c r="IP1" s="233"/>
      <c r="IQ1" s="229" t="s">
        <v>215</v>
      </c>
      <c r="IR1" s="231"/>
      <c r="IS1" s="232"/>
      <c r="IT1" s="232"/>
      <c r="IU1" s="232"/>
      <c r="IV1" s="232"/>
      <c r="IW1" s="232"/>
      <c r="IX1" s="232"/>
      <c r="IY1" s="232"/>
      <c r="IZ1" s="233"/>
      <c r="JA1" s="229" t="s">
        <v>216</v>
      </c>
      <c r="JB1" s="231"/>
      <c r="JC1" s="232"/>
      <c r="JD1" s="232"/>
      <c r="JE1" s="232"/>
      <c r="JF1" s="232"/>
      <c r="JG1" s="232"/>
      <c r="JH1" s="232"/>
      <c r="JI1" s="232"/>
      <c r="JJ1" s="233"/>
      <c r="JK1" s="229" t="s">
        <v>217</v>
      </c>
      <c r="JL1" s="231"/>
      <c r="JM1" s="232"/>
      <c r="JN1" s="232"/>
      <c r="JO1" s="232"/>
      <c r="JP1" s="232"/>
      <c r="JQ1" s="232"/>
      <c r="JR1" s="232"/>
      <c r="JS1" s="232"/>
      <c r="JT1" s="233"/>
      <c r="JU1" s="229" t="s">
        <v>218</v>
      </c>
      <c r="JV1" s="231"/>
      <c r="JW1" s="232"/>
      <c r="JX1" s="232"/>
      <c r="JY1" s="232"/>
      <c r="JZ1" s="232"/>
      <c r="KA1" s="232"/>
      <c r="KB1" s="232"/>
      <c r="KC1" s="232"/>
      <c r="KD1" s="233"/>
      <c r="KE1" s="229" t="s">
        <v>219</v>
      </c>
      <c r="KF1" s="231"/>
      <c r="KG1" s="232"/>
      <c r="KH1" s="232"/>
      <c r="KI1" s="232"/>
      <c r="KJ1" s="232"/>
      <c r="KK1" s="232"/>
      <c r="KL1" s="232"/>
      <c r="KM1" s="232"/>
      <c r="KN1" s="233"/>
      <c r="KO1" s="229" t="s">
        <v>220</v>
      </c>
      <c r="KP1" s="231"/>
      <c r="KQ1" s="232"/>
      <c r="KR1" s="232"/>
      <c r="KS1" s="232"/>
      <c r="KT1" s="232"/>
      <c r="KU1" s="232"/>
      <c r="KV1" s="232"/>
      <c r="KW1" s="232"/>
      <c r="KX1" s="233"/>
      <c r="KY1" s="229" t="s">
        <v>221</v>
      </c>
      <c r="KZ1" s="231"/>
      <c r="LA1" s="232"/>
      <c r="LB1" s="232"/>
      <c r="LC1" s="232"/>
      <c r="LD1" s="232"/>
      <c r="LE1" s="232"/>
      <c r="LF1" s="232"/>
      <c r="LG1" s="232"/>
      <c r="LH1" s="233"/>
      <c r="LI1" s="229" t="s">
        <v>222</v>
      </c>
      <c r="LJ1" s="231"/>
      <c r="LK1" s="232"/>
      <c r="LL1" s="232"/>
      <c r="LM1" s="232"/>
      <c r="LN1" s="232"/>
      <c r="LO1" s="232"/>
      <c r="LP1" s="232"/>
      <c r="LQ1" s="232"/>
      <c r="LR1" s="233"/>
      <c r="LS1" s="229" t="s">
        <v>223</v>
      </c>
      <c r="LT1" s="231"/>
      <c r="LU1" s="232"/>
      <c r="LV1" s="232"/>
      <c r="LW1" s="232"/>
      <c r="LX1" s="232"/>
      <c r="LY1" s="232"/>
      <c r="LZ1" s="232"/>
      <c r="MA1" s="232"/>
      <c r="MB1" s="233"/>
      <c r="MC1" s="229" t="s">
        <v>224</v>
      </c>
      <c r="MD1" s="231"/>
      <c r="ME1" s="232"/>
      <c r="MF1" s="232"/>
      <c r="MG1" s="232"/>
      <c r="MH1" s="232"/>
      <c r="MI1" s="232"/>
      <c r="MJ1" s="232"/>
      <c r="MK1" s="232"/>
      <c r="ML1" s="233"/>
      <c r="MM1" s="229" t="s">
        <v>225</v>
      </c>
      <c r="MN1" s="231"/>
      <c r="MO1" s="232"/>
      <c r="MP1" s="232"/>
      <c r="MQ1" s="232"/>
      <c r="MR1" s="232"/>
      <c r="MS1" s="232"/>
      <c r="MT1" s="232"/>
      <c r="MU1" s="232"/>
      <c r="MV1" s="233"/>
      <c r="MW1" s="229" t="s">
        <v>226</v>
      </c>
      <c r="MX1" s="231"/>
      <c r="MY1" s="232"/>
      <c r="MZ1" s="232"/>
      <c r="NA1" s="232"/>
      <c r="NB1" s="232"/>
      <c r="NC1" s="232"/>
      <c r="ND1" s="232"/>
      <c r="NE1" s="232"/>
      <c r="NF1" s="233"/>
      <c r="NG1" s="229" t="s">
        <v>227</v>
      </c>
      <c r="NH1" s="231"/>
      <c r="NI1" s="232"/>
      <c r="NJ1" s="232"/>
      <c r="NK1" s="232"/>
      <c r="NL1" s="232"/>
      <c r="NM1" s="232"/>
      <c r="NN1" s="232"/>
      <c r="NO1" s="232"/>
      <c r="NP1" s="233"/>
      <c r="NQ1" s="229" t="s">
        <v>228</v>
      </c>
      <c r="NR1" s="231"/>
      <c r="NS1" s="232"/>
      <c r="NT1" s="232"/>
      <c r="NU1" s="232"/>
      <c r="NV1" s="232"/>
      <c r="NW1" s="232"/>
      <c r="NX1" s="232"/>
      <c r="NY1" s="232"/>
      <c r="NZ1" s="233"/>
      <c r="OA1" s="229" t="s">
        <v>229</v>
      </c>
      <c r="OB1" s="231"/>
      <c r="OC1" s="232"/>
      <c r="OD1" s="232"/>
      <c r="OE1" s="232"/>
      <c r="OF1" s="232"/>
      <c r="OG1" s="232"/>
      <c r="OH1" s="232"/>
      <c r="OI1" s="232"/>
      <c r="OJ1" s="233"/>
      <c r="OK1" s="229" t="s">
        <v>230</v>
      </c>
      <c r="OL1" s="231"/>
      <c r="OM1" s="232"/>
      <c r="ON1" s="232"/>
      <c r="OO1" s="232"/>
      <c r="OP1" s="232"/>
      <c r="OQ1" s="232"/>
      <c r="OR1" s="232"/>
      <c r="OS1" s="232"/>
      <c r="OT1" s="233"/>
      <c r="OU1" s="229" t="s">
        <v>231</v>
      </c>
      <c r="OV1" s="231"/>
      <c r="OW1" s="232"/>
      <c r="OX1" s="232"/>
      <c r="OY1" s="232"/>
      <c r="OZ1" s="232"/>
      <c r="PA1" s="232"/>
      <c r="PB1" s="232"/>
      <c r="PC1" s="232"/>
      <c r="PD1" s="233"/>
      <c r="PE1" s="229" t="s">
        <v>232</v>
      </c>
      <c r="PF1" s="231"/>
      <c r="PG1" s="232"/>
      <c r="PH1" s="232"/>
      <c r="PI1" s="232"/>
      <c r="PJ1" s="232"/>
      <c r="PK1" s="232"/>
      <c r="PL1" s="232"/>
      <c r="PM1" s="232"/>
      <c r="PN1" s="233"/>
      <c r="PO1" s="229" t="s">
        <v>233</v>
      </c>
      <c r="PP1" s="231"/>
      <c r="PQ1" s="232"/>
      <c r="PR1" s="232"/>
      <c r="PS1" s="232"/>
      <c r="PT1" s="232"/>
      <c r="PU1" s="232"/>
      <c r="PV1" s="232"/>
      <c r="PW1" s="232"/>
      <c r="PX1" s="233"/>
      <c r="PY1" s="229" t="s">
        <v>234</v>
      </c>
      <c r="PZ1" s="231"/>
      <c r="QA1" s="232"/>
      <c r="QB1" s="232"/>
      <c r="QC1" s="232"/>
      <c r="QD1" s="232"/>
      <c r="QE1" s="232"/>
      <c r="QF1" s="232"/>
      <c r="QG1" s="232"/>
      <c r="QH1" s="233"/>
      <c r="QI1" s="229" t="s">
        <v>235</v>
      </c>
      <c r="QJ1" s="231"/>
      <c r="QK1" s="232"/>
      <c r="QL1" s="232"/>
      <c r="QM1" s="232"/>
      <c r="QN1" s="232"/>
      <c r="QO1" s="232"/>
      <c r="QP1" s="232"/>
      <c r="QQ1" s="232"/>
      <c r="QR1" s="233"/>
      <c r="QS1" s="229" t="s">
        <v>236</v>
      </c>
      <c r="QT1" s="231"/>
      <c r="QU1" s="232"/>
      <c r="QV1" s="232"/>
      <c r="QW1" s="232"/>
      <c r="QX1" s="232"/>
      <c r="QY1" s="232"/>
      <c r="QZ1" s="232"/>
      <c r="RA1" s="232"/>
      <c r="RB1" s="233"/>
      <c r="RC1" s="229" t="s">
        <v>237</v>
      </c>
      <c r="RD1" s="231"/>
      <c r="RE1" s="232"/>
      <c r="RF1" s="232"/>
      <c r="RG1" s="232"/>
      <c r="RH1" s="232"/>
      <c r="RI1" s="232"/>
      <c r="RJ1" s="232"/>
      <c r="RK1" s="232"/>
      <c r="RL1" s="233"/>
      <c r="RM1" s="229" t="s">
        <v>238</v>
      </c>
      <c r="RN1" s="231"/>
      <c r="RO1" s="232"/>
      <c r="RP1" s="232"/>
      <c r="RQ1" s="232"/>
      <c r="RR1" s="232"/>
      <c r="RS1" s="232"/>
      <c r="RT1" s="232"/>
      <c r="RU1" s="232"/>
      <c r="RV1" s="233"/>
      <c r="RW1" s="229" t="s">
        <v>239</v>
      </c>
      <c r="RX1" s="231"/>
      <c r="RY1" s="232"/>
      <c r="RZ1" s="232"/>
      <c r="SA1" s="232"/>
      <c r="SB1" s="232"/>
      <c r="SC1" s="232"/>
      <c r="SD1" s="232"/>
      <c r="SE1" s="232"/>
      <c r="SF1" s="233"/>
      <c r="SG1" s="229" t="s">
        <v>240</v>
      </c>
      <c r="SH1" s="231"/>
      <c r="SI1" s="232"/>
      <c r="SJ1" s="232"/>
      <c r="SK1" s="232"/>
      <c r="SL1" s="232"/>
      <c r="SM1" s="232"/>
      <c r="SN1" s="232"/>
      <c r="SO1" s="232"/>
      <c r="SP1" s="233"/>
      <c r="SQ1" s="229" t="s">
        <v>241</v>
      </c>
      <c r="SR1" s="231"/>
      <c r="SS1" s="232"/>
      <c r="ST1" s="232"/>
      <c r="SU1" s="232"/>
      <c r="SV1" s="232"/>
      <c r="SW1" s="232"/>
      <c r="SX1" s="232"/>
      <c r="SY1" s="232"/>
      <c r="SZ1" s="233"/>
      <c r="TA1" s="229" t="s">
        <v>242</v>
      </c>
      <c r="TB1" s="231"/>
      <c r="TC1" s="232"/>
      <c r="TD1" s="232"/>
      <c r="TE1" s="232"/>
      <c r="TF1" s="232"/>
      <c r="TG1" s="232"/>
      <c r="TH1" s="232"/>
      <c r="TI1" s="232"/>
      <c r="TJ1" s="233"/>
      <c r="TK1" s="229" t="s">
        <v>243</v>
      </c>
      <c r="TL1" s="231"/>
      <c r="TM1" s="232"/>
      <c r="TN1" s="232"/>
      <c r="TO1" s="232"/>
      <c r="TP1" s="232"/>
      <c r="TQ1" s="232"/>
      <c r="TR1" s="232"/>
      <c r="TS1" s="232"/>
      <c r="TT1" s="233"/>
      <c r="TU1" s="229" t="s">
        <v>244</v>
      </c>
      <c r="TV1" s="231"/>
      <c r="TW1" s="232"/>
      <c r="TX1" s="232"/>
      <c r="TY1" s="232"/>
      <c r="TZ1" s="232"/>
      <c r="UA1" s="232"/>
      <c r="UB1" s="232"/>
      <c r="UC1" s="232"/>
      <c r="UD1" s="233"/>
      <c r="UE1" s="229" t="s">
        <v>245</v>
      </c>
      <c r="UF1" s="231"/>
      <c r="UG1" s="232"/>
      <c r="UH1" s="232"/>
      <c r="UI1" s="232"/>
      <c r="UJ1" s="232"/>
      <c r="UK1" s="232"/>
      <c r="UL1" s="232"/>
      <c r="UM1" s="232"/>
      <c r="UN1" s="233"/>
      <c r="UO1" s="229" t="s">
        <v>246</v>
      </c>
      <c r="UP1" s="231"/>
      <c r="UQ1" s="232"/>
      <c r="UR1" s="232"/>
      <c r="US1" s="232"/>
      <c r="UT1" s="232"/>
      <c r="UU1" s="232"/>
      <c r="UV1" s="232"/>
      <c r="UW1" s="232"/>
      <c r="UX1" s="233"/>
      <c r="UY1" s="229" t="s">
        <v>247</v>
      </c>
      <c r="UZ1" s="231"/>
      <c r="VA1" s="232"/>
      <c r="VB1" s="232"/>
      <c r="VC1" s="232"/>
      <c r="VD1" s="232"/>
      <c r="VE1" s="232"/>
      <c r="VF1" s="232"/>
      <c r="VG1" s="232"/>
      <c r="VH1" s="233"/>
      <c r="VI1" s="229" t="s">
        <v>248</v>
      </c>
      <c r="VJ1" s="231"/>
      <c r="VK1" s="232"/>
      <c r="VL1" s="232"/>
      <c r="VM1" s="232"/>
      <c r="VN1" s="232"/>
      <c r="VO1" s="232"/>
      <c r="VP1" s="232"/>
      <c r="VQ1" s="232"/>
      <c r="VR1" s="233"/>
      <c r="VS1" s="229" t="s">
        <v>249</v>
      </c>
      <c r="VT1" s="231"/>
      <c r="VU1" s="232"/>
      <c r="VV1" s="232"/>
      <c r="VW1" s="232"/>
      <c r="VX1" s="232"/>
      <c r="VY1" s="232"/>
      <c r="VZ1" s="232"/>
      <c r="WA1" s="232"/>
      <c r="WB1" s="233"/>
    </row>
    <row r="2" spans="1:601" ht="18">
      <c r="A2" s="234" t="s">
        <v>185</v>
      </c>
      <c r="B2" s="235"/>
      <c r="C2" s="236"/>
      <c r="D2" s="70" t="s">
        <v>186</v>
      </c>
      <c r="E2" s="229" t="s">
        <v>187</v>
      </c>
      <c r="F2" s="230"/>
      <c r="G2" s="229" t="s">
        <v>188</v>
      </c>
      <c r="H2" s="230"/>
      <c r="I2" s="229" t="s">
        <v>189</v>
      </c>
      <c r="J2" s="230"/>
      <c r="K2" s="229" t="s">
        <v>185</v>
      </c>
      <c r="L2" s="230"/>
      <c r="M2" s="229" t="s">
        <v>186</v>
      </c>
      <c r="N2" s="230"/>
      <c r="O2" s="229" t="s">
        <v>187</v>
      </c>
      <c r="P2" s="230"/>
      <c r="Q2" s="229" t="s">
        <v>188</v>
      </c>
      <c r="R2" s="230"/>
      <c r="S2" s="229" t="s">
        <v>189</v>
      </c>
      <c r="T2" s="230"/>
      <c r="U2" s="229" t="s">
        <v>185</v>
      </c>
      <c r="V2" s="230"/>
      <c r="W2" s="229" t="s">
        <v>186</v>
      </c>
      <c r="X2" s="230"/>
      <c r="Y2" s="229" t="s">
        <v>187</v>
      </c>
      <c r="Z2" s="230"/>
      <c r="AA2" s="229" t="s">
        <v>188</v>
      </c>
      <c r="AB2" s="230"/>
      <c r="AC2" s="229" t="s">
        <v>189</v>
      </c>
      <c r="AD2" s="230"/>
      <c r="AE2" s="229" t="s">
        <v>185</v>
      </c>
      <c r="AF2" s="230"/>
      <c r="AG2" s="229" t="s">
        <v>186</v>
      </c>
      <c r="AH2" s="230"/>
      <c r="AI2" s="229" t="s">
        <v>187</v>
      </c>
      <c r="AJ2" s="230"/>
      <c r="AK2" s="229" t="s">
        <v>188</v>
      </c>
      <c r="AL2" s="230"/>
      <c r="AM2" s="229" t="s">
        <v>189</v>
      </c>
      <c r="AN2" s="230"/>
      <c r="AO2" s="229" t="s">
        <v>185</v>
      </c>
      <c r="AP2" s="230"/>
      <c r="AQ2" s="229" t="s">
        <v>186</v>
      </c>
      <c r="AR2" s="230"/>
      <c r="AS2" s="229" t="s">
        <v>187</v>
      </c>
      <c r="AT2" s="230"/>
      <c r="AU2" s="229" t="s">
        <v>188</v>
      </c>
      <c r="AV2" s="230"/>
      <c r="AW2" s="229" t="s">
        <v>189</v>
      </c>
      <c r="AX2" s="230"/>
      <c r="AY2" s="229" t="s">
        <v>185</v>
      </c>
      <c r="AZ2" s="230"/>
      <c r="BA2" s="229" t="s">
        <v>186</v>
      </c>
      <c r="BB2" s="230"/>
      <c r="BC2" s="229" t="s">
        <v>187</v>
      </c>
      <c r="BD2" s="230"/>
      <c r="BE2" s="229" t="s">
        <v>188</v>
      </c>
      <c r="BF2" s="230"/>
      <c r="BG2" s="229" t="s">
        <v>189</v>
      </c>
      <c r="BH2" s="230"/>
      <c r="BI2" s="229" t="s">
        <v>185</v>
      </c>
      <c r="BJ2" s="230"/>
      <c r="BK2" s="229" t="s">
        <v>186</v>
      </c>
      <c r="BL2" s="230"/>
      <c r="BM2" s="229" t="s">
        <v>187</v>
      </c>
      <c r="BN2" s="230"/>
      <c r="BO2" s="229" t="s">
        <v>188</v>
      </c>
      <c r="BP2" s="230"/>
      <c r="BQ2" s="229" t="s">
        <v>189</v>
      </c>
      <c r="BR2" s="230"/>
      <c r="BS2" s="229" t="s">
        <v>185</v>
      </c>
      <c r="BT2" s="230"/>
      <c r="BU2" s="229" t="s">
        <v>186</v>
      </c>
      <c r="BV2" s="230"/>
      <c r="BW2" s="229" t="s">
        <v>187</v>
      </c>
      <c r="BX2" s="230"/>
      <c r="BY2" s="229" t="s">
        <v>188</v>
      </c>
      <c r="BZ2" s="230"/>
      <c r="CA2" s="229" t="s">
        <v>189</v>
      </c>
      <c r="CB2" s="230"/>
      <c r="CC2" s="229" t="s">
        <v>185</v>
      </c>
      <c r="CD2" s="230"/>
      <c r="CE2" s="229" t="s">
        <v>186</v>
      </c>
      <c r="CF2" s="230"/>
      <c r="CG2" s="229" t="s">
        <v>187</v>
      </c>
      <c r="CH2" s="230"/>
      <c r="CI2" s="229" t="s">
        <v>188</v>
      </c>
      <c r="CJ2" s="230"/>
      <c r="CK2" s="229" t="s">
        <v>189</v>
      </c>
      <c r="CL2" s="230"/>
      <c r="CM2" s="229" t="s">
        <v>185</v>
      </c>
      <c r="CN2" s="230"/>
      <c r="CO2" s="229" t="s">
        <v>186</v>
      </c>
      <c r="CP2" s="230"/>
      <c r="CQ2" s="229" t="s">
        <v>187</v>
      </c>
      <c r="CR2" s="230"/>
      <c r="CS2" s="229" t="s">
        <v>188</v>
      </c>
      <c r="CT2" s="230"/>
      <c r="CU2" s="229" t="s">
        <v>189</v>
      </c>
      <c r="CV2" s="230"/>
      <c r="CW2" s="229" t="s">
        <v>185</v>
      </c>
      <c r="CX2" s="230"/>
      <c r="CY2" s="229" t="s">
        <v>186</v>
      </c>
      <c r="CZ2" s="230"/>
      <c r="DA2" s="229" t="s">
        <v>187</v>
      </c>
      <c r="DB2" s="230"/>
      <c r="DC2" s="229" t="s">
        <v>188</v>
      </c>
      <c r="DD2" s="230"/>
      <c r="DE2" s="229" t="s">
        <v>189</v>
      </c>
      <c r="DF2" s="230"/>
      <c r="DG2" s="229" t="s">
        <v>185</v>
      </c>
      <c r="DH2" s="230"/>
      <c r="DI2" s="229" t="s">
        <v>186</v>
      </c>
      <c r="DJ2" s="230"/>
      <c r="DK2" s="229" t="s">
        <v>187</v>
      </c>
      <c r="DL2" s="230"/>
      <c r="DM2" s="229" t="s">
        <v>188</v>
      </c>
      <c r="DN2" s="230"/>
      <c r="DO2" s="229" t="s">
        <v>189</v>
      </c>
      <c r="DP2" s="230"/>
      <c r="DQ2" s="229" t="s">
        <v>185</v>
      </c>
      <c r="DR2" s="230"/>
      <c r="DS2" s="229" t="s">
        <v>186</v>
      </c>
      <c r="DT2" s="230"/>
      <c r="DU2" s="229" t="s">
        <v>187</v>
      </c>
      <c r="DV2" s="230"/>
      <c r="DW2" s="229" t="s">
        <v>188</v>
      </c>
      <c r="DX2" s="230"/>
      <c r="DY2" s="229" t="s">
        <v>189</v>
      </c>
      <c r="DZ2" s="230"/>
      <c r="EA2" s="229" t="s">
        <v>185</v>
      </c>
      <c r="EB2" s="230"/>
      <c r="EC2" s="229" t="s">
        <v>186</v>
      </c>
      <c r="ED2" s="230"/>
      <c r="EE2" s="229" t="s">
        <v>187</v>
      </c>
      <c r="EF2" s="230"/>
      <c r="EG2" s="229" t="s">
        <v>188</v>
      </c>
      <c r="EH2" s="230"/>
      <c r="EI2" s="229" t="s">
        <v>189</v>
      </c>
      <c r="EJ2" s="230"/>
      <c r="EK2" s="229" t="s">
        <v>185</v>
      </c>
      <c r="EL2" s="230"/>
      <c r="EM2" s="229" t="s">
        <v>186</v>
      </c>
      <c r="EN2" s="230"/>
      <c r="EO2" s="229" t="s">
        <v>187</v>
      </c>
      <c r="EP2" s="230"/>
      <c r="EQ2" s="229" t="s">
        <v>188</v>
      </c>
      <c r="ER2" s="230"/>
      <c r="ES2" s="229" t="s">
        <v>189</v>
      </c>
      <c r="ET2" s="230"/>
      <c r="EU2" s="229" t="s">
        <v>185</v>
      </c>
      <c r="EV2" s="230"/>
      <c r="EW2" s="229" t="s">
        <v>186</v>
      </c>
      <c r="EX2" s="230"/>
      <c r="EY2" s="229" t="s">
        <v>187</v>
      </c>
      <c r="EZ2" s="230"/>
      <c r="FA2" s="229" t="s">
        <v>188</v>
      </c>
      <c r="FB2" s="230"/>
      <c r="FC2" s="229" t="s">
        <v>189</v>
      </c>
      <c r="FD2" s="230"/>
      <c r="FE2" s="229" t="s">
        <v>185</v>
      </c>
      <c r="FF2" s="230"/>
      <c r="FG2" s="229" t="s">
        <v>186</v>
      </c>
      <c r="FH2" s="230"/>
      <c r="FI2" s="229" t="s">
        <v>187</v>
      </c>
      <c r="FJ2" s="230"/>
      <c r="FK2" s="229" t="s">
        <v>188</v>
      </c>
      <c r="FL2" s="230"/>
      <c r="FM2" s="229" t="s">
        <v>189</v>
      </c>
      <c r="FN2" s="230"/>
      <c r="FO2" s="229" t="s">
        <v>185</v>
      </c>
      <c r="FP2" s="230"/>
      <c r="FQ2" s="229" t="s">
        <v>186</v>
      </c>
      <c r="FR2" s="230"/>
      <c r="FS2" s="229" t="s">
        <v>187</v>
      </c>
      <c r="FT2" s="230"/>
      <c r="FU2" s="229" t="s">
        <v>188</v>
      </c>
      <c r="FV2" s="230"/>
      <c r="FW2" s="229" t="s">
        <v>189</v>
      </c>
      <c r="FX2" s="230"/>
      <c r="FY2" s="229" t="s">
        <v>185</v>
      </c>
      <c r="FZ2" s="230"/>
      <c r="GA2" s="229" t="s">
        <v>186</v>
      </c>
      <c r="GB2" s="230"/>
      <c r="GC2" s="229" t="s">
        <v>187</v>
      </c>
      <c r="GD2" s="230"/>
      <c r="GE2" s="229" t="s">
        <v>188</v>
      </c>
      <c r="GF2" s="230"/>
      <c r="GG2" s="229" t="s">
        <v>189</v>
      </c>
      <c r="GH2" s="230"/>
      <c r="GI2" s="229" t="s">
        <v>185</v>
      </c>
      <c r="GJ2" s="230"/>
      <c r="GK2" s="229" t="s">
        <v>186</v>
      </c>
      <c r="GL2" s="230"/>
      <c r="GM2" s="229" t="s">
        <v>187</v>
      </c>
      <c r="GN2" s="230"/>
      <c r="GO2" s="229" t="s">
        <v>188</v>
      </c>
      <c r="GP2" s="230"/>
      <c r="GQ2" s="229" t="s">
        <v>189</v>
      </c>
      <c r="GR2" s="230"/>
      <c r="GS2" s="229" t="s">
        <v>185</v>
      </c>
      <c r="GT2" s="230"/>
      <c r="GU2" s="229" t="s">
        <v>186</v>
      </c>
      <c r="GV2" s="230"/>
      <c r="GW2" s="229" t="s">
        <v>187</v>
      </c>
      <c r="GX2" s="230"/>
      <c r="GY2" s="229" t="s">
        <v>188</v>
      </c>
      <c r="GZ2" s="230"/>
      <c r="HA2" s="229" t="s">
        <v>189</v>
      </c>
      <c r="HB2" s="230"/>
      <c r="HC2" s="229" t="s">
        <v>185</v>
      </c>
      <c r="HD2" s="230"/>
      <c r="HE2" s="229" t="s">
        <v>186</v>
      </c>
      <c r="HF2" s="230"/>
      <c r="HG2" s="229" t="s">
        <v>187</v>
      </c>
      <c r="HH2" s="230"/>
      <c r="HI2" s="229" t="s">
        <v>188</v>
      </c>
      <c r="HJ2" s="230"/>
      <c r="HK2" s="229" t="s">
        <v>189</v>
      </c>
      <c r="HL2" s="230"/>
      <c r="HM2" s="229" t="s">
        <v>185</v>
      </c>
      <c r="HN2" s="230"/>
      <c r="HO2" s="229" t="s">
        <v>186</v>
      </c>
      <c r="HP2" s="230"/>
      <c r="HQ2" s="229" t="s">
        <v>187</v>
      </c>
      <c r="HR2" s="230"/>
      <c r="HS2" s="229" t="s">
        <v>188</v>
      </c>
      <c r="HT2" s="230"/>
      <c r="HU2" s="229" t="s">
        <v>189</v>
      </c>
      <c r="HV2" s="230"/>
      <c r="HW2" s="229" t="s">
        <v>185</v>
      </c>
      <c r="HX2" s="230"/>
      <c r="HY2" s="229" t="s">
        <v>186</v>
      </c>
      <c r="HZ2" s="230"/>
      <c r="IA2" s="229" t="s">
        <v>187</v>
      </c>
      <c r="IB2" s="230"/>
      <c r="IC2" s="229" t="s">
        <v>188</v>
      </c>
      <c r="ID2" s="230"/>
      <c r="IE2" s="229" t="s">
        <v>189</v>
      </c>
      <c r="IF2" s="230"/>
      <c r="IG2" s="229" t="s">
        <v>185</v>
      </c>
      <c r="IH2" s="230"/>
      <c r="II2" s="229" t="s">
        <v>186</v>
      </c>
      <c r="IJ2" s="230"/>
      <c r="IK2" s="229" t="s">
        <v>187</v>
      </c>
      <c r="IL2" s="230"/>
      <c r="IM2" s="229" t="s">
        <v>188</v>
      </c>
      <c r="IN2" s="230"/>
      <c r="IO2" s="229" t="s">
        <v>189</v>
      </c>
      <c r="IP2" s="230"/>
      <c r="IQ2" s="229" t="s">
        <v>185</v>
      </c>
      <c r="IR2" s="230"/>
      <c r="IS2" s="229" t="s">
        <v>186</v>
      </c>
      <c r="IT2" s="230"/>
      <c r="IU2" s="229" t="s">
        <v>187</v>
      </c>
      <c r="IV2" s="230"/>
      <c r="IW2" s="229" t="s">
        <v>188</v>
      </c>
      <c r="IX2" s="230"/>
      <c r="IY2" s="229" t="s">
        <v>189</v>
      </c>
      <c r="IZ2" s="230"/>
      <c r="JA2" s="229" t="s">
        <v>185</v>
      </c>
      <c r="JB2" s="230"/>
      <c r="JC2" s="229" t="s">
        <v>186</v>
      </c>
      <c r="JD2" s="230"/>
      <c r="JE2" s="229" t="s">
        <v>187</v>
      </c>
      <c r="JF2" s="230"/>
      <c r="JG2" s="229" t="s">
        <v>188</v>
      </c>
      <c r="JH2" s="230"/>
      <c r="JI2" s="229" t="s">
        <v>189</v>
      </c>
      <c r="JJ2" s="230"/>
      <c r="JK2" s="229" t="s">
        <v>185</v>
      </c>
      <c r="JL2" s="230"/>
      <c r="JM2" s="229" t="s">
        <v>186</v>
      </c>
      <c r="JN2" s="230"/>
      <c r="JO2" s="229" t="s">
        <v>187</v>
      </c>
      <c r="JP2" s="230"/>
      <c r="JQ2" s="229" t="s">
        <v>188</v>
      </c>
      <c r="JR2" s="230"/>
      <c r="JS2" s="229" t="s">
        <v>189</v>
      </c>
      <c r="JT2" s="230"/>
      <c r="JU2" s="229" t="s">
        <v>185</v>
      </c>
      <c r="JV2" s="230"/>
      <c r="JW2" s="229" t="s">
        <v>186</v>
      </c>
      <c r="JX2" s="230"/>
      <c r="JY2" s="229" t="s">
        <v>187</v>
      </c>
      <c r="JZ2" s="230"/>
      <c r="KA2" s="229" t="s">
        <v>188</v>
      </c>
      <c r="KB2" s="230"/>
      <c r="KC2" s="229" t="s">
        <v>189</v>
      </c>
      <c r="KD2" s="230"/>
      <c r="KE2" s="229" t="s">
        <v>185</v>
      </c>
      <c r="KF2" s="230"/>
      <c r="KG2" s="229" t="s">
        <v>186</v>
      </c>
      <c r="KH2" s="230"/>
      <c r="KI2" s="229" t="s">
        <v>187</v>
      </c>
      <c r="KJ2" s="230"/>
      <c r="KK2" s="229" t="s">
        <v>188</v>
      </c>
      <c r="KL2" s="230"/>
      <c r="KM2" s="229" t="s">
        <v>189</v>
      </c>
      <c r="KN2" s="230"/>
      <c r="KO2" s="229" t="s">
        <v>185</v>
      </c>
      <c r="KP2" s="230"/>
      <c r="KQ2" s="229" t="s">
        <v>186</v>
      </c>
      <c r="KR2" s="230"/>
      <c r="KS2" s="229" t="s">
        <v>187</v>
      </c>
      <c r="KT2" s="230"/>
      <c r="KU2" s="229" t="s">
        <v>188</v>
      </c>
      <c r="KV2" s="230"/>
      <c r="KW2" s="229" t="s">
        <v>189</v>
      </c>
      <c r="KX2" s="230"/>
      <c r="KY2" s="229" t="s">
        <v>185</v>
      </c>
      <c r="KZ2" s="230"/>
      <c r="LA2" s="229" t="s">
        <v>186</v>
      </c>
      <c r="LB2" s="230"/>
      <c r="LC2" s="229" t="s">
        <v>187</v>
      </c>
      <c r="LD2" s="230"/>
      <c r="LE2" s="229" t="s">
        <v>188</v>
      </c>
      <c r="LF2" s="230"/>
      <c r="LG2" s="229" t="s">
        <v>189</v>
      </c>
      <c r="LH2" s="230"/>
      <c r="LI2" s="229" t="s">
        <v>185</v>
      </c>
      <c r="LJ2" s="230"/>
      <c r="LK2" s="229" t="s">
        <v>186</v>
      </c>
      <c r="LL2" s="230"/>
      <c r="LM2" s="229" t="s">
        <v>187</v>
      </c>
      <c r="LN2" s="230"/>
      <c r="LO2" s="229" t="s">
        <v>188</v>
      </c>
      <c r="LP2" s="230"/>
      <c r="LQ2" s="229" t="s">
        <v>189</v>
      </c>
      <c r="LR2" s="230"/>
      <c r="LS2" s="229" t="s">
        <v>185</v>
      </c>
      <c r="LT2" s="230"/>
      <c r="LU2" s="229" t="s">
        <v>186</v>
      </c>
      <c r="LV2" s="230"/>
      <c r="LW2" s="229" t="s">
        <v>187</v>
      </c>
      <c r="LX2" s="230"/>
      <c r="LY2" s="229" t="s">
        <v>188</v>
      </c>
      <c r="LZ2" s="230"/>
      <c r="MA2" s="229" t="s">
        <v>189</v>
      </c>
      <c r="MB2" s="230"/>
      <c r="MC2" s="229" t="s">
        <v>185</v>
      </c>
      <c r="MD2" s="230"/>
      <c r="ME2" s="229" t="s">
        <v>186</v>
      </c>
      <c r="MF2" s="230"/>
      <c r="MG2" s="229" t="s">
        <v>187</v>
      </c>
      <c r="MH2" s="230"/>
      <c r="MI2" s="229" t="s">
        <v>188</v>
      </c>
      <c r="MJ2" s="230"/>
      <c r="MK2" s="229" t="s">
        <v>189</v>
      </c>
      <c r="ML2" s="230"/>
      <c r="MM2" s="229" t="s">
        <v>185</v>
      </c>
      <c r="MN2" s="230"/>
      <c r="MO2" s="229" t="s">
        <v>186</v>
      </c>
      <c r="MP2" s="230"/>
      <c r="MQ2" s="229" t="s">
        <v>187</v>
      </c>
      <c r="MR2" s="230"/>
      <c r="MS2" s="229" t="s">
        <v>188</v>
      </c>
      <c r="MT2" s="230"/>
      <c r="MU2" s="229" t="s">
        <v>189</v>
      </c>
      <c r="MV2" s="230"/>
      <c r="MW2" s="229" t="s">
        <v>185</v>
      </c>
      <c r="MX2" s="230"/>
      <c r="MY2" s="229" t="s">
        <v>186</v>
      </c>
      <c r="MZ2" s="230"/>
      <c r="NA2" s="229" t="s">
        <v>187</v>
      </c>
      <c r="NB2" s="230"/>
      <c r="NC2" s="229" t="s">
        <v>188</v>
      </c>
      <c r="ND2" s="230"/>
      <c r="NE2" s="229" t="s">
        <v>189</v>
      </c>
      <c r="NF2" s="230"/>
      <c r="NG2" s="229" t="s">
        <v>185</v>
      </c>
      <c r="NH2" s="230"/>
      <c r="NI2" s="229" t="s">
        <v>186</v>
      </c>
      <c r="NJ2" s="230"/>
      <c r="NK2" s="229" t="s">
        <v>187</v>
      </c>
      <c r="NL2" s="230"/>
      <c r="NM2" s="229" t="s">
        <v>188</v>
      </c>
      <c r="NN2" s="230"/>
      <c r="NO2" s="229" t="s">
        <v>189</v>
      </c>
      <c r="NP2" s="230"/>
      <c r="NQ2" s="229" t="s">
        <v>185</v>
      </c>
      <c r="NR2" s="230"/>
      <c r="NS2" s="229" t="s">
        <v>186</v>
      </c>
      <c r="NT2" s="230"/>
      <c r="NU2" s="229" t="s">
        <v>187</v>
      </c>
      <c r="NV2" s="230"/>
      <c r="NW2" s="229" t="s">
        <v>188</v>
      </c>
      <c r="NX2" s="230"/>
      <c r="NY2" s="229" t="s">
        <v>189</v>
      </c>
      <c r="NZ2" s="230"/>
      <c r="OA2" s="229" t="s">
        <v>185</v>
      </c>
      <c r="OB2" s="230"/>
      <c r="OC2" s="229" t="s">
        <v>186</v>
      </c>
      <c r="OD2" s="230"/>
      <c r="OE2" s="229" t="s">
        <v>187</v>
      </c>
      <c r="OF2" s="230"/>
      <c r="OG2" s="229" t="s">
        <v>188</v>
      </c>
      <c r="OH2" s="230"/>
      <c r="OI2" s="229" t="s">
        <v>189</v>
      </c>
      <c r="OJ2" s="230"/>
      <c r="OK2" s="229" t="s">
        <v>185</v>
      </c>
      <c r="OL2" s="230"/>
      <c r="OM2" s="229" t="s">
        <v>186</v>
      </c>
      <c r="ON2" s="230"/>
      <c r="OO2" s="229" t="s">
        <v>187</v>
      </c>
      <c r="OP2" s="230"/>
      <c r="OQ2" s="229" t="s">
        <v>188</v>
      </c>
      <c r="OR2" s="230"/>
      <c r="OS2" s="229" t="s">
        <v>189</v>
      </c>
      <c r="OT2" s="230"/>
      <c r="OU2" s="229" t="s">
        <v>185</v>
      </c>
      <c r="OV2" s="230"/>
      <c r="OW2" s="229" t="s">
        <v>186</v>
      </c>
      <c r="OX2" s="230"/>
      <c r="OY2" s="229" t="s">
        <v>187</v>
      </c>
      <c r="OZ2" s="230"/>
      <c r="PA2" s="229" t="s">
        <v>188</v>
      </c>
      <c r="PB2" s="230"/>
      <c r="PC2" s="229" t="s">
        <v>189</v>
      </c>
      <c r="PD2" s="230"/>
      <c r="PE2" s="229" t="s">
        <v>185</v>
      </c>
      <c r="PF2" s="230"/>
      <c r="PG2" s="229" t="s">
        <v>186</v>
      </c>
      <c r="PH2" s="230"/>
      <c r="PI2" s="229" t="s">
        <v>187</v>
      </c>
      <c r="PJ2" s="230"/>
      <c r="PK2" s="229" t="s">
        <v>188</v>
      </c>
      <c r="PL2" s="230"/>
      <c r="PM2" s="229" t="s">
        <v>189</v>
      </c>
      <c r="PN2" s="230"/>
      <c r="PO2" s="229" t="s">
        <v>185</v>
      </c>
      <c r="PP2" s="230"/>
      <c r="PQ2" s="229" t="s">
        <v>186</v>
      </c>
      <c r="PR2" s="230"/>
      <c r="PS2" s="229" t="s">
        <v>187</v>
      </c>
      <c r="PT2" s="230"/>
      <c r="PU2" s="229" t="s">
        <v>188</v>
      </c>
      <c r="PV2" s="230"/>
      <c r="PW2" s="229" t="s">
        <v>189</v>
      </c>
      <c r="PX2" s="230"/>
      <c r="PY2" s="229" t="s">
        <v>185</v>
      </c>
      <c r="PZ2" s="230"/>
      <c r="QA2" s="229" t="s">
        <v>186</v>
      </c>
      <c r="QB2" s="230"/>
      <c r="QC2" s="229" t="s">
        <v>187</v>
      </c>
      <c r="QD2" s="230"/>
      <c r="QE2" s="229" t="s">
        <v>188</v>
      </c>
      <c r="QF2" s="230"/>
      <c r="QG2" s="229" t="s">
        <v>189</v>
      </c>
      <c r="QH2" s="230"/>
      <c r="QI2" s="229" t="s">
        <v>185</v>
      </c>
      <c r="QJ2" s="230"/>
      <c r="QK2" s="229" t="s">
        <v>186</v>
      </c>
      <c r="QL2" s="230"/>
      <c r="QM2" s="229" t="s">
        <v>187</v>
      </c>
      <c r="QN2" s="230"/>
      <c r="QO2" s="229" t="s">
        <v>188</v>
      </c>
      <c r="QP2" s="230"/>
      <c r="QQ2" s="229" t="s">
        <v>189</v>
      </c>
      <c r="QR2" s="230"/>
      <c r="QS2" s="229" t="s">
        <v>185</v>
      </c>
      <c r="QT2" s="230"/>
      <c r="QU2" s="229" t="s">
        <v>186</v>
      </c>
      <c r="QV2" s="230"/>
      <c r="QW2" s="229" t="s">
        <v>187</v>
      </c>
      <c r="QX2" s="230"/>
      <c r="QY2" s="229" t="s">
        <v>188</v>
      </c>
      <c r="QZ2" s="230"/>
      <c r="RA2" s="229" t="s">
        <v>189</v>
      </c>
      <c r="RB2" s="230"/>
      <c r="RC2" s="229" t="s">
        <v>185</v>
      </c>
      <c r="RD2" s="230"/>
      <c r="RE2" s="229" t="s">
        <v>186</v>
      </c>
      <c r="RF2" s="230"/>
      <c r="RG2" s="229" t="s">
        <v>187</v>
      </c>
      <c r="RH2" s="230"/>
      <c r="RI2" s="229" t="s">
        <v>188</v>
      </c>
      <c r="RJ2" s="230"/>
      <c r="RK2" s="229" t="s">
        <v>189</v>
      </c>
      <c r="RL2" s="230"/>
      <c r="RM2" s="229" t="s">
        <v>185</v>
      </c>
      <c r="RN2" s="230"/>
      <c r="RO2" s="229" t="s">
        <v>186</v>
      </c>
      <c r="RP2" s="230"/>
      <c r="RQ2" s="229" t="s">
        <v>187</v>
      </c>
      <c r="RR2" s="230"/>
      <c r="RS2" s="229" t="s">
        <v>188</v>
      </c>
      <c r="RT2" s="230"/>
      <c r="RU2" s="229" t="s">
        <v>189</v>
      </c>
      <c r="RV2" s="230"/>
      <c r="RW2" s="229" t="s">
        <v>185</v>
      </c>
      <c r="RX2" s="230"/>
      <c r="RY2" s="229" t="s">
        <v>186</v>
      </c>
      <c r="RZ2" s="230"/>
      <c r="SA2" s="229" t="s">
        <v>187</v>
      </c>
      <c r="SB2" s="230"/>
      <c r="SC2" s="229" t="s">
        <v>188</v>
      </c>
      <c r="SD2" s="230"/>
      <c r="SE2" s="229" t="s">
        <v>189</v>
      </c>
      <c r="SF2" s="230"/>
      <c r="SG2" s="229" t="s">
        <v>185</v>
      </c>
      <c r="SH2" s="230"/>
      <c r="SI2" s="229" t="s">
        <v>186</v>
      </c>
      <c r="SJ2" s="230"/>
      <c r="SK2" s="229" t="s">
        <v>187</v>
      </c>
      <c r="SL2" s="230"/>
      <c r="SM2" s="229" t="s">
        <v>188</v>
      </c>
      <c r="SN2" s="230"/>
      <c r="SO2" s="229" t="s">
        <v>189</v>
      </c>
      <c r="SP2" s="230"/>
      <c r="SQ2" s="229" t="s">
        <v>185</v>
      </c>
      <c r="SR2" s="230"/>
      <c r="SS2" s="229" t="s">
        <v>186</v>
      </c>
      <c r="ST2" s="230"/>
      <c r="SU2" s="229" t="s">
        <v>187</v>
      </c>
      <c r="SV2" s="230"/>
      <c r="SW2" s="229" t="s">
        <v>188</v>
      </c>
      <c r="SX2" s="230"/>
      <c r="SY2" s="229" t="s">
        <v>189</v>
      </c>
      <c r="SZ2" s="230"/>
      <c r="TA2" s="229" t="s">
        <v>185</v>
      </c>
      <c r="TB2" s="230"/>
      <c r="TC2" s="229" t="s">
        <v>186</v>
      </c>
      <c r="TD2" s="230"/>
      <c r="TE2" s="229" t="s">
        <v>187</v>
      </c>
      <c r="TF2" s="230"/>
      <c r="TG2" s="229" t="s">
        <v>188</v>
      </c>
      <c r="TH2" s="230"/>
      <c r="TI2" s="229" t="s">
        <v>189</v>
      </c>
      <c r="TJ2" s="230"/>
      <c r="TK2" s="229" t="s">
        <v>185</v>
      </c>
      <c r="TL2" s="230"/>
      <c r="TM2" s="229" t="s">
        <v>186</v>
      </c>
      <c r="TN2" s="230"/>
      <c r="TO2" s="229" t="s">
        <v>187</v>
      </c>
      <c r="TP2" s="230"/>
      <c r="TQ2" s="229" t="s">
        <v>188</v>
      </c>
      <c r="TR2" s="230"/>
      <c r="TS2" s="229" t="s">
        <v>189</v>
      </c>
      <c r="TT2" s="230"/>
      <c r="TU2" s="229" t="s">
        <v>185</v>
      </c>
      <c r="TV2" s="230"/>
      <c r="TW2" s="229" t="s">
        <v>186</v>
      </c>
      <c r="TX2" s="230"/>
      <c r="TY2" s="229" t="s">
        <v>187</v>
      </c>
      <c r="TZ2" s="230"/>
      <c r="UA2" s="229" t="s">
        <v>188</v>
      </c>
      <c r="UB2" s="230"/>
      <c r="UC2" s="229" t="s">
        <v>189</v>
      </c>
      <c r="UD2" s="230"/>
      <c r="UE2" s="229" t="s">
        <v>185</v>
      </c>
      <c r="UF2" s="230"/>
      <c r="UG2" s="229" t="s">
        <v>186</v>
      </c>
      <c r="UH2" s="230"/>
      <c r="UI2" s="229" t="s">
        <v>187</v>
      </c>
      <c r="UJ2" s="230"/>
      <c r="UK2" s="229" t="s">
        <v>188</v>
      </c>
      <c r="UL2" s="230"/>
      <c r="UM2" s="229" t="s">
        <v>189</v>
      </c>
      <c r="UN2" s="230"/>
      <c r="UO2" s="229" t="s">
        <v>185</v>
      </c>
      <c r="UP2" s="230"/>
      <c r="UQ2" s="229" t="s">
        <v>186</v>
      </c>
      <c r="UR2" s="230"/>
      <c r="US2" s="229" t="s">
        <v>187</v>
      </c>
      <c r="UT2" s="230"/>
      <c r="UU2" s="229" t="s">
        <v>188</v>
      </c>
      <c r="UV2" s="230"/>
      <c r="UW2" s="229" t="s">
        <v>189</v>
      </c>
      <c r="UX2" s="230"/>
      <c r="UY2" s="229" t="s">
        <v>185</v>
      </c>
      <c r="UZ2" s="230"/>
      <c r="VA2" s="229" t="s">
        <v>186</v>
      </c>
      <c r="VB2" s="230"/>
      <c r="VC2" s="229" t="s">
        <v>187</v>
      </c>
      <c r="VD2" s="230"/>
      <c r="VE2" s="229" t="s">
        <v>188</v>
      </c>
      <c r="VF2" s="230"/>
      <c r="VG2" s="229" t="s">
        <v>189</v>
      </c>
      <c r="VH2" s="230"/>
      <c r="VI2" s="229" t="s">
        <v>185</v>
      </c>
      <c r="VJ2" s="230"/>
      <c r="VK2" s="229" t="s">
        <v>186</v>
      </c>
      <c r="VL2" s="230"/>
      <c r="VM2" s="229" t="s">
        <v>187</v>
      </c>
      <c r="VN2" s="230"/>
      <c r="VO2" s="229" t="s">
        <v>188</v>
      </c>
      <c r="VP2" s="230"/>
      <c r="VQ2" s="229" t="s">
        <v>189</v>
      </c>
      <c r="VR2" s="230"/>
      <c r="VS2" s="229" t="s">
        <v>185</v>
      </c>
      <c r="VT2" s="230"/>
      <c r="VU2" s="229" t="s">
        <v>186</v>
      </c>
      <c r="VV2" s="230"/>
      <c r="VW2" s="229" t="s">
        <v>187</v>
      </c>
      <c r="VX2" s="230"/>
      <c r="VY2" s="229" t="s">
        <v>188</v>
      </c>
      <c r="VZ2" s="230"/>
      <c r="WA2" s="229" t="s">
        <v>189</v>
      </c>
      <c r="WB2" s="230"/>
    </row>
    <row r="3" spans="1:601" ht="18">
      <c r="A3" s="237" t="s">
        <v>184</v>
      </c>
      <c r="B3" s="238"/>
      <c r="C3" s="239"/>
      <c r="D3" s="70" t="s">
        <v>184</v>
      </c>
      <c r="E3" s="229" t="s">
        <v>184</v>
      </c>
      <c r="F3" s="230"/>
      <c r="G3" s="229" t="s">
        <v>184</v>
      </c>
      <c r="H3" s="230"/>
      <c r="I3" s="229" t="s">
        <v>184</v>
      </c>
      <c r="J3" s="230"/>
      <c r="K3" s="229" t="s">
        <v>184</v>
      </c>
      <c r="L3" s="230"/>
      <c r="M3" s="229" t="s">
        <v>184</v>
      </c>
      <c r="N3" s="230"/>
      <c r="O3" s="229" t="s">
        <v>184</v>
      </c>
      <c r="P3" s="230"/>
      <c r="Q3" s="229" t="s">
        <v>184</v>
      </c>
      <c r="R3" s="230"/>
      <c r="S3" s="229" t="s">
        <v>184</v>
      </c>
      <c r="T3" s="230"/>
      <c r="U3" s="229" t="s">
        <v>184</v>
      </c>
      <c r="V3" s="230"/>
      <c r="W3" s="229" t="s">
        <v>184</v>
      </c>
      <c r="X3" s="230"/>
      <c r="Y3" s="229" t="s">
        <v>184</v>
      </c>
      <c r="Z3" s="230"/>
      <c r="AA3" s="229" t="s">
        <v>184</v>
      </c>
      <c r="AB3" s="230"/>
      <c r="AC3" s="229" t="s">
        <v>184</v>
      </c>
      <c r="AD3" s="230"/>
      <c r="AE3" s="229" t="s">
        <v>184</v>
      </c>
      <c r="AF3" s="230"/>
      <c r="AG3" s="229" t="s">
        <v>184</v>
      </c>
      <c r="AH3" s="230"/>
      <c r="AI3" s="229" t="s">
        <v>184</v>
      </c>
      <c r="AJ3" s="230"/>
      <c r="AK3" s="229" t="s">
        <v>184</v>
      </c>
      <c r="AL3" s="230"/>
      <c r="AM3" s="229" t="s">
        <v>184</v>
      </c>
      <c r="AN3" s="230"/>
      <c r="AO3" s="229" t="s">
        <v>184</v>
      </c>
      <c r="AP3" s="230"/>
      <c r="AQ3" s="229" t="s">
        <v>184</v>
      </c>
      <c r="AR3" s="230"/>
      <c r="AS3" s="229" t="s">
        <v>184</v>
      </c>
      <c r="AT3" s="230"/>
      <c r="AU3" s="229" t="s">
        <v>184</v>
      </c>
      <c r="AV3" s="230"/>
      <c r="AW3" s="229" t="s">
        <v>184</v>
      </c>
      <c r="AX3" s="230"/>
      <c r="AY3" s="229" t="s">
        <v>184</v>
      </c>
      <c r="AZ3" s="230"/>
      <c r="BA3" s="229" t="s">
        <v>184</v>
      </c>
      <c r="BB3" s="230"/>
      <c r="BC3" s="229" t="s">
        <v>184</v>
      </c>
      <c r="BD3" s="230"/>
      <c r="BE3" s="229" t="s">
        <v>184</v>
      </c>
      <c r="BF3" s="230"/>
      <c r="BG3" s="229" t="s">
        <v>184</v>
      </c>
      <c r="BH3" s="230"/>
      <c r="BI3" s="229" t="s">
        <v>184</v>
      </c>
      <c r="BJ3" s="230"/>
      <c r="BK3" s="229" t="s">
        <v>184</v>
      </c>
      <c r="BL3" s="230"/>
      <c r="BM3" s="229" t="s">
        <v>184</v>
      </c>
      <c r="BN3" s="230"/>
      <c r="BO3" s="229" t="s">
        <v>184</v>
      </c>
      <c r="BP3" s="230"/>
      <c r="BQ3" s="229" t="s">
        <v>184</v>
      </c>
      <c r="BR3" s="230"/>
      <c r="BS3" s="229" t="s">
        <v>184</v>
      </c>
      <c r="BT3" s="230"/>
      <c r="BU3" s="229" t="s">
        <v>184</v>
      </c>
      <c r="BV3" s="230"/>
      <c r="BW3" s="229" t="s">
        <v>184</v>
      </c>
      <c r="BX3" s="230"/>
      <c r="BY3" s="229" t="s">
        <v>184</v>
      </c>
      <c r="BZ3" s="230"/>
      <c r="CA3" s="229" t="s">
        <v>184</v>
      </c>
      <c r="CB3" s="230"/>
      <c r="CC3" s="229" t="s">
        <v>184</v>
      </c>
      <c r="CD3" s="230"/>
      <c r="CE3" s="229" t="s">
        <v>184</v>
      </c>
      <c r="CF3" s="230"/>
      <c r="CG3" s="229" t="s">
        <v>184</v>
      </c>
      <c r="CH3" s="230"/>
      <c r="CI3" s="229" t="s">
        <v>184</v>
      </c>
      <c r="CJ3" s="230"/>
      <c r="CK3" s="229" t="s">
        <v>184</v>
      </c>
      <c r="CL3" s="230"/>
      <c r="CM3" s="229" t="s">
        <v>184</v>
      </c>
      <c r="CN3" s="230"/>
      <c r="CO3" s="229" t="s">
        <v>184</v>
      </c>
      <c r="CP3" s="230"/>
      <c r="CQ3" s="229" t="s">
        <v>184</v>
      </c>
      <c r="CR3" s="230"/>
      <c r="CS3" s="229" t="s">
        <v>184</v>
      </c>
      <c r="CT3" s="230"/>
      <c r="CU3" s="229" t="s">
        <v>184</v>
      </c>
      <c r="CV3" s="230"/>
      <c r="CW3" s="229" t="s">
        <v>184</v>
      </c>
      <c r="CX3" s="230"/>
      <c r="CY3" s="229" t="s">
        <v>184</v>
      </c>
      <c r="CZ3" s="230"/>
      <c r="DA3" s="229" t="s">
        <v>184</v>
      </c>
      <c r="DB3" s="230"/>
      <c r="DC3" s="229" t="s">
        <v>184</v>
      </c>
      <c r="DD3" s="230"/>
      <c r="DE3" s="229" t="s">
        <v>184</v>
      </c>
      <c r="DF3" s="230"/>
      <c r="DG3" s="229" t="s">
        <v>184</v>
      </c>
      <c r="DH3" s="230"/>
      <c r="DI3" s="229" t="s">
        <v>184</v>
      </c>
      <c r="DJ3" s="230"/>
      <c r="DK3" s="229" t="s">
        <v>184</v>
      </c>
      <c r="DL3" s="230"/>
      <c r="DM3" s="229" t="s">
        <v>184</v>
      </c>
      <c r="DN3" s="230"/>
      <c r="DO3" s="229" t="s">
        <v>184</v>
      </c>
      <c r="DP3" s="230"/>
      <c r="DQ3" s="229" t="s">
        <v>184</v>
      </c>
      <c r="DR3" s="230"/>
      <c r="DS3" s="229" t="s">
        <v>184</v>
      </c>
      <c r="DT3" s="230"/>
      <c r="DU3" s="229" t="s">
        <v>184</v>
      </c>
      <c r="DV3" s="230"/>
      <c r="DW3" s="229" t="s">
        <v>184</v>
      </c>
      <c r="DX3" s="230"/>
      <c r="DY3" s="229" t="s">
        <v>184</v>
      </c>
      <c r="DZ3" s="230"/>
      <c r="EA3" s="229" t="s">
        <v>184</v>
      </c>
      <c r="EB3" s="230"/>
      <c r="EC3" s="229" t="s">
        <v>184</v>
      </c>
      <c r="ED3" s="230"/>
      <c r="EE3" s="229" t="s">
        <v>184</v>
      </c>
      <c r="EF3" s="230"/>
      <c r="EG3" s="229" t="s">
        <v>184</v>
      </c>
      <c r="EH3" s="230"/>
      <c r="EI3" s="229" t="s">
        <v>184</v>
      </c>
      <c r="EJ3" s="230"/>
      <c r="EK3" s="229" t="s">
        <v>184</v>
      </c>
      <c r="EL3" s="230"/>
      <c r="EM3" s="229" t="s">
        <v>184</v>
      </c>
      <c r="EN3" s="230"/>
      <c r="EO3" s="229" t="s">
        <v>184</v>
      </c>
      <c r="EP3" s="230"/>
      <c r="EQ3" s="229" t="s">
        <v>184</v>
      </c>
      <c r="ER3" s="230"/>
      <c r="ES3" s="229" t="s">
        <v>184</v>
      </c>
      <c r="ET3" s="230"/>
      <c r="EU3" s="229" t="s">
        <v>184</v>
      </c>
      <c r="EV3" s="230"/>
      <c r="EW3" s="229" t="s">
        <v>184</v>
      </c>
      <c r="EX3" s="230"/>
      <c r="EY3" s="229" t="s">
        <v>184</v>
      </c>
      <c r="EZ3" s="230"/>
      <c r="FA3" s="229" t="s">
        <v>184</v>
      </c>
      <c r="FB3" s="230"/>
      <c r="FC3" s="229" t="s">
        <v>184</v>
      </c>
      <c r="FD3" s="230"/>
      <c r="FE3" s="229" t="s">
        <v>184</v>
      </c>
      <c r="FF3" s="230"/>
      <c r="FG3" s="229" t="s">
        <v>184</v>
      </c>
      <c r="FH3" s="230"/>
      <c r="FI3" s="229" t="s">
        <v>184</v>
      </c>
      <c r="FJ3" s="230"/>
      <c r="FK3" s="229" t="s">
        <v>184</v>
      </c>
      <c r="FL3" s="230"/>
      <c r="FM3" s="229" t="s">
        <v>184</v>
      </c>
      <c r="FN3" s="230"/>
      <c r="FO3" s="229" t="s">
        <v>184</v>
      </c>
      <c r="FP3" s="230"/>
      <c r="FQ3" s="229" t="s">
        <v>184</v>
      </c>
      <c r="FR3" s="230"/>
      <c r="FS3" s="229" t="s">
        <v>184</v>
      </c>
      <c r="FT3" s="230"/>
      <c r="FU3" s="229" t="s">
        <v>184</v>
      </c>
      <c r="FV3" s="230"/>
      <c r="FW3" s="229" t="s">
        <v>184</v>
      </c>
      <c r="FX3" s="230"/>
      <c r="FY3" s="229" t="s">
        <v>184</v>
      </c>
      <c r="FZ3" s="230"/>
      <c r="GA3" s="229" t="s">
        <v>184</v>
      </c>
      <c r="GB3" s="230"/>
      <c r="GC3" s="229" t="s">
        <v>184</v>
      </c>
      <c r="GD3" s="230"/>
      <c r="GE3" s="229" t="s">
        <v>184</v>
      </c>
      <c r="GF3" s="230"/>
      <c r="GG3" s="229" t="s">
        <v>184</v>
      </c>
      <c r="GH3" s="230"/>
      <c r="GI3" s="229" t="s">
        <v>184</v>
      </c>
      <c r="GJ3" s="230"/>
      <c r="GK3" s="229" t="s">
        <v>184</v>
      </c>
      <c r="GL3" s="230"/>
      <c r="GM3" s="229" t="s">
        <v>184</v>
      </c>
      <c r="GN3" s="230"/>
      <c r="GO3" s="229" t="s">
        <v>184</v>
      </c>
      <c r="GP3" s="230"/>
      <c r="GQ3" s="229" t="s">
        <v>184</v>
      </c>
      <c r="GR3" s="230"/>
      <c r="GS3" s="229" t="s">
        <v>184</v>
      </c>
      <c r="GT3" s="230"/>
      <c r="GU3" s="229" t="s">
        <v>184</v>
      </c>
      <c r="GV3" s="230"/>
      <c r="GW3" s="229" t="s">
        <v>184</v>
      </c>
      <c r="GX3" s="230"/>
      <c r="GY3" s="229" t="s">
        <v>184</v>
      </c>
      <c r="GZ3" s="230"/>
      <c r="HA3" s="229" t="s">
        <v>184</v>
      </c>
      <c r="HB3" s="230"/>
      <c r="HC3" s="229" t="s">
        <v>184</v>
      </c>
      <c r="HD3" s="230"/>
      <c r="HE3" s="229" t="s">
        <v>184</v>
      </c>
      <c r="HF3" s="230"/>
      <c r="HG3" s="229" t="s">
        <v>184</v>
      </c>
      <c r="HH3" s="230"/>
      <c r="HI3" s="229" t="s">
        <v>184</v>
      </c>
      <c r="HJ3" s="230"/>
      <c r="HK3" s="229" t="s">
        <v>184</v>
      </c>
      <c r="HL3" s="230"/>
      <c r="HM3" s="229" t="s">
        <v>184</v>
      </c>
      <c r="HN3" s="230"/>
      <c r="HO3" s="229" t="s">
        <v>184</v>
      </c>
      <c r="HP3" s="230"/>
      <c r="HQ3" s="229" t="s">
        <v>184</v>
      </c>
      <c r="HR3" s="230"/>
      <c r="HS3" s="229" t="s">
        <v>184</v>
      </c>
      <c r="HT3" s="230"/>
      <c r="HU3" s="229" t="s">
        <v>184</v>
      </c>
      <c r="HV3" s="230"/>
      <c r="HW3" s="229" t="s">
        <v>184</v>
      </c>
      <c r="HX3" s="230"/>
      <c r="HY3" s="229" t="s">
        <v>184</v>
      </c>
      <c r="HZ3" s="230"/>
      <c r="IA3" s="229" t="s">
        <v>184</v>
      </c>
      <c r="IB3" s="230"/>
      <c r="IC3" s="229" t="s">
        <v>184</v>
      </c>
      <c r="ID3" s="230"/>
      <c r="IE3" s="229" t="s">
        <v>184</v>
      </c>
      <c r="IF3" s="230"/>
      <c r="IG3" s="229" t="s">
        <v>184</v>
      </c>
      <c r="IH3" s="230"/>
      <c r="II3" s="229" t="s">
        <v>184</v>
      </c>
      <c r="IJ3" s="230"/>
      <c r="IK3" s="229" t="s">
        <v>184</v>
      </c>
      <c r="IL3" s="230"/>
      <c r="IM3" s="229" t="s">
        <v>184</v>
      </c>
      <c r="IN3" s="230"/>
      <c r="IO3" s="229" t="s">
        <v>184</v>
      </c>
      <c r="IP3" s="230"/>
      <c r="IQ3" s="229" t="s">
        <v>184</v>
      </c>
      <c r="IR3" s="230"/>
      <c r="IS3" s="229" t="s">
        <v>184</v>
      </c>
      <c r="IT3" s="230"/>
      <c r="IU3" s="229" t="s">
        <v>184</v>
      </c>
      <c r="IV3" s="230"/>
      <c r="IW3" s="229" t="s">
        <v>184</v>
      </c>
      <c r="IX3" s="230"/>
      <c r="IY3" s="229" t="s">
        <v>184</v>
      </c>
      <c r="IZ3" s="230"/>
      <c r="JA3" s="229" t="s">
        <v>184</v>
      </c>
      <c r="JB3" s="230"/>
      <c r="JC3" s="229" t="s">
        <v>184</v>
      </c>
      <c r="JD3" s="230"/>
      <c r="JE3" s="229" t="s">
        <v>184</v>
      </c>
      <c r="JF3" s="230"/>
      <c r="JG3" s="229" t="s">
        <v>184</v>
      </c>
      <c r="JH3" s="230"/>
      <c r="JI3" s="229" t="s">
        <v>184</v>
      </c>
      <c r="JJ3" s="230"/>
      <c r="JK3" s="229" t="s">
        <v>184</v>
      </c>
      <c r="JL3" s="230"/>
      <c r="JM3" s="229" t="s">
        <v>184</v>
      </c>
      <c r="JN3" s="230"/>
      <c r="JO3" s="229" t="s">
        <v>184</v>
      </c>
      <c r="JP3" s="230"/>
      <c r="JQ3" s="229" t="s">
        <v>184</v>
      </c>
      <c r="JR3" s="230"/>
      <c r="JS3" s="229" t="s">
        <v>184</v>
      </c>
      <c r="JT3" s="230"/>
      <c r="JU3" s="229" t="s">
        <v>184</v>
      </c>
      <c r="JV3" s="230"/>
      <c r="JW3" s="229" t="s">
        <v>184</v>
      </c>
      <c r="JX3" s="230"/>
      <c r="JY3" s="229" t="s">
        <v>184</v>
      </c>
      <c r="JZ3" s="230"/>
      <c r="KA3" s="229" t="s">
        <v>184</v>
      </c>
      <c r="KB3" s="230"/>
      <c r="KC3" s="229" t="s">
        <v>184</v>
      </c>
      <c r="KD3" s="230"/>
      <c r="KE3" s="229" t="s">
        <v>184</v>
      </c>
      <c r="KF3" s="230"/>
      <c r="KG3" s="229" t="s">
        <v>184</v>
      </c>
      <c r="KH3" s="230"/>
      <c r="KI3" s="229" t="s">
        <v>184</v>
      </c>
      <c r="KJ3" s="230"/>
      <c r="KK3" s="229" t="s">
        <v>184</v>
      </c>
      <c r="KL3" s="230"/>
      <c r="KM3" s="229" t="s">
        <v>184</v>
      </c>
      <c r="KN3" s="230"/>
      <c r="KO3" s="229" t="s">
        <v>184</v>
      </c>
      <c r="KP3" s="230"/>
      <c r="KQ3" s="229" t="s">
        <v>184</v>
      </c>
      <c r="KR3" s="230"/>
      <c r="KS3" s="229" t="s">
        <v>184</v>
      </c>
      <c r="KT3" s="230"/>
      <c r="KU3" s="229" t="s">
        <v>184</v>
      </c>
      <c r="KV3" s="230"/>
      <c r="KW3" s="229" t="s">
        <v>184</v>
      </c>
      <c r="KX3" s="230"/>
      <c r="KY3" s="229" t="s">
        <v>184</v>
      </c>
      <c r="KZ3" s="230"/>
      <c r="LA3" s="229" t="s">
        <v>184</v>
      </c>
      <c r="LB3" s="230"/>
      <c r="LC3" s="229" t="s">
        <v>184</v>
      </c>
      <c r="LD3" s="230"/>
      <c r="LE3" s="229" t="s">
        <v>184</v>
      </c>
      <c r="LF3" s="230"/>
      <c r="LG3" s="229" t="s">
        <v>184</v>
      </c>
      <c r="LH3" s="230"/>
      <c r="LI3" s="229" t="s">
        <v>184</v>
      </c>
      <c r="LJ3" s="230"/>
      <c r="LK3" s="229" t="s">
        <v>184</v>
      </c>
      <c r="LL3" s="230"/>
      <c r="LM3" s="229" t="s">
        <v>184</v>
      </c>
      <c r="LN3" s="230"/>
      <c r="LO3" s="229" t="s">
        <v>184</v>
      </c>
      <c r="LP3" s="230"/>
      <c r="LQ3" s="229" t="s">
        <v>184</v>
      </c>
      <c r="LR3" s="230"/>
      <c r="LS3" s="229" t="s">
        <v>184</v>
      </c>
      <c r="LT3" s="230"/>
      <c r="LU3" s="229" t="s">
        <v>184</v>
      </c>
      <c r="LV3" s="230"/>
      <c r="LW3" s="229" t="s">
        <v>184</v>
      </c>
      <c r="LX3" s="230"/>
      <c r="LY3" s="229" t="s">
        <v>184</v>
      </c>
      <c r="LZ3" s="230"/>
      <c r="MA3" s="229" t="s">
        <v>184</v>
      </c>
      <c r="MB3" s="230"/>
      <c r="MC3" s="229" t="s">
        <v>184</v>
      </c>
      <c r="MD3" s="230"/>
      <c r="ME3" s="229" t="s">
        <v>184</v>
      </c>
      <c r="MF3" s="230"/>
      <c r="MG3" s="229" t="s">
        <v>184</v>
      </c>
      <c r="MH3" s="230"/>
      <c r="MI3" s="229" t="s">
        <v>184</v>
      </c>
      <c r="MJ3" s="230"/>
      <c r="MK3" s="229" t="s">
        <v>184</v>
      </c>
      <c r="ML3" s="230"/>
      <c r="MM3" s="229" t="s">
        <v>184</v>
      </c>
      <c r="MN3" s="230"/>
      <c r="MO3" s="229" t="s">
        <v>184</v>
      </c>
      <c r="MP3" s="230"/>
      <c r="MQ3" s="229" t="s">
        <v>184</v>
      </c>
      <c r="MR3" s="230"/>
      <c r="MS3" s="229" t="s">
        <v>184</v>
      </c>
      <c r="MT3" s="230"/>
      <c r="MU3" s="229" t="s">
        <v>184</v>
      </c>
      <c r="MV3" s="230"/>
      <c r="MW3" s="229" t="s">
        <v>184</v>
      </c>
      <c r="MX3" s="230"/>
      <c r="MY3" s="229" t="s">
        <v>184</v>
      </c>
      <c r="MZ3" s="230"/>
      <c r="NA3" s="229" t="s">
        <v>184</v>
      </c>
      <c r="NB3" s="230"/>
      <c r="NC3" s="229" t="s">
        <v>184</v>
      </c>
      <c r="ND3" s="230"/>
      <c r="NE3" s="229" t="s">
        <v>184</v>
      </c>
      <c r="NF3" s="230"/>
      <c r="NG3" s="229" t="s">
        <v>184</v>
      </c>
      <c r="NH3" s="230"/>
      <c r="NI3" s="229" t="s">
        <v>184</v>
      </c>
      <c r="NJ3" s="230"/>
      <c r="NK3" s="229" t="s">
        <v>184</v>
      </c>
      <c r="NL3" s="230"/>
      <c r="NM3" s="229" t="s">
        <v>184</v>
      </c>
      <c r="NN3" s="230"/>
      <c r="NO3" s="229" t="s">
        <v>184</v>
      </c>
      <c r="NP3" s="230"/>
      <c r="NQ3" s="229" t="s">
        <v>184</v>
      </c>
      <c r="NR3" s="230"/>
      <c r="NS3" s="229" t="s">
        <v>184</v>
      </c>
      <c r="NT3" s="230"/>
      <c r="NU3" s="229" t="s">
        <v>184</v>
      </c>
      <c r="NV3" s="230"/>
      <c r="NW3" s="229" t="s">
        <v>184</v>
      </c>
      <c r="NX3" s="230"/>
      <c r="NY3" s="229" t="s">
        <v>184</v>
      </c>
      <c r="NZ3" s="230"/>
      <c r="OA3" s="229" t="s">
        <v>184</v>
      </c>
      <c r="OB3" s="230"/>
      <c r="OC3" s="229" t="s">
        <v>184</v>
      </c>
      <c r="OD3" s="230"/>
      <c r="OE3" s="229" t="s">
        <v>184</v>
      </c>
      <c r="OF3" s="230"/>
      <c r="OG3" s="229" t="s">
        <v>184</v>
      </c>
      <c r="OH3" s="230"/>
      <c r="OI3" s="229" t="s">
        <v>184</v>
      </c>
      <c r="OJ3" s="230"/>
      <c r="OK3" s="229" t="s">
        <v>184</v>
      </c>
      <c r="OL3" s="230"/>
      <c r="OM3" s="229" t="s">
        <v>184</v>
      </c>
      <c r="ON3" s="230"/>
      <c r="OO3" s="229" t="s">
        <v>184</v>
      </c>
      <c r="OP3" s="230"/>
      <c r="OQ3" s="229" t="s">
        <v>184</v>
      </c>
      <c r="OR3" s="230"/>
      <c r="OS3" s="229" t="s">
        <v>184</v>
      </c>
      <c r="OT3" s="230"/>
      <c r="OU3" s="229" t="s">
        <v>184</v>
      </c>
      <c r="OV3" s="230"/>
      <c r="OW3" s="229" t="s">
        <v>184</v>
      </c>
      <c r="OX3" s="230"/>
      <c r="OY3" s="229" t="s">
        <v>184</v>
      </c>
      <c r="OZ3" s="230"/>
      <c r="PA3" s="229" t="s">
        <v>184</v>
      </c>
      <c r="PB3" s="230"/>
      <c r="PC3" s="229" t="s">
        <v>184</v>
      </c>
      <c r="PD3" s="230"/>
      <c r="PE3" s="229" t="s">
        <v>184</v>
      </c>
      <c r="PF3" s="230"/>
      <c r="PG3" s="229" t="s">
        <v>184</v>
      </c>
      <c r="PH3" s="230"/>
      <c r="PI3" s="229" t="s">
        <v>184</v>
      </c>
      <c r="PJ3" s="230"/>
      <c r="PK3" s="229" t="s">
        <v>184</v>
      </c>
      <c r="PL3" s="230"/>
      <c r="PM3" s="229" t="s">
        <v>184</v>
      </c>
      <c r="PN3" s="230"/>
      <c r="PO3" s="229" t="s">
        <v>184</v>
      </c>
      <c r="PP3" s="230"/>
      <c r="PQ3" s="229" t="s">
        <v>184</v>
      </c>
      <c r="PR3" s="230"/>
      <c r="PS3" s="229" t="s">
        <v>184</v>
      </c>
      <c r="PT3" s="230"/>
      <c r="PU3" s="229" t="s">
        <v>184</v>
      </c>
      <c r="PV3" s="230"/>
      <c r="PW3" s="229" t="s">
        <v>184</v>
      </c>
      <c r="PX3" s="230"/>
      <c r="PY3" s="229" t="s">
        <v>184</v>
      </c>
      <c r="PZ3" s="230"/>
      <c r="QA3" s="229" t="s">
        <v>184</v>
      </c>
      <c r="QB3" s="230"/>
      <c r="QC3" s="229" t="s">
        <v>184</v>
      </c>
      <c r="QD3" s="230"/>
      <c r="QE3" s="229" t="s">
        <v>184</v>
      </c>
      <c r="QF3" s="230"/>
      <c r="QG3" s="229" t="s">
        <v>184</v>
      </c>
      <c r="QH3" s="230"/>
      <c r="QI3" s="229" t="s">
        <v>184</v>
      </c>
      <c r="QJ3" s="230"/>
      <c r="QK3" s="229" t="s">
        <v>184</v>
      </c>
      <c r="QL3" s="230"/>
      <c r="QM3" s="229" t="s">
        <v>184</v>
      </c>
      <c r="QN3" s="230"/>
      <c r="QO3" s="229" t="s">
        <v>184</v>
      </c>
      <c r="QP3" s="230"/>
      <c r="QQ3" s="229" t="s">
        <v>184</v>
      </c>
      <c r="QR3" s="230"/>
      <c r="QS3" s="229" t="s">
        <v>184</v>
      </c>
      <c r="QT3" s="230"/>
      <c r="QU3" s="229" t="s">
        <v>184</v>
      </c>
      <c r="QV3" s="230"/>
      <c r="QW3" s="229" t="s">
        <v>184</v>
      </c>
      <c r="QX3" s="230"/>
      <c r="QY3" s="229" t="s">
        <v>184</v>
      </c>
      <c r="QZ3" s="230"/>
      <c r="RA3" s="229" t="s">
        <v>184</v>
      </c>
      <c r="RB3" s="230"/>
      <c r="RC3" s="229" t="s">
        <v>184</v>
      </c>
      <c r="RD3" s="230"/>
      <c r="RE3" s="229" t="s">
        <v>184</v>
      </c>
      <c r="RF3" s="230"/>
      <c r="RG3" s="229" t="s">
        <v>184</v>
      </c>
      <c r="RH3" s="230"/>
      <c r="RI3" s="229" t="s">
        <v>184</v>
      </c>
      <c r="RJ3" s="230"/>
      <c r="RK3" s="229" t="s">
        <v>184</v>
      </c>
      <c r="RL3" s="230"/>
      <c r="RM3" s="229" t="s">
        <v>184</v>
      </c>
      <c r="RN3" s="230"/>
      <c r="RO3" s="229" t="s">
        <v>184</v>
      </c>
      <c r="RP3" s="230"/>
      <c r="RQ3" s="229" t="s">
        <v>184</v>
      </c>
      <c r="RR3" s="230"/>
      <c r="RS3" s="229" t="s">
        <v>184</v>
      </c>
      <c r="RT3" s="230"/>
      <c r="RU3" s="229" t="s">
        <v>184</v>
      </c>
      <c r="RV3" s="230"/>
      <c r="RW3" s="229" t="s">
        <v>184</v>
      </c>
      <c r="RX3" s="230"/>
      <c r="RY3" s="229" t="s">
        <v>184</v>
      </c>
      <c r="RZ3" s="230"/>
      <c r="SA3" s="229" t="s">
        <v>184</v>
      </c>
      <c r="SB3" s="230"/>
      <c r="SC3" s="229" t="s">
        <v>184</v>
      </c>
      <c r="SD3" s="230"/>
      <c r="SE3" s="229" t="s">
        <v>184</v>
      </c>
      <c r="SF3" s="230"/>
      <c r="SG3" s="229" t="s">
        <v>184</v>
      </c>
      <c r="SH3" s="230"/>
      <c r="SI3" s="229" t="s">
        <v>184</v>
      </c>
      <c r="SJ3" s="230"/>
      <c r="SK3" s="229" t="s">
        <v>184</v>
      </c>
      <c r="SL3" s="230"/>
      <c r="SM3" s="229" t="s">
        <v>184</v>
      </c>
      <c r="SN3" s="230"/>
      <c r="SO3" s="229" t="s">
        <v>184</v>
      </c>
      <c r="SP3" s="230"/>
      <c r="SQ3" s="229" t="s">
        <v>184</v>
      </c>
      <c r="SR3" s="230"/>
      <c r="SS3" s="229" t="s">
        <v>184</v>
      </c>
      <c r="ST3" s="230"/>
      <c r="SU3" s="229" t="s">
        <v>184</v>
      </c>
      <c r="SV3" s="230"/>
      <c r="SW3" s="229" t="s">
        <v>184</v>
      </c>
      <c r="SX3" s="230"/>
      <c r="SY3" s="229" t="s">
        <v>184</v>
      </c>
      <c r="SZ3" s="230"/>
      <c r="TA3" s="229" t="s">
        <v>184</v>
      </c>
      <c r="TB3" s="230"/>
      <c r="TC3" s="229" t="s">
        <v>184</v>
      </c>
      <c r="TD3" s="230"/>
      <c r="TE3" s="229" t="s">
        <v>184</v>
      </c>
      <c r="TF3" s="230"/>
      <c r="TG3" s="229" t="s">
        <v>184</v>
      </c>
      <c r="TH3" s="230"/>
      <c r="TI3" s="229" t="s">
        <v>184</v>
      </c>
      <c r="TJ3" s="230"/>
      <c r="TK3" s="229" t="s">
        <v>184</v>
      </c>
      <c r="TL3" s="230"/>
      <c r="TM3" s="229" t="s">
        <v>184</v>
      </c>
      <c r="TN3" s="230"/>
      <c r="TO3" s="229" t="s">
        <v>184</v>
      </c>
      <c r="TP3" s="230"/>
      <c r="TQ3" s="229" t="s">
        <v>184</v>
      </c>
      <c r="TR3" s="230"/>
      <c r="TS3" s="229" t="s">
        <v>184</v>
      </c>
      <c r="TT3" s="230"/>
      <c r="TU3" s="229" t="s">
        <v>184</v>
      </c>
      <c r="TV3" s="230"/>
      <c r="TW3" s="229" t="s">
        <v>184</v>
      </c>
      <c r="TX3" s="230"/>
      <c r="TY3" s="229" t="s">
        <v>184</v>
      </c>
      <c r="TZ3" s="230"/>
      <c r="UA3" s="229" t="s">
        <v>184</v>
      </c>
      <c r="UB3" s="230"/>
      <c r="UC3" s="229" t="s">
        <v>184</v>
      </c>
      <c r="UD3" s="230"/>
      <c r="UE3" s="229" t="s">
        <v>184</v>
      </c>
      <c r="UF3" s="230"/>
      <c r="UG3" s="229" t="s">
        <v>184</v>
      </c>
      <c r="UH3" s="230"/>
      <c r="UI3" s="229" t="s">
        <v>184</v>
      </c>
      <c r="UJ3" s="230"/>
      <c r="UK3" s="229" t="s">
        <v>184</v>
      </c>
      <c r="UL3" s="230"/>
      <c r="UM3" s="229" t="s">
        <v>184</v>
      </c>
      <c r="UN3" s="230"/>
      <c r="UO3" s="229" t="s">
        <v>184</v>
      </c>
      <c r="UP3" s="230"/>
      <c r="UQ3" s="229" t="s">
        <v>184</v>
      </c>
      <c r="UR3" s="230"/>
      <c r="US3" s="229" t="s">
        <v>184</v>
      </c>
      <c r="UT3" s="230"/>
      <c r="UU3" s="229" t="s">
        <v>184</v>
      </c>
      <c r="UV3" s="230"/>
      <c r="UW3" s="229" t="s">
        <v>184</v>
      </c>
      <c r="UX3" s="230"/>
      <c r="UY3" s="229" t="s">
        <v>184</v>
      </c>
      <c r="UZ3" s="230"/>
      <c r="VA3" s="229" t="s">
        <v>184</v>
      </c>
      <c r="VB3" s="230"/>
      <c r="VC3" s="229" t="s">
        <v>184</v>
      </c>
      <c r="VD3" s="230"/>
      <c r="VE3" s="229" t="s">
        <v>184</v>
      </c>
      <c r="VF3" s="230"/>
      <c r="VG3" s="229" t="s">
        <v>184</v>
      </c>
      <c r="VH3" s="230"/>
      <c r="VI3" s="229" t="s">
        <v>184</v>
      </c>
      <c r="VJ3" s="230"/>
      <c r="VK3" s="229" t="s">
        <v>184</v>
      </c>
      <c r="VL3" s="230"/>
      <c r="VM3" s="229" t="s">
        <v>184</v>
      </c>
      <c r="VN3" s="230"/>
      <c r="VO3" s="229" t="s">
        <v>184</v>
      </c>
      <c r="VP3" s="230"/>
      <c r="VQ3" s="229" t="s">
        <v>184</v>
      </c>
      <c r="VR3" s="230"/>
      <c r="VS3" s="229" t="s">
        <v>184</v>
      </c>
      <c r="VT3" s="230"/>
      <c r="VU3" s="229" t="s">
        <v>184</v>
      </c>
      <c r="VV3" s="230"/>
      <c r="VW3" s="229" t="s">
        <v>184</v>
      </c>
      <c r="VX3" s="230"/>
      <c r="VY3" s="229" t="s">
        <v>184</v>
      </c>
      <c r="VZ3" s="230"/>
      <c r="WA3" s="229" t="s">
        <v>184</v>
      </c>
      <c r="WB3" s="230"/>
    </row>
    <row r="4" spans="1:601">
      <c r="B4" t="s">
        <v>250</v>
      </c>
      <c r="C4" s="48"/>
      <c r="D4" s="42" t="s">
        <v>161</v>
      </c>
      <c r="E4" s="48"/>
      <c r="F4" s="42" t="s">
        <v>161</v>
      </c>
      <c r="G4" s="48"/>
      <c r="H4" s="42" t="s">
        <v>161</v>
      </c>
      <c r="I4" s="48"/>
      <c r="J4" s="42" t="s">
        <v>161</v>
      </c>
      <c r="K4" s="48"/>
      <c r="L4" s="42" t="s">
        <v>161</v>
      </c>
      <c r="M4" s="48"/>
      <c r="N4" s="42" t="s">
        <v>161</v>
      </c>
      <c r="O4" s="48"/>
      <c r="P4" s="42" t="s">
        <v>161</v>
      </c>
      <c r="Q4" s="48"/>
      <c r="R4" s="42" t="s">
        <v>161</v>
      </c>
      <c r="S4" s="48"/>
      <c r="T4" s="42" t="s">
        <v>161</v>
      </c>
      <c r="U4" s="48"/>
      <c r="V4" s="42" t="s">
        <v>161</v>
      </c>
      <c r="W4" s="48"/>
      <c r="X4" s="42" t="s">
        <v>161</v>
      </c>
      <c r="Y4" s="48"/>
      <c r="Z4" s="42" t="s">
        <v>161</v>
      </c>
      <c r="AA4" s="48"/>
      <c r="AB4" s="42" t="s">
        <v>161</v>
      </c>
      <c r="AC4" s="48"/>
      <c r="AD4" s="42" t="s">
        <v>161</v>
      </c>
      <c r="AE4" s="48"/>
      <c r="AF4" s="42" t="s">
        <v>161</v>
      </c>
      <c r="AG4" s="48"/>
      <c r="AH4" s="42" t="s">
        <v>161</v>
      </c>
      <c r="AI4" s="48"/>
      <c r="AJ4" s="42" t="s">
        <v>161</v>
      </c>
      <c r="AK4" s="48"/>
      <c r="AL4" s="42" t="s">
        <v>161</v>
      </c>
      <c r="AM4" s="48"/>
      <c r="AN4" s="42" t="s">
        <v>161</v>
      </c>
      <c r="AO4" s="48"/>
      <c r="AP4" s="42" t="s">
        <v>161</v>
      </c>
      <c r="AQ4" s="48"/>
      <c r="AR4" s="42" t="s">
        <v>161</v>
      </c>
      <c r="AS4" s="48"/>
      <c r="AT4" s="42" t="s">
        <v>161</v>
      </c>
      <c r="AU4" s="48"/>
      <c r="AV4" s="42" t="s">
        <v>161</v>
      </c>
      <c r="AW4" s="48"/>
      <c r="AX4" s="42" t="s">
        <v>161</v>
      </c>
      <c r="AY4" s="48"/>
      <c r="AZ4" s="42" t="s">
        <v>161</v>
      </c>
      <c r="BA4" s="48"/>
      <c r="BB4" s="42" t="s">
        <v>161</v>
      </c>
      <c r="BC4" s="48"/>
      <c r="BD4" s="42" t="s">
        <v>161</v>
      </c>
      <c r="BE4" s="48"/>
      <c r="BF4" s="42" t="s">
        <v>161</v>
      </c>
      <c r="BG4" s="48"/>
      <c r="BH4" s="42" t="s">
        <v>161</v>
      </c>
      <c r="BI4" s="48"/>
      <c r="BJ4" s="42" t="s">
        <v>161</v>
      </c>
      <c r="BK4" s="48"/>
      <c r="BL4" s="42" t="s">
        <v>161</v>
      </c>
      <c r="BM4" s="48"/>
      <c r="BN4" s="42" t="s">
        <v>161</v>
      </c>
      <c r="BO4" s="48"/>
      <c r="BP4" s="42" t="s">
        <v>161</v>
      </c>
      <c r="BQ4" s="48"/>
      <c r="BR4" s="42" t="s">
        <v>161</v>
      </c>
      <c r="BS4" s="48"/>
      <c r="BT4" s="42" t="s">
        <v>161</v>
      </c>
      <c r="BU4" s="48"/>
      <c r="BV4" s="42" t="s">
        <v>161</v>
      </c>
      <c r="BW4" s="48"/>
      <c r="BX4" s="42" t="s">
        <v>161</v>
      </c>
      <c r="BY4" s="48"/>
      <c r="BZ4" s="42" t="s">
        <v>161</v>
      </c>
      <c r="CA4" s="48"/>
      <c r="CB4" s="42" t="s">
        <v>161</v>
      </c>
      <c r="CC4" s="48"/>
      <c r="CD4" s="42" t="s">
        <v>161</v>
      </c>
      <c r="CE4" s="48"/>
      <c r="CF4" s="42" t="s">
        <v>161</v>
      </c>
      <c r="CG4" s="48"/>
      <c r="CH4" s="42" t="s">
        <v>161</v>
      </c>
      <c r="CI4" s="48"/>
      <c r="CJ4" s="42" t="s">
        <v>161</v>
      </c>
      <c r="CK4" s="48"/>
      <c r="CL4" s="42" t="s">
        <v>161</v>
      </c>
      <c r="CM4" s="48"/>
      <c r="CN4" s="42" t="s">
        <v>161</v>
      </c>
      <c r="CO4" s="48"/>
      <c r="CP4" s="42" t="s">
        <v>161</v>
      </c>
      <c r="CQ4" s="48"/>
      <c r="CR4" s="42" t="s">
        <v>161</v>
      </c>
      <c r="CS4" s="48"/>
      <c r="CT4" s="42" t="s">
        <v>161</v>
      </c>
      <c r="CU4" s="48"/>
      <c r="CV4" s="42" t="s">
        <v>161</v>
      </c>
      <c r="CW4" s="48"/>
      <c r="CX4" s="42" t="s">
        <v>161</v>
      </c>
      <c r="CY4" s="48"/>
      <c r="CZ4" s="42" t="s">
        <v>161</v>
      </c>
      <c r="DA4" s="48"/>
      <c r="DB4" s="42" t="s">
        <v>161</v>
      </c>
      <c r="DC4" s="48"/>
      <c r="DD4" s="42" t="s">
        <v>161</v>
      </c>
      <c r="DE4" s="48"/>
      <c r="DF4" s="42" t="s">
        <v>161</v>
      </c>
      <c r="DG4" s="48"/>
      <c r="DH4" s="42" t="s">
        <v>161</v>
      </c>
      <c r="DI4" s="48"/>
      <c r="DJ4" s="42" t="s">
        <v>161</v>
      </c>
      <c r="DK4" s="48"/>
      <c r="DL4" s="42" t="s">
        <v>161</v>
      </c>
      <c r="DM4" s="48"/>
      <c r="DN4" s="42" t="s">
        <v>161</v>
      </c>
      <c r="DO4" s="48"/>
      <c r="DP4" s="42" t="s">
        <v>161</v>
      </c>
      <c r="DQ4" s="48"/>
      <c r="DR4" s="42" t="s">
        <v>161</v>
      </c>
      <c r="DS4" s="48"/>
      <c r="DT4" s="42" t="s">
        <v>161</v>
      </c>
      <c r="DU4" s="48"/>
      <c r="DV4" s="42" t="s">
        <v>161</v>
      </c>
      <c r="DW4" s="48"/>
      <c r="DX4" s="42" t="s">
        <v>161</v>
      </c>
      <c r="DY4" s="48"/>
      <c r="DZ4" s="42" t="s">
        <v>161</v>
      </c>
      <c r="EA4" s="48"/>
      <c r="EB4" s="42" t="s">
        <v>161</v>
      </c>
      <c r="EC4" s="48"/>
      <c r="ED4" s="42" t="s">
        <v>161</v>
      </c>
      <c r="EE4" s="48"/>
      <c r="EF4" s="42" t="s">
        <v>161</v>
      </c>
      <c r="EG4" s="48"/>
      <c r="EH4" s="42" t="s">
        <v>161</v>
      </c>
      <c r="EI4" s="48"/>
      <c r="EJ4" s="42" t="s">
        <v>161</v>
      </c>
      <c r="EK4" s="48"/>
      <c r="EL4" s="42" t="s">
        <v>161</v>
      </c>
      <c r="EM4" s="48"/>
      <c r="EN4" s="42" t="s">
        <v>161</v>
      </c>
      <c r="EO4" s="48"/>
      <c r="EP4" s="42" t="s">
        <v>161</v>
      </c>
      <c r="EQ4" s="48"/>
      <c r="ER4" s="42" t="s">
        <v>161</v>
      </c>
      <c r="ES4" s="48"/>
      <c r="ET4" s="42" t="s">
        <v>161</v>
      </c>
      <c r="EU4" s="48"/>
      <c r="EV4" s="42" t="s">
        <v>161</v>
      </c>
      <c r="EW4" s="48"/>
      <c r="EX4" s="42" t="s">
        <v>161</v>
      </c>
      <c r="EY4" s="48"/>
      <c r="EZ4" s="42" t="s">
        <v>161</v>
      </c>
      <c r="FA4" s="48"/>
      <c r="FB4" s="42" t="s">
        <v>161</v>
      </c>
      <c r="FC4" s="48"/>
      <c r="FD4" s="42" t="s">
        <v>161</v>
      </c>
      <c r="FE4" s="48"/>
      <c r="FF4" s="42" t="s">
        <v>161</v>
      </c>
      <c r="FG4" s="48"/>
      <c r="FH4" s="42" t="s">
        <v>161</v>
      </c>
      <c r="FI4" s="48"/>
      <c r="FJ4" s="42" t="s">
        <v>161</v>
      </c>
      <c r="FK4" s="48"/>
      <c r="FL4" s="42" t="s">
        <v>161</v>
      </c>
      <c r="FM4" s="48"/>
      <c r="FN4" s="42" t="s">
        <v>161</v>
      </c>
      <c r="FO4" s="48"/>
      <c r="FP4" s="42" t="s">
        <v>161</v>
      </c>
      <c r="FQ4" s="48"/>
      <c r="FR4" s="42" t="s">
        <v>161</v>
      </c>
      <c r="FS4" s="48"/>
      <c r="FT4" s="42" t="s">
        <v>161</v>
      </c>
      <c r="FU4" s="48"/>
      <c r="FV4" s="42" t="s">
        <v>161</v>
      </c>
      <c r="FW4" s="48"/>
      <c r="FX4" s="42" t="s">
        <v>161</v>
      </c>
      <c r="FY4" s="48"/>
      <c r="FZ4" s="42" t="s">
        <v>161</v>
      </c>
      <c r="GA4" s="48"/>
      <c r="GB4" s="42" t="s">
        <v>161</v>
      </c>
      <c r="GC4" s="48"/>
      <c r="GD4" s="42" t="s">
        <v>161</v>
      </c>
      <c r="GE4" s="48"/>
      <c r="GF4" s="42" t="s">
        <v>161</v>
      </c>
      <c r="GG4" s="48"/>
      <c r="GH4" s="42" t="s">
        <v>161</v>
      </c>
      <c r="GI4" s="48"/>
      <c r="GJ4" s="42" t="s">
        <v>161</v>
      </c>
      <c r="GK4" s="48"/>
      <c r="GL4" s="42" t="s">
        <v>161</v>
      </c>
      <c r="GM4" s="48"/>
      <c r="GN4" s="42" t="s">
        <v>161</v>
      </c>
      <c r="GO4" s="48"/>
      <c r="GP4" s="42" t="s">
        <v>161</v>
      </c>
      <c r="GQ4" s="48"/>
      <c r="GR4" s="42" t="s">
        <v>161</v>
      </c>
      <c r="GS4" s="48"/>
      <c r="GT4" s="42" t="s">
        <v>161</v>
      </c>
      <c r="GU4" s="48"/>
      <c r="GV4" s="42" t="s">
        <v>161</v>
      </c>
      <c r="GW4" s="48"/>
      <c r="GX4" s="42" t="s">
        <v>161</v>
      </c>
      <c r="GY4" s="48"/>
      <c r="GZ4" s="42" t="s">
        <v>161</v>
      </c>
      <c r="HA4" s="48"/>
      <c r="HB4" s="42" t="s">
        <v>161</v>
      </c>
      <c r="HC4" s="48"/>
      <c r="HD4" s="42" t="s">
        <v>161</v>
      </c>
      <c r="HE4" s="48"/>
      <c r="HF4" s="42" t="s">
        <v>161</v>
      </c>
      <c r="HG4" s="48"/>
      <c r="HH4" s="42" t="s">
        <v>161</v>
      </c>
      <c r="HI4" s="48"/>
      <c r="HJ4" s="42" t="s">
        <v>161</v>
      </c>
      <c r="HK4" s="48"/>
      <c r="HL4" s="42" t="s">
        <v>161</v>
      </c>
      <c r="HM4" s="48"/>
      <c r="HN4" s="42" t="s">
        <v>161</v>
      </c>
      <c r="HO4" s="48"/>
      <c r="HP4" s="42" t="s">
        <v>161</v>
      </c>
      <c r="HQ4" s="48"/>
      <c r="HR4" s="42" t="s">
        <v>161</v>
      </c>
      <c r="HS4" s="48"/>
      <c r="HT4" s="42" t="s">
        <v>161</v>
      </c>
      <c r="HU4" s="48"/>
      <c r="HV4" s="42" t="s">
        <v>161</v>
      </c>
      <c r="HW4" s="48"/>
      <c r="HX4" s="42" t="s">
        <v>161</v>
      </c>
      <c r="HY4" s="48"/>
      <c r="HZ4" s="42" t="s">
        <v>161</v>
      </c>
      <c r="IA4" s="48"/>
      <c r="IB4" s="42" t="s">
        <v>161</v>
      </c>
      <c r="IC4" s="48"/>
      <c r="ID4" s="42" t="s">
        <v>161</v>
      </c>
      <c r="IE4" s="48"/>
      <c r="IF4" s="42" t="s">
        <v>161</v>
      </c>
      <c r="IG4" s="48"/>
      <c r="IH4" s="42" t="s">
        <v>161</v>
      </c>
      <c r="II4" s="48"/>
      <c r="IJ4" s="42" t="s">
        <v>161</v>
      </c>
      <c r="IK4" s="48"/>
      <c r="IL4" s="42" t="s">
        <v>161</v>
      </c>
      <c r="IM4" s="48"/>
      <c r="IN4" s="42" t="s">
        <v>161</v>
      </c>
      <c r="IO4" s="48"/>
      <c r="IP4" s="42" t="s">
        <v>161</v>
      </c>
      <c r="IQ4" s="48"/>
      <c r="IR4" s="42" t="s">
        <v>161</v>
      </c>
      <c r="IS4" s="48"/>
      <c r="IT4" s="42" t="s">
        <v>161</v>
      </c>
      <c r="IU4" s="48"/>
      <c r="IV4" s="42" t="s">
        <v>161</v>
      </c>
      <c r="IW4" s="48"/>
      <c r="IX4" s="42" t="s">
        <v>161</v>
      </c>
      <c r="IY4" s="48"/>
      <c r="IZ4" s="42" t="s">
        <v>161</v>
      </c>
      <c r="JA4" s="48"/>
      <c r="JB4" s="42" t="s">
        <v>161</v>
      </c>
      <c r="JC4" s="48"/>
      <c r="JD4" s="42" t="s">
        <v>161</v>
      </c>
      <c r="JE4" s="48"/>
      <c r="JF4" s="42" t="s">
        <v>161</v>
      </c>
      <c r="JG4" s="48"/>
      <c r="JH4" s="42" t="s">
        <v>161</v>
      </c>
      <c r="JI4" s="48"/>
      <c r="JJ4" s="42" t="s">
        <v>161</v>
      </c>
      <c r="JK4" s="48"/>
      <c r="JL4" s="42" t="s">
        <v>161</v>
      </c>
      <c r="JM4" s="48"/>
      <c r="JN4" s="42" t="s">
        <v>161</v>
      </c>
      <c r="JO4" s="48"/>
      <c r="JP4" s="42" t="s">
        <v>161</v>
      </c>
      <c r="JQ4" s="48"/>
      <c r="JR4" s="42" t="s">
        <v>161</v>
      </c>
      <c r="JS4" s="48"/>
      <c r="JT4" s="42" t="s">
        <v>161</v>
      </c>
      <c r="JU4" s="48"/>
      <c r="JV4" s="42" t="s">
        <v>161</v>
      </c>
      <c r="JW4" s="48"/>
      <c r="JX4" s="42" t="s">
        <v>161</v>
      </c>
      <c r="JY4" s="48"/>
      <c r="JZ4" s="42" t="s">
        <v>161</v>
      </c>
      <c r="KA4" s="48"/>
      <c r="KB4" s="42" t="s">
        <v>161</v>
      </c>
      <c r="KC4" s="48"/>
      <c r="KD4" s="42" t="s">
        <v>161</v>
      </c>
      <c r="KE4" s="48"/>
      <c r="KF4" s="42" t="s">
        <v>161</v>
      </c>
      <c r="KG4" s="48"/>
      <c r="KH4" s="42" t="s">
        <v>161</v>
      </c>
      <c r="KI4" s="48"/>
      <c r="KJ4" s="42" t="s">
        <v>161</v>
      </c>
      <c r="KK4" s="48"/>
      <c r="KL4" s="42" t="s">
        <v>161</v>
      </c>
      <c r="KM4" s="48"/>
      <c r="KN4" s="42" t="s">
        <v>161</v>
      </c>
      <c r="KO4" s="48"/>
      <c r="KP4" s="42" t="s">
        <v>161</v>
      </c>
      <c r="KQ4" s="48"/>
      <c r="KR4" s="42" t="s">
        <v>161</v>
      </c>
      <c r="KS4" s="48"/>
      <c r="KT4" s="42" t="s">
        <v>161</v>
      </c>
      <c r="KU4" s="48"/>
      <c r="KV4" s="42" t="s">
        <v>161</v>
      </c>
      <c r="KW4" s="48"/>
      <c r="KX4" s="42" t="s">
        <v>161</v>
      </c>
      <c r="KY4" s="48"/>
      <c r="KZ4" s="42" t="s">
        <v>161</v>
      </c>
      <c r="LA4" s="48"/>
      <c r="LB4" s="42" t="s">
        <v>161</v>
      </c>
      <c r="LC4" s="48"/>
      <c r="LD4" s="42" t="s">
        <v>161</v>
      </c>
      <c r="LE4" s="48"/>
      <c r="LF4" s="42" t="s">
        <v>161</v>
      </c>
      <c r="LG4" s="48"/>
      <c r="LH4" s="42" t="s">
        <v>161</v>
      </c>
      <c r="LI4" s="48"/>
      <c r="LJ4" s="42" t="s">
        <v>161</v>
      </c>
      <c r="LK4" s="48"/>
      <c r="LL4" s="42" t="s">
        <v>161</v>
      </c>
      <c r="LM4" s="48"/>
      <c r="LN4" s="42" t="s">
        <v>161</v>
      </c>
      <c r="LO4" s="48"/>
      <c r="LP4" s="42" t="s">
        <v>161</v>
      </c>
      <c r="LQ4" s="48"/>
      <c r="LR4" s="42" t="s">
        <v>161</v>
      </c>
      <c r="LS4" s="48"/>
      <c r="LT4" s="42" t="s">
        <v>161</v>
      </c>
      <c r="LU4" s="48"/>
      <c r="LV4" s="42" t="s">
        <v>161</v>
      </c>
      <c r="LW4" s="48"/>
      <c r="LX4" s="42" t="s">
        <v>161</v>
      </c>
      <c r="LY4" s="48"/>
      <c r="LZ4" s="42" t="s">
        <v>161</v>
      </c>
      <c r="MA4" s="48"/>
      <c r="MB4" s="42" t="s">
        <v>161</v>
      </c>
      <c r="MC4" s="48"/>
      <c r="MD4" s="42" t="s">
        <v>161</v>
      </c>
      <c r="ME4" s="48"/>
      <c r="MF4" s="42" t="s">
        <v>161</v>
      </c>
      <c r="MG4" s="48"/>
      <c r="MH4" s="42" t="s">
        <v>161</v>
      </c>
      <c r="MI4" s="48"/>
      <c r="MJ4" s="42" t="s">
        <v>161</v>
      </c>
      <c r="MK4" s="48"/>
      <c r="ML4" s="42" t="s">
        <v>161</v>
      </c>
      <c r="MM4" s="48"/>
      <c r="MN4" s="42" t="s">
        <v>161</v>
      </c>
      <c r="MO4" s="48"/>
      <c r="MP4" s="42" t="s">
        <v>161</v>
      </c>
      <c r="MQ4" s="48"/>
      <c r="MR4" s="42" t="s">
        <v>161</v>
      </c>
      <c r="MS4" s="48"/>
      <c r="MT4" s="42" t="s">
        <v>161</v>
      </c>
      <c r="MU4" s="48"/>
      <c r="MV4" s="42" t="s">
        <v>161</v>
      </c>
      <c r="MW4" s="48"/>
      <c r="MX4" s="42" t="s">
        <v>161</v>
      </c>
      <c r="MY4" s="48"/>
      <c r="MZ4" s="42" t="s">
        <v>161</v>
      </c>
      <c r="NA4" s="48"/>
      <c r="NB4" s="42" t="s">
        <v>161</v>
      </c>
      <c r="NC4" s="48"/>
      <c r="ND4" s="42" t="s">
        <v>161</v>
      </c>
      <c r="NE4" s="48"/>
      <c r="NF4" s="42" t="s">
        <v>161</v>
      </c>
      <c r="NG4" s="48"/>
      <c r="NH4" s="42" t="s">
        <v>161</v>
      </c>
      <c r="NI4" s="48"/>
      <c r="NJ4" s="42" t="s">
        <v>161</v>
      </c>
      <c r="NK4" s="48"/>
      <c r="NL4" s="42" t="s">
        <v>161</v>
      </c>
      <c r="NM4" s="48"/>
      <c r="NN4" s="42" t="s">
        <v>161</v>
      </c>
      <c r="NO4" s="48"/>
      <c r="NP4" s="42" t="s">
        <v>161</v>
      </c>
      <c r="NQ4" s="48"/>
      <c r="NR4" s="42" t="s">
        <v>161</v>
      </c>
      <c r="NS4" s="48"/>
      <c r="NT4" s="42" t="s">
        <v>161</v>
      </c>
      <c r="NU4" s="48"/>
      <c r="NV4" s="42" t="s">
        <v>161</v>
      </c>
      <c r="NW4" s="48"/>
      <c r="NX4" s="42" t="s">
        <v>161</v>
      </c>
      <c r="NY4" s="48"/>
      <c r="NZ4" s="42" t="s">
        <v>161</v>
      </c>
      <c r="OA4" s="48"/>
      <c r="OB4" s="42" t="s">
        <v>161</v>
      </c>
      <c r="OC4" s="48"/>
      <c r="OD4" s="42" t="s">
        <v>161</v>
      </c>
      <c r="OE4" s="48"/>
      <c r="OF4" s="42" t="s">
        <v>161</v>
      </c>
      <c r="OG4" s="48"/>
      <c r="OH4" s="42" t="s">
        <v>161</v>
      </c>
      <c r="OI4" s="48"/>
      <c r="OJ4" s="42" t="s">
        <v>161</v>
      </c>
      <c r="OK4" s="48"/>
      <c r="OL4" s="42" t="s">
        <v>161</v>
      </c>
      <c r="OM4" s="48"/>
      <c r="ON4" s="42" t="s">
        <v>161</v>
      </c>
      <c r="OO4" s="48"/>
      <c r="OP4" s="42" t="s">
        <v>161</v>
      </c>
      <c r="OQ4" s="48"/>
      <c r="OR4" s="42" t="s">
        <v>161</v>
      </c>
      <c r="OS4" s="48"/>
      <c r="OT4" s="42" t="s">
        <v>161</v>
      </c>
      <c r="OU4" s="48"/>
      <c r="OV4" s="42" t="s">
        <v>161</v>
      </c>
      <c r="OW4" s="48"/>
      <c r="OX4" s="42" t="s">
        <v>161</v>
      </c>
      <c r="OY4" s="48"/>
      <c r="OZ4" s="42" t="s">
        <v>161</v>
      </c>
      <c r="PA4" s="48"/>
      <c r="PB4" s="42" t="s">
        <v>161</v>
      </c>
      <c r="PC4" s="48"/>
      <c r="PD4" s="42" t="s">
        <v>161</v>
      </c>
      <c r="PE4" s="48"/>
      <c r="PF4" s="42" t="s">
        <v>161</v>
      </c>
      <c r="PG4" s="48"/>
      <c r="PH4" s="42" t="s">
        <v>161</v>
      </c>
      <c r="PI4" s="48"/>
      <c r="PJ4" s="42" t="s">
        <v>161</v>
      </c>
      <c r="PK4" s="48"/>
      <c r="PL4" s="42" t="s">
        <v>161</v>
      </c>
      <c r="PM4" s="48"/>
      <c r="PN4" s="42" t="s">
        <v>161</v>
      </c>
      <c r="PO4" s="48"/>
      <c r="PP4" s="42" t="s">
        <v>161</v>
      </c>
      <c r="PQ4" s="48"/>
      <c r="PR4" s="42" t="s">
        <v>161</v>
      </c>
      <c r="PS4" s="48"/>
      <c r="PT4" s="42" t="s">
        <v>161</v>
      </c>
      <c r="PU4" s="48"/>
      <c r="PV4" s="42" t="s">
        <v>161</v>
      </c>
      <c r="PW4" s="48"/>
      <c r="PX4" s="42" t="s">
        <v>161</v>
      </c>
      <c r="PY4" s="48"/>
      <c r="PZ4" s="42" t="s">
        <v>161</v>
      </c>
      <c r="QA4" s="48"/>
      <c r="QB4" s="42" t="s">
        <v>161</v>
      </c>
      <c r="QC4" s="48"/>
      <c r="QD4" s="42" t="s">
        <v>161</v>
      </c>
      <c r="QE4" s="48"/>
      <c r="QF4" s="42" t="s">
        <v>161</v>
      </c>
      <c r="QG4" s="48"/>
      <c r="QH4" s="42" t="s">
        <v>161</v>
      </c>
      <c r="QI4" s="48"/>
      <c r="QJ4" s="42" t="s">
        <v>161</v>
      </c>
      <c r="QK4" s="48"/>
      <c r="QL4" s="42" t="s">
        <v>161</v>
      </c>
      <c r="QM4" s="48"/>
      <c r="QN4" s="42" t="s">
        <v>161</v>
      </c>
      <c r="QO4" s="48"/>
      <c r="QP4" s="42" t="s">
        <v>161</v>
      </c>
      <c r="QQ4" s="48"/>
      <c r="QR4" s="42" t="s">
        <v>161</v>
      </c>
      <c r="QS4" s="48"/>
      <c r="QT4" s="42" t="s">
        <v>161</v>
      </c>
      <c r="QU4" s="48"/>
      <c r="QV4" s="42" t="s">
        <v>161</v>
      </c>
      <c r="QW4" s="48"/>
      <c r="QX4" s="42" t="s">
        <v>161</v>
      </c>
      <c r="QY4" s="48"/>
      <c r="QZ4" s="42" t="s">
        <v>161</v>
      </c>
      <c r="RA4" s="48"/>
      <c r="RB4" s="42" t="s">
        <v>161</v>
      </c>
      <c r="RC4" s="48"/>
      <c r="RD4" s="42" t="s">
        <v>161</v>
      </c>
      <c r="RE4" s="48"/>
      <c r="RF4" s="42" t="s">
        <v>161</v>
      </c>
      <c r="RG4" s="48"/>
      <c r="RH4" s="42" t="s">
        <v>161</v>
      </c>
      <c r="RI4" s="48"/>
      <c r="RJ4" s="42" t="s">
        <v>161</v>
      </c>
      <c r="RK4" s="48"/>
      <c r="RL4" s="42" t="s">
        <v>161</v>
      </c>
      <c r="RM4" s="48"/>
      <c r="RN4" s="42" t="s">
        <v>161</v>
      </c>
      <c r="RO4" s="48"/>
      <c r="RP4" s="42" t="s">
        <v>161</v>
      </c>
      <c r="RQ4" s="48"/>
      <c r="RR4" s="42" t="s">
        <v>161</v>
      </c>
      <c r="RS4" s="48"/>
      <c r="RT4" s="42" t="s">
        <v>161</v>
      </c>
      <c r="RU4" s="48"/>
      <c r="RV4" s="42" t="s">
        <v>161</v>
      </c>
      <c r="RW4" s="48"/>
      <c r="RX4" s="42" t="s">
        <v>161</v>
      </c>
      <c r="RY4" s="48"/>
      <c r="RZ4" s="42" t="s">
        <v>161</v>
      </c>
      <c r="SA4" s="48"/>
      <c r="SB4" s="42" t="s">
        <v>161</v>
      </c>
      <c r="SC4" s="48"/>
      <c r="SD4" s="42" t="s">
        <v>161</v>
      </c>
      <c r="SE4" s="48"/>
      <c r="SF4" s="42" t="s">
        <v>161</v>
      </c>
      <c r="SG4" s="48"/>
      <c r="SH4" s="42" t="s">
        <v>161</v>
      </c>
      <c r="SI4" s="48"/>
      <c r="SJ4" s="42" t="s">
        <v>161</v>
      </c>
      <c r="SK4" s="48"/>
      <c r="SL4" s="42" t="s">
        <v>161</v>
      </c>
      <c r="SM4" s="48"/>
      <c r="SN4" s="42" t="s">
        <v>161</v>
      </c>
      <c r="SO4" s="48"/>
      <c r="SP4" s="42" t="s">
        <v>161</v>
      </c>
      <c r="SQ4" s="48"/>
      <c r="SR4" s="42" t="s">
        <v>161</v>
      </c>
      <c r="SS4" s="48"/>
      <c r="ST4" s="42" t="s">
        <v>161</v>
      </c>
      <c r="SU4" s="48"/>
      <c r="SV4" s="42" t="s">
        <v>161</v>
      </c>
      <c r="SW4" s="48"/>
      <c r="SX4" s="42" t="s">
        <v>161</v>
      </c>
      <c r="SY4" s="48"/>
      <c r="SZ4" s="42" t="s">
        <v>161</v>
      </c>
      <c r="TA4" s="48"/>
      <c r="TB4" s="42" t="s">
        <v>161</v>
      </c>
      <c r="TC4" s="48"/>
      <c r="TD4" s="42" t="s">
        <v>161</v>
      </c>
      <c r="TE4" s="48"/>
      <c r="TF4" s="42" t="s">
        <v>161</v>
      </c>
      <c r="TG4" s="48"/>
      <c r="TH4" s="42" t="s">
        <v>161</v>
      </c>
      <c r="TI4" s="48"/>
      <c r="TJ4" s="42" t="s">
        <v>161</v>
      </c>
      <c r="TK4" s="48"/>
      <c r="TL4" s="42" t="s">
        <v>161</v>
      </c>
      <c r="TM4" s="48"/>
      <c r="TN4" s="42" t="s">
        <v>161</v>
      </c>
      <c r="TO4" s="48"/>
      <c r="TP4" s="42" t="s">
        <v>161</v>
      </c>
      <c r="TQ4" s="48"/>
      <c r="TR4" s="42" t="s">
        <v>161</v>
      </c>
      <c r="TS4" s="48"/>
      <c r="TT4" s="42" t="s">
        <v>161</v>
      </c>
      <c r="TU4" s="48"/>
      <c r="TV4" s="42" t="s">
        <v>161</v>
      </c>
      <c r="TW4" s="48"/>
      <c r="TX4" s="42" t="s">
        <v>161</v>
      </c>
      <c r="TY4" s="48"/>
      <c r="TZ4" s="42" t="s">
        <v>161</v>
      </c>
      <c r="UA4" s="48"/>
      <c r="UB4" s="42" t="s">
        <v>161</v>
      </c>
      <c r="UC4" s="48"/>
      <c r="UD4" s="42" t="s">
        <v>161</v>
      </c>
      <c r="UE4" s="48"/>
      <c r="UF4" s="42" t="s">
        <v>161</v>
      </c>
      <c r="UG4" s="48"/>
      <c r="UH4" s="42" t="s">
        <v>161</v>
      </c>
      <c r="UI4" s="48"/>
      <c r="UJ4" s="42" t="s">
        <v>161</v>
      </c>
      <c r="UK4" s="48"/>
      <c r="UL4" s="42" t="s">
        <v>161</v>
      </c>
      <c r="UM4" s="48"/>
      <c r="UN4" s="42" t="s">
        <v>161</v>
      </c>
      <c r="UO4" s="48"/>
      <c r="UP4" s="42" t="s">
        <v>161</v>
      </c>
      <c r="UQ4" s="48"/>
      <c r="UR4" s="42" t="s">
        <v>161</v>
      </c>
      <c r="US4" s="48"/>
      <c r="UT4" s="42" t="s">
        <v>161</v>
      </c>
      <c r="UU4" s="48"/>
      <c r="UV4" s="42" t="s">
        <v>161</v>
      </c>
      <c r="UW4" s="48"/>
      <c r="UX4" s="42" t="s">
        <v>161</v>
      </c>
      <c r="UY4" s="48"/>
      <c r="UZ4" s="42" t="s">
        <v>161</v>
      </c>
      <c r="VA4" s="48"/>
      <c r="VB4" s="42" t="s">
        <v>161</v>
      </c>
      <c r="VC4" s="48"/>
      <c r="VD4" s="42" t="s">
        <v>161</v>
      </c>
      <c r="VE4" s="48"/>
      <c r="VF4" s="42" t="s">
        <v>161</v>
      </c>
      <c r="VG4" s="48"/>
      <c r="VH4" s="42" t="s">
        <v>161</v>
      </c>
      <c r="VI4" s="48"/>
      <c r="VJ4" s="42" t="s">
        <v>161</v>
      </c>
      <c r="VK4" s="48"/>
      <c r="VL4" s="42" t="s">
        <v>161</v>
      </c>
      <c r="VM4" s="48"/>
      <c r="VN4" s="42" t="s">
        <v>161</v>
      </c>
      <c r="VO4" s="48"/>
      <c r="VP4" s="42" t="s">
        <v>161</v>
      </c>
      <c r="VQ4" s="48"/>
      <c r="VR4" s="42" t="s">
        <v>161</v>
      </c>
      <c r="VS4" s="48"/>
      <c r="VT4" s="42" t="s">
        <v>161</v>
      </c>
      <c r="VU4" s="48"/>
      <c r="VV4" s="42" t="s">
        <v>161</v>
      </c>
      <c r="VW4" s="48"/>
      <c r="VX4" s="42" t="s">
        <v>161</v>
      </c>
      <c r="VY4" s="48"/>
      <c r="VZ4" s="42" t="s">
        <v>161</v>
      </c>
      <c r="WA4" s="48"/>
      <c r="WB4" s="42" t="s">
        <v>161</v>
      </c>
      <c r="WC4" s="48"/>
    </row>
    <row r="5" spans="1:601">
      <c r="A5" t="s">
        <v>251</v>
      </c>
      <c r="B5" s="48" t="s">
        <v>9</v>
      </c>
      <c r="C5" s="42" t="str">
        <f>INDEX('Deroulé 5Jours'!$A$4:$A$56,MATCH(B5,'Deroulé 5Jours'!B$4:B$56,0),1)</f>
        <v>agent 1</v>
      </c>
      <c r="D5" s="48" t="s">
        <v>160</v>
      </c>
      <c r="E5" s="42" t="str">
        <f>INDEX('Deroulé 5Jours'!$A$4:$A$56,MATCH(B5,'Deroulé 5Jours'!C$4:C$56,0),1)</f>
        <v>agent 4</v>
      </c>
      <c r="F5" s="48" t="s">
        <v>160</v>
      </c>
      <c r="G5" s="42"/>
      <c r="H5" s="48" t="s">
        <v>160</v>
      </c>
      <c r="I5" s="42"/>
      <c r="J5" s="48" t="s">
        <v>160</v>
      </c>
      <c r="K5" s="42"/>
      <c r="L5" s="48" t="s">
        <v>160</v>
      </c>
      <c r="M5" s="42"/>
      <c r="N5" s="48" t="s">
        <v>160</v>
      </c>
      <c r="O5" s="42"/>
      <c r="P5" s="48" t="s">
        <v>160</v>
      </c>
      <c r="Q5" s="42"/>
      <c r="R5" s="48" t="s">
        <v>160</v>
      </c>
      <c r="S5" s="42"/>
      <c r="T5" s="48" t="s">
        <v>160</v>
      </c>
      <c r="U5" s="42"/>
      <c r="V5" s="48" t="s">
        <v>160</v>
      </c>
      <c r="W5" s="42"/>
      <c r="X5" s="48" t="s">
        <v>160</v>
      </c>
      <c r="Y5" s="42"/>
      <c r="Z5" s="48" t="s">
        <v>160</v>
      </c>
      <c r="AA5" s="42"/>
      <c r="AB5" s="48" t="s">
        <v>160</v>
      </c>
      <c r="AC5" s="42"/>
      <c r="AD5" s="48" t="s">
        <v>160</v>
      </c>
      <c r="AE5" s="42"/>
      <c r="AF5" s="48" t="s">
        <v>160</v>
      </c>
      <c r="AG5" s="42"/>
      <c r="AH5" s="48" t="s">
        <v>160</v>
      </c>
      <c r="AI5" s="42"/>
      <c r="AJ5" s="48" t="s">
        <v>160</v>
      </c>
      <c r="AK5" s="42"/>
      <c r="AL5" s="48" t="s">
        <v>160</v>
      </c>
      <c r="AM5" s="42"/>
      <c r="AN5" s="48" t="s">
        <v>160</v>
      </c>
      <c r="AO5" s="42"/>
      <c r="AP5" s="48" t="s">
        <v>160</v>
      </c>
      <c r="AQ5" s="42"/>
      <c r="AR5" s="48" t="s">
        <v>160</v>
      </c>
      <c r="AS5" s="42"/>
      <c r="AT5" s="48" t="s">
        <v>160</v>
      </c>
      <c r="AU5" s="42"/>
      <c r="AV5" s="48" t="s">
        <v>160</v>
      </c>
      <c r="AW5" s="42"/>
      <c r="AX5" s="48" t="s">
        <v>160</v>
      </c>
      <c r="AY5" s="42"/>
      <c r="AZ5" s="48" t="s">
        <v>160</v>
      </c>
      <c r="BA5" s="42"/>
      <c r="BB5" s="48" t="s">
        <v>160</v>
      </c>
      <c r="BC5" s="42"/>
      <c r="BD5" s="48" t="s">
        <v>160</v>
      </c>
      <c r="BE5" s="42"/>
      <c r="BF5" s="48" t="s">
        <v>160</v>
      </c>
      <c r="BG5" s="42"/>
      <c r="BH5" s="48" t="s">
        <v>160</v>
      </c>
      <c r="BI5" s="42"/>
      <c r="BJ5" s="48" t="s">
        <v>160</v>
      </c>
      <c r="BK5" s="42"/>
      <c r="BL5" s="48" t="s">
        <v>160</v>
      </c>
      <c r="BM5" s="42"/>
      <c r="BN5" s="48" t="s">
        <v>160</v>
      </c>
      <c r="BO5" s="42"/>
      <c r="BP5" s="48" t="s">
        <v>160</v>
      </c>
      <c r="BQ5" s="42"/>
      <c r="BR5" s="48" t="s">
        <v>160</v>
      </c>
      <c r="BS5" s="42"/>
      <c r="BT5" s="48" t="s">
        <v>160</v>
      </c>
      <c r="BU5" s="42"/>
      <c r="BV5" s="48" t="s">
        <v>160</v>
      </c>
      <c r="BW5" s="42"/>
      <c r="BX5" s="48" t="s">
        <v>160</v>
      </c>
      <c r="BY5" s="42"/>
      <c r="BZ5" s="48" t="s">
        <v>160</v>
      </c>
      <c r="CA5" s="42"/>
      <c r="CB5" s="48" t="s">
        <v>160</v>
      </c>
      <c r="CC5" s="42"/>
      <c r="CD5" s="48" t="s">
        <v>160</v>
      </c>
      <c r="CE5" s="42"/>
      <c r="CF5" s="48" t="s">
        <v>160</v>
      </c>
      <c r="CG5" s="42"/>
      <c r="CH5" s="48" t="s">
        <v>160</v>
      </c>
      <c r="CI5" s="42"/>
      <c r="CJ5" s="48" t="s">
        <v>160</v>
      </c>
      <c r="CK5" s="42"/>
      <c r="CL5" s="48" t="s">
        <v>160</v>
      </c>
      <c r="CM5" s="42"/>
      <c r="CN5" s="48" t="s">
        <v>160</v>
      </c>
      <c r="CO5" s="42"/>
      <c r="CP5" s="48" t="s">
        <v>160</v>
      </c>
      <c r="CQ5" s="42"/>
      <c r="CR5" s="48" t="s">
        <v>160</v>
      </c>
      <c r="CS5" s="42"/>
      <c r="CT5" s="48" t="s">
        <v>160</v>
      </c>
      <c r="CU5" s="42"/>
      <c r="CV5" s="48" t="s">
        <v>160</v>
      </c>
      <c r="CW5" s="42"/>
      <c r="CX5" s="48" t="s">
        <v>160</v>
      </c>
      <c r="CY5" s="42"/>
      <c r="CZ5" s="48" t="s">
        <v>160</v>
      </c>
      <c r="DA5" s="42"/>
      <c r="DB5" s="48" t="s">
        <v>160</v>
      </c>
      <c r="DC5" s="42"/>
      <c r="DD5" s="48" t="s">
        <v>160</v>
      </c>
      <c r="DE5" s="42"/>
      <c r="DF5" s="48" t="s">
        <v>160</v>
      </c>
      <c r="DG5" s="42"/>
      <c r="DH5" s="48" t="s">
        <v>160</v>
      </c>
      <c r="DI5" s="42"/>
      <c r="DJ5" s="48" t="s">
        <v>160</v>
      </c>
      <c r="DK5" s="42"/>
      <c r="DL5" s="48" t="s">
        <v>160</v>
      </c>
      <c r="DM5" s="42"/>
      <c r="DN5" s="48" t="s">
        <v>160</v>
      </c>
      <c r="DO5" s="42"/>
      <c r="DP5" s="48" t="s">
        <v>160</v>
      </c>
      <c r="DQ5" s="42"/>
      <c r="DR5" s="48" t="s">
        <v>160</v>
      </c>
      <c r="DS5" s="42"/>
      <c r="DT5" s="48" t="s">
        <v>160</v>
      </c>
      <c r="DU5" s="42"/>
      <c r="DV5" s="48" t="s">
        <v>160</v>
      </c>
      <c r="DW5" s="42"/>
      <c r="DX5" s="48" t="s">
        <v>160</v>
      </c>
      <c r="DY5" s="42"/>
      <c r="DZ5" s="48" t="s">
        <v>160</v>
      </c>
      <c r="EA5" s="42"/>
      <c r="EB5" s="48" t="s">
        <v>160</v>
      </c>
      <c r="EC5" s="42"/>
      <c r="ED5" s="48" t="s">
        <v>160</v>
      </c>
      <c r="EE5" s="42"/>
      <c r="EF5" s="48" t="s">
        <v>160</v>
      </c>
      <c r="EG5" s="42"/>
      <c r="EH5" s="48" t="s">
        <v>160</v>
      </c>
      <c r="EI5" s="42"/>
      <c r="EJ5" s="48" t="s">
        <v>160</v>
      </c>
      <c r="EK5" s="42"/>
      <c r="EL5" s="48" t="s">
        <v>160</v>
      </c>
      <c r="EM5" s="42"/>
      <c r="EN5" s="48" t="s">
        <v>160</v>
      </c>
      <c r="EO5" s="42"/>
      <c r="EP5" s="48" t="s">
        <v>160</v>
      </c>
      <c r="EQ5" s="42"/>
      <c r="ER5" s="48" t="s">
        <v>160</v>
      </c>
      <c r="ES5" s="42"/>
      <c r="ET5" s="48" t="s">
        <v>160</v>
      </c>
      <c r="EU5" s="42"/>
      <c r="EV5" s="48" t="s">
        <v>160</v>
      </c>
      <c r="EW5" s="42"/>
      <c r="EX5" s="48" t="s">
        <v>160</v>
      </c>
      <c r="EY5" s="42"/>
      <c r="EZ5" s="48" t="s">
        <v>160</v>
      </c>
      <c r="FA5" s="42"/>
      <c r="FB5" s="48" t="s">
        <v>160</v>
      </c>
      <c r="FC5" s="42"/>
      <c r="FD5" s="48" t="s">
        <v>160</v>
      </c>
      <c r="FE5" s="42"/>
      <c r="FF5" s="48" t="s">
        <v>160</v>
      </c>
      <c r="FG5" s="42"/>
      <c r="FH5" s="48" t="s">
        <v>160</v>
      </c>
      <c r="FI5" s="42"/>
      <c r="FJ5" s="48" t="s">
        <v>160</v>
      </c>
      <c r="FK5" s="42"/>
      <c r="FL5" s="48" t="s">
        <v>160</v>
      </c>
      <c r="FM5" s="42"/>
      <c r="FN5" s="48" t="s">
        <v>160</v>
      </c>
      <c r="FO5" s="42"/>
      <c r="FP5" s="48" t="s">
        <v>160</v>
      </c>
      <c r="FQ5" s="42"/>
      <c r="FR5" s="48" t="s">
        <v>160</v>
      </c>
      <c r="FS5" s="42"/>
      <c r="FT5" s="48" t="s">
        <v>160</v>
      </c>
      <c r="FU5" s="42"/>
      <c r="FV5" s="48" t="s">
        <v>160</v>
      </c>
      <c r="FW5" s="42"/>
      <c r="FX5" s="48" t="s">
        <v>160</v>
      </c>
      <c r="FY5" s="42"/>
      <c r="FZ5" s="48" t="s">
        <v>160</v>
      </c>
      <c r="GA5" s="42"/>
      <c r="GB5" s="48" t="s">
        <v>160</v>
      </c>
      <c r="GC5" s="42"/>
      <c r="GD5" s="48" t="s">
        <v>160</v>
      </c>
      <c r="GE5" s="42"/>
      <c r="GF5" s="48" t="s">
        <v>160</v>
      </c>
      <c r="GG5" s="42"/>
      <c r="GH5" s="48" t="s">
        <v>160</v>
      </c>
      <c r="GI5" s="42"/>
      <c r="GJ5" s="48" t="s">
        <v>160</v>
      </c>
      <c r="GK5" s="42"/>
      <c r="GL5" s="48" t="s">
        <v>160</v>
      </c>
      <c r="GM5" s="42"/>
      <c r="GN5" s="48" t="s">
        <v>160</v>
      </c>
      <c r="GO5" s="42"/>
      <c r="GP5" s="48" t="s">
        <v>160</v>
      </c>
      <c r="GQ5" s="42"/>
      <c r="GR5" s="48" t="s">
        <v>160</v>
      </c>
      <c r="GS5" s="42"/>
      <c r="GT5" s="48" t="s">
        <v>160</v>
      </c>
      <c r="GU5" s="42"/>
      <c r="GV5" s="48" t="s">
        <v>160</v>
      </c>
      <c r="GW5" s="42"/>
      <c r="GX5" s="48" t="s">
        <v>160</v>
      </c>
      <c r="GY5" s="42"/>
      <c r="GZ5" s="48" t="s">
        <v>160</v>
      </c>
      <c r="HA5" s="42"/>
      <c r="HB5" s="48" t="s">
        <v>160</v>
      </c>
      <c r="HC5" s="42"/>
      <c r="HD5" s="48" t="s">
        <v>160</v>
      </c>
      <c r="HE5" s="42"/>
      <c r="HF5" s="48" t="s">
        <v>160</v>
      </c>
      <c r="HG5" s="42"/>
      <c r="HH5" s="48" t="s">
        <v>160</v>
      </c>
      <c r="HI5" s="42"/>
      <c r="HJ5" s="48" t="s">
        <v>160</v>
      </c>
      <c r="HK5" s="42"/>
      <c r="HL5" s="48" t="s">
        <v>160</v>
      </c>
      <c r="HM5" s="42"/>
      <c r="HN5" s="48" t="s">
        <v>160</v>
      </c>
      <c r="HO5" s="42"/>
      <c r="HP5" s="48" t="s">
        <v>160</v>
      </c>
      <c r="HQ5" s="42"/>
      <c r="HR5" s="48" t="s">
        <v>160</v>
      </c>
      <c r="HS5" s="42"/>
      <c r="HT5" s="48" t="s">
        <v>160</v>
      </c>
      <c r="HU5" s="42"/>
      <c r="HV5" s="48" t="s">
        <v>160</v>
      </c>
      <c r="HW5" s="42"/>
      <c r="HX5" s="48" t="s">
        <v>160</v>
      </c>
      <c r="HY5" s="42"/>
      <c r="HZ5" s="48" t="s">
        <v>160</v>
      </c>
      <c r="IA5" s="42"/>
      <c r="IB5" s="48" t="s">
        <v>160</v>
      </c>
      <c r="IC5" s="42"/>
      <c r="ID5" s="48" t="s">
        <v>160</v>
      </c>
      <c r="IE5" s="42"/>
      <c r="IF5" s="48" t="s">
        <v>160</v>
      </c>
      <c r="IG5" s="42"/>
      <c r="IH5" s="48" t="s">
        <v>160</v>
      </c>
      <c r="II5" s="42"/>
      <c r="IJ5" s="48" t="s">
        <v>160</v>
      </c>
      <c r="IK5" s="42"/>
      <c r="IL5" s="48" t="s">
        <v>160</v>
      </c>
      <c r="IM5" s="42"/>
      <c r="IN5" s="48" t="s">
        <v>160</v>
      </c>
      <c r="IO5" s="42"/>
      <c r="IP5" s="48" t="s">
        <v>160</v>
      </c>
      <c r="IQ5" s="42"/>
      <c r="IR5" s="48" t="s">
        <v>160</v>
      </c>
      <c r="IS5" s="42"/>
      <c r="IT5" s="48" t="s">
        <v>160</v>
      </c>
      <c r="IU5" s="42"/>
      <c r="IV5" s="48" t="s">
        <v>160</v>
      </c>
      <c r="IW5" s="42"/>
      <c r="IX5" s="48" t="s">
        <v>160</v>
      </c>
      <c r="IY5" s="42"/>
      <c r="IZ5" s="48" t="s">
        <v>160</v>
      </c>
      <c r="JA5" s="42"/>
      <c r="JB5" s="48" t="s">
        <v>160</v>
      </c>
      <c r="JC5" s="42"/>
      <c r="JD5" s="48" t="s">
        <v>160</v>
      </c>
      <c r="JE5" s="42"/>
      <c r="JF5" s="48" t="s">
        <v>160</v>
      </c>
      <c r="JG5" s="42"/>
      <c r="JH5" s="48" t="s">
        <v>160</v>
      </c>
      <c r="JI5" s="42"/>
      <c r="JJ5" s="48" t="s">
        <v>160</v>
      </c>
      <c r="JK5" s="42"/>
      <c r="JL5" s="48" t="s">
        <v>160</v>
      </c>
      <c r="JM5" s="42"/>
      <c r="JN5" s="48" t="s">
        <v>160</v>
      </c>
      <c r="JO5" s="42"/>
      <c r="JP5" s="48" t="s">
        <v>160</v>
      </c>
      <c r="JQ5" s="42"/>
      <c r="JR5" s="48" t="s">
        <v>160</v>
      </c>
      <c r="JS5" s="42"/>
      <c r="JT5" s="48" t="s">
        <v>160</v>
      </c>
      <c r="JU5" s="42"/>
      <c r="JV5" s="48" t="s">
        <v>160</v>
      </c>
      <c r="JW5" s="42"/>
      <c r="JX5" s="48" t="s">
        <v>160</v>
      </c>
      <c r="JY5" s="42"/>
      <c r="JZ5" s="48" t="s">
        <v>160</v>
      </c>
      <c r="KA5" s="42"/>
      <c r="KB5" s="48" t="s">
        <v>160</v>
      </c>
      <c r="KC5" s="42"/>
      <c r="KD5" s="48" t="s">
        <v>160</v>
      </c>
      <c r="KE5" s="42"/>
      <c r="KF5" s="48" t="s">
        <v>160</v>
      </c>
      <c r="KG5" s="42"/>
      <c r="KH5" s="48" t="s">
        <v>160</v>
      </c>
      <c r="KI5" s="42"/>
      <c r="KJ5" s="48" t="s">
        <v>160</v>
      </c>
      <c r="KK5" s="42"/>
      <c r="KL5" s="48" t="s">
        <v>160</v>
      </c>
      <c r="KM5" s="42"/>
      <c r="KN5" s="48" t="s">
        <v>160</v>
      </c>
      <c r="KO5" s="42"/>
      <c r="KP5" s="48" t="s">
        <v>160</v>
      </c>
      <c r="KQ5" s="42"/>
      <c r="KR5" s="48" t="s">
        <v>160</v>
      </c>
      <c r="KS5" s="42"/>
      <c r="KT5" s="48" t="s">
        <v>160</v>
      </c>
      <c r="KU5" s="42"/>
      <c r="KV5" s="48" t="s">
        <v>160</v>
      </c>
      <c r="KW5" s="42"/>
      <c r="KX5" s="48" t="s">
        <v>160</v>
      </c>
      <c r="KY5" s="42"/>
      <c r="KZ5" s="48" t="s">
        <v>160</v>
      </c>
      <c r="LA5" s="42"/>
      <c r="LB5" s="48" t="s">
        <v>160</v>
      </c>
      <c r="LC5" s="42"/>
      <c r="LD5" s="48" t="s">
        <v>160</v>
      </c>
      <c r="LE5" s="42"/>
      <c r="LF5" s="48" t="s">
        <v>160</v>
      </c>
      <c r="LG5" s="42"/>
      <c r="LH5" s="48" t="s">
        <v>160</v>
      </c>
      <c r="LI5" s="42"/>
      <c r="LJ5" s="48" t="s">
        <v>160</v>
      </c>
      <c r="LK5" s="42"/>
      <c r="LL5" s="48" t="s">
        <v>160</v>
      </c>
      <c r="LM5" s="42"/>
      <c r="LN5" s="48" t="s">
        <v>160</v>
      </c>
      <c r="LO5" s="42"/>
      <c r="LP5" s="48" t="s">
        <v>160</v>
      </c>
      <c r="LQ5" s="42"/>
      <c r="LR5" s="48" t="s">
        <v>160</v>
      </c>
      <c r="LS5" s="42"/>
      <c r="LT5" s="48" t="s">
        <v>160</v>
      </c>
      <c r="LU5" s="42"/>
      <c r="LV5" s="48" t="s">
        <v>160</v>
      </c>
      <c r="LW5" s="42"/>
      <c r="LX5" s="48" t="s">
        <v>160</v>
      </c>
      <c r="LY5" s="42"/>
      <c r="LZ5" s="48" t="s">
        <v>160</v>
      </c>
      <c r="MA5" s="42"/>
      <c r="MB5" s="48" t="s">
        <v>160</v>
      </c>
      <c r="MC5" s="42"/>
      <c r="MD5" s="48" t="s">
        <v>160</v>
      </c>
      <c r="ME5" s="42"/>
      <c r="MF5" s="48" t="s">
        <v>160</v>
      </c>
      <c r="MG5" s="42"/>
      <c r="MH5" s="48" t="s">
        <v>160</v>
      </c>
      <c r="MI5" s="42"/>
      <c r="MJ5" s="48" t="s">
        <v>160</v>
      </c>
      <c r="MK5" s="42"/>
      <c r="ML5" s="48" t="s">
        <v>160</v>
      </c>
      <c r="MM5" s="42"/>
      <c r="MN5" s="48" t="s">
        <v>160</v>
      </c>
      <c r="MO5" s="42"/>
      <c r="MP5" s="48" t="s">
        <v>160</v>
      </c>
      <c r="MQ5" s="42"/>
      <c r="MR5" s="48" t="s">
        <v>160</v>
      </c>
      <c r="MS5" s="42"/>
      <c r="MT5" s="48" t="s">
        <v>160</v>
      </c>
      <c r="MU5" s="42"/>
      <c r="MV5" s="48" t="s">
        <v>160</v>
      </c>
      <c r="MW5" s="42"/>
      <c r="MX5" s="48" t="s">
        <v>160</v>
      </c>
      <c r="MY5" s="42"/>
      <c r="MZ5" s="48" t="s">
        <v>160</v>
      </c>
      <c r="NA5" s="42"/>
      <c r="NB5" s="48" t="s">
        <v>160</v>
      </c>
      <c r="NC5" s="42"/>
      <c r="ND5" s="48" t="s">
        <v>160</v>
      </c>
      <c r="NE5" s="42"/>
      <c r="NF5" s="48" t="s">
        <v>160</v>
      </c>
      <c r="NG5" s="42"/>
      <c r="NH5" s="48" t="s">
        <v>160</v>
      </c>
      <c r="NI5" s="42"/>
      <c r="NJ5" s="48" t="s">
        <v>160</v>
      </c>
      <c r="NK5" s="42"/>
      <c r="NL5" s="48" t="s">
        <v>160</v>
      </c>
      <c r="NM5" s="42"/>
      <c r="NN5" s="48" t="s">
        <v>160</v>
      </c>
      <c r="NO5" s="42"/>
      <c r="NP5" s="48" t="s">
        <v>160</v>
      </c>
      <c r="NQ5" s="42"/>
      <c r="NR5" s="48" t="s">
        <v>160</v>
      </c>
      <c r="NS5" s="42"/>
      <c r="NT5" s="48" t="s">
        <v>160</v>
      </c>
      <c r="NU5" s="42"/>
      <c r="NV5" s="48" t="s">
        <v>160</v>
      </c>
      <c r="NW5" s="42"/>
      <c r="NX5" s="48" t="s">
        <v>160</v>
      </c>
      <c r="NY5" s="42"/>
      <c r="NZ5" s="48" t="s">
        <v>160</v>
      </c>
      <c r="OA5" s="42"/>
      <c r="OB5" s="48" t="s">
        <v>160</v>
      </c>
      <c r="OC5" s="42"/>
      <c r="OD5" s="48" t="s">
        <v>160</v>
      </c>
      <c r="OE5" s="42"/>
      <c r="OF5" s="48" t="s">
        <v>160</v>
      </c>
      <c r="OG5" s="42"/>
      <c r="OH5" s="48" t="s">
        <v>160</v>
      </c>
      <c r="OI5" s="42"/>
      <c r="OJ5" s="48" t="s">
        <v>160</v>
      </c>
      <c r="OK5" s="42"/>
      <c r="OL5" s="48" t="s">
        <v>160</v>
      </c>
      <c r="OM5" s="42"/>
      <c r="ON5" s="48" t="s">
        <v>160</v>
      </c>
      <c r="OO5" s="42"/>
      <c r="OP5" s="48" t="s">
        <v>160</v>
      </c>
      <c r="OQ5" s="42"/>
      <c r="OR5" s="48" t="s">
        <v>160</v>
      </c>
      <c r="OS5" s="42"/>
      <c r="OT5" s="48" t="s">
        <v>160</v>
      </c>
      <c r="OU5" s="42"/>
      <c r="OV5" s="48" t="s">
        <v>160</v>
      </c>
      <c r="OW5" s="42"/>
      <c r="OX5" s="48" t="s">
        <v>160</v>
      </c>
      <c r="OY5" s="42"/>
      <c r="OZ5" s="48" t="s">
        <v>160</v>
      </c>
      <c r="PA5" s="42"/>
      <c r="PB5" s="48" t="s">
        <v>160</v>
      </c>
      <c r="PC5" s="42"/>
      <c r="PD5" s="48" t="s">
        <v>160</v>
      </c>
      <c r="PE5" s="42"/>
      <c r="PF5" s="48" t="s">
        <v>160</v>
      </c>
      <c r="PG5" s="42"/>
      <c r="PH5" s="48" t="s">
        <v>160</v>
      </c>
      <c r="PI5" s="42"/>
      <c r="PJ5" s="48" t="s">
        <v>160</v>
      </c>
      <c r="PK5" s="42"/>
      <c r="PL5" s="48" t="s">
        <v>160</v>
      </c>
      <c r="PM5" s="42"/>
      <c r="PN5" s="48" t="s">
        <v>160</v>
      </c>
      <c r="PO5" s="42"/>
      <c r="PP5" s="48" t="s">
        <v>160</v>
      </c>
      <c r="PQ5" s="42"/>
      <c r="PR5" s="48" t="s">
        <v>160</v>
      </c>
      <c r="PS5" s="42"/>
      <c r="PT5" s="48" t="s">
        <v>160</v>
      </c>
      <c r="PU5" s="42"/>
      <c r="PV5" s="48" t="s">
        <v>160</v>
      </c>
      <c r="PW5" s="42"/>
      <c r="PX5" s="48" t="s">
        <v>160</v>
      </c>
      <c r="PY5" s="42"/>
      <c r="PZ5" s="48" t="s">
        <v>160</v>
      </c>
      <c r="QA5" s="42"/>
      <c r="QB5" s="48" t="s">
        <v>160</v>
      </c>
      <c r="QC5" s="42"/>
      <c r="QD5" s="48" t="s">
        <v>160</v>
      </c>
      <c r="QE5" s="42"/>
      <c r="QF5" s="48" t="s">
        <v>160</v>
      </c>
      <c r="QG5" s="42"/>
      <c r="QH5" s="48" t="s">
        <v>160</v>
      </c>
      <c r="QI5" s="42"/>
      <c r="QJ5" s="48" t="s">
        <v>160</v>
      </c>
      <c r="QK5" s="42"/>
      <c r="QL5" s="48" t="s">
        <v>160</v>
      </c>
      <c r="QM5" s="42"/>
      <c r="QN5" s="48" t="s">
        <v>160</v>
      </c>
      <c r="QO5" s="42"/>
      <c r="QP5" s="48" t="s">
        <v>160</v>
      </c>
      <c r="QQ5" s="42"/>
      <c r="QR5" s="48" t="s">
        <v>160</v>
      </c>
      <c r="QS5" s="42"/>
      <c r="QT5" s="48" t="s">
        <v>160</v>
      </c>
      <c r="QU5" s="42"/>
      <c r="QV5" s="48" t="s">
        <v>160</v>
      </c>
      <c r="QW5" s="42"/>
      <c r="QX5" s="48" t="s">
        <v>160</v>
      </c>
      <c r="QY5" s="42"/>
      <c r="QZ5" s="48" t="s">
        <v>160</v>
      </c>
      <c r="RA5" s="42"/>
      <c r="RB5" s="48" t="s">
        <v>160</v>
      </c>
      <c r="RC5" s="42"/>
      <c r="RD5" s="48" t="s">
        <v>160</v>
      </c>
      <c r="RE5" s="42"/>
      <c r="RF5" s="48" t="s">
        <v>160</v>
      </c>
      <c r="RG5" s="42"/>
      <c r="RH5" s="48" t="s">
        <v>160</v>
      </c>
      <c r="RI5" s="42"/>
      <c r="RJ5" s="48" t="s">
        <v>160</v>
      </c>
      <c r="RK5" s="42"/>
      <c r="RL5" s="48" t="s">
        <v>160</v>
      </c>
      <c r="RM5" s="42"/>
      <c r="RN5" s="48" t="s">
        <v>160</v>
      </c>
      <c r="RO5" s="42"/>
      <c r="RP5" s="48" t="s">
        <v>160</v>
      </c>
      <c r="RQ5" s="42"/>
      <c r="RR5" s="48" t="s">
        <v>160</v>
      </c>
      <c r="RS5" s="42"/>
      <c r="RT5" s="48" t="s">
        <v>160</v>
      </c>
      <c r="RU5" s="42"/>
      <c r="RV5" s="48" t="s">
        <v>160</v>
      </c>
      <c r="RW5" s="42"/>
      <c r="RX5" s="48" t="s">
        <v>160</v>
      </c>
      <c r="RY5" s="42"/>
      <c r="RZ5" s="48" t="s">
        <v>160</v>
      </c>
      <c r="SA5" s="42"/>
      <c r="SB5" s="48" t="s">
        <v>160</v>
      </c>
      <c r="SC5" s="42"/>
      <c r="SD5" s="48" t="s">
        <v>160</v>
      </c>
      <c r="SE5" s="42"/>
      <c r="SF5" s="48" t="s">
        <v>160</v>
      </c>
      <c r="SG5" s="42"/>
      <c r="SH5" s="48" t="s">
        <v>160</v>
      </c>
      <c r="SI5" s="42"/>
      <c r="SJ5" s="48" t="s">
        <v>160</v>
      </c>
      <c r="SK5" s="42"/>
      <c r="SL5" s="48" t="s">
        <v>160</v>
      </c>
      <c r="SM5" s="42"/>
      <c r="SN5" s="48" t="s">
        <v>160</v>
      </c>
      <c r="SO5" s="42"/>
      <c r="SP5" s="48" t="s">
        <v>160</v>
      </c>
      <c r="SQ5" s="42"/>
      <c r="SR5" s="48" t="s">
        <v>160</v>
      </c>
      <c r="SS5" s="42"/>
      <c r="ST5" s="48" t="s">
        <v>160</v>
      </c>
      <c r="SU5" s="42"/>
      <c r="SV5" s="48" t="s">
        <v>160</v>
      </c>
      <c r="SW5" s="42"/>
      <c r="SX5" s="48" t="s">
        <v>160</v>
      </c>
      <c r="SY5" s="42"/>
      <c r="SZ5" s="48" t="s">
        <v>160</v>
      </c>
      <c r="TA5" s="42"/>
      <c r="TB5" s="48" t="s">
        <v>160</v>
      </c>
      <c r="TC5" s="42"/>
      <c r="TD5" s="48" t="s">
        <v>160</v>
      </c>
      <c r="TE5" s="42"/>
      <c r="TF5" s="48" t="s">
        <v>160</v>
      </c>
      <c r="TG5" s="42"/>
      <c r="TH5" s="48" t="s">
        <v>160</v>
      </c>
      <c r="TI5" s="42"/>
      <c r="TJ5" s="48" t="s">
        <v>160</v>
      </c>
      <c r="TK5" s="42"/>
      <c r="TL5" s="48" t="s">
        <v>160</v>
      </c>
      <c r="TM5" s="42"/>
      <c r="TN5" s="48" t="s">
        <v>160</v>
      </c>
      <c r="TO5" s="42"/>
      <c r="TP5" s="48" t="s">
        <v>160</v>
      </c>
      <c r="TQ5" s="42"/>
      <c r="TR5" s="48" t="s">
        <v>160</v>
      </c>
      <c r="TS5" s="42"/>
      <c r="TT5" s="48" t="s">
        <v>160</v>
      </c>
      <c r="TU5" s="42"/>
      <c r="TV5" s="48" t="s">
        <v>160</v>
      </c>
      <c r="TW5" s="42"/>
      <c r="TX5" s="48" t="s">
        <v>160</v>
      </c>
      <c r="TY5" s="42"/>
      <c r="TZ5" s="48" t="s">
        <v>160</v>
      </c>
      <c r="UA5" s="42"/>
      <c r="UB5" s="48" t="s">
        <v>160</v>
      </c>
      <c r="UC5" s="42"/>
      <c r="UD5" s="48" t="s">
        <v>160</v>
      </c>
      <c r="UE5" s="42"/>
      <c r="UF5" s="48" t="s">
        <v>160</v>
      </c>
      <c r="UG5" s="42"/>
      <c r="UH5" s="48" t="s">
        <v>160</v>
      </c>
      <c r="UI5" s="42"/>
      <c r="UJ5" s="48" t="s">
        <v>160</v>
      </c>
      <c r="UK5" s="42"/>
      <c r="UL5" s="48" t="s">
        <v>160</v>
      </c>
      <c r="UM5" s="42"/>
      <c r="UN5" s="48" t="s">
        <v>160</v>
      </c>
      <c r="UO5" s="42"/>
      <c r="UP5" s="48" t="s">
        <v>160</v>
      </c>
      <c r="UQ5" s="42"/>
      <c r="UR5" s="48" t="s">
        <v>160</v>
      </c>
      <c r="US5" s="42"/>
      <c r="UT5" s="48" t="s">
        <v>160</v>
      </c>
      <c r="UU5" s="42"/>
      <c r="UV5" s="48" t="s">
        <v>160</v>
      </c>
      <c r="UW5" s="42"/>
      <c r="UX5" s="48" t="s">
        <v>160</v>
      </c>
      <c r="UY5" s="42"/>
      <c r="UZ5" s="48" t="s">
        <v>160</v>
      </c>
      <c r="VA5" s="42"/>
      <c r="VB5" s="48" t="s">
        <v>160</v>
      </c>
      <c r="VC5" s="42"/>
      <c r="VD5" s="48" t="s">
        <v>160</v>
      </c>
      <c r="VE5" s="42"/>
      <c r="VF5" s="48" t="s">
        <v>160</v>
      </c>
      <c r="VG5" s="42"/>
      <c r="VH5" s="48" t="s">
        <v>160</v>
      </c>
      <c r="VI5" s="42"/>
      <c r="VJ5" s="48" t="s">
        <v>160</v>
      </c>
      <c r="VK5" s="42"/>
      <c r="VL5" s="48" t="s">
        <v>160</v>
      </c>
      <c r="VM5" s="42"/>
      <c r="VN5" s="48" t="s">
        <v>160</v>
      </c>
      <c r="VO5" s="42"/>
      <c r="VP5" s="48" t="s">
        <v>160</v>
      </c>
      <c r="VQ5" s="42"/>
      <c r="VR5" s="48" t="s">
        <v>160</v>
      </c>
      <c r="VS5" s="42"/>
      <c r="VT5" s="48" t="s">
        <v>160</v>
      </c>
      <c r="VU5" s="42"/>
      <c r="VV5" s="48" t="s">
        <v>160</v>
      </c>
      <c r="VW5" s="42"/>
      <c r="VX5" s="48" t="s">
        <v>160</v>
      </c>
      <c r="VY5" s="42"/>
      <c r="VZ5" s="48" t="s">
        <v>160</v>
      </c>
      <c r="WA5" s="42"/>
      <c r="WB5" s="48" t="s">
        <v>160</v>
      </c>
      <c r="WC5" s="42"/>
    </row>
    <row r="6" spans="1:601">
      <c r="A6" t="s">
        <v>252</v>
      </c>
      <c r="B6" s="48" t="s">
        <v>10</v>
      </c>
      <c r="C6" s="42" t="str">
        <f>INDEX('Deroulé 5Jours'!$A$4:$A$56,MATCH(B6,'Deroulé 5Jours'!B$4:B$56,0),1)</f>
        <v>agent 2</v>
      </c>
      <c r="D6" s="48" t="s">
        <v>159</v>
      </c>
      <c r="E6" s="42"/>
      <c r="F6" s="48" t="s">
        <v>159</v>
      </c>
      <c r="G6" s="42"/>
      <c r="H6" s="48" t="s">
        <v>159</v>
      </c>
      <c r="I6" s="42"/>
      <c r="J6" s="48" t="s">
        <v>159</v>
      </c>
      <c r="K6" s="42"/>
      <c r="L6" s="48" t="s">
        <v>159</v>
      </c>
      <c r="M6" s="42"/>
      <c r="N6" s="48" t="s">
        <v>159</v>
      </c>
      <c r="O6" s="42"/>
      <c r="P6" s="48" t="s">
        <v>159</v>
      </c>
      <c r="Q6" s="42"/>
      <c r="R6" s="48" t="s">
        <v>159</v>
      </c>
      <c r="S6" s="42"/>
      <c r="T6" s="48" t="s">
        <v>159</v>
      </c>
      <c r="U6" s="42"/>
      <c r="V6" s="48" t="s">
        <v>159</v>
      </c>
      <c r="W6" s="42"/>
      <c r="X6" s="48" t="s">
        <v>159</v>
      </c>
      <c r="Y6" s="42"/>
      <c r="Z6" s="48" t="s">
        <v>159</v>
      </c>
      <c r="AA6" s="42"/>
      <c r="AB6" s="48" t="s">
        <v>159</v>
      </c>
      <c r="AC6" s="42"/>
      <c r="AD6" s="48" t="s">
        <v>159</v>
      </c>
      <c r="AE6" s="42"/>
      <c r="AF6" s="48" t="s">
        <v>159</v>
      </c>
      <c r="AG6" s="42"/>
      <c r="AH6" s="48" t="s">
        <v>159</v>
      </c>
      <c r="AI6" s="42"/>
      <c r="AJ6" s="48" t="s">
        <v>159</v>
      </c>
      <c r="AK6" s="42"/>
      <c r="AL6" s="48" t="s">
        <v>159</v>
      </c>
      <c r="AM6" s="42"/>
      <c r="AN6" s="48" t="s">
        <v>159</v>
      </c>
      <c r="AO6" s="42"/>
      <c r="AP6" s="48" t="s">
        <v>159</v>
      </c>
      <c r="AQ6" s="42"/>
      <c r="AR6" s="48" t="s">
        <v>159</v>
      </c>
      <c r="AS6" s="42"/>
      <c r="AT6" s="48" t="s">
        <v>159</v>
      </c>
      <c r="AU6" s="42"/>
      <c r="AV6" s="48" t="s">
        <v>159</v>
      </c>
      <c r="AW6" s="42"/>
      <c r="AX6" s="48" t="s">
        <v>159</v>
      </c>
      <c r="AY6" s="42"/>
      <c r="AZ6" s="48" t="s">
        <v>159</v>
      </c>
      <c r="BA6" s="42"/>
      <c r="BB6" s="48" t="s">
        <v>159</v>
      </c>
      <c r="BC6" s="42"/>
      <c r="BD6" s="48" t="s">
        <v>159</v>
      </c>
      <c r="BE6" s="42"/>
      <c r="BF6" s="48" t="s">
        <v>159</v>
      </c>
      <c r="BG6" s="42"/>
      <c r="BH6" s="48" t="s">
        <v>159</v>
      </c>
      <c r="BI6" s="42"/>
      <c r="BJ6" s="48" t="s">
        <v>159</v>
      </c>
      <c r="BK6" s="42"/>
      <c r="BL6" s="48" t="s">
        <v>159</v>
      </c>
      <c r="BM6" s="42"/>
      <c r="BN6" s="48" t="s">
        <v>159</v>
      </c>
      <c r="BO6" s="42"/>
      <c r="BP6" s="48" t="s">
        <v>159</v>
      </c>
      <c r="BQ6" s="42"/>
      <c r="BR6" s="48" t="s">
        <v>159</v>
      </c>
      <c r="BS6" s="42"/>
      <c r="BT6" s="48" t="s">
        <v>159</v>
      </c>
      <c r="BU6" s="42"/>
      <c r="BV6" s="48" t="s">
        <v>159</v>
      </c>
      <c r="BW6" s="42"/>
      <c r="BX6" s="48" t="s">
        <v>159</v>
      </c>
      <c r="BY6" s="42"/>
      <c r="BZ6" s="48" t="s">
        <v>159</v>
      </c>
      <c r="CA6" s="42"/>
      <c r="CB6" s="48" t="s">
        <v>159</v>
      </c>
      <c r="CC6" s="42"/>
      <c r="CD6" s="48" t="s">
        <v>159</v>
      </c>
      <c r="CE6" s="42"/>
      <c r="CF6" s="48" t="s">
        <v>159</v>
      </c>
      <c r="CG6" s="42"/>
      <c r="CH6" s="48" t="s">
        <v>159</v>
      </c>
      <c r="CI6" s="42"/>
      <c r="CJ6" s="48" t="s">
        <v>159</v>
      </c>
      <c r="CK6" s="42"/>
      <c r="CL6" s="48" t="s">
        <v>159</v>
      </c>
      <c r="CM6" s="42"/>
      <c r="CN6" s="48" t="s">
        <v>159</v>
      </c>
      <c r="CO6" s="42"/>
      <c r="CP6" s="48" t="s">
        <v>159</v>
      </c>
      <c r="CQ6" s="42"/>
      <c r="CR6" s="48" t="s">
        <v>159</v>
      </c>
      <c r="CS6" s="42"/>
      <c r="CT6" s="48" t="s">
        <v>159</v>
      </c>
      <c r="CU6" s="42"/>
      <c r="CV6" s="48" t="s">
        <v>159</v>
      </c>
      <c r="CW6" s="42"/>
      <c r="CX6" s="48" t="s">
        <v>159</v>
      </c>
      <c r="CY6" s="42"/>
      <c r="CZ6" s="48" t="s">
        <v>159</v>
      </c>
      <c r="DA6" s="42"/>
      <c r="DB6" s="48" t="s">
        <v>159</v>
      </c>
      <c r="DC6" s="42"/>
      <c r="DD6" s="48" t="s">
        <v>159</v>
      </c>
      <c r="DE6" s="42"/>
      <c r="DF6" s="48" t="s">
        <v>159</v>
      </c>
      <c r="DG6" s="42"/>
      <c r="DH6" s="48" t="s">
        <v>159</v>
      </c>
      <c r="DI6" s="42"/>
      <c r="DJ6" s="48" t="s">
        <v>159</v>
      </c>
      <c r="DK6" s="42"/>
      <c r="DL6" s="48" t="s">
        <v>159</v>
      </c>
      <c r="DM6" s="42"/>
      <c r="DN6" s="48" t="s">
        <v>159</v>
      </c>
      <c r="DO6" s="42"/>
      <c r="DP6" s="48" t="s">
        <v>159</v>
      </c>
      <c r="DQ6" s="42"/>
      <c r="DR6" s="48" t="s">
        <v>159</v>
      </c>
      <c r="DS6" s="42"/>
      <c r="DT6" s="48" t="s">
        <v>159</v>
      </c>
      <c r="DU6" s="42"/>
      <c r="DV6" s="48" t="s">
        <v>159</v>
      </c>
      <c r="DW6" s="42"/>
      <c r="DX6" s="48" t="s">
        <v>159</v>
      </c>
      <c r="DY6" s="42"/>
      <c r="DZ6" s="48" t="s">
        <v>159</v>
      </c>
      <c r="EA6" s="42"/>
      <c r="EB6" s="48" t="s">
        <v>159</v>
      </c>
      <c r="EC6" s="42"/>
      <c r="ED6" s="48" t="s">
        <v>159</v>
      </c>
      <c r="EE6" s="42"/>
      <c r="EF6" s="48" t="s">
        <v>159</v>
      </c>
      <c r="EG6" s="42"/>
      <c r="EH6" s="48" t="s">
        <v>159</v>
      </c>
      <c r="EI6" s="42"/>
      <c r="EJ6" s="48" t="s">
        <v>159</v>
      </c>
      <c r="EK6" s="42"/>
      <c r="EL6" s="48" t="s">
        <v>159</v>
      </c>
      <c r="EM6" s="42"/>
      <c r="EN6" s="48" t="s">
        <v>159</v>
      </c>
      <c r="EO6" s="42"/>
      <c r="EP6" s="48" t="s">
        <v>159</v>
      </c>
      <c r="EQ6" s="42"/>
      <c r="ER6" s="48" t="s">
        <v>159</v>
      </c>
      <c r="ES6" s="42"/>
      <c r="ET6" s="48" t="s">
        <v>159</v>
      </c>
      <c r="EU6" s="42"/>
      <c r="EV6" s="48" t="s">
        <v>159</v>
      </c>
      <c r="EW6" s="42"/>
      <c r="EX6" s="48" t="s">
        <v>159</v>
      </c>
      <c r="EY6" s="42"/>
      <c r="EZ6" s="48" t="s">
        <v>159</v>
      </c>
      <c r="FA6" s="42"/>
      <c r="FB6" s="48" t="s">
        <v>159</v>
      </c>
      <c r="FC6" s="42"/>
      <c r="FD6" s="48" t="s">
        <v>159</v>
      </c>
      <c r="FE6" s="42"/>
      <c r="FF6" s="48" t="s">
        <v>159</v>
      </c>
      <c r="FG6" s="42"/>
      <c r="FH6" s="48" t="s">
        <v>159</v>
      </c>
      <c r="FI6" s="42"/>
      <c r="FJ6" s="48" t="s">
        <v>159</v>
      </c>
      <c r="FK6" s="42"/>
      <c r="FL6" s="48" t="s">
        <v>159</v>
      </c>
      <c r="FM6" s="42"/>
      <c r="FN6" s="48" t="s">
        <v>159</v>
      </c>
      <c r="FO6" s="42"/>
      <c r="FP6" s="48" t="s">
        <v>159</v>
      </c>
      <c r="FQ6" s="42"/>
      <c r="FR6" s="48" t="s">
        <v>159</v>
      </c>
      <c r="FS6" s="42"/>
      <c r="FT6" s="48" t="s">
        <v>159</v>
      </c>
      <c r="FU6" s="42"/>
      <c r="FV6" s="48" t="s">
        <v>159</v>
      </c>
      <c r="FW6" s="42"/>
      <c r="FX6" s="48" t="s">
        <v>159</v>
      </c>
      <c r="FY6" s="42"/>
      <c r="FZ6" s="48" t="s">
        <v>159</v>
      </c>
      <c r="GA6" s="42"/>
      <c r="GB6" s="48" t="s">
        <v>159</v>
      </c>
      <c r="GC6" s="42"/>
      <c r="GD6" s="48" t="s">
        <v>159</v>
      </c>
      <c r="GE6" s="42"/>
      <c r="GF6" s="48" t="s">
        <v>159</v>
      </c>
      <c r="GG6" s="42"/>
      <c r="GH6" s="48" t="s">
        <v>159</v>
      </c>
      <c r="GI6" s="42"/>
      <c r="GJ6" s="48" t="s">
        <v>159</v>
      </c>
      <c r="GK6" s="42"/>
      <c r="GL6" s="48" t="s">
        <v>159</v>
      </c>
      <c r="GM6" s="42"/>
      <c r="GN6" s="48" t="s">
        <v>159</v>
      </c>
      <c r="GO6" s="42"/>
      <c r="GP6" s="48" t="s">
        <v>159</v>
      </c>
      <c r="GQ6" s="42"/>
      <c r="GR6" s="48" t="s">
        <v>159</v>
      </c>
      <c r="GS6" s="42"/>
      <c r="GT6" s="48" t="s">
        <v>159</v>
      </c>
      <c r="GU6" s="42"/>
      <c r="GV6" s="48" t="s">
        <v>159</v>
      </c>
      <c r="GW6" s="42"/>
      <c r="GX6" s="48" t="s">
        <v>159</v>
      </c>
      <c r="GY6" s="42"/>
      <c r="GZ6" s="48" t="s">
        <v>159</v>
      </c>
      <c r="HA6" s="42"/>
      <c r="HB6" s="48" t="s">
        <v>159</v>
      </c>
      <c r="HC6" s="42"/>
      <c r="HD6" s="48" t="s">
        <v>159</v>
      </c>
      <c r="HE6" s="42"/>
      <c r="HF6" s="48" t="s">
        <v>159</v>
      </c>
      <c r="HG6" s="42"/>
      <c r="HH6" s="48" t="s">
        <v>159</v>
      </c>
      <c r="HI6" s="42"/>
      <c r="HJ6" s="48" t="s">
        <v>159</v>
      </c>
      <c r="HK6" s="42"/>
      <c r="HL6" s="48" t="s">
        <v>159</v>
      </c>
      <c r="HM6" s="42"/>
      <c r="HN6" s="48" t="s">
        <v>159</v>
      </c>
      <c r="HO6" s="42"/>
      <c r="HP6" s="48" t="s">
        <v>159</v>
      </c>
      <c r="HQ6" s="42"/>
      <c r="HR6" s="48" t="s">
        <v>159</v>
      </c>
      <c r="HS6" s="42"/>
      <c r="HT6" s="48" t="s">
        <v>159</v>
      </c>
      <c r="HU6" s="42"/>
      <c r="HV6" s="48" t="s">
        <v>159</v>
      </c>
      <c r="HW6" s="42"/>
      <c r="HX6" s="48" t="s">
        <v>159</v>
      </c>
      <c r="HY6" s="42"/>
      <c r="HZ6" s="48" t="s">
        <v>159</v>
      </c>
      <c r="IA6" s="42"/>
      <c r="IB6" s="48" t="s">
        <v>159</v>
      </c>
      <c r="IC6" s="42"/>
      <c r="ID6" s="48" t="s">
        <v>159</v>
      </c>
      <c r="IE6" s="42"/>
      <c r="IF6" s="48" t="s">
        <v>159</v>
      </c>
      <c r="IG6" s="42"/>
      <c r="IH6" s="48" t="s">
        <v>159</v>
      </c>
      <c r="II6" s="42"/>
      <c r="IJ6" s="48" t="s">
        <v>159</v>
      </c>
      <c r="IK6" s="42"/>
      <c r="IL6" s="48" t="s">
        <v>159</v>
      </c>
      <c r="IM6" s="42"/>
      <c r="IN6" s="48" t="s">
        <v>159</v>
      </c>
      <c r="IO6" s="42"/>
      <c r="IP6" s="48" t="s">
        <v>159</v>
      </c>
      <c r="IQ6" s="42"/>
      <c r="IR6" s="48" t="s">
        <v>159</v>
      </c>
      <c r="IS6" s="42"/>
      <c r="IT6" s="48" t="s">
        <v>159</v>
      </c>
      <c r="IU6" s="42"/>
      <c r="IV6" s="48" t="s">
        <v>159</v>
      </c>
      <c r="IW6" s="42"/>
      <c r="IX6" s="48" t="s">
        <v>159</v>
      </c>
      <c r="IY6" s="42"/>
      <c r="IZ6" s="48" t="s">
        <v>159</v>
      </c>
      <c r="JA6" s="42"/>
      <c r="JB6" s="48" t="s">
        <v>159</v>
      </c>
      <c r="JC6" s="42"/>
      <c r="JD6" s="48" t="s">
        <v>159</v>
      </c>
      <c r="JE6" s="42"/>
      <c r="JF6" s="48" t="s">
        <v>159</v>
      </c>
      <c r="JG6" s="42"/>
      <c r="JH6" s="48" t="s">
        <v>159</v>
      </c>
      <c r="JI6" s="42"/>
      <c r="JJ6" s="48" t="s">
        <v>159</v>
      </c>
      <c r="JK6" s="42"/>
      <c r="JL6" s="48" t="s">
        <v>159</v>
      </c>
      <c r="JM6" s="42"/>
      <c r="JN6" s="48" t="s">
        <v>159</v>
      </c>
      <c r="JO6" s="42"/>
      <c r="JP6" s="48" t="s">
        <v>159</v>
      </c>
      <c r="JQ6" s="42"/>
      <c r="JR6" s="48" t="s">
        <v>159</v>
      </c>
      <c r="JS6" s="42"/>
      <c r="JT6" s="48" t="s">
        <v>159</v>
      </c>
      <c r="JU6" s="42"/>
      <c r="JV6" s="48" t="s">
        <v>159</v>
      </c>
      <c r="JW6" s="42"/>
      <c r="JX6" s="48" t="s">
        <v>159</v>
      </c>
      <c r="JY6" s="42"/>
      <c r="JZ6" s="48" t="s">
        <v>159</v>
      </c>
      <c r="KA6" s="42"/>
      <c r="KB6" s="48" t="s">
        <v>159</v>
      </c>
      <c r="KC6" s="42"/>
      <c r="KD6" s="48" t="s">
        <v>159</v>
      </c>
      <c r="KE6" s="42"/>
      <c r="KF6" s="48" t="s">
        <v>159</v>
      </c>
      <c r="KG6" s="42"/>
      <c r="KH6" s="48" t="s">
        <v>159</v>
      </c>
      <c r="KI6" s="42"/>
      <c r="KJ6" s="48" t="s">
        <v>159</v>
      </c>
      <c r="KK6" s="42"/>
      <c r="KL6" s="48" t="s">
        <v>159</v>
      </c>
      <c r="KM6" s="42"/>
      <c r="KN6" s="48" t="s">
        <v>159</v>
      </c>
      <c r="KO6" s="42"/>
      <c r="KP6" s="48" t="s">
        <v>159</v>
      </c>
      <c r="KQ6" s="42"/>
      <c r="KR6" s="48" t="s">
        <v>159</v>
      </c>
      <c r="KS6" s="42"/>
      <c r="KT6" s="48" t="s">
        <v>159</v>
      </c>
      <c r="KU6" s="42"/>
      <c r="KV6" s="48" t="s">
        <v>159</v>
      </c>
      <c r="KW6" s="42"/>
      <c r="KX6" s="48" t="s">
        <v>159</v>
      </c>
      <c r="KY6" s="42"/>
      <c r="KZ6" s="48" t="s">
        <v>159</v>
      </c>
      <c r="LA6" s="42"/>
      <c r="LB6" s="48" t="s">
        <v>159</v>
      </c>
      <c r="LC6" s="42"/>
      <c r="LD6" s="48" t="s">
        <v>159</v>
      </c>
      <c r="LE6" s="42"/>
      <c r="LF6" s="48" t="s">
        <v>159</v>
      </c>
      <c r="LG6" s="42"/>
      <c r="LH6" s="48" t="s">
        <v>159</v>
      </c>
      <c r="LI6" s="42"/>
      <c r="LJ6" s="48" t="s">
        <v>159</v>
      </c>
      <c r="LK6" s="42"/>
      <c r="LL6" s="48" t="s">
        <v>159</v>
      </c>
      <c r="LM6" s="42"/>
      <c r="LN6" s="48" t="s">
        <v>159</v>
      </c>
      <c r="LO6" s="42"/>
      <c r="LP6" s="48" t="s">
        <v>159</v>
      </c>
      <c r="LQ6" s="42"/>
      <c r="LR6" s="48" t="s">
        <v>159</v>
      </c>
      <c r="LS6" s="42"/>
      <c r="LT6" s="48" t="s">
        <v>159</v>
      </c>
      <c r="LU6" s="42"/>
      <c r="LV6" s="48" t="s">
        <v>159</v>
      </c>
      <c r="LW6" s="42"/>
      <c r="LX6" s="48" t="s">
        <v>159</v>
      </c>
      <c r="LY6" s="42"/>
      <c r="LZ6" s="48" t="s">
        <v>159</v>
      </c>
      <c r="MA6" s="42"/>
      <c r="MB6" s="48" t="s">
        <v>159</v>
      </c>
      <c r="MC6" s="42"/>
      <c r="MD6" s="48" t="s">
        <v>159</v>
      </c>
      <c r="ME6" s="42"/>
      <c r="MF6" s="48" t="s">
        <v>159</v>
      </c>
      <c r="MG6" s="42"/>
      <c r="MH6" s="48" t="s">
        <v>159</v>
      </c>
      <c r="MI6" s="42"/>
      <c r="MJ6" s="48" t="s">
        <v>159</v>
      </c>
      <c r="MK6" s="42"/>
      <c r="ML6" s="48" t="s">
        <v>159</v>
      </c>
      <c r="MM6" s="42"/>
      <c r="MN6" s="48" t="s">
        <v>159</v>
      </c>
      <c r="MO6" s="42"/>
      <c r="MP6" s="48" t="s">
        <v>159</v>
      </c>
      <c r="MQ6" s="42"/>
      <c r="MR6" s="48" t="s">
        <v>159</v>
      </c>
      <c r="MS6" s="42"/>
      <c r="MT6" s="48" t="s">
        <v>159</v>
      </c>
      <c r="MU6" s="42"/>
      <c r="MV6" s="48" t="s">
        <v>159</v>
      </c>
      <c r="MW6" s="42"/>
      <c r="MX6" s="48" t="s">
        <v>159</v>
      </c>
      <c r="MY6" s="42"/>
      <c r="MZ6" s="48" t="s">
        <v>159</v>
      </c>
      <c r="NA6" s="42"/>
      <c r="NB6" s="48" t="s">
        <v>159</v>
      </c>
      <c r="NC6" s="42"/>
      <c r="ND6" s="48" t="s">
        <v>159</v>
      </c>
      <c r="NE6" s="42"/>
      <c r="NF6" s="48" t="s">
        <v>159</v>
      </c>
      <c r="NG6" s="42"/>
      <c r="NH6" s="48" t="s">
        <v>159</v>
      </c>
      <c r="NI6" s="42"/>
      <c r="NJ6" s="48" t="s">
        <v>159</v>
      </c>
      <c r="NK6" s="42"/>
      <c r="NL6" s="48" t="s">
        <v>159</v>
      </c>
      <c r="NM6" s="42"/>
      <c r="NN6" s="48" t="s">
        <v>159</v>
      </c>
      <c r="NO6" s="42"/>
      <c r="NP6" s="48" t="s">
        <v>159</v>
      </c>
      <c r="NQ6" s="42"/>
      <c r="NR6" s="48" t="s">
        <v>159</v>
      </c>
      <c r="NS6" s="42"/>
      <c r="NT6" s="48" t="s">
        <v>159</v>
      </c>
      <c r="NU6" s="42"/>
      <c r="NV6" s="48" t="s">
        <v>159</v>
      </c>
      <c r="NW6" s="42"/>
      <c r="NX6" s="48" t="s">
        <v>159</v>
      </c>
      <c r="NY6" s="42"/>
      <c r="NZ6" s="48" t="s">
        <v>159</v>
      </c>
      <c r="OA6" s="42"/>
      <c r="OB6" s="48" t="s">
        <v>159</v>
      </c>
      <c r="OC6" s="42"/>
      <c r="OD6" s="48" t="s">
        <v>159</v>
      </c>
      <c r="OE6" s="42"/>
      <c r="OF6" s="48" t="s">
        <v>159</v>
      </c>
      <c r="OG6" s="42"/>
      <c r="OH6" s="48" t="s">
        <v>159</v>
      </c>
      <c r="OI6" s="42"/>
      <c r="OJ6" s="48" t="s">
        <v>159</v>
      </c>
      <c r="OK6" s="42"/>
      <c r="OL6" s="48" t="s">
        <v>159</v>
      </c>
      <c r="OM6" s="42"/>
      <c r="ON6" s="48" t="s">
        <v>159</v>
      </c>
      <c r="OO6" s="42"/>
      <c r="OP6" s="48" t="s">
        <v>159</v>
      </c>
      <c r="OQ6" s="42"/>
      <c r="OR6" s="48" t="s">
        <v>159</v>
      </c>
      <c r="OS6" s="42"/>
      <c r="OT6" s="48" t="s">
        <v>159</v>
      </c>
      <c r="OU6" s="42"/>
      <c r="OV6" s="48" t="s">
        <v>159</v>
      </c>
      <c r="OW6" s="42"/>
      <c r="OX6" s="48" t="s">
        <v>159</v>
      </c>
      <c r="OY6" s="42"/>
      <c r="OZ6" s="48" t="s">
        <v>159</v>
      </c>
      <c r="PA6" s="42"/>
      <c r="PB6" s="48" t="s">
        <v>159</v>
      </c>
      <c r="PC6" s="42"/>
      <c r="PD6" s="48" t="s">
        <v>159</v>
      </c>
      <c r="PE6" s="42"/>
      <c r="PF6" s="48" t="s">
        <v>159</v>
      </c>
      <c r="PG6" s="42"/>
      <c r="PH6" s="48" t="s">
        <v>159</v>
      </c>
      <c r="PI6" s="42"/>
      <c r="PJ6" s="48" t="s">
        <v>159</v>
      </c>
      <c r="PK6" s="42"/>
      <c r="PL6" s="48" t="s">
        <v>159</v>
      </c>
      <c r="PM6" s="42"/>
      <c r="PN6" s="48" t="s">
        <v>159</v>
      </c>
      <c r="PO6" s="42"/>
      <c r="PP6" s="48" t="s">
        <v>159</v>
      </c>
      <c r="PQ6" s="42"/>
      <c r="PR6" s="48" t="s">
        <v>159</v>
      </c>
      <c r="PS6" s="42"/>
      <c r="PT6" s="48" t="s">
        <v>159</v>
      </c>
      <c r="PU6" s="42"/>
      <c r="PV6" s="48" t="s">
        <v>159</v>
      </c>
      <c r="PW6" s="42"/>
      <c r="PX6" s="48" t="s">
        <v>159</v>
      </c>
      <c r="PY6" s="42"/>
      <c r="PZ6" s="48" t="s">
        <v>159</v>
      </c>
      <c r="QA6" s="42"/>
      <c r="QB6" s="48" t="s">
        <v>159</v>
      </c>
      <c r="QC6" s="42"/>
      <c r="QD6" s="48" t="s">
        <v>159</v>
      </c>
      <c r="QE6" s="42"/>
      <c r="QF6" s="48" t="s">
        <v>159</v>
      </c>
      <c r="QG6" s="42"/>
      <c r="QH6" s="48" t="s">
        <v>159</v>
      </c>
      <c r="QI6" s="42"/>
      <c r="QJ6" s="48" t="s">
        <v>159</v>
      </c>
      <c r="QK6" s="42"/>
      <c r="QL6" s="48" t="s">
        <v>159</v>
      </c>
      <c r="QM6" s="42"/>
      <c r="QN6" s="48" t="s">
        <v>159</v>
      </c>
      <c r="QO6" s="42"/>
      <c r="QP6" s="48" t="s">
        <v>159</v>
      </c>
      <c r="QQ6" s="42"/>
      <c r="QR6" s="48" t="s">
        <v>159</v>
      </c>
      <c r="QS6" s="42"/>
      <c r="QT6" s="48" t="s">
        <v>159</v>
      </c>
      <c r="QU6" s="42"/>
      <c r="QV6" s="48" t="s">
        <v>159</v>
      </c>
      <c r="QW6" s="42"/>
      <c r="QX6" s="48" t="s">
        <v>159</v>
      </c>
      <c r="QY6" s="42"/>
      <c r="QZ6" s="48" t="s">
        <v>159</v>
      </c>
      <c r="RA6" s="42"/>
      <c r="RB6" s="48" t="s">
        <v>159</v>
      </c>
      <c r="RC6" s="42"/>
      <c r="RD6" s="48" t="s">
        <v>159</v>
      </c>
      <c r="RE6" s="42"/>
      <c r="RF6" s="48" t="s">
        <v>159</v>
      </c>
      <c r="RG6" s="42"/>
      <c r="RH6" s="48" t="s">
        <v>159</v>
      </c>
      <c r="RI6" s="42"/>
      <c r="RJ6" s="48" t="s">
        <v>159</v>
      </c>
      <c r="RK6" s="42"/>
      <c r="RL6" s="48" t="s">
        <v>159</v>
      </c>
      <c r="RM6" s="42"/>
      <c r="RN6" s="48" t="s">
        <v>159</v>
      </c>
      <c r="RO6" s="42"/>
      <c r="RP6" s="48" t="s">
        <v>159</v>
      </c>
      <c r="RQ6" s="42"/>
      <c r="RR6" s="48" t="s">
        <v>159</v>
      </c>
      <c r="RS6" s="42"/>
      <c r="RT6" s="48" t="s">
        <v>159</v>
      </c>
      <c r="RU6" s="42"/>
      <c r="RV6" s="48" t="s">
        <v>159</v>
      </c>
      <c r="RW6" s="42"/>
      <c r="RX6" s="48" t="s">
        <v>159</v>
      </c>
      <c r="RY6" s="42"/>
      <c r="RZ6" s="48" t="s">
        <v>159</v>
      </c>
      <c r="SA6" s="42"/>
      <c r="SB6" s="48" t="s">
        <v>159</v>
      </c>
      <c r="SC6" s="42"/>
      <c r="SD6" s="48" t="s">
        <v>159</v>
      </c>
      <c r="SE6" s="42"/>
      <c r="SF6" s="48" t="s">
        <v>159</v>
      </c>
      <c r="SG6" s="42"/>
      <c r="SH6" s="48" t="s">
        <v>159</v>
      </c>
      <c r="SI6" s="42"/>
      <c r="SJ6" s="48" t="s">
        <v>159</v>
      </c>
      <c r="SK6" s="42"/>
      <c r="SL6" s="48" t="s">
        <v>159</v>
      </c>
      <c r="SM6" s="42"/>
      <c r="SN6" s="48" t="s">
        <v>159</v>
      </c>
      <c r="SO6" s="42"/>
      <c r="SP6" s="48" t="s">
        <v>159</v>
      </c>
      <c r="SQ6" s="42"/>
      <c r="SR6" s="48" t="s">
        <v>159</v>
      </c>
      <c r="SS6" s="42"/>
      <c r="ST6" s="48" t="s">
        <v>159</v>
      </c>
      <c r="SU6" s="42"/>
      <c r="SV6" s="48" t="s">
        <v>159</v>
      </c>
      <c r="SW6" s="42"/>
      <c r="SX6" s="48" t="s">
        <v>159</v>
      </c>
      <c r="SY6" s="42"/>
      <c r="SZ6" s="48" t="s">
        <v>159</v>
      </c>
      <c r="TA6" s="42"/>
      <c r="TB6" s="48" t="s">
        <v>159</v>
      </c>
      <c r="TC6" s="42"/>
      <c r="TD6" s="48" t="s">
        <v>159</v>
      </c>
      <c r="TE6" s="42"/>
      <c r="TF6" s="48" t="s">
        <v>159</v>
      </c>
      <c r="TG6" s="42"/>
      <c r="TH6" s="48" t="s">
        <v>159</v>
      </c>
      <c r="TI6" s="42"/>
      <c r="TJ6" s="48" t="s">
        <v>159</v>
      </c>
      <c r="TK6" s="42"/>
      <c r="TL6" s="48" t="s">
        <v>159</v>
      </c>
      <c r="TM6" s="42"/>
      <c r="TN6" s="48" t="s">
        <v>159</v>
      </c>
      <c r="TO6" s="42"/>
      <c r="TP6" s="48" t="s">
        <v>159</v>
      </c>
      <c r="TQ6" s="42"/>
      <c r="TR6" s="48" t="s">
        <v>159</v>
      </c>
      <c r="TS6" s="42"/>
      <c r="TT6" s="48" t="s">
        <v>159</v>
      </c>
      <c r="TU6" s="42"/>
      <c r="TV6" s="48" t="s">
        <v>159</v>
      </c>
      <c r="TW6" s="42"/>
      <c r="TX6" s="48" t="s">
        <v>159</v>
      </c>
      <c r="TY6" s="42"/>
      <c r="TZ6" s="48" t="s">
        <v>159</v>
      </c>
      <c r="UA6" s="42"/>
      <c r="UB6" s="48" t="s">
        <v>159</v>
      </c>
      <c r="UC6" s="42"/>
      <c r="UD6" s="48" t="s">
        <v>159</v>
      </c>
      <c r="UE6" s="42"/>
      <c r="UF6" s="48" t="s">
        <v>159</v>
      </c>
      <c r="UG6" s="42"/>
      <c r="UH6" s="48" t="s">
        <v>159</v>
      </c>
      <c r="UI6" s="42"/>
      <c r="UJ6" s="48" t="s">
        <v>159</v>
      </c>
      <c r="UK6" s="42"/>
      <c r="UL6" s="48" t="s">
        <v>159</v>
      </c>
      <c r="UM6" s="42"/>
      <c r="UN6" s="48" t="s">
        <v>159</v>
      </c>
      <c r="UO6" s="42"/>
      <c r="UP6" s="48" t="s">
        <v>159</v>
      </c>
      <c r="UQ6" s="42"/>
      <c r="UR6" s="48" t="s">
        <v>159</v>
      </c>
      <c r="US6" s="42"/>
      <c r="UT6" s="48" t="s">
        <v>159</v>
      </c>
      <c r="UU6" s="42"/>
      <c r="UV6" s="48" t="s">
        <v>159</v>
      </c>
      <c r="UW6" s="42"/>
      <c r="UX6" s="48" t="s">
        <v>159</v>
      </c>
      <c r="UY6" s="42"/>
      <c r="UZ6" s="48" t="s">
        <v>159</v>
      </c>
      <c r="VA6" s="42"/>
      <c r="VB6" s="48" t="s">
        <v>159</v>
      </c>
      <c r="VC6" s="42"/>
      <c r="VD6" s="48" t="s">
        <v>159</v>
      </c>
      <c r="VE6" s="42"/>
      <c r="VF6" s="48" t="s">
        <v>159</v>
      </c>
      <c r="VG6" s="42"/>
      <c r="VH6" s="48" t="s">
        <v>159</v>
      </c>
      <c r="VI6" s="42"/>
      <c r="VJ6" s="48" t="s">
        <v>159</v>
      </c>
      <c r="VK6" s="42"/>
      <c r="VL6" s="48" t="s">
        <v>159</v>
      </c>
      <c r="VM6" s="42"/>
      <c r="VN6" s="48" t="s">
        <v>159</v>
      </c>
      <c r="VO6" s="42"/>
      <c r="VP6" s="48" t="s">
        <v>159</v>
      </c>
      <c r="VQ6" s="42"/>
      <c r="VR6" s="48" t="s">
        <v>159</v>
      </c>
      <c r="VS6" s="42"/>
      <c r="VT6" s="48" t="s">
        <v>159</v>
      </c>
      <c r="VU6" s="42"/>
      <c r="VV6" s="48" t="s">
        <v>159</v>
      </c>
      <c r="VW6" s="42"/>
      <c r="VX6" s="48" t="s">
        <v>159</v>
      </c>
      <c r="VY6" s="42"/>
      <c r="VZ6" s="48" t="s">
        <v>159</v>
      </c>
      <c r="WA6" s="42"/>
      <c r="WB6" s="48" t="s">
        <v>159</v>
      </c>
      <c r="WC6" s="42"/>
    </row>
    <row r="7" spans="1:601">
      <c r="A7" t="s">
        <v>253</v>
      </c>
      <c r="B7" s="48" t="s">
        <v>14</v>
      </c>
      <c r="C7" s="42" t="str">
        <f>INDEX('Deroulé 5Jours'!$A$4:$A$56,MATCH(B7,'Deroulé 5Jours'!B$4:B$56,0),1)</f>
        <v>agent 32</v>
      </c>
      <c r="D7" s="48" t="s">
        <v>158</v>
      </c>
      <c r="E7" s="49"/>
      <c r="F7" s="48" t="s">
        <v>158</v>
      </c>
      <c r="G7" s="42"/>
      <c r="H7" s="48" t="s">
        <v>158</v>
      </c>
      <c r="I7" s="42"/>
      <c r="J7" s="48" t="s">
        <v>158</v>
      </c>
      <c r="K7" s="42"/>
      <c r="L7" s="48" t="s">
        <v>158</v>
      </c>
      <c r="M7" s="42"/>
      <c r="N7" s="48" t="s">
        <v>158</v>
      </c>
      <c r="O7" s="45"/>
      <c r="P7" s="48" t="s">
        <v>158</v>
      </c>
      <c r="Q7" s="42"/>
      <c r="R7" s="48" t="s">
        <v>158</v>
      </c>
      <c r="S7" s="42"/>
      <c r="T7" s="48" t="s">
        <v>158</v>
      </c>
      <c r="U7" s="42"/>
      <c r="V7" s="48" t="s">
        <v>158</v>
      </c>
      <c r="W7" s="42"/>
      <c r="X7" s="48" t="s">
        <v>158</v>
      </c>
      <c r="Y7" s="49"/>
      <c r="Z7" s="48" t="s">
        <v>158</v>
      </c>
      <c r="AA7" s="42"/>
      <c r="AB7" s="48" t="s">
        <v>158</v>
      </c>
      <c r="AC7" s="42"/>
      <c r="AD7" s="48" t="s">
        <v>158</v>
      </c>
      <c r="AE7" s="42"/>
      <c r="AF7" s="48" t="s">
        <v>158</v>
      </c>
      <c r="AG7" s="42"/>
      <c r="AH7" s="48" t="s">
        <v>158</v>
      </c>
      <c r="AI7" s="45"/>
      <c r="AJ7" s="48" t="s">
        <v>158</v>
      </c>
      <c r="AK7" s="42"/>
      <c r="AL7" s="48" t="s">
        <v>158</v>
      </c>
      <c r="AM7" s="42"/>
      <c r="AN7" s="48" t="s">
        <v>158</v>
      </c>
      <c r="AO7" s="42"/>
      <c r="AP7" s="48" t="s">
        <v>158</v>
      </c>
      <c r="AQ7" s="42"/>
      <c r="AR7" s="48" t="s">
        <v>158</v>
      </c>
      <c r="AS7" s="49"/>
      <c r="AT7" s="48" t="s">
        <v>158</v>
      </c>
      <c r="AU7" s="42"/>
      <c r="AV7" s="48" t="s">
        <v>158</v>
      </c>
      <c r="AW7" s="42"/>
      <c r="AX7" s="48" t="s">
        <v>158</v>
      </c>
      <c r="AY7" s="42"/>
      <c r="AZ7" s="48" t="s">
        <v>158</v>
      </c>
      <c r="BA7" s="42"/>
      <c r="BB7" s="48" t="s">
        <v>158</v>
      </c>
      <c r="BC7" s="45"/>
      <c r="BD7" s="48" t="s">
        <v>158</v>
      </c>
      <c r="BE7" s="42"/>
      <c r="BF7" s="48" t="s">
        <v>158</v>
      </c>
      <c r="BG7" s="42"/>
      <c r="BH7" s="48" t="s">
        <v>158</v>
      </c>
      <c r="BI7" s="42"/>
      <c r="BJ7" s="48" t="s">
        <v>158</v>
      </c>
      <c r="BK7" s="42"/>
      <c r="BL7" s="48" t="s">
        <v>158</v>
      </c>
      <c r="BM7" s="49"/>
      <c r="BN7" s="48" t="s">
        <v>158</v>
      </c>
      <c r="BO7" s="42"/>
      <c r="BP7" s="48" t="s">
        <v>158</v>
      </c>
      <c r="BQ7" s="42"/>
      <c r="BR7" s="48" t="s">
        <v>158</v>
      </c>
      <c r="BS7" s="42"/>
      <c r="BT7" s="48" t="s">
        <v>158</v>
      </c>
      <c r="BU7" s="42"/>
      <c r="BV7" s="48" t="s">
        <v>158</v>
      </c>
      <c r="BW7" s="45"/>
      <c r="BX7" s="48" t="s">
        <v>158</v>
      </c>
      <c r="BY7" s="42"/>
      <c r="BZ7" s="48" t="s">
        <v>158</v>
      </c>
      <c r="CA7" s="42"/>
      <c r="CB7" s="48" t="s">
        <v>158</v>
      </c>
      <c r="CC7" s="42"/>
      <c r="CD7" s="48" t="s">
        <v>158</v>
      </c>
      <c r="CE7" s="42"/>
      <c r="CF7" s="48" t="s">
        <v>158</v>
      </c>
      <c r="CG7" s="49"/>
      <c r="CH7" s="48" t="s">
        <v>158</v>
      </c>
      <c r="CI7" s="42"/>
      <c r="CJ7" s="48" t="s">
        <v>158</v>
      </c>
      <c r="CK7" s="42"/>
      <c r="CL7" s="48" t="s">
        <v>158</v>
      </c>
      <c r="CM7" s="42"/>
      <c r="CN7" s="48" t="s">
        <v>158</v>
      </c>
      <c r="CO7" s="42"/>
      <c r="CP7" s="48" t="s">
        <v>158</v>
      </c>
      <c r="CQ7" s="45"/>
      <c r="CR7" s="48" t="s">
        <v>158</v>
      </c>
      <c r="CS7" s="42"/>
      <c r="CT7" s="48" t="s">
        <v>158</v>
      </c>
      <c r="CU7" s="42"/>
      <c r="CV7" s="48" t="s">
        <v>158</v>
      </c>
      <c r="CW7" s="42"/>
      <c r="CX7" s="48" t="s">
        <v>158</v>
      </c>
      <c r="CY7" s="42"/>
      <c r="CZ7" s="48" t="s">
        <v>158</v>
      </c>
      <c r="DA7" s="49"/>
      <c r="DB7" s="48" t="s">
        <v>158</v>
      </c>
      <c r="DC7" s="42"/>
      <c r="DD7" s="48" t="s">
        <v>158</v>
      </c>
      <c r="DE7" s="42"/>
      <c r="DF7" s="48" t="s">
        <v>158</v>
      </c>
      <c r="DG7" s="42"/>
      <c r="DH7" s="48" t="s">
        <v>158</v>
      </c>
      <c r="DI7" s="42"/>
      <c r="DJ7" s="48" t="s">
        <v>158</v>
      </c>
      <c r="DK7" s="45"/>
      <c r="DL7" s="48" t="s">
        <v>158</v>
      </c>
      <c r="DM7" s="42"/>
      <c r="DN7" s="48" t="s">
        <v>158</v>
      </c>
      <c r="DO7" s="42"/>
      <c r="DP7" s="48" t="s">
        <v>158</v>
      </c>
      <c r="DQ7" s="42"/>
      <c r="DR7" s="48" t="s">
        <v>158</v>
      </c>
      <c r="DS7" s="42"/>
      <c r="DT7" s="48" t="s">
        <v>158</v>
      </c>
      <c r="DU7" s="49"/>
      <c r="DV7" s="48" t="s">
        <v>158</v>
      </c>
      <c r="DW7" s="42"/>
      <c r="DX7" s="48" t="s">
        <v>158</v>
      </c>
      <c r="DY7" s="42"/>
      <c r="DZ7" s="48" t="s">
        <v>158</v>
      </c>
      <c r="EA7" s="42"/>
      <c r="EB7" s="48" t="s">
        <v>158</v>
      </c>
      <c r="EC7" s="42"/>
      <c r="ED7" s="48" t="s">
        <v>158</v>
      </c>
      <c r="EE7" s="45"/>
      <c r="EF7" s="48" t="s">
        <v>158</v>
      </c>
      <c r="EG7" s="42"/>
      <c r="EH7" s="48" t="s">
        <v>158</v>
      </c>
      <c r="EI7" s="42"/>
      <c r="EJ7" s="48" t="s">
        <v>158</v>
      </c>
      <c r="EK7" s="42"/>
      <c r="EL7" s="48" t="s">
        <v>158</v>
      </c>
      <c r="EM7" s="42"/>
      <c r="EN7" s="48" t="s">
        <v>158</v>
      </c>
      <c r="EO7" s="49"/>
      <c r="EP7" s="48" t="s">
        <v>158</v>
      </c>
      <c r="EQ7" s="42"/>
      <c r="ER7" s="48" t="s">
        <v>158</v>
      </c>
      <c r="ES7" s="42"/>
      <c r="ET7" s="48" t="s">
        <v>158</v>
      </c>
      <c r="EU7" s="42"/>
      <c r="EV7" s="48" t="s">
        <v>158</v>
      </c>
      <c r="EW7" s="42"/>
      <c r="EX7" s="48" t="s">
        <v>158</v>
      </c>
      <c r="EY7" s="45"/>
      <c r="EZ7" s="48" t="s">
        <v>158</v>
      </c>
      <c r="FA7" s="42"/>
      <c r="FB7" s="48" t="s">
        <v>158</v>
      </c>
      <c r="FC7" s="42"/>
      <c r="FD7" s="48" t="s">
        <v>158</v>
      </c>
      <c r="FE7" s="42"/>
      <c r="FF7" s="48" t="s">
        <v>158</v>
      </c>
      <c r="FG7" s="42"/>
      <c r="FH7" s="48" t="s">
        <v>158</v>
      </c>
      <c r="FI7" s="49"/>
      <c r="FJ7" s="48" t="s">
        <v>158</v>
      </c>
      <c r="FK7" s="42"/>
      <c r="FL7" s="48" t="s">
        <v>158</v>
      </c>
      <c r="FM7" s="42"/>
      <c r="FN7" s="48" t="s">
        <v>158</v>
      </c>
      <c r="FO7" s="42"/>
      <c r="FP7" s="48" t="s">
        <v>158</v>
      </c>
      <c r="FQ7" s="42"/>
      <c r="FR7" s="48" t="s">
        <v>158</v>
      </c>
      <c r="FS7" s="45"/>
      <c r="FT7" s="48" t="s">
        <v>158</v>
      </c>
      <c r="FU7" s="42"/>
      <c r="FV7" s="48" t="s">
        <v>158</v>
      </c>
      <c r="FW7" s="42"/>
      <c r="FX7" s="48" t="s">
        <v>158</v>
      </c>
      <c r="FY7" s="42"/>
      <c r="FZ7" s="48" t="s">
        <v>158</v>
      </c>
      <c r="GA7" s="42"/>
      <c r="GB7" s="48" t="s">
        <v>158</v>
      </c>
      <c r="GC7" s="49"/>
      <c r="GD7" s="48" t="s">
        <v>158</v>
      </c>
      <c r="GE7" s="42"/>
      <c r="GF7" s="48" t="s">
        <v>158</v>
      </c>
      <c r="GG7" s="42"/>
      <c r="GH7" s="48" t="s">
        <v>158</v>
      </c>
      <c r="GI7" s="42"/>
      <c r="GJ7" s="48" t="s">
        <v>158</v>
      </c>
      <c r="GK7" s="42"/>
      <c r="GL7" s="48" t="s">
        <v>158</v>
      </c>
      <c r="GM7" s="45"/>
      <c r="GN7" s="48" t="s">
        <v>158</v>
      </c>
      <c r="GO7" s="42"/>
      <c r="GP7" s="48" t="s">
        <v>158</v>
      </c>
      <c r="GQ7" s="42"/>
      <c r="GR7" s="48" t="s">
        <v>158</v>
      </c>
      <c r="GS7" s="42"/>
      <c r="GT7" s="48" t="s">
        <v>158</v>
      </c>
      <c r="GU7" s="42"/>
      <c r="GV7" s="48" t="s">
        <v>158</v>
      </c>
      <c r="GW7" s="49"/>
      <c r="GX7" s="48" t="s">
        <v>158</v>
      </c>
      <c r="GY7" s="42"/>
      <c r="GZ7" s="48" t="s">
        <v>158</v>
      </c>
      <c r="HA7" s="42"/>
      <c r="HB7" s="48" t="s">
        <v>158</v>
      </c>
      <c r="HC7" s="42"/>
      <c r="HD7" s="48" t="s">
        <v>158</v>
      </c>
      <c r="HE7" s="42"/>
      <c r="HF7" s="48" t="s">
        <v>158</v>
      </c>
      <c r="HG7" s="45"/>
      <c r="HH7" s="48" t="s">
        <v>158</v>
      </c>
      <c r="HI7" s="42"/>
      <c r="HJ7" s="48" t="s">
        <v>158</v>
      </c>
      <c r="HK7" s="42"/>
      <c r="HL7" s="48" t="s">
        <v>158</v>
      </c>
      <c r="HM7" s="42"/>
      <c r="HN7" s="48" t="s">
        <v>158</v>
      </c>
      <c r="HO7" s="42"/>
      <c r="HP7" s="48" t="s">
        <v>158</v>
      </c>
      <c r="HQ7" s="49"/>
      <c r="HR7" s="48" t="s">
        <v>158</v>
      </c>
      <c r="HS7" s="42"/>
      <c r="HT7" s="48" t="s">
        <v>158</v>
      </c>
      <c r="HU7" s="42"/>
      <c r="HV7" s="48" t="s">
        <v>158</v>
      </c>
      <c r="HW7" s="42"/>
      <c r="HX7" s="48" t="s">
        <v>158</v>
      </c>
      <c r="HY7" s="42"/>
      <c r="HZ7" s="48" t="s">
        <v>158</v>
      </c>
      <c r="IA7" s="45"/>
      <c r="IB7" s="48" t="s">
        <v>158</v>
      </c>
      <c r="IC7" s="42"/>
      <c r="ID7" s="48" t="s">
        <v>158</v>
      </c>
      <c r="IE7" s="42"/>
      <c r="IF7" s="48" t="s">
        <v>158</v>
      </c>
      <c r="IG7" s="42"/>
      <c r="IH7" s="48" t="s">
        <v>158</v>
      </c>
      <c r="II7" s="42"/>
      <c r="IJ7" s="48" t="s">
        <v>158</v>
      </c>
      <c r="IK7" s="49"/>
      <c r="IL7" s="48" t="s">
        <v>158</v>
      </c>
      <c r="IM7" s="42"/>
      <c r="IN7" s="48" t="s">
        <v>158</v>
      </c>
      <c r="IO7" s="42"/>
      <c r="IP7" s="48" t="s">
        <v>158</v>
      </c>
      <c r="IQ7" s="42"/>
      <c r="IR7" s="48" t="s">
        <v>158</v>
      </c>
      <c r="IS7" s="42"/>
      <c r="IT7" s="48" t="s">
        <v>158</v>
      </c>
      <c r="IU7" s="45"/>
      <c r="IV7" s="48" t="s">
        <v>158</v>
      </c>
      <c r="IW7" s="42"/>
      <c r="IX7" s="48" t="s">
        <v>158</v>
      </c>
      <c r="IY7" s="42"/>
      <c r="IZ7" s="48" t="s">
        <v>158</v>
      </c>
      <c r="JA7" s="42"/>
      <c r="JB7" s="48" t="s">
        <v>158</v>
      </c>
      <c r="JC7" s="42"/>
      <c r="JD7" s="48" t="s">
        <v>158</v>
      </c>
      <c r="JE7" s="49"/>
      <c r="JF7" s="48" t="s">
        <v>158</v>
      </c>
      <c r="JG7" s="42"/>
      <c r="JH7" s="48" t="s">
        <v>158</v>
      </c>
      <c r="JI7" s="42"/>
      <c r="JJ7" s="48" t="s">
        <v>158</v>
      </c>
      <c r="JK7" s="42"/>
      <c r="JL7" s="48" t="s">
        <v>158</v>
      </c>
      <c r="JM7" s="42"/>
      <c r="JN7" s="48" t="s">
        <v>158</v>
      </c>
      <c r="JO7" s="45"/>
      <c r="JP7" s="48" t="s">
        <v>158</v>
      </c>
      <c r="JQ7" s="42"/>
      <c r="JR7" s="48" t="s">
        <v>158</v>
      </c>
      <c r="JS7" s="42"/>
      <c r="JT7" s="48" t="s">
        <v>158</v>
      </c>
      <c r="JU7" s="42"/>
      <c r="JV7" s="48" t="s">
        <v>158</v>
      </c>
      <c r="JW7" s="42"/>
      <c r="JX7" s="48" t="s">
        <v>158</v>
      </c>
      <c r="JY7" s="49"/>
      <c r="JZ7" s="48" t="s">
        <v>158</v>
      </c>
      <c r="KA7" s="42"/>
      <c r="KB7" s="48" t="s">
        <v>158</v>
      </c>
      <c r="KC7" s="42"/>
      <c r="KD7" s="48" t="s">
        <v>158</v>
      </c>
      <c r="KE7" s="42"/>
      <c r="KF7" s="48" t="s">
        <v>158</v>
      </c>
      <c r="KG7" s="42"/>
      <c r="KH7" s="48" t="s">
        <v>158</v>
      </c>
      <c r="KI7" s="45"/>
      <c r="KJ7" s="48" t="s">
        <v>158</v>
      </c>
      <c r="KK7" s="42"/>
      <c r="KL7" s="48" t="s">
        <v>158</v>
      </c>
      <c r="KM7" s="42"/>
      <c r="KN7" s="48" t="s">
        <v>158</v>
      </c>
      <c r="KO7" s="42"/>
      <c r="KP7" s="48" t="s">
        <v>158</v>
      </c>
      <c r="KQ7" s="42"/>
      <c r="KR7" s="48" t="s">
        <v>158</v>
      </c>
      <c r="KS7" s="49"/>
      <c r="KT7" s="48" t="s">
        <v>158</v>
      </c>
      <c r="KU7" s="42"/>
      <c r="KV7" s="48" t="s">
        <v>158</v>
      </c>
      <c r="KW7" s="42"/>
      <c r="KX7" s="48" t="s">
        <v>158</v>
      </c>
      <c r="KY7" s="42"/>
      <c r="KZ7" s="48" t="s">
        <v>158</v>
      </c>
      <c r="LA7" s="42"/>
      <c r="LB7" s="48" t="s">
        <v>158</v>
      </c>
      <c r="LC7" s="45"/>
      <c r="LD7" s="48" t="s">
        <v>158</v>
      </c>
      <c r="LE7" s="42"/>
      <c r="LF7" s="48" t="s">
        <v>158</v>
      </c>
      <c r="LG7" s="42"/>
      <c r="LH7" s="48" t="s">
        <v>158</v>
      </c>
      <c r="LI7" s="42"/>
      <c r="LJ7" s="48" t="s">
        <v>158</v>
      </c>
      <c r="LK7" s="42"/>
      <c r="LL7" s="48" t="s">
        <v>158</v>
      </c>
      <c r="LM7" s="49"/>
      <c r="LN7" s="48" t="s">
        <v>158</v>
      </c>
      <c r="LO7" s="42"/>
      <c r="LP7" s="48" t="s">
        <v>158</v>
      </c>
      <c r="LQ7" s="42"/>
      <c r="LR7" s="48" t="s">
        <v>158</v>
      </c>
      <c r="LS7" s="42"/>
      <c r="LT7" s="48" t="s">
        <v>158</v>
      </c>
      <c r="LU7" s="42"/>
      <c r="LV7" s="48" t="s">
        <v>158</v>
      </c>
      <c r="LW7" s="45"/>
      <c r="LX7" s="48" t="s">
        <v>158</v>
      </c>
      <c r="LY7" s="42"/>
      <c r="LZ7" s="48" t="s">
        <v>158</v>
      </c>
      <c r="MA7" s="42"/>
      <c r="MB7" s="48" t="s">
        <v>158</v>
      </c>
      <c r="MC7" s="42"/>
      <c r="MD7" s="48" t="s">
        <v>158</v>
      </c>
      <c r="ME7" s="42"/>
      <c r="MF7" s="48" t="s">
        <v>158</v>
      </c>
      <c r="MG7" s="49"/>
      <c r="MH7" s="48" t="s">
        <v>158</v>
      </c>
      <c r="MI7" s="42"/>
      <c r="MJ7" s="48" t="s">
        <v>158</v>
      </c>
      <c r="MK7" s="42"/>
      <c r="ML7" s="48" t="s">
        <v>158</v>
      </c>
      <c r="MM7" s="42"/>
      <c r="MN7" s="48" t="s">
        <v>158</v>
      </c>
      <c r="MO7" s="42"/>
      <c r="MP7" s="48" t="s">
        <v>158</v>
      </c>
      <c r="MQ7" s="45"/>
      <c r="MR7" s="48" t="s">
        <v>158</v>
      </c>
      <c r="MS7" s="42"/>
      <c r="MT7" s="48" t="s">
        <v>158</v>
      </c>
      <c r="MU7" s="42"/>
      <c r="MV7" s="48" t="s">
        <v>158</v>
      </c>
      <c r="MW7" s="42"/>
      <c r="MX7" s="48" t="s">
        <v>158</v>
      </c>
      <c r="MY7" s="42"/>
      <c r="MZ7" s="48" t="s">
        <v>158</v>
      </c>
      <c r="NA7" s="49"/>
      <c r="NB7" s="48" t="s">
        <v>158</v>
      </c>
      <c r="NC7" s="42"/>
      <c r="ND7" s="48" t="s">
        <v>158</v>
      </c>
      <c r="NE7" s="42"/>
      <c r="NF7" s="48" t="s">
        <v>158</v>
      </c>
      <c r="NG7" s="42"/>
      <c r="NH7" s="48" t="s">
        <v>158</v>
      </c>
      <c r="NI7" s="42"/>
      <c r="NJ7" s="48" t="s">
        <v>158</v>
      </c>
      <c r="NK7" s="45"/>
      <c r="NL7" s="48" t="s">
        <v>158</v>
      </c>
      <c r="NM7" s="42"/>
      <c r="NN7" s="48" t="s">
        <v>158</v>
      </c>
      <c r="NO7" s="42"/>
      <c r="NP7" s="48" t="s">
        <v>158</v>
      </c>
      <c r="NQ7" s="42"/>
      <c r="NR7" s="48" t="s">
        <v>158</v>
      </c>
      <c r="NS7" s="42"/>
      <c r="NT7" s="48" t="s">
        <v>158</v>
      </c>
      <c r="NU7" s="49"/>
      <c r="NV7" s="48" t="s">
        <v>158</v>
      </c>
      <c r="NW7" s="42"/>
      <c r="NX7" s="48" t="s">
        <v>158</v>
      </c>
      <c r="NY7" s="42"/>
      <c r="NZ7" s="48" t="s">
        <v>158</v>
      </c>
      <c r="OA7" s="42"/>
      <c r="OB7" s="48" t="s">
        <v>158</v>
      </c>
      <c r="OC7" s="42"/>
      <c r="OD7" s="48" t="s">
        <v>158</v>
      </c>
      <c r="OE7" s="45"/>
      <c r="OF7" s="48" t="s">
        <v>158</v>
      </c>
      <c r="OG7" s="42"/>
      <c r="OH7" s="48" t="s">
        <v>158</v>
      </c>
      <c r="OI7" s="42"/>
      <c r="OJ7" s="48" t="s">
        <v>158</v>
      </c>
      <c r="OK7" s="42"/>
      <c r="OL7" s="48" t="s">
        <v>158</v>
      </c>
      <c r="OM7" s="42"/>
      <c r="ON7" s="48" t="s">
        <v>158</v>
      </c>
      <c r="OO7" s="49"/>
      <c r="OP7" s="48" t="s">
        <v>158</v>
      </c>
      <c r="OQ7" s="42"/>
      <c r="OR7" s="48" t="s">
        <v>158</v>
      </c>
      <c r="OS7" s="42"/>
      <c r="OT7" s="48" t="s">
        <v>158</v>
      </c>
      <c r="OU7" s="42"/>
      <c r="OV7" s="48" t="s">
        <v>158</v>
      </c>
      <c r="OW7" s="42"/>
      <c r="OX7" s="48" t="s">
        <v>158</v>
      </c>
      <c r="OY7" s="45"/>
      <c r="OZ7" s="48" t="s">
        <v>158</v>
      </c>
      <c r="PA7" s="42"/>
      <c r="PB7" s="48" t="s">
        <v>158</v>
      </c>
      <c r="PC7" s="42"/>
      <c r="PD7" s="48" t="s">
        <v>158</v>
      </c>
      <c r="PE7" s="42"/>
      <c r="PF7" s="48" t="s">
        <v>158</v>
      </c>
      <c r="PG7" s="42"/>
      <c r="PH7" s="48" t="s">
        <v>158</v>
      </c>
      <c r="PI7" s="49"/>
      <c r="PJ7" s="48" t="s">
        <v>158</v>
      </c>
      <c r="PK7" s="42"/>
      <c r="PL7" s="48" t="s">
        <v>158</v>
      </c>
      <c r="PM7" s="42"/>
      <c r="PN7" s="48" t="s">
        <v>158</v>
      </c>
      <c r="PO7" s="42"/>
      <c r="PP7" s="48" t="s">
        <v>158</v>
      </c>
      <c r="PQ7" s="42"/>
      <c r="PR7" s="48" t="s">
        <v>158</v>
      </c>
      <c r="PS7" s="45"/>
      <c r="PT7" s="48" t="s">
        <v>158</v>
      </c>
      <c r="PU7" s="42"/>
      <c r="PV7" s="48" t="s">
        <v>158</v>
      </c>
      <c r="PW7" s="42"/>
      <c r="PX7" s="48" t="s">
        <v>158</v>
      </c>
      <c r="PY7" s="42"/>
      <c r="PZ7" s="48" t="s">
        <v>158</v>
      </c>
      <c r="QA7" s="42"/>
      <c r="QB7" s="48" t="s">
        <v>158</v>
      </c>
      <c r="QC7" s="49"/>
      <c r="QD7" s="48" t="s">
        <v>158</v>
      </c>
      <c r="QE7" s="42"/>
      <c r="QF7" s="48" t="s">
        <v>158</v>
      </c>
      <c r="QG7" s="42"/>
      <c r="QH7" s="48" t="s">
        <v>158</v>
      </c>
      <c r="QI7" s="42"/>
      <c r="QJ7" s="48" t="s">
        <v>158</v>
      </c>
      <c r="QK7" s="42"/>
      <c r="QL7" s="48" t="s">
        <v>158</v>
      </c>
      <c r="QM7" s="45"/>
      <c r="QN7" s="48" t="s">
        <v>158</v>
      </c>
      <c r="QO7" s="42"/>
      <c r="QP7" s="48" t="s">
        <v>158</v>
      </c>
      <c r="QQ7" s="42"/>
      <c r="QR7" s="48" t="s">
        <v>158</v>
      </c>
      <c r="QS7" s="42"/>
      <c r="QT7" s="48" t="s">
        <v>158</v>
      </c>
      <c r="QU7" s="42"/>
      <c r="QV7" s="48" t="s">
        <v>158</v>
      </c>
      <c r="QW7" s="49"/>
      <c r="QX7" s="48" t="s">
        <v>158</v>
      </c>
      <c r="QY7" s="42"/>
      <c r="QZ7" s="48" t="s">
        <v>158</v>
      </c>
      <c r="RA7" s="42"/>
      <c r="RB7" s="48" t="s">
        <v>158</v>
      </c>
      <c r="RC7" s="42"/>
      <c r="RD7" s="48" t="s">
        <v>158</v>
      </c>
      <c r="RE7" s="42"/>
      <c r="RF7" s="48" t="s">
        <v>158</v>
      </c>
      <c r="RG7" s="45"/>
      <c r="RH7" s="48" t="s">
        <v>158</v>
      </c>
      <c r="RI7" s="42"/>
      <c r="RJ7" s="48" t="s">
        <v>158</v>
      </c>
      <c r="RK7" s="42"/>
      <c r="RL7" s="48" t="s">
        <v>158</v>
      </c>
      <c r="RM7" s="42"/>
      <c r="RN7" s="48" t="s">
        <v>158</v>
      </c>
      <c r="RO7" s="42"/>
      <c r="RP7" s="48" t="s">
        <v>158</v>
      </c>
      <c r="RQ7" s="49"/>
      <c r="RR7" s="48" t="s">
        <v>158</v>
      </c>
      <c r="RS7" s="42"/>
      <c r="RT7" s="48" t="s">
        <v>158</v>
      </c>
      <c r="RU7" s="42"/>
      <c r="RV7" s="48" t="s">
        <v>158</v>
      </c>
      <c r="RW7" s="42"/>
      <c r="RX7" s="48" t="s">
        <v>158</v>
      </c>
      <c r="RY7" s="42"/>
      <c r="RZ7" s="48" t="s">
        <v>158</v>
      </c>
      <c r="SA7" s="45"/>
      <c r="SB7" s="48" t="s">
        <v>158</v>
      </c>
      <c r="SC7" s="42"/>
      <c r="SD7" s="48" t="s">
        <v>158</v>
      </c>
      <c r="SE7" s="42"/>
      <c r="SF7" s="48" t="s">
        <v>158</v>
      </c>
      <c r="SG7" s="42"/>
      <c r="SH7" s="48" t="s">
        <v>158</v>
      </c>
      <c r="SI7" s="42"/>
      <c r="SJ7" s="48" t="s">
        <v>158</v>
      </c>
      <c r="SK7" s="49"/>
      <c r="SL7" s="48" t="s">
        <v>158</v>
      </c>
      <c r="SM7" s="42"/>
      <c r="SN7" s="48" t="s">
        <v>158</v>
      </c>
      <c r="SO7" s="42"/>
      <c r="SP7" s="48" t="s">
        <v>158</v>
      </c>
      <c r="SQ7" s="42"/>
      <c r="SR7" s="48" t="s">
        <v>158</v>
      </c>
      <c r="SS7" s="42"/>
      <c r="ST7" s="48" t="s">
        <v>158</v>
      </c>
      <c r="SU7" s="45"/>
      <c r="SV7" s="48" t="s">
        <v>158</v>
      </c>
      <c r="SW7" s="42"/>
      <c r="SX7" s="48" t="s">
        <v>158</v>
      </c>
      <c r="SY7" s="42"/>
      <c r="SZ7" s="48" t="s">
        <v>158</v>
      </c>
      <c r="TA7" s="42"/>
      <c r="TB7" s="48" t="s">
        <v>158</v>
      </c>
      <c r="TC7" s="42"/>
      <c r="TD7" s="48" t="s">
        <v>158</v>
      </c>
      <c r="TE7" s="49"/>
      <c r="TF7" s="48" t="s">
        <v>158</v>
      </c>
      <c r="TG7" s="42"/>
      <c r="TH7" s="48" t="s">
        <v>158</v>
      </c>
      <c r="TI7" s="42"/>
      <c r="TJ7" s="48" t="s">
        <v>158</v>
      </c>
      <c r="TK7" s="42"/>
      <c r="TL7" s="48" t="s">
        <v>158</v>
      </c>
      <c r="TM7" s="42"/>
      <c r="TN7" s="48" t="s">
        <v>158</v>
      </c>
      <c r="TO7" s="45"/>
      <c r="TP7" s="48" t="s">
        <v>158</v>
      </c>
      <c r="TQ7" s="42"/>
      <c r="TR7" s="48" t="s">
        <v>158</v>
      </c>
      <c r="TS7" s="42"/>
      <c r="TT7" s="48" t="s">
        <v>158</v>
      </c>
      <c r="TU7" s="42"/>
      <c r="TV7" s="48" t="s">
        <v>158</v>
      </c>
      <c r="TW7" s="42"/>
      <c r="TX7" s="48" t="s">
        <v>158</v>
      </c>
      <c r="TY7" s="49"/>
      <c r="TZ7" s="48" t="s">
        <v>158</v>
      </c>
      <c r="UA7" s="42"/>
      <c r="UB7" s="48" t="s">
        <v>158</v>
      </c>
      <c r="UC7" s="42"/>
      <c r="UD7" s="48" t="s">
        <v>158</v>
      </c>
      <c r="UE7" s="42"/>
      <c r="UF7" s="48" t="s">
        <v>158</v>
      </c>
      <c r="UG7" s="42"/>
      <c r="UH7" s="48" t="s">
        <v>158</v>
      </c>
      <c r="UI7" s="45"/>
      <c r="UJ7" s="48" t="s">
        <v>158</v>
      </c>
      <c r="UK7" s="42"/>
      <c r="UL7" s="48" t="s">
        <v>158</v>
      </c>
      <c r="UM7" s="42"/>
      <c r="UN7" s="48" t="s">
        <v>158</v>
      </c>
      <c r="UO7" s="42"/>
      <c r="UP7" s="48" t="s">
        <v>158</v>
      </c>
      <c r="UQ7" s="42"/>
      <c r="UR7" s="48" t="s">
        <v>158</v>
      </c>
      <c r="US7" s="49"/>
      <c r="UT7" s="48" t="s">
        <v>158</v>
      </c>
      <c r="UU7" s="42"/>
      <c r="UV7" s="48" t="s">
        <v>158</v>
      </c>
      <c r="UW7" s="42"/>
      <c r="UX7" s="48" t="s">
        <v>158</v>
      </c>
      <c r="UY7" s="42"/>
      <c r="UZ7" s="48" t="s">
        <v>158</v>
      </c>
      <c r="VA7" s="42"/>
      <c r="VB7" s="48" t="s">
        <v>158</v>
      </c>
      <c r="VC7" s="45"/>
      <c r="VD7" s="48" t="s">
        <v>158</v>
      </c>
      <c r="VE7" s="42"/>
      <c r="VF7" s="48" t="s">
        <v>158</v>
      </c>
      <c r="VG7" s="42"/>
      <c r="VH7" s="48" t="s">
        <v>158</v>
      </c>
      <c r="VI7" s="42"/>
      <c r="VJ7" s="48" t="s">
        <v>158</v>
      </c>
      <c r="VK7" s="42"/>
      <c r="VL7" s="48" t="s">
        <v>158</v>
      </c>
      <c r="VM7" s="49"/>
      <c r="VN7" s="48" t="s">
        <v>158</v>
      </c>
      <c r="VO7" s="42"/>
      <c r="VP7" s="48" t="s">
        <v>158</v>
      </c>
      <c r="VQ7" s="42"/>
      <c r="VR7" s="48" t="s">
        <v>158</v>
      </c>
      <c r="VS7" s="42"/>
      <c r="VT7" s="48" t="s">
        <v>158</v>
      </c>
      <c r="VU7" s="42"/>
      <c r="VV7" s="48" t="s">
        <v>158</v>
      </c>
      <c r="VW7" s="45"/>
      <c r="VX7" s="48" t="s">
        <v>158</v>
      </c>
      <c r="VY7" s="42"/>
      <c r="VZ7" s="48" t="s">
        <v>158</v>
      </c>
      <c r="WA7" s="42"/>
      <c r="WB7" s="48" t="s">
        <v>158</v>
      </c>
      <c r="WC7" s="42"/>
    </row>
    <row r="8" spans="1:601">
      <c r="A8" t="s">
        <v>255</v>
      </c>
      <c r="B8" s="42" t="s">
        <v>56</v>
      </c>
      <c r="C8" s="42" t="str">
        <f>INDEX('Deroulé 5Jours'!$A$4:$A$56,MATCH(B8,'Deroulé 5Jours'!B$4:B$56,0),1)</f>
        <v>agent 35</v>
      </c>
      <c r="D8" s="48" t="s">
        <v>157</v>
      </c>
      <c r="E8" s="42" t="s">
        <v>168</v>
      </c>
      <c r="F8" s="48" t="s">
        <v>157</v>
      </c>
      <c r="G8" s="42"/>
      <c r="H8" s="48" t="s">
        <v>157</v>
      </c>
      <c r="I8" s="42"/>
      <c r="J8" s="48" t="s">
        <v>157</v>
      </c>
      <c r="K8" s="42"/>
      <c r="L8" s="48" t="s">
        <v>157</v>
      </c>
      <c r="M8" s="42"/>
      <c r="N8" s="48" t="s">
        <v>157</v>
      </c>
      <c r="O8" s="42" t="s">
        <v>181</v>
      </c>
      <c r="P8" s="48" t="s">
        <v>157</v>
      </c>
      <c r="Q8" s="42"/>
      <c r="R8" s="48" t="s">
        <v>157</v>
      </c>
      <c r="S8" s="42"/>
      <c r="T8" s="48" t="s">
        <v>157</v>
      </c>
      <c r="U8" s="42"/>
      <c r="V8" s="48" t="s">
        <v>157</v>
      </c>
      <c r="W8" s="42"/>
      <c r="X8" s="48" t="s">
        <v>157</v>
      </c>
      <c r="Y8" s="42" t="s">
        <v>168</v>
      </c>
      <c r="Z8" s="48" t="s">
        <v>157</v>
      </c>
      <c r="AA8" s="42"/>
      <c r="AB8" s="48" t="s">
        <v>157</v>
      </c>
      <c r="AC8" s="42"/>
      <c r="AD8" s="48" t="s">
        <v>157</v>
      </c>
      <c r="AE8" s="42"/>
      <c r="AF8" s="48" t="s">
        <v>157</v>
      </c>
      <c r="AG8" s="42"/>
      <c r="AH8" s="48" t="s">
        <v>157</v>
      </c>
      <c r="AI8" s="42" t="s">
        <v>181</v>
      </c>
      <c r="AJ8" s="48" t="s">
        <v>157</v>
      </c>
      <c r="AK8" s="42"/>
      <c r="AL8" s="48" t="s">
        <v>157</v>
      </c>
      <c r="AM8" s="42"/>
      <c r="AN8" s="48" t="s">
        <v>157</v>
      </c>
      <c r="AO8" s="42"/>
      <c r="AP8" s="48" t="s">
        <v>157</v>
      </c>
      <c r="AQ8" s="42"/>
      <c r="AR8" s="48" t="s">
        <v>157</v>
      </c>
      <c r="AS8" s="42" t="s">
        <v>168</v>
      </c>
      <c r="AT8" s="48" t="s">
        <v>157</v>
      </c>
      <c r="AU8" s="42"/>
      <c r="AV8" s="48" t="s">
        <v>157</v>
      </c>
      <c r="AW8" s="42"/>
      <c r="AX8" s="48" t="s">
        <v>157</v>
      </c>
      <c r="AY8" s="42"/>
      <c r="AZ8" s="48" t="s">
        <v>157</v>
      </c>
      <c r="BA8" s="42"/>
      <c r="BB8" s="48" t="s">
        <v>157</v>
      </c>
      <c r="BC8" s="42" t="s">
        <v>181</v>
      </c>
      <c r="BD8" s="48" t="s">
        <v>157</v>
      </c>
      <c r="BE8" s="42"/>
      <c r="BF8" s="48" t="s">
        <v>157</v>
      </c>
      <c r="BG8" s="42"/>
      <c r="BH8" s="48" t="s">
        <v>157</v>
      </c>
      <c r="BI8" s="42"/>
      <c r="BJ8" s="48" t="s">
        <v>157</v>
      </c>
      <c r="BK8" s="42"/>
      <c r="BL8" s="48" t="s">
        <v>157</v>
      </c>
      <c r="BM8" s="42" t="s">
        <v>168</v>
      </c>
      <c r="BN8" s="48" t="s">
        <v>157</v>
      </c>
      <c r="BO8" s="42"/>
      <c r="BP8" s="48" t="s">
        <v>157</v>
      </c>
      <c r="BQ8" s="42"/>
      <c r="BR8" s="48" t="s">
        <v>157</v>
      </c>
      <c r="BS8" s="42"/>
      <c r="BT8" s="48" t="s">
        <v>157</v>
      </c>
      <c r="BU8" s="42"/>
      <c r="BV8" s="48" t="s">
        <v>157</v>
      </c>
      <c r="BW8" s="42" t="s">
        <v>181</v>
      </c>
      <c r="BX8" s="48" t="s">
        <v>157</v>
      </c>
      <c r="BY8" s="42"/>
      <c r="BZ8" s="48" t="s">
        <v>157</v>
      </c>
      <c r="CA8" s="42"/>
      <c r="CB8" s="48" t="s">
        <v>157</v>
      </c>
      <c r="CC8" s="42"/>
      <c r="CD8" s="48" t="s">
        <v>157</v>
      </c>
      <c r="CE8" s="42"/>
      <c r="CF8" s="48" t="s">
        <v>157</v>
      </c>
      <c r="CG8" s="42" t="s">
        <v>168</v>
      </c>
      <c r="CH8" s="48" t="s">
        <v>157</v>
      </c>
      <c r="CI8" s="42"/>
      <c r="CJ8" s="48" t="s">
        <v>157</v>
      </c>
      <c r="CK8" s="42"/>
      <c r="CL8" s="48" t="s">
        <v>157</v>
      </c>
      <c r="CM8" s="42"/>
      <c r="CN8" s="48" t="s">
        <v>157</v>
      </c>
      <c r="CO8" s="42"/>
      <c r="CP8" s="48" t="s">
        <v>157</v>
      </c>
      <c r="CQ8" s="42" t="s">
        <v>181</v>
      </c>
      <c r="CR8" s="48" t="s">
        <v>157</v>
      </c>
      <c r="CS8" s="42"/>
      <c r="CT8" s="48" t="s">
        <v>157</v>
      </c>
      <c r="CU8" s="42"/>
      <c r="CV8" s="48" t="s">
        <v>157</v>
      </c>
      <c r="CW8" s="42"/>
      <c r="CX8" s="48" t="s">
        <v>157</v>
      </c>
      <c r="CY8" s="42"/>
      <c r="CZ8" s="48" t="s">
        <v>157</v>
      </c>
      <c r="DA8" s="42" t="s">
        <v>168</v>
      </c>
      <c r="DB8" s="48" t="s">
        <v>157</v>
      </c>
      <c r="DC8" s="42"/>
      <c r="DD8" s="48" t="s">
        <v>157</v>
      </c>
      <c r="DE8" s="42"/>
      <c r="DF8" s="48" t="s">
        <v>157</v>
      </c>
      <c r="DG8" s="42"/>
      <c r="DH8" s="48" t="s">
        <v>157</v>
      </c>
      <c r="DI8" s="42"/>
      <c r="DJ8" s="48" t="s">
        <v>157</v>
      </c>
      <c r="DK8" s="42" t="s">
        <v>181</v>
      </c>
      <c r="DL8" s="48" t="s">
        <v>157</v>
      </c>
      <c r="DM8" s="42"/>
      <c r="DN8" s="48" t="s">
        <v>157</v>
      </c>
      <c r="DO8" s="42"/>
      <c r="DP8" s="48" t="s">
        <v>157</v>
      </c>
      <c r="DQ8" s="42"/>
      <c r="DR8" s="48" t="s">
        <v>157</v>
      </c>
      <c r="DS8" s="42"/>
      <c r="DT8" s="48" t="s">
        <v>157</v>
      </c>
      <c r="DU8" s="42" t="s">
        <v>168</v>
      </c>
      <c r="DV8" s="48" t="s">
        <v>157</v>
      </c>
      <c r="DW8" s="42"/>
      <c r="DX8" s="48" t="s">
        <v>157</v>
      </c>
      <c r="DY8" s="42"/>
      <c r="DZ8" s="48" t="s">
        <v>157</v>
      </c>
      <c r="EA8" s="42"/>
      <c r="EB8" s="48" t="s">
        <v>157</v>
      </c>
      <c r="EC8" s="42"/>
      <c r="ED8" s="48" t="s">
        <v>157</v>
      </c>
      <c r="EE8" s="42" t="s">
        <v>181</v>
      </c>
      <c r="EF8" s="48" t="s">
        <v>157</v>
      </c>
      <c r="EG8" s="42"/>
      <c r="EH8" s="48" t="s">
        <v>157</v>
      </c>
      <c r="EI8" s="42"/>
      <c r="EJ8" s="48" t="s">
        <v>157</v>
      </c>
      <c r="EK8" s="42"/>
      <c r="EL8" s="48" t="s">
        <v>157</v>
      </c>
      <c r="EM8" s="42"/>
      <c r="EN8" s="48" t="s">
        <v>157</v>
      </c>
      <c r="EO8" s="42" t="s">
        <v>168</v>
      </c>
      <c r="EP8" s="48" t="s">
        <v>157</v>
      </c>
      <c r="EQ8" s="42"/>
      <c r="ER8" s="48" t="s">
        <v>157</v>
      </c>
      <c r="ES8" s="42"/>
      <c r="ET8" s="48" t="s">
        <v>157</v>
      </c>
      <c r="EU8" s="42"/>
      <c r="EV8" s="48" t="s">
        <v>157</v>
      </c>
      <c r="EW8" s="42"/>
      <c r="EX8" s="48" t="s">
        <v>157</v>
      </c>
      <c r="EY8" s="42" t="s">
        <v>181</v>
      </c>
      <c r="EZ8" s="48" t="s">
        <v>157</v>
      </c>
      <c r="FA8" s="42"/>
      <c r="FB8" s="48" t="s">
        <v>157</v>
      </c>
      <c r="FC8" s="42"/>
      <c r="FD8" s="48" t="s">
        <v>157</v>
      </c>
      <c r="FE8" s="42"/>
      <c r="FF8" s="48" t="s">
        <v>157</v>
      </c>
      <c r="FG8" s="42"/>
      <c r="FH8" s="48" t="s">
        <v>157</v>
      </c>
      <c r="FI8" s="42" t="s">
        <v>168</v>
      </c>
      <c r="FJ8" s="48" t="s">
        <v>157</v>
      </c>
      <c r="FK8" s="42"/>
      <c r="FL8" s="48" t="s">
        <v>157</v>
      </c>
      <c r="FM8" s="42"/>
      <c r="FN8" s="48" t="s">
        <v>157</v>
      </c>
      <c r="FO8" s="42"/>
      <c r="FP8" s="48" t="s">
        <v>157</v>
      </c>
      <c r="FQ8" s="42"/>
      <c r="FR8" s="48" t="s">
        <v>157</v>
      </c>
      <c r="FS8" s="42" t="s">
        <v>181</v>
      </c>
      <c r="FT8" s="48" t="s">
        <v>157</v>
      </c>
      <c r="FU8" s="42"/>
      <c r="FV8" s="48" t="s">
        <v>157</v>
      </c>
      <c r="FW8" s="42"/>
      <c r="FX8" s="48" t="s">
        <v>157</v>
      </c>
      <c r="FY8" s="42"/>
      <c r="FZ8" s="48" t="s">
        <v>157</v>
      </c>
      <c r="GA8" s="42"/>
      <c r="GB8" s="48" t="s">
        <v>157</v>
      </c>
      <c r="GC8" s="42" t="s">
        <v>168</v>
      </c>
      <c r="GD8" s="48" t="s">
        <v>157</v>
      </c>
      <c r="GE8" s="42"/>
      <c r="GF8" s="48" t="s">
        <v>157</v>
      </c>
      <c r="GG8" s="42"/>
      <c r="GH8" s="48" t="s">
        <v>157</v>
      </c>
      <c r="GI8" s="42"/>
      <c r="GJ8" s="48" t="s">
        <v>157</v>
      </c>
      <c r="GK8" s="42"/>
      <c r="GL8" s="48" t="s">
        <v>157</v>
      </c>
      <c r="GM8" s="42" t="s">
        <v>181</v>
      </c>
      <c r="GN8" s="48" t="s">
        <v>157</v>
      </c>
      <c r="GO8" s="42"/>
      <c r="GP8" s="48" t="s">
        <v>157</v>
      </c>
      <c r="GQ8" s="42"/>
      <c r="GR8" s="48" t="s">
        <v>157</v>
      </c>
      <c r="GS8" s="42"/>
      <c r="GT8" s="48" t="s">
        <v>157</v>
      </c>
      <c r="GU8" s="42"/>
      <c r="GV8" s="48" t="s">
        <v>157</v>
      </c>
      <c r="GW8" s="42" t="s">
        <v>168</v>
      </c>
      <c r="GX8" s="48" t="s">
        <v>157</v>
      </c>
      <c r="GY8" s="42"/>
      <c r="GZ8" s="48" t="s">
        <v>157</v>
      </c>
      <c r="HA8" s="42"/>
      <c r="HB8" s="48" t="s">
        <v>157</v>
      </c>
      <c r="HC8" s="42"/>
      <c r="HD8" s="48" t="s">
        <v>157</v>
      </c>
      <c r="HE8" s="42"/>
      <c r="HF8" s="48" t="s">
        <v>157</v>
      </c>
      <c r="HG8" s="42" t="s">
        <v>181</v>
      </c>
      <c r="HH8" s="48" t="s">
        <v>157</v>
      </c>
      <c r="HI8" s="42"/>
      <c r="HJ8" s="48" t="s">
        <v>157</v>
      </c>
      <c r="HK8" s="42"/>
      <c r="HL8" s="48" t="s">
        <v>157</v>
      </c>
      <c r="HM8" s="42"/>
      <c r="HN8" s="48" t="s">
        <v>157</v>
      </c>
      <c r="HO8" s="42"/>
      <c r="HP8" s="48" t="s">
        <v>157</v>
      </c>
      <c r="HQ8" s="42" t="s">
        <v>168</v>
      </c>
      <c r="HR8" s="48" t="s">
        <v>157</v>
      </c>
      <c r="HS8" s="42"/>
      <c r="HT8" s="48" t="s">
        <v>157</v>
      </c>
      <c r="HU8" s="42"/>
      <c r="HV8" s="48" t="s">
        <v>157</v>
      </c>
      <c r="HW8" s="42"/>
      <c r="HX8" s="48" t="s">
        <v>157</v>
      </c>
      <c r="HY8" s="42"/>
      <c r="HZ8" s="48" t="s">
        <v>157</v>
      </c>
      <c r="IA8" s="42" t="s">
        <v>181</v>
      </c>
      <c r="IB8" s="48" t="s">
        <v>157</v>
      </c>
      <c r="IC8" s="42"/>
      <c r="ID8" s="48" t="s">
        <v>157</v>
      </c>
      <c r="IE8" s="42"/>
      <c r="IF8" s="48" t="s">
        <v>157</v>
      </c>
      <c r="IG8" s="42"/>
      <c r="IH8" s="48" t="s">
        <v>157</v>
      </c>
      <c r="II8" s="42"/>
      <c r="IJ8" s="48" t="s">
        <v>157</v>
      </c>
      <c r="IK8" s="42" t="s">
        <v>168</v>
      </c>
      <c r="IL8" s="48" t="s">
        <v>157</v>
      </c>
      <c r="IM8" s="42"/>
      <c r="IN8" s="48" t="s">
        <v>157</v>
      </c>
      <c r="IO8" s="42"/>
      <c r="IP8" s="48" t="s">
        <v>157</v>
      </c>
      <c r="IQ8" s="42"/>
      <c r="IR8" s="48" t="s">
        <v>157</v>
      </c>
      <c r="IS8" s="42"/>
      <c r="IT8" s="48" t="s">
        <v>157</v>
      </c>
      <c r="IU8" s="42" t="s">
        <v>181</v>
      </c>
      <c r="IV8" s="48" t="s">
        <v>157</v>
      </c>
      <c r="IW8" s="42"/>
      <c r="IX8" s="48" t="s">
        <v>157</v>
      </c>
      <c r="IY8" s="42"/>
      <c r="IZ8" s="48" t="s">
        <v>157</v>
      </c>
      <c r="JA8" s="42"/>
      <c r="JB8" s="48" t="s">
        <v>157</v>
      </c>
      <c r="JC8" s="42"/>
      <c r="JD8" s="48" t="s">
        <v>157</v>
      </c>
      <c r="JE8" s="42" t="s">
        <v>168</v>
      </c>
      <c r="JF8" s="48" t="s">
        <v>157</v>
      </c>
      <c r="JG8" s="42"/>
      <c r="JH8" s="48" t="s">
        <v>157</v>
      </c>
      <c r="JI8" s="42"/>
      <c r="JJ8" s="48" t="s">
        <v>157</v>
      </c>
      <c r="JK8" s="42"/>
      <c r="JL8" s="48" t="s">
        <v>157</v>
      </c>
      <c r="JM8" s="42"/>
      <c r="JN8" s="48" t="s">
        <v>157</v>
      </c>
      <c r="JO8" s="42" t="s">
        <v>181</v>
      </c>
      <c r="JP8" s="48" t="s">
        <v>157</v>
      </c>
      <c r="JQ8" s="42"/>
      <c r="JR8" s="48" t="s">
        <v>157</v>
      </c>
      <c r="JS8" s="42"/>
      <c r="JT8" s="48" t="s">
        <v>157</v>
      </c>
      <c r="JU8" s="42"/>
      <c r="JV8" s="48" t="s">
        <v>157</v>
      </c>
      <c r="JW8" s="42"/>
      <c r="JX8" s="48" t="s">
        <v>157</v>
      </c>
      <c r="JY8" s="42" t="s">
        <v>168</v>
      </c>
      <c r="JZ8" s="48" t="s">
        <v>157</v>
      </c>
      <c r="KA8" s="42"/>
      <c r="KB8" s="48" t="s">
        <v>157</v>
      </c>
      <c r="KC8" s="42"/>
      <c r="KD8" s="48" t="s">
        <v>157</v>
      </c>
      <c r="KE8" s="42"/>
      <c r="KF8" s="48" t="s">
        <v>157</v>
      </c>
      <c r="KG8" s="42"/>
      <c r="KH8" s="48" t="s">
        <v>157</v>
      </c>
      <c r="KI8" s="42" t="s">
        <v>181</v>
      </c>
      <c r="KJ8" s="48" t="s">
        <v>157</v>
      </c>
      <c r="KK8" s="42"/>
      <c r="KL8" s="48" t="s">
        <v>157</v>
      </c>
      <c r="KM8" s="42"/>
      <c r="KN8" s="48" t="s">
        <v>157</v>
      </c>
      <c r="KO8" s="42"/>
      <c r="KP8" s="48" t="s">
        <v>157</v>
      </c>
      <c r="KQ8" s="42"/>
      <c r="KR8" s="48" t="s">
        <v>157</v>
      </c>
      <c r="KS8" s="42" t="s">
        <v>168</v>
      </c>
      <c r="KT8" s="48" t="s">
        <v>157</v>
      </c>
      <c r="KU8" s="42"/>
      <c r="KV8" s="48" t="s">
        <v>157</v>
      </c>
      <c r="KW8" s="42"/>
      <c r="KX8" s="48" t="s">
        <v>157</v>
      </c>
      <c r="KY8" s="42"/>
      <c r="KZ8" s="48" t="s">
        <v>157</v>
      </c>
      <c r="LA8" s="42"/>
      <c r="LB8" s="48" t="s">
        <v>157</v>
      </c>
      <c r="LC8" s="42" t="s">
        <v>181</v>
      </c>
      <c r="LD8" s="48" t="s">
        <v>157</v>
      </c>
      <c r="LE8" s="42"/>
      <c r="LF8" s="48" t="s">
        <v>157</v>
      </c>
      <c r="LG8" s="42"/>
      <c r="LH8" s="48" t="s">
        <v>157</v>
      </c>
      <c r="LI8" s="42"/>
      <c r="LJ8" s="48" t="s">
        <v>157</v>
      </c>
      <c r="LK8" s="42"/>
      <c r="LL8" s="48" t="s">
        <v>157</v>
      </c>
      <c r="LM8" s="42" t="s">
        <v>168</v>
      </c>
      <c r="LN8" s="48" t="s">
        <v>157</v>
      </c>
      <c r="LO8" s="42"/>
      <c r="LP8" s="48" t="s">
        <v>157</v>
      </c>
      <c r="LQ8" s="42"/>
      <c r="LR8" s="48" t="s">
        <v>157</v>
      </c>
      <c r="LS8" s="42"/>
      <c r="LT8" s="48" t="s">
        <v>157</v>
      </c>
      <c r="LU8" s="42"/>
      <c r="LV8" s="48" t="s">
        <v>157</v>
      </c>
      <c r="LW8" s="42" t="s">
        <v>181</v>
      </c>
      <c r="LX8" s="48" t="s">
        <v>157</v>
      </c>
      <c r="LY8" s="42"/>
      <c r="LZ8" s="48" t="s">
        <v>157</v>
      </c>
      <c r="MA8" s="42"/>
      <c r="MB8" s="48" t="s">
        <v>157</v>
      </c>
      <c r="MC8" s="42"/>
      <c r="MD8" s="48" t="s">
        <v>157</v>
      </c>
      <c r="ME8" s="42"/>
      <c r="MF8" s="48" t="s">
        <v>157</v>
      </c>
      <c r="MG8" s="42" t="s">
        <v>168</v>
      </c>
      <c r="MH8" s="48" t="s">
        <v>157</v>
      </c>
      <c r="MI8" s="42"/>
      <c r="MJ8" s="48" t="s">
        <v>157</v>
      </c>
      <c r="MK8" s="42"/>
      <c r="ML8" s="48" t="s">
        <v>157</v>
      </c>
      <c r="MM8" s="42"/>
      <c r="MN8" s="48" t="s">
        <v>157</v>
      </c>
      <c r="MO8" s="42"/>
      <c r="MP8" s="48" t="s">
        <v>157</v>
      </c>
      <c r="MQ8" s="42" t="s">
        <v>181</v>
      </c>
      <c r="MR8" s="48" t="s">
        <v>157</v>
      </c>
      <c r="MS8" s="42"/>
      <c r="MT8" s="48" t="s">
        <v>157</v>
      </c>
      <c r="MU8" s="42"/>
      <c r="MV8" s="48" t="s">
        <v>157</v>
      </c>
      <c r="MW8" s="42"/>
      <c r="MX8" s="48" t="s">
        <v>157</v>
      </c>
      <c r="MY8" s="42"/>
      <c r="MZ8" s="48" t="s">
        <v>157</v>
      </c>
      <c r="NA8" s="42" t="s">
        <v>168</v>
      </c>
      <c r="NB8" s="48" t="s">
        <v>157</v>
      </c>
      <c r="NC8" s="42"/>
      <c r="ND8" s="48" t="s">
        <v>157</v>
      </c>
      <c r="NE8" s="42"/>
      <c r="NF8" s="48" t="s">
        <v>157</v>
      </c>
      <c r="NG8" s="42"/>
      <c r="NH8" s="48" t="s">
        <v>157</v>
      </c>
      <c r="NI8" s="42"/>
      <c r="NJ8" s="48" t="s">
        <v>157</v>
      </c>
      <c r="NK8" s="42" t="s">
        <v>181</v>
      </c>
      <c r="NL8" s="48" t="s">
        <v>157</v>
      </c>
      <c r="NM8" s="42"/>
      <c r="NN8" s="48" t="s">
        <v>157</v>
      </c>
      <c r="NO8" s="42"/>
      <c r="NP8" s="48" t="s">
        <v>157</v>
      </c>
      <c r="NQ8" s="42"/>
      <c r="NR8" s="48" t="s">
        <v>157</v>
      </c>
      <c r="NS8" s="42"/>
      <c r="NT8" s="48" t="s">
        <v>157</v>
      </c>
      <c r="NU8" s="42" t="s">
        <v>168</v>
      </c>
      <c r="NV8" s="48" t="s">
        <v>157</v>
      </c>
      <c r="NW8" s="42"/>
      <c r="NX8" s="48" t="s">
        <v>157</v>
      </c>
      <c r="NY8" s="42"/>
      <c r="NZ8" s="48" t="s">
        <v>157</v>
      </c>
      <c r="OA8" s="42"/>
      <c r="OB8" s="48" t="s">
        <v>157</v>
      </c>
      <c r="OC8" s="42"/>
      <c r="OD8" s="48" t="s">
        <v>157</v>
      </c>
      <c r="OE8" s="42" t="s">
        <v>181</v>
      </c>
      <c r="OF8" s="48" t="s">
        <v>157</v>
      </c>
      <c r="OG8" s="42"/>
      <c r="OH8" s="48" t="s">
        <v>157</v>
      </c>
      <c r="OI8" s="42"/>
      <c r="OJ8" s="48" t="s">
        <v>157</v>
      </c>
      <c r="OK8" s="42"/>
      <c r="OL8" s="48" t="s">
        <v>157</v>
      </c>
      <c r="OM8" s="42"/>
      <c r="ON8" s="48" t="s">
        <v>157</v>
      </c>
      <c r="OO8" s="42" t="s">
        <v>168</v>
      </c>
      <c r="OP8" s="48" t="s">
        <v>157</v>
      </c>
      <c r="OQ8" s="42"/>
      <c r="OR8" s="48" t="s">
        <v>157</v>
      </c>
      <c r="OS8" s="42"/>
      <c r="OT8" s="48" t="s">
        <v>157</v>
      </c>
      <c r="OU8" s="42"/>
      <c r="OV8" s="48" t="s">
        <v>157</v>
      </c>
      <c r="OW8" s="42"/>
      <c r="OX8" s="48" t="s">
        <v>157</v>
      </c>
      <c r="OY8" s="42" t="s">
        <v>181</v>
      </c>
      <c r="OZ8" s="48" t="s">
        <v>157</v>
      </c>
      <c r="PA8" s="42"/>
      <c r="PB8" s="48" t="s">
        <v>157</v>
      </c>
      <c r="PC8" s="42"/>
      <c r="PD8" s="48" t="s">
        <v>157</v>
      </c>
      <c r="PE8" s="42"/>
      <c r="PF8" s="48" t="s">
        <v>157</v>
      </c>
      <c r="PG8" s="42"/>
      <c r="PH8" s="48" t="s">
        <v>157</v>
      </c>
      <c r="PI8" s="42" t="s">
        <v>168</v>
      </c>
      <c r="PJ8" s="48" t="s">
        <v>157</v>
      </c>
      <c r="PK8" s="42"/>
      <c r="PL8" s="48" t="s">
        <v>157</v>
      </c>
      <c r="PM8" s="42"/>
      <c r="PN8" s="48" t="s">
        <v>157</v>
      </c>
      <c r="PO8" s="42"/>
      <c r="PP8" s="48" t="s">
        <v>157</v>
      </c>
      <c r="PQ8" s="42"/>
      <c r="PR8" s="48" t="s">
        <v>157</v>
      </c>
      <c r="PS8" s="42" t="s">
        <v>181</v>
      </c>
      <c r="PT8" s="48" t="s">
        <v>157</v>
      </c>
      <c r="PU8" s="42"/>
      <c r="PV8" s="48" t="s">
        <v>157</v>
      </c>
      <c r="PW8" s="42"/>
      <c r="PX8" s="48" t="s">
        <v>157</v>
      </c>
      <c r="PY8" s="42"/>
      <c r="PZ8" s="48" t="s">
        <v>157</v>
      </c>
      <c r="QA8" s="42"/>
      <c r="QB8" s="48" t="s">
        <v>157</v>
      </c>
      <c r="QC8" s="42" t="s">
        <v>168</v>
      </c>
      <c r="QD8" s="48" t="s">
        <v>157</v>
      </c>
      <c r="QE8" s="42"/>
      <c r="QF8" s="48" t="s">
        <v>157</v>
      </c>
      <c r="QG8" s="42"/>
      <c r="QH8" s="48" t="s">
        <v>157</v>
      </c>
      <c r="QI8" s="42"/>
      <c r="QJ8" s="48" t="s">
        <v>157</v>
      </c>
      <c r="QK8" s="42"/>
      <c r="QL8" s="48" t="s">
        <v>157</v>
      </c>
      <c r="QM8" s="42" t="s">
        <v>181</v>
      </c>
      <c r="QN8" s="48" t="s">
        <v>157</v>
      </c>
      <c r="QO8" s="42"/>
      <c r="QP8" s="48" t="s">
        <v>157</v>
      </c>
      <c r="QQ8" s="42"/>
      <c r="QR8" s="48" t="s">
        <v>157</v>
      </c>
      <c r="QS8" s="42"/>
      <c r="QT8" s="48" t="s">
        <v>157</v>
      </c>
      <c r="QU8" s="42"/>
      <c r="QV8" s="48" t="s">
        <v>157</v>
      </c>
      <c r="QW8" s="42" t="s">
        <v>168</v>
      </c>
      <c r="QX8" s="48" t="s">
        <v>157</v>
      </c>
      <c r="QY8" s="42"/>
      <c r="QZ8" s="48" t="s">
        <v>157</v>
      </c>
      <c r="RA8" s="42"/>
      <c r="RB8" s="48" t="s">
        <v>157</v>
      </c>
      <c r="RC8" s="42"/>
      <c r="RD8" s="48" t="s">
        <v>157</v>
      </c>
      <c r="RE8" s="42"/>
      <c r="RF8" s="48" t="s">
        <v>157</v>
      </c>
      <c r="RG8" s="42" t="s">
        <v>181</v>
      </c>
      <c r="RH8" s="48" t="s">
        <v>157</v>
      </c>
      <c r="RI8" s="42"/>
      <c r="RJ8" s="48" t="s">
        <v>157</v>
      </c>
      <c r="RK8" s="42"/>
      <c r="RL8" s="48" t="s">
        <v>157</v>
      </c>
      <c r="RM8" s="42"/>
      <c r="RN8" s="48" t="s">
        <v>157</v>
      </c>
      <c r="RO8" s="42"/>
      <c r="RP8" s="48" t="s">
        <v>157</v>
      </c>
      <c r="RQ8" s="42" t="s">
        <v>168</v>
      </c>
      <c r="RR8" s="48" t="s">
        <v>157</v>
      </c>
      <c r="RS8" s="42"/>
      <c r="RT8" s="48" t="s">
        <v>157</v>
      </c>
      <c r="RU8" s="42"/>
      <c r="RV8" s="48" t="s">
        <v>157</v>
      </c>
      <c r="RW8" s="42"/>
      <c r="RX8" s="48" t="s">
        <v>157</v>
      </c>
      <c r="RY8" s="42"/>
      <c r="RZ8" s="48" t="s">
        <v>157</v>
      </c>
      <c r="SA8" s="42" t="s">
        <v>181</v>
      </c>
      <c r="SB8" s="48" t="s">
        <v>157</v>
      </c>
      <c r="SC8" s="42"/>
      <c r="SD8" s="48" t="s">
        <v>157</v>
      </c>
      <c r="SE8" s="42"/>
      <c r="SF8" s="48" t="s">
        <v>157</v>
      </c>
      <c r="SG8" s="42"/>
      <c r="SH8" s="48" t="s">
        <v>157</v>
      </c>
      <c r="SI8" s="42"/>
      <c r="SJ8" s="48" t="s">
        <v>157</v>
      </c>
      <c r="SK8" s="42" t="s">
        <v>168</v>
      </c>
      <c r="SL8" s="48" t="s">
        <v>157</v>
      </c>
      <c r="SM8" s="42"/>
      <c r="SN8" s="48" t="s">
        <v>157</v>
      </c>
      <c r="SO8" s="42"/>
      <c r="SP8" s="48" t="s">
        <v>157</v>
      </c>
      <c r="SQ8" s="42"/>
      <c r="SR8" s="48" t="s">
        <v>157</v>
      </c>
      <c r="SS8" s="42"/>
      <c r="ST8" s="48" t="s">
        <v>157</v>
      </c>
      <c r="SU8" s="42" t="s">
        <v>181</v>
      </c>
      <c r="SV8" s="48" t="s">
        <v>157</v>
      </c>
      <c r="SW8" s="42"/>
      <c r="SX8" s="48" t="s">
        <v>157</v>
      </c>
      <c r="SY8" s="42"/>
      <c r="SZ8" s="48" t="s">
        <v>157</v>
      </c>
      <c r="TA8" s="42"/>
      <c r="TB8" s="48" t="s">
        <v>157</v>
      </c>
      <c r="TC8" s="42"/>
      <c r="TD8" s="48" t="s">
        <v>157</v>
      </c>
      <c r="TE8" s="42" t="s">
        <v>168</v>
      </c>
      <c r="TF8" s="48" t="s">
        <v>157</v>
      </c>
      <c r="TG8" s="42"/>
      <c r="TH8" s="48" t="s">
        <v>157</v>
      </c>
      <c r="TI8" s="42"/>
      <c r="TJ8" s="48" t="s">
        <v>157</v>
      </c>
      <c r="TK8" s="42"/>
      <c r="TL8" s="48" t="s">
        <v>157</v>
      </c>
      <c r="TM8" s="42"/>
      <c r="TN8" s="48" t="s">
        <v>157</v>
      </c>
      <c r="TO8" s="42" t="s">
        <v>181</v>
      </c>
      <c r="TP8" s="48" t="s">
        <v>157</v>
      </c>
      <c r="TQ8" s="42"/>
      <c r="TR8" s="48" t="s">
        <v>157</v>
      </c>
      <c r="TS8" s="42"/>
      <c r="TT8" s="48" t="s">
        <v>157</v>
      </c>
      <c r="TU8" s="42"/>
      <c r="TV8" s="48" t="s">
        <v>157</v>
      </c>
      <c r="TW8" s="42"/>
      <c r="TX8" s="48" t="s">
        <v>157</v>
      </c>
      <c r="TY8" s="42" t="s">
        <v>168</v>
      </c>
      <c r="TZ8" s="48" t="s">
        <v>157</v>
      </c>
      <c r="UA8" s="42"/>
      <c r="UB8" s="48" t="s">
        <v>157</v>
      </c>
      <c r="UC8" s="42"/>
      <c r="UD8" s="48" t="s">
        <v>157</v>
      </c>
      <c r="UE8" s="42"/>
      <c r="UF8" s="48" t="s">
        <v>157</v>
      </c>
      <c r="UG8" s="42"/>
      <c r="UH8" s="48" t="s">
        <v>157</v>
      </c>
      <c r="UI8" s="42" t="s">
        <v>181</v>
      </c>
      <c r="UJ8" s="48" t="s">
        <v>157</v>
      </c>
      <c r="UK8" s="42"/>
      <c r="UL8" s="48" t="s">
        <v>157</v>
      </c>
      <c r="UM8" s="42"/>
      <c r="UN8" s="48" t="s">
        <v>157</v>
      </c>
      <c r="UO8" s="42"/>
      <c r="UP8" s="48" t="s">
        <v>157</v>
      </c>
      <c r="UQ8" s="42"/>
      <c r="UR8" s="48" t="s">
        <v>157</v>
      </c>
      <c r="US8" s="42" t="s">
        <v>168</v>
      </c>
      <c r="UT8" s="48" t="s">
        <v>157</v>
      </c>
      <c r="UU8" s="42"/>
      <c r="UV8" s="48" t="s">
        <v>157</v>
      </c>
      <c r="UW8" s="42"/>
      <c r="UX8" s="48" t="s">
        <v>157</v>
      </c>
      <c r="UY8" s="42"/>
      <c r="UZ8" s="48" t="s">
        <v>157</v>
      </c>
      <c r="VA8" s="42"/>
      <c r="VB8" s="48" t="s">
        <v>157</v>
      </c>
      <c r="VC8" s="42" t="s">
        <v>181</v>
      </c>
      <c r="VD8" s="48" t="s">
        <v>157</v>
      </c>
      <c r="VE8" s="42"/>
      <c r="VF8" s="48" t="s">
        <v>157</v>
      </c>
      <c r="VG8" s="42"/>
      <c r="VH8" s="48" t="s">
        <v>157</v>
      </c>
      <c r="VI8" s="42"/>
      <c r="VJ8" s="48" t="s">
        <v>157</v>
      </c>
      <c r="VK8" s="42"/>
      <c r="VL8" s="48" t="s">
        <v>157</v>
      </c>
      <c r="VM8" s="42" t="s">
        <v>168</v>
      </c>
      <c r="VN8" s="48" t="s">
        <v>157</v>
      </c>
      <c r="VO8" s="42"/>
      <c r="VP8" s="48" t="s">
        <v>157</v>
      </c>
      <c r="VQ8" s="42"/>
      <c r="VR8" s="48" t="s">
        <v>157</v>
      </c>
      <c r="VS8" s="42"/>
      <c r="VT8" s="48" t="s">
        <v>157</v>
      </c>
      <c r="VU8" s="42"/>
      <c r="VV8" s="48" t="s">
        <v>157</v>
      </c>
      <c r="VW8" s="42" t="s">
        <v>181</v>
      </c>
      <c r="VX8" s="48" t="s">
        <v>157</v>
      </c>
      <c r="VY8" s="42"/>
      <c r="VZ8" s="48" t="s">
        <v>157</v>
      </c>
      <c r="WA8" s="42"/>
      <c r="WB8" s="48" t="s">
        <v>157</v>
      </c>
      <c r="WC8" s="42"/>
    </row>
    <row r="9" spans="1:601">
      <c r="A9" t="s">
        <v>256</v>
      </c>
      <c r="B9" s="42" t="s">
        <v>55</v>
      </c>
      <c r="C9" s="42" t="str">
        <f>INDEX('Deroulé 5Jours'!$A$4:$A$56,MATCH(B9,'Deroulé 5Jours'!B$4:B$56,0),1)</f>
        <v>agent 34</v>
      </c>
      <c r="D9" s="42" t="s">
        <v>156</v>
      </c>
      <c r="E9" s="42"/>
      <c r="F9" s="42" t="s">
        <v>156</v>
      </c>
      <c r="G9" s="42"/>
      <c r="H9" s="42" t="s">
        <v>156</v>
      </c>
      <c r="I9" s="42"/>
      <c r="J9" s="42" t="s">
        <v>156</v>
      </c>
      <c r="K9" s="42"/>
      <c r="L9" s="42" t="s">
        <v>156</v>
      </c>
      <c r="M9" s="48"/>
      <c r="N9" s="42" t="s">
        <v>156</v>
      </c>
      <c r="O9" s="42"/>
      <c r="P9" s="42" t="s">
        <v>156</v>
      </c>
      <c r="Q9" s="42"/>
      <c r="R9" s="42" t="s">
        <v>156</v>
      </c>
      <c r="S9" s="42"/>
      <c r="T9" s="42" t="s">
        <v>156</v>
      </c>
      <c r="U9" s="42"/>
      <c r="V9" s="42" t="s">
        <v>156</v>
      </c>
      <c r="W9" s="48"/>
      <c r="X9" s="42" t="s">
        <v>156</v>
      </c>
      <c r="Y9" s="42"/>
      <c r="Z9" s="42" t="s">
        <v>156</v>
      </c>
      <c r="AA9" s="42"/>
      <c r="AB9" s="42" t="s">
        <v>156</v>
      </c>
      <c r="AC9" s="42"/>
      <c r="AD9" s="42" t="s">
        <v>156</v>
      </c>
      <c r="AE9" s="42"/>
      <c r="AF9" s="42" t="s">
        <v>156</v>
      </c>
      <c r="AG9" s="48"/>
      <c r="AH9" s="42" t="s">
        <v>156</v>
      </c>
      <c r="AI9" s="42"/>
      <c r="AJ9" s="42" t="s">
        <v>156</v>
      </c>
      <c r="AK9" s="42"/>
      <c r="AL9" s="42" t="s">
        <v>156</v>
      </c>
      <c r="AM9" s="42"/>
      <c r="AN9" s="42" t="s">
        <v>156</v>
      </c>
      <c r="AO9" s="42"/>
      <c r="AP9" s="42" t="s">
        <v>156</v>
      </c>
      <c r="AQ9" s="48"/>
      <c r="AR9" s="42" t="s">
        <v>156</v>
      </c>
      <c r="AS9" s="42"/>
      <c r="AT9" s="42" t="s">
        <v>156</v>
      </c>
      <c r="AU9" s="42"/>
      <c r="AV9" s="42" t="s">
        <v>156</v>
      </c>
      <c r="AW9" s="42"/>
      <c r="AX9" s="42" t="s">
        <v>156</v>
      </c>
      <c r="AY9" s="42"/>
      <c r="AZ9" s="42" t="s">
        <v>156</v>
      </c>
      <c r="BA9" s="48"/>
      <c r="BB9" s="42" t="s">
        <v>156</v>
      </c>
      <c r="BC9" s="42"/>
      <c r="BD9" s="42" t="s">
        <v>156</v>
      </c>
      <c r="BE9" s="42"/>
      <c r="BF9" s="42" t="s">
        <v>156</v>
      </c>
      <c r="BG9" s="42"/>
      <c r="BH9" s="42" t="s">
        <v>156</v>
      </c>
      <c r="BI9" s="42"/>
      <c r="BJ9" s="42" t="s">
        <v>156</v>
      </c>
      <c r="BK9" s="48"/>
      <c r="BL9" s="42" t="s">
        <v>156</v>
      </c>
      <c r="BM9" s="42"/>
      <c r="BN9" s="42" t="s">
        <v>156</v>
      </c>
      <c r="BO9" s="42"/>
      <c r="BP9" s="42" t="s">
        <v>156</v>
      </c>
      <c r="BQ9" s="42"/>
      <c r="BR9" s="42" t="s">
        <v>156</v>
      </c>
      <c r="BS9" s="42"/>
      <c r="BT9" s="42" t="s">
        <v>156</v>
      </c>
      <c r="BU9" s="48"/>
      <c r="BV9" s="42" t="s">
        <v>156</v>
      </c>
      <c r="BW9" s="42"/>
      <c r="BX9" s="42" t="s">
        <v>156</v>
      </c>
      <c r="BY9" s="42"/>
      <c r="BZ9" s="42" t="s">
        <v>156</v>
      </c>
      <c r="CA9" s="42"/>
      <c r="CB9" s="42" t="s">
        <v>156</v>
      </c>
      <c r="CC9" s="42"/>
      <c r="CD9" s="42" t="s">
        <v>156</v>
      </c>
      <c r="CE9" s="48"/>
      <c r="CF9" s="42" t="s">
        <v>156</v>
      </c>
      <c r="CG9" s="42"/>
      <c r="CH9" s="42" t="s">
        <v>156</v>
      </c>
      <c r="CI9" s="42"/>
      <c r="CJ9" s="42" t="s">
        <v>156</v>
      </c>
      <c r="CK9" s="42"/>
      <c r="CL9" s="42" t="s">
        <v>156</v>
      </c>
      <c r="CM9" s="42"/>
      <c r="CN9" s="42" t="s">
        <v>156</v>
      </c>
      <c r="CO9" s="48"/>
      <c r="CP9" s="42" t="s">
        <v>156</v>
      </c>
      <c r="CQ9" s="42"/>
      <c r="CR9" s="42" t="s">
        <v>156</v>
      </c>
      <c r="CS9" s="42"/>
      <c r="CT9" s="42" t="s">
        <v>156</v>
      </c>
      <c r="CU9" s="42"/>
      <c r="CV9" s="42" t="s">
        <v>156</v>
      </c>
      <c r="CW9" s="42"/>
      <c r="CX9" s="42" t="s">
        <v>156</v>
      </c>
      <c r="CY9" s="48"/>
      <c r="CZ9" s="42" t="s">
        <v>156</v>
      </c>
      <c r="DA9" s="42"/>
      <c r="DB9" s="42" t="s">
        <v>156</v>
      </c>
      <c r="DC9" s="42"/>
      <c r="DD9" s="42" t="s">
        <v>156</v>
      </c>
      <c r="DE9" s="42"/>
      <c r="DF9" s="42" t="s">
        <v>156</v>
      </c>
      <c r="DG9" s="42"/>
      <c r="DH9" s="42" t="s">
        <v>156</v>
      </c>
      <c r="DI9" s="48"/>
      <c r="DJ9" s="42" t="s">
        <v>156</v>
      </c>
      <c r="DK9" s="42"/>
      <c r="DL9" s="42" t="s">
        <v>156</v>
      </c>
      <c r="DM9" s="42"/>
      <c r="DN9" s="42" t="s">
        <v>156</v>
      </c>
      <c r="DO9" s="42"/>
      <c r="DP9" s="42" t="s">
        <v>156</v>
      </c>
      <c r="DQ9" s="42"/>
      <c r="DR9" s="42" t="s">
        <v>156</v>
      </c>
      <c r="DS9" s="48"/>
      <c r="DT9" s="42" t="s">
        <v>156</v>
      </c>
      <c r="DU9" s="42"/>
      <c r="DV9" s="42" t="s">
        <v>156</v>
      </c>
      <c r="DW9" s="42"/>
      <c r="DX9" s="42" t="s">
        <v>156</v>
      </c>
      <c r="DY9" s="42"/>
      <c r="DZ9" s="42" t="s">
        <v>156</v>
      </c>
      <c r="EA9" s="42"/>
      <c r="EB9" s="42" t="s">
        <v>156</v>
      </c>
      <c r="EC9" s="48"/>
      <c r="ED9" s="42" t="s">
        <v>156</v>
      </c>
      <c r="EE9" s="42"/>
      <c r="EF9" s="42" t="s">
        <v>156</v>
      </c>
      <c r="EG9" s="42"/>
      <c r="EH9" s="42" t="s">
        <v>156</v>
      </c>
      <c r="EI9" s="42"/>
      <c r="EJ9" s="42" t="s">
        <v>156</v>
      </c>
      <c r="EK9" s="42"/>
      <c r="EL9" s="42" t="s">
        <v>156</v>
      </c>
      <c r="EM9" s="48"/>
      <c r="EN9" s="42" t="s">
        <v>156</v>
      </c>
      <c r="EO9" s="42"/>
      <c r="EP9" s="42" t="s">
        <v>156</v>
      </c>
      <c r="EQ9" s="42"/>
      <c r="ER9" s="42" t="s">
        <v>156</v>
      </c>
      <c r="ES9" s="42"/>
      <c r="ET9" s="42" t="s">
        <v>156</v>
      </c>
      <c r="EU9" s="42"/>
      <c r="EV9" s="42" t="s">
        <v>156</v>
      </c>
      <c r="EW9" s="48"/>
      <c r="EX9" s="42" t="s">
        <v>156</v>
      </c>
      <c r="EY9" s="42"/>
      <c r="EZ9" s="42" t="s">
        <v>156</v>
      </c>
      <c r="FA9" s="42"/>
      <c r="FB9" s="42" t="s">
        <v>156</v>
      </c>
      <c r="FC9" s="42"/>
      <c r="FD9" s="42" t="s">
        <v>156</v>
      </c>
      <c r="FE9" s="42"/>
      <c r="FF9" s="42" t="s">
        <v>156</v>
      </c>
      <c r="FG9" s="48"/>
      <c r="FH9" s="42" t="s">
        <v>156</v>
      </c>
      <c r="FI9" s="42"/>
      <c r="FJ9" s="42" t="s">
        <v>156</v>
      </c>
      <c r="FK9" s="42"/>
      <c r="FL9" s="42" t="s">
        <v>156</v>
      </c>
      <c r="FM9" s="42"/>
      <c r="FN9" s="42" t="s">
        <v>156</v>
      </c>
      <c r="FO9" s="42"/>
      <c r="FP9" s="42" t="s">
        <v>156</v>
      </c>
      <c r="FQ9" s="48"/>
      <c r="FR9" s="42" t="s">
        <v>156</v>
      </c>
      <c r="FS9" s="42"/>
      <c r="FT9" s="42" t="s">
        <v>156</v>
      </c>
      <c r="FU9" s="42"/>
      <c r="FV9" s="42" t="s">
        <v>156</v>
      </c>
      <c r="FW9" s="42"/>
      <c r="FX9" s="42" t="s">
        <v>156</v>
      </c>
      <c r="FY9" s="42"/>
      <c r="FZ9" s="42" t="s">
        <v>156</v>
      </c>
      <c r="GA9" s="48"/>
      <c r="GB9" s="42" t="s">
        <v>156</v>
      </c>
      <c r="GC9" s="42"/>
      <c r="GD9" s="42" t="s">
        <v>156</v>
      </c>
      <c r="GE9" s="42"/>
      <c r="GF9" s="42" t="s">
        <v>156</v>
      </c>
      <c r="GG9" s="42"/>
      <c r="GH9" s="42" t="s">
        <v>156</v>
      </c>
      <c r="GI9" s="42"/>
      <c r="GJ9" s="42" t="s">
        <v>156</v>
      </c>
      <c r="GK9" s="48"/>
      <c r="GL9" s="42" t="s">
        <v>156</v>
      </c>
      <c r="GM9" s="42"/>
      <c r="GN9" s="42" t="s">
        <v>156</v>
      </c>
      <c r="GO9" s="42"/>
      <c r="GP9" s="42" t="s">
        <v>156</v>
      </c>
      <c r="GQ9" s="42"/>
      <c r="GR9" s="42" t="s">
        <v>156</v>
      </c>
      <c r="GS9" s="42"/>
      <c r="GT9" s="42" t="s">
        <v>156</v>
      </c>
      <c r="GU9" s="48"/>
      <c r="GV9" s="42" t="s">
        <v>156</v>
      </c>
      <c r="GW9" s="42"/>
      <c r="GX9" s="42" t="s">
        <v>156</v>
      </c>
      <c r="GY9" s="42"/>
      <c r="GZ9" s="42" t="s">
        <v>156</v>
      </c>
      <c r="HA9" s="42"/>
      <c r="HB9" s="42" t="s">
        <v>156</v>
      </c>
      <c r="HC9" s="42"/>
      <c r="HD9" s="42" t="s">
        <v>156</v>
      </c>
      <c r="HE9" s="48"/>
      <c r="HF9" s="42" t="s">
        <v>156</v>
      </c>
      <c r="HG9" s="42"/>
      <c r="HH9" s="42" t="s">
        <v>156</v>
      </c>
      <c r="HI9" s="42"/>
      <c r="HJ9" s="42" t="s">
        <v>156</v>
      </c>
      <c r="HK9" s="42"/>
      <c r="HL9" s="42" t="s">
        <v>156</v>
      </c>
      <c r="HM9" s="42"/>
      <c r="HN9" s="42" t="s">
        <v>156</v>
      </c>
      <c r="HO9" s="48"/>
      <c r="HP9" s="42" t="s">
        <v>156</v>
      </c>
      <c r="HQ9" s="42"/>
      <c r="HR9" s="42" t="s">
        <v>156</v>
      </c>
      <c r="HS9" s="42"/>
      <c r="HT9" s="42" t="s">
        <v>156</v>
      </c>
      <c r="HU9" s="42"/>
      <c r="HV9" s="42" t="s">
        <v>156</v>
      </c>
      <c r="HW9" s="42"/>
      <c r="HX9" s="42" t="s">
        <v>156</v>
      </c>
      <c r="HY9" s="48"/>
      <c r="HZ9" s="42" t="s">
        <v>156</v>
      </c>
      <c r="IA9" s="42"/>
      <c r="IB9" s="42" t="s">
        <v>156</v>
      </c>
      <c r="IC9" s="42"/>
      <c r="ID9" s="42" t="s">
        <v>156</v>
      </c>
      <c r="IE9" s="42"/>
      <c r="IF9" s="42" t="s">
        <v>156</v>
      </c>
      <c r="IG9" s="42"/>
      <c r="IH9" s="42" t="s">
        <v>156</v>
      </c>
      <c r="II9" s="48"/>
      <c r="IJ9" s="42" t="s">
        <v>156</v>
      </c>
      <c r="IK9" s="42"/>
      <c r="IL9" s="42" t="s">
        <v>156</v>
      </c>
      <c r="IM9" s="42"/>
      <c r="IN9" s="42" t="s">
        <v>156</v>
      </c>
      <c r="IO9" s="42"/>
      <c r="IP9" s="42" t="s">
        <v>156</v>
      </c>
      <c r="IQ9" s="42"/>
      <c r="IR9" s="42" t="s">
        <v>156</v>
      </c>
      <c r="IS9" s="48"/>
      <c r="IT9" s="42" t="s">
        <v>156</v>
      </c>
      <c r="IU9" s="42"/>
      <c r="IV9" s="42" t="s">
        <v>156</v>
      </c>
      <c r="IW9" s="42"/>
      <c r="IX9" s="42" t="s">
        <v>156</v>
      </c>
      <c r="IY9" s="42"/>
      <c r="IZ9" s="42" t="s">
        <v>156</v>
      </c>
      <c r="JA9" s="42"/>
      <c r="JB9" s="42" t="s">
        <v>156</v>
      </c>
      <c r="JC9" s="48"/>
      <c r="JD9" s="42" t="s">
        <v>156</v>
      </c>
      <c r="JE9" s="42"/>
      <c r="JF9" s="42" t="s">
        <v>156</v>
      </c>
      <c r="JG9" s="42"/>
      <c r="JH9" s="42" t="s">
        <v>156</v>
      </c>
      <c r="JI9" s="42"/>
      <c r="JJ9" s="42" t="s">
        <v>156</v>
      </c>
      <c r="JK9" s="42"/>
      <c r="JL9" s="42" t="s">
        <v>156</v>
      </c>
      <c r="JM9" s="48"/>
      <c r="JN9" s="42" t="s">
        <v>156</v>
      </c>
      <c r="JO9" s="42"/>
      <c r="JP9" s="42" t="s">
        <v>156</v>
      </c>
      <c r="JQ9" s="42"/>
      <c r="JR9" s="42" t="s">
        <v>156</v>
      </c>
      <c r="JS9" s="42"/>
      <c r="JT9" s="42" t="s">
        <v>156</v>
      </c>
      <c r="JU9" s="42"/>
      <c r="JV9" s="42" t="s">
        <v>156</v>
      </c>
      <c r="JW9" s="48"/>
      <c r="JX9" s="42" t="s">
        <v>156</v>
      </c>
      <c r="JY9" s="42"/>
      <c r="JZ9" s="42" t="s">
        <v>156</v>
      </c>
      <c r="KA9" s="42"/>
      <c r="KB9" s="42" t="s">
        <v>156</v>
      </c>
      <c r="KC9" s="42"/>
      <c r="KD9" s="42" t="s">
        <v>156</v>
      </c>
      <c r="KE9" s="42"/>
      <c r="KF9" s="42" t="s">
        <v>156</v>
      </c>
      <c r="KG9" s="48"/>
      <c r="KH9" s="42" t="s">
        <v>156</v>
      </c>
      <c r="KI9" s="42"/>
      <c r="KJ9" s="42" t="s">
        <v>156</v>
      </c>
      <c r="KK9" s="42"/>
      <c r="KL9" s="42" t="s">
        <v>156</v>
      </c>
      <c r="KM9" s="42"/>
      <c r="KN9" s="42" t="s">
        <v>156</v>
      </c>
      <c r="KO9" s="42"/>
      <c r="KP9" s="42" t="s">
        <v>156</v>
      </c>
      <c r="KQ9" s="48"/>
      <c r="KR9" s="42" t="s">
        <v>156</v>
      </c>
      <c r="KS9" s="42"/>
      <c r="KT9" s="42" t="s">
        <v>156</v>
      </c>
      <c r="KU9" s="42"/>
      <c r="KV9" s="42" t="s">
        <v>156</v>
      </c>
      <c r="KW9" s="42"/>
      <c r="KX9" s="42" t="s">
        <v>156</v>
      </c>
      <c r="KY9" s="42"/>
      <c r="KZ9" s="42" t="s">
        <v>156</v>
      </c>
      <c r="LA9" s="48"/>
      <c r="LB9" s="42" t="s">
        <v>156</v>
      </c>
      <c r="LC9" s="42"/>
      <c r="LD9" s="42" t="s">
        <v>156</v>
      </c>
      <c r="LE9" s="42"/>
      <c r="LF9" s="42" t="s">
        <v>156</v>
      </c>
      <c r="LG9" s="42"/>
      <c r="LH9" s="42" t="s">
        <v>156</v>
      </c>
      <c r="LI9" s="42"/>
      <c r="LJ9" s="42" t="s">
        <v>156</v>
      </c>
      <c r="LK9" s="48"/>
      <c r="LL9" s="42" t="s">
        <v>156</v>
      </c>
      <c r="LM9" s="42"/>
      <c r="LN9" s="42" t="s">
        <v>156</v>
      </c>
      <c r="LO9" s="42"/>
      <c r="LP9" s="42" t="s">
        <v>156</v>
      </c>
      <c r="LQ9" s="42"/>
      <c r="LR9" s="42" t="s">
        <v>156</v>
      </c>
      <c r="LS9" s="42"/>
      <c r="LT9" s="42" t="s">
        <v>156</v>
      </c>
      <c r="LU9" s="48"/>
      <c r="LV9" s="42" t="s">
        <v>156</v>
      </c>
      <c r="LW9" s="42"/>
      <c r="LX9" s="42" t="s">
        <v>156</v>
      </c>
      <c r="LY9" s="42"/>
      <c r="LZ9" s="42" t="s">
        <v>156</v>
      </c>
      <c r="MA9" s="42"/>
      <c r="MB9" s="42" t="s">
        <v>156</v>
      </c>
      <c r="MC9" s="42"/>
      <c r="MD9" s="42" t="s">
        <v>156</v>
      </c>
      <c r="ME9" s="48"/>
      <c r="MF9" s="42" t="s">
        <v>156</v>
      </c>
      <c r="MG9" s="42"/>
      <c r="MH9" s="42" t="s">
        <v>156</v>
      </c>
      <c r="MI9" s="42"/>
      <c r="MJ9" s="42" t="s">
        <v>156</v>
      </c>
      <c r="MK9" s="42"/>
      <c r="ML9" s="42" t="s">
        <v>156</v>
      </c>
      <c r="MM9" s="42"/>
      <c r="MN9" s="42" t="s">
        <v>156</v>
      </c>
      <c r="MO9" s="48"/>
      <c r="MP9" s="42" t="s">
        <v>156</v>
      </c>
      <c r="MQ9" s="42"/>
      <c r="MR9" s="42" t="s">
        <v>156</v>
      </c>
      <c r="MS9" s="42"/>
      <c r="MT9" s="42" t="s">
        <v>156</v>
      </c>
      <c r="MU9" s="42"/>
      <c r="MV9" s="42" t="s">
        <v>156</v>
      </c>
      <c r="MW9" s="42"/>
      <c r="MX9" s="42" t="s">
        <v>156</v>
      </c>
      <c r="MY9" s="48"/>
      <c r="MZ9" s="42" t="s">
        <v>156</v>
      </c>
      <c r="NA9" s="42"/>
      <c r="NB9" s="42" t="s">
        <v>156</v>
      </c>
      <c r="NC9" s="42"/>
      <c r="ND9" s="42" t="s">
        <v>156</v>
      </c>
      <c r="NE9" s="42"/>
      <c r="NF9" s="42" t="s">
        <v>156</v>
      </c>
      <c r="NG9" s="42"/>
      <c r="NH9" s="42" t="s">
        <v>156</v>
      </c>
      <c r="NI9" s="48"/>
      <c r="NJ9" s="42" t="s">
        <v>156</v>
      </c>
      <c r="NK9" s="42"/>
      <c r="NL9" s="42" t="s">
        <v>156</v>
      </c>
      <c r="NM9" s="42"/>
      <c r="NN9" s="42" t="s">
        <v>156</v>
      </c>
      <c r="NO9" s="42"/>
      <c r="NP9" s="42" t="s">
        <v>156</v>
      </c>
      <c r="NQ9" s="42"/>
      <c r="NR9" s="42" t="s">
        <v>156</v>
      </c>
      <c r="NS9" s="48"/>
      <c r="NT9" s="42" t="s">
        <v>156</v>
      </c>
      <c r="NU9" s="42"/>
      <c r="NV9" s="42" t="s">
        <v>156</v>
      </c>
      <c r="NW9" s="42"/>
      <c r="NX9" s="42" t="s">
        <v>156</v>
      </c>
      <c r="NY9" s="42"/>
      <c r="NZ9" s="42" t="s">
        <v>156</v>
      </c>
      <c r="OA9" s="42"/>
      <c r="OB9" s="42" t="s">
        <v>156</v>
      </c>
      <c r="OC9" s="48"/>
      <c r="OD9" s="42" t="s">
        <v>156</v>
      </c>
      <c r="OE9" s="42"/>
      <c r="OF9" s="42" t="s">
        <v>156</v>
      </c>
      <c r="OG9" s="42"/>
      <c r="OH9" s="42" t="s">
        <v>156</v>
      </c>
      <c r="OI9" s="42"/>
      <c r="OJ9" s="42" t="s">
        <v>156</v>
      </c>
      <c r="OK9" s="42"/>
      <c r="OL9" s="42" t="s">
        <v>156</v>
      </c>
      <c r="OM9" s="48"/>
      <c r="ON9" s="42" t="s">
        <v>156</v>
      </c>
      <c r="OO9" s="42"/>
      <c r="OP9" s="42" t="s">
        <v>156</v>
      </c>
      <c r="OQ9" s="42"/>
      <c r="OR9" s="42" t="s">
        <v>156</v>
      </c>
      <c r="OS9" s="42"/>
      <c r="OT9" s="42" t="s">
        <v>156</v>
      </c>
      <c r="OU9" s="42"/>
      <c r="OV9" s="42" t="s">
        <v>156</v>
      </c>
      <c r="OW9" s="48"/>
      <c r="OX9" s="42" t="s">
        <v>156</v>
      </c>
      <c r="OY9" s="42"/>
      <c r="OZ9" s="42" t="s">
        <v>156</v>
      </c>
      <c r="PA9" s="42"/>
      <c r="PB9" s="42" t="s">
        <v>156</v>
      </c>
      <c r="PC9" s="42"/>
      <c r="PD9" s="42" t="s">
        <v>156</v>
      </c>
      <c r="PE9" s="42"/>
      <c r="PF9" s="42" t="s">
        <v>156</v>
      </c>
      <c r="PG9" s="48"/>
      <c r="PH9" s="42" t="s">
        <v>156</v>
      </c>
      <c r="PI9" s="42"/>
      <c r="PJ9" s="42" t="s">
        <v>156</v>
      </c>
      <c r="PK9" s="42"/>
      <c r="PL9" s="42" t="s">
        <v>156</v>
      </c>
      <c r="PM9" s="42"/>
      <c r="PN9" s="42" t="s">
        <v>156</v>
      </c>
      <c r="PO9" s="42"/>
      <c r="PP9" s="42" t="s">
        <v>156</v>
      </c>
      <c r="PQ9" s="48"/>
      <c r="PR9" s="42" t="s">
        <v>156</v>
      </c>
      <c r="PS9" s="42"/>
      <c r="PT9" s="42" t="s">
        <v>156</v>
      </c>
      <c r="PU9" s="42"/>
      <c r="PV9" s="42" t="s">
        <v>156</v>
      </c>
      <c r="PW9" s="42"/>
      <c r="PX9" s="42" t="s">
        <v>156</v>
      </c>
      <c r="PY9" s="42"/>
      <c r="PZ9" s="42" t="s">
        <v>156</v>
      </c>
      <c r="QA9" s="48"/>
      <c r="QB9" s="42" t="s">
        <v>156</v>
      </c>
      <c r="QC9" s="42"/>
      <c r="QD9" s="42" t="s">
        <v>156</v>
      </c>
      <c r="QE9" s="42"/>
      <c r="QF9" s="42" t="s">
        <v>156</v>
      </c>
      <c r="QG9" s="42"/>
      <c r="QH9" s="42" t="s">
        <v>156</v>
      </c>
      <c r="QI9" s="42"/>
      <c r="QJ9" s="42" t="s">
        <v>156</v>
      </c>
      <c r="QK9" s="48"/>
      <c r="QL9" s="42" t="s">
        <v>156</v>
      </c>
      <c r="QM9" s="42"/>
      <c r="QN9" s="42" t="s">
        <v>156</v>
      </c>
      <c r="QO9" s="42"/>
      <c r="QP9" s="42" t="s">
        <v>156</v>
      </c>
      <c r="QQ9" s="42"/>
      <c r="QR9" s="42" t="s">
        <v>156</v>
      </c>
      <c r="QS9" s="42"/>
      <c r="QT9" s="42" t="s">
        <v>156</v>
      </c>
      <c r="QU9" s="48"/>
      <c r="QV9" s="42" t="s">
        <v>156</v>
      </c>
      <c r="QW9" s="42"/>
      <c r="QX9" s="42" t="s">
        <v>156</v>
      </c>
      <c r="QY9" s="42"/>
      <c r="QZ9" s="42" t="s">
        <v>156</v>
      </c>
      <c r="RA9" s="42"/>
      <c r="RB9" s="42" t="s">
        <v>156</v>
      </c>
      <c r="RC9" s="42"/>
      <c r="RD9" s="42" t="s">
        <v>156</v>
      </c>
      <c r="RE9" s="48"/>
      <c r="RF9" s="42" t="s">
        <v>156</v>
      </c>
      <c r="RG9" s="42"/>
      <c r="RH9" s="42" t="s">
        <v>156</v>
      </c>
      <c r="RI9" s="42"/>
      <c r="RJ9" s="42" t="s">
        <v>156</v>
      </c>
      <c r="RK9" s="42"/>
      <c r="RL9" s="42" t="s">
        <v>156</v>
      </c>
      <c r="RM9" s="42"/>
      <c r="RN9" s="42" t="s">
        <v>156</v>
      </c>
      <c r="RO9" s="48"/>
      <c r="RP9" s="42" t="s">
        <v>156</v>
      </c>
      <c r="RQ9" s="42"/>
      <c r="RR9" s="42" t="s">
        <v>156</v>
      </c>
      <c r="RS9" s="42"/>
      <c r="RT9" s="42" t="s">
        <v>156</v>
      </c>
      <c r="RU9" s="42"/>
      <c r="RV9" s="42" t="s">
        <v>156</v>
      </c>
      <c r="RW9" s="42"/>
      <c r="RX9" s="42" t="s">
        <v>156</v>
      </c>
      <c r="RY9" s="48"/>
      <c r="RZ9" s="42" t="s">
        <v>156</v>
      </c>
      <c r="SA9" s="42"/>
      <c r="SB9" s="42" t="s">
        <v>156</v>
      </c>
      <c r="SC9" s="42"/>
      <c r="SD9" s="42" t="s">
        <v>156</v>
      </c>
      <c r="SE9" s="42"/>
      <c r="SF9" s="42" t="s">
        <v>156</v>
      </c>
      <c r="SG9" s="42"/>
      <c r="SH9" s="42" t="s">
        <v>156</v>
      </c>
      <c r="SI9" s="48"/>
      <c r="SJ9" s="42" t="s">
        <v>156</v>
      </c>
      <c r="SK9" s="42"/>
      <c r="SL9" s="42" t="s">
        <v>156</v>
      </c>
      <c r="SM9" s="42"/>
      <c r="SN9" s="42" t="s">
        <v>156</v>
      </c>
      <c r="SO9" s="42"/>
      <c r="SP9" s="42" t="s">
        <v>156</v>
      </c>
      <c r="SQ9" s="42"/>
      <c r="SR9" s="42" t="s">
        <v>156</v>
      </c>
      <c r="SS9" s="48"/>
      <c r="ST9" s="42" t="s">
        <v>156</v>
      </c>
      <c r="SU9" s="42"/>
      <c r="SV9" s="42" t="s">
        <v>156</v>
      </c>
      <c r="SW9" s="42"/>
      <c r="SX9" s="42" t="s">
        <v>156</v>
      </c>
      <c r="SY9" s="42"/>
      <c r="SZ9" s="42" t="s">
        <v>156</v>
      </c>
      <c r="TA9" s="42"/>
      <c r="TB9" s="42" t="s">
        <v>156</v>
      </c>
      <c r="TC9" s="48"/>
      <c r="TD9" s="42" t="s">
        <v>156</v>
      </c>
      <c r="TE9" s="42"/>
      <c r="TF9" s="42" t="s">
        <v>156</v>
      </c>
      <c r="TG9" s="42"/>
      <c r="TH9" s="42" t="s">
        <v>156</v>
      </c>
      <c r="TI9" s="42"/>
      <c r="TJ9" s="42" t="s">
        <v>156</v>
      </c>
      <c r="TK9" s="42"/>
      <c r="TL9" s="42" t="s">
        <v>156</v>
      </c>
      <c r="TM9" s="48"/>
      <c r="TN9" s="42" t="s">
        <v>156</v>
      </c>
      <c r="TO9" s="42"/>
      <c r="TP9" s="42" t="s">
        <v>156</v>
      </c>
      <c r="TQ9" s="42"/>
      <c r="TR9" s="42" t="s">
        <v>156</v>
      </c>
      <c r="TS9" s="42"/>
      <c r="TT9" s="42" t="s">
        <v>156</v>
      </c>
      <c r="TU9" s="42"/>
      <c r="TV9" s="42" t="s">
        <v>156</v>
      </c>
      <c r="TW9" s="48"/>
      <c r="TX9" s="42" t="s">
        <v>156</v>
      </c>
      <c r="TY9" s="42"/>
      <c r="TZ9" s="42" t="s">
        <v>156</v>
      </c>
      <c r="UA9" s="42"/>
      <c r="UB9" s="42" t="s">
        <v>156</v>
      </c>
      <c r="UC9" s="42"/>
      <c r="UD9" s="42" t="s">
        <v>156</v>
      </c>
      <c r="UE9" s="42"/>
      <c r="UF9" s="42" t="s">
        <v>156</v>
      </c>
      <c r="UG9" s="48"/>
      <c r="UH9" s="42" t="s">
        <v>156</v>
      </c>
      <c r="UI9" s="42"/>
      <c r="UJ9" s="42" t="s">
        <v>156</v>
      </c>
      <c r="UK9" s="42"/>
      <c r="UL9" s="42" t="s">
        <v>156</v>
      </c>
      <c r="UM9" s="42"/>
      <c r="UN9" s="42" t="s">
        <v>156</v>
      </c>
      <c r="UO9" s="42"/>
      <c r="UP9" s="42" t="s">
        <v>156</v>
      </c>
      <c r="UQ9" s="48"/>
      <c r="UR9" s="42" t="s">
        <v>156</v>
      </c>
      <c r="US9" s="42"/>
      <c r="UT9" s="42" t="s">
        <v>156</v>
      </c>
      <c r="UU9" s="42"/>
      <c r="UV9" s="42" t="s">
        <v>156</v>
      </c>
      <c r="UW9" s="42"/>
      <c r="UX9" s="42" t="s">
        <v>156</v>
      </c>
      <c r="UY9" s="42"/>
      <c r="UZ9" s="42" t="s">
        <v>156</v>
      </c>
      <c r="VA9" s="48"/>
      <c r="VB9" s="42" t="s">
        <v>156</v>
      </c>
      <c r="VC9" s="42"/>
      <c r="VD9" s="42" t="s">
        <v>156</v>
      </c>
      <c r="VE9" s="42"/>
      <c r="VF9" s="42" t="s">
        <v>156</v>
      </c>
      <c r="VG9" s="42"/>
      <c r="VH9" s="42" t="s">
        <v>156</v>
      </c>
      <c r="VI9" s="42"/>
      <c r="VJ9" s="42" t="s">
        <v>156</v>
      </c>
      <c r="VK9" s="48"/>
      <c r="VL9" s="42" t="s">
        <v>156</v>
      </c>
      <c r="VM9" s="42"/>
      <c r="VN9" s="42" t="s">
        <v>156</v>
      </c>
      <c r="VO9" s="42"/>
      <c r="VP9" s="42" t="s">
        <v>156</v>
      </c>
      <c r="VQ9" s="42"/>
      <c r="VR9" s="42" t="s">
        <v>156</v>
      </c>
      <c r="VS9" s="42"/>
      <c r="VT9" s="42" t="s">
        <v>156</v>
      </c>
      <c r="VU9" s="48"/>
      <c r="VV9" s="42" t="s">
        <v>156</v>
      </c>
      <c r="VW9" s="42"/>
      <c r="VX9" s="42" t="s">
        <v>156</v>
      </c>
      <c r="VY9" s="42"/>
      <c r="VZ9" s="42" t="s">
        <v>156</v>
      </c>
      <c r="WA9" s="42"/>
      <c r="WB9" s="42" t="s">
        <v>156</v>
      </c>
      <c r="WC9" s="42"/>
    </row>
    <row r="10" spans="1:601" ht="18">
      <c r="A10" t="s">
        <v>254</v>
      </c>
      <c r="B10" s="48" t="s">
        <v>11</v>
      </c>
      <c r="C10" s="42" t="str">
        <f>INDEX('Deroulé 5Jours'!$A$4:$A$56,MATCH(B10,'Deroulé 5Jours'!B$4:B$56,0),1)</f>
        <v>agent 3</v>
      </c>
      <c r="D10" s="42" t="s">
        <v>155</v>
      </c>
      <c r="E10" s="42"/>
      <c r="F10" s="48" t="s">
        <v>155</v>
      </c>
      <c r="G10" s="42"/>
      <c r="H10" s="42" t="s">
        <v>155</v>
      </c>
      <c r="I10" s="42"/>
      <c r="J10" s="42" t="s">
        <v>155</v>
      </c>
      <c r="K10" s="42"/>
      <c r="L10" s="42" t="s">
        <v>155</v>
      </c>
      <c r="M10" s="48"/>
      <c r="N10" s="42" t="s">
        <v>155</v>
      </c>
      <c r="O10" s="42"/>
      <c r="P10" s="48" t="s">
        <v>155</v>
      </c>
      <c r="Q10" s="42"/>
      <c r="R10" s="42" t="s">
        <v>155</v>
      </c>
      <c r="S10" s="42"/>
      <c r="T10" s="42" t="s">
        <v>155</v>
      </c>
      <c r="U10" s="59"/>
      <c r="V10" s="42" t="s">
        <v>155</v>
      </c>
      <c r="W10" s="48"/>
      <c r="X10" s="42" t="s">
        <v>155</v>
      </c>
      <c r="Y10" s="42"/>
      <c r="Z10" s="48" t="s">
        <v>155</v>
      </c>
      <c r="AA10" s="42"/>
      <c r="AB10" s="42" t="s">
        <v>155</v>
      </c>
      <c r="AC10" s="42"/>
      <c r="AD10" s="42" t="s">
        <v>155</v>
      </c>
      <c r="AE10" s="42"/>
      <c r="AF10" s="42" t="s">
        <v>155</v>
      </c>
      <c r="AG10" s="48"/>
      <c r="AH10" s="42" t="s">
        <v>155</v>
      </c>
      <c r="AI10" s="42"/>
      <c r="AJ10" s="48" t="s">
        <v>155</v>
      </c>
      <c r="AK10" s="42"/>
      <c r="AL10" s="42" t="s">
        <v>155</v>
      </c>
      <c r="AM10" s="42"/>
      <c r="AN10" s="42" t="s">
        <v>155</v>
      </c>
      <c r="AO10" s="59"/>
      <c r="AP10" s="42" t="s">
        <v>155</v>
      </c>
      <c r="AQ10" s="48"/>
      <c r="AR10" s="42" t="s">
        <v>155</v>
      </c>
      <c r="AS10" s="42"/>
      <c r="AT10" s="48" t="s">
        <v>155</v>
      </c>
      <c r="AU10" s="42"/>
      <c r="AV10" s="42" t="s">
        <v>155</v>
      </c>
      <c r="AW10" s="42"/>
      <c r="AX10" s="42" t="s">
        <v>155</v>
      </c>
      <c r="AY10" s="42"/>
      <c r="AZ10" s="42" t="s">
        <v>155</v>
      </c>
      <c r="BA10" s="48"/>
      <c r="BB10" s="42" t="s">
        <v>155</v>
      </c>
      <c r="BC10" s="42"/>
      <c r="BD10" s="48" t="s">
        <v>155</v>
      </c>
      <c r="BE10" s="42"/>
      <c r="BF10" s="42" t="s">
        <v>155</v>
      </c>
      <c r="BG10" s="42"/>
      <c r="BH10" s="42" t="s">
        <v>155</v>
      </c>
      <c r="BI10" s="59"/>
      <c r="BJ10" s="42" t="s">
        <v>155</v>
      </c>
      <c r="BK10" s="48"/>
      <c r="BL10" s="42" t="s">
        <v>155</v>
      </c>
      <c r="BM10" s="42"/>
      <c r="BN10" s="48" t="s">
        <v>155</v>
      </c>
      <c r="BO10" s="42"/>
      <c r="BP10" s="42" t="s">
        <v>155</v>
      </c>
      <c r="BQ10" s="42"/>
      <c r="BR10" s="42" t="s">
        <v>155</v>
      </c>
      <c r="BS10" s="42"/>
      <c r="BT10" s="42" t="s">
        <v>155</v>
      </c>
      <c r="BU10" s="48"/>
      <c r="BV10" s="42" t="s">
        <v>155</v>
      </c>
      <c r="BW10" s="42"/>
      <c r="BX10" s="48" t="s">
        <v>155</v>
      </c>
      <c r="BY10" s="42"/>
      <c r="BZ10" s="42" t="s">
        <v>155</v>
      </c>
      <c r="CA10" s="42"/>
      <c r="CB10" s="42" t="s">
        <v>155</v>
      </c>
      <c r="CC10" s="59"/>
      <c r="CD10" s="42" t="s">
        <v>155</v>
      </c>
      <c r="CE10" s="48"/>
      <c r="CF10" s="42" t="s">
        <v>155</v>
      </c>
      <c r="CG10" s="42"/>
      <c r="CH10" s="48" t="s">
        <v>155</v>
      </c>
      <c r="CI10" s="42"/>
      <c r="CJ10" s="42" t="s">
        <v>155</v>
      </c>
      <c r="CK10" s="42"/>
      <c r="CL10" s="42" t="s">
        <v>155</v>
      </c>
      <c r="CM10" s="42"/>
      <c r="CN10" s="42" t="s">
        <v>155</v>
      </c>
      <c r="CO10" s="48"/>
      <c r="CP10" s="42" t="s">
        <v>155</v>
      </c>
      <c r="CQ10" s="42"/>
      <c r="CR10" s="48" t="s">
        <v>155</v>
      </c>
      <c r="CS10" s="42"/>
      <c r="CT10" s="42" t="s">
        <v>155</v>
      </c>
      <c r="CU10" s="42"/>
      <c r="CV10" s="42" t="s">
        <v>155</v>
      </c>
      <c r="CW10" s="59"/>
      <c r="CX10" s="42" t="s">
        <v>155</v>
      </c>
      <c r="CY10" s="48"/>
      <c r="CZ10" s="42" t="s">
        <v>155</v>
      </c>
      <c r="DA10" s="42"/>
      <c r="DB10" s="48" t="s">
        <v>155</v>
      </c>
      <c r="DC10" s="42"/>
      <c r="DD10" s="42" t="s">
        <v>155</v>
      </c>
      <c r="DE10" s="42"/>
      <c r="DF10" s="42" t="s">
        <v>155</v>
      </c>
      <c r="DG10" s="42"/>
      <c r="DH10" s="42" t="s">
        <v>155</v>
      </c>
      <c r="DI10" s="48"/>
      <c r="DJ10" s="42" t="s">
        <v>155</v>
      </c>
      <c r="DK10" s="42"/>
      <c r="DL10" s="48" t="s">
        <v>155</v>
      </c>
      <c r="DM10" s="42"/>
      <c r="DN10" s="42" t="s">
        <v>155</v>
      </c>
      <c r="DO10" s="42"/>
      <c r="DP10" s="42" t="s">
        <v>155</v>
      </c>
      <c r="DQ10" s="59"/>
      <c r="DR10" s="42" t="s">
        <v>155</v>
      </c>
      <c r="DS10" s="48"/>
      <c r="DT10" s="42" t="s">
        <v>155</v>
      </c>
      <c r="DU10" s="42"/>
      <c r="DV10" s="48" t="s">
        <v>155</v>
      </c>
      <c r="DW10" s="42"/>
      <c r="DX10" s="42" t="s">
        <v>155</v>
      </c>
      <c r="DY10" s="42"/>
      <c r="DZ10" s="42" t="s">
        <v>155</v>
      </c>
      <c r="EA10" s="42"/>
      <c r="EB10" s="42" t="s">
        <v>155</v>
      </c>
      <c r="EC10" s="48"/>
      <c r="ED10" s="42" t="s">
        <v>155</v>
      </c>
      <c r="EE10" s="42"/>
      <c r="EF10" s="48" t="s">
        <v>155</v>
      </c>
      <c r="EG10" s="42"/>
      <c r="EH10" s="42" t="s">
        <v>155</v>
      </c>
      <c r="EI10" s="42"/>
      <c r="EJ10" s="42" t="s">
        <v>155</v>
      </c>
      <c r="EK10" s="59"/>
      <c r="EL10" s="42" t="s">
        <v>155</v>
      </c>
      <c r="EM10" s="48"/>
      <c r="EN10" s="42" t="s">
        <v>155</v>
      </c>
      <c r="EO10" s="42"/>
      <c r="EP10" s="48" t="s">
        <v>155</v>
      </c>
      <c r="EQ10" s="42"/>
      <c r="ER10" s="42" t="s">
        <v>155</v>
      </c>
      <c r="ES10" s="42"/>
      <c r="ET10" s="42" t="s">
        <v>155</v>
      </c>
      <c r="EU10" s="42"/>
      <c r="EV10" s="42" t="s">
        <v>155</v>
      </c>
      <c r="EW10" s="48"/>
      <c r="EX10" s="42" t="s">
        <v>155</v>
      </c>
      <c r="EY10" s="42"/>
      <c r="EZ10" s="48" t="s">
        <v>155</v>
      </c>
      <c r="FA10" s="42"/>
      <c r="FB10" s="42" t="s">
        <v>155</v>
      </c>
      <c r="FC10" s="42"/>
      <c r="FD10" s="42" t="s">
        <v>155</v>
      </c>
      <c r="FE10" s="59"/>
      <c r="FF10" s="42" t="s">
        <v>155</v>
      </c>
      <c r="FG10" s="48"/>
      <c r="FH10" s="42" t="s">
        <v>155</v>
      </c>
      <c r="FI10" s="42"/>
      <c r="FJ10" s="48" t="s">
        <v>155</v>
      </c>
      <c r="FK10" s="42"/>
      <c r="FL10" s="42" t="s">
        <v>155</v>
      </c>
      <c r="FM10" s="42"/>
      <c r="FN10" s="42" t="s">
        <v>155</v>
      </c>
      <c r="FO10" s="42"/>
      <c r="FP10" s="42" t="s">
        <v>155</v>
      </c>
      <c r="FQ10" s="48"/>
      <c r="FR10" s="42" t="s">
        <v>155</v>
      </c>
      <c r="FS10" s="42"/>
      <c r="FT10" s="48" t="s">
        <v>155</v>
      </c>
      <c r="FU10" s="42"/>
      <c r="FV10" s="42" t="s">
        <v>155</v>
      </c>
      <c r="FW10" s="42"/>
      <c r="FX10" s="42" t="s">
        <v>155</v>
      </c>
      <c r="FY10" s="59"/>
      <c r="FZ10" s="42" t="s">
        <v>155</v>
      </c>
      <c r="GA10" s="48"/>
      <c r="GB10" s="42" t="s">
        <v>155</v>
      </c>
      <c r="GC10" s="42"/>
      <c r="GD10" s="48" t="s">
        <v>155</v>
      </c>
      <c r="GE10" s="42"/>
      <c r="GF10" s="42" t="s">
        <v>155</v>
      </c>
      <c r="GG10" s="42"/>
      <c r="GH10" s="42" t="s">
        <v>155</v>
      </c>
      <c r="GI10" s="42"/>
      <c r="GJ10" s="42" t="s">
        <v>155</v>
      </c>
      <c r="GK10" s="48"/>
      <c r="GL10" s="42" t="s">
        <v>155</v>
      </c>
      <c r="GM10" s="42"/>
      <c r="GN10" s="48" t="s">
        <v>155</v>
      </c>
      <c r="GO10" s="42"/>
      <c r="GP10" s="42" t="s">
        <v>155</v>
      </c>
      <c r="GQ10" s="42"/>
      <c r="GR10" s="42" t="s">
        <v>155</v>
      </c>
      <c r="GS10" s="59"/>
      <c r="GT10" s="42" t="s">
        <v>155</v>
      </c>
      <c r="GU10" s="48"/>
      <c r="GV10" s="42" t="s">
        <v>155</v>
      </c>
      <c r="GW10" s="42"/>
      <c r="GX10" s="48" t="s">
        <v>155</v>
      </c>
      <c r="GY10" s="42"/>
      <c r="GZ10" s="42" t="s">
        <v>155</v>
      </c>
      <c r="HA10" s="42"/>
      <c r="HB10" s="42" t="s">
        <v>155</v>
      </c>
      <c r="HC10" s="42"/>
      <c r="HD10" s="42" t="s">
        <v>155</v>
      </c>
      <c r="HE10" s="48"/>
      <c r="HF10" s="42" t="s">
        <v>155</v>
      </c>
      <c r="HG10" s="42"/>
      <c r="HH10" s="48" t="s">
        <v>155</v>
      </c>
      <c r="HI10" s="42"/>
      <c r="HJ10" s="42" t="s">
        <v>155</v>
      </c>
      <c r="HK10" s="42"/>
      <c r="HL10" s="42" t="s">
        <v>155</v>
      </c>
      <c r="HM10" s="59"/>
      <c r="HN10" s="42" t="s">
        <v>155</v>
      </c>
      <c r="HO10" s="48"/>
      <c r="HP10" s="42" t="s">
        <v>155</v>
      </c>
      <c r="HQ10" s="42"/>
      <c r="HR10" s="48" t="s">
        <v>155</v>
      </c>
      <c r="HS10" s="42"/>
      <c r="HT10" s="42" t="s">
        <v>155</v>
      </c>
      <c r="HU10" s="42"/>
      <c r="HV10" s="42" t="s">
        <v>155</v>
      </c>
      <c r="HW10" s="42"/>
      <c r="HX10" s="42" t="s">
        <v>155</v>
      </c>
      <c r="HY10" s="48"/>
      <c r="HZ10" s="42" t="s">
        <v>155</v>
      </c>
      <c r="IA10" s="42"/>
      <c r="IB10" s="48" t="s">
        <v>155</v>
      </c>
      <c r="IC10" s="42"/>
      <c r="ID10" s="42" t="s">
        <v>155</v>
      </c>
      <c r="IE10" s="42"/>
      <c r="IF10" s="42" t="s">
        <v>155</v>
      </c>
      <c r="IG10" s="59"/>
      <c r="IH10" s="42" t="s">
        <v>155</v>
      </c>
      <c r="II10" s="48"/>
      <c r="IJ10" s="42" t="s">
        <v>155</v>
      </c>
      <c r="IK10" s="42"/>
      <c r="IL10" s="48" t="s">
        <v>155</v>
      </c>
      <c r="IM10" s="42"/>
      <c r="IN10" s="42" t="s">
        <v>155</v>
      </c>
      <c r="IO10" s="42"/>
      <c r="IP10" s="42" t="s">
        <v>155</v>
      </c>
      <c r="IQ10" s="42"/>
      <c r="IR10" s="42" t="s">
        <v>155</v>
      </c>
      <c r="IS10" s="48"/>
      <c r="IT10" s="42" t="s">
        <v>155</v>
      </c>
      <c r="IU10" s="42"/>
      <c r="IV10" s="48" t="s">
        <v>155</v>
      </c>
      <c r="IW10" s="42"/>
      <c r="IX10" s="42" t="s">
        <v>155</v>
      </c>
      <c r="IY10" s="42"/>
      <c r="IZ10" s="42" t="s">
        <v>155</v>
      </c>
      <c r="JA10" s="59"/>
      <c r="JB10" s="42" t="s">
        <v>155</v>
      </c>
      <c r="JC10" s="48"/>
      <c r="JD10" s="42" t="s">
        <v>155</v>
      </c>
      <c r="JE10" s="42"/>
      <c r="JF10" s="48" t="s">
        <v>155</v>
      </c>
      <c r="JG10" s="42"/>
      <c r="JH10" s="42" t="s">
        <v>155</v>
      </c>
      <c r="JI10" s="42"/>
      <c r="JJ10" s="42" t="s">
        <v>155</v>
      </c>
      <c r="JK10" s="42"/>
      <c r="JL10" s="42" t="s">
        <v>155</v>
      </c>
      <c r="JM10" s="48"/>
      <c r="JN10" s="42" t="s">
        <v>155</v>
      </c>
      <c r="JO10" s="42"/>
      <c r="JP10" s="48" t="s">
        <v>155</v>
      </c>
      <c r="JQ10" s="42"/>
      <c r="JR10" s="42" t="s">
        <v>155</v>
      </c>
      <c r="JS10" s="42"/>
      <c r="JT10" s="42" t="s">
        <v>155</v>
      </c>
      <c r="JU10" s="59"/>
      <c r="JV10" s="42" t="s">
        <v>155</v>
      </c>
      <c r="JW10" s="48"/>
      <c r="JX10" s="42" t="s">
        <v>155</v>
      </c>
      <c r="JY10" s="42"/>
      <c r="JZ10" s="48" t="s">
        <v>155</v>
      </c>
      <c r="KA10" s="42"/>
      <c r="KB10" s="42" t="s">
        <v>155</v>
      </c>
      <c r="KC10" s="42"/>
      <c r="KD10" s="42" t="s">
        <v>155</v>
      </c>
      <c r="KE10" s="42"/>
      <c r="KF10" s="42" t="s">
        <v>155</v>
      </c>
      <c r="KG10" s="48"/>
      <c r="KH10" s="42" t="s">
        <v>155</v>
      </c>
      <c r="KI10" s="42"/>
      <c r="KJ10" s="48" t="s">
        <v>155</v>
      </c>
      <c r="KK10" s="42"/>
      <c r="KL10" s="42" t="s">
        <v>155</v>
      </c>
      <c r="KM10" s="42"/>
      <c r="KN10" s="42" t="s">
        <v>155</v>
      </c>
      <c r="KO10" s="59"/>
      <c r="KP10" s="42" t="s">
        <v>155</v>
      </c>
      <c r="KQ10" s="48"/>
      <c r="KR10" s="42" t="s">
        <v>155</v>
      </c>
      <c r="KS10" s="42"/>
      <c r="KT10" s="48" t="s">
        <v>155</v>
      </c>
      <c r="KU10" s="42"/>
      <c r="KV10" s="42" t="s">
        <v>155</v>
      </c>
      <c r="KW10" s="42"/>
      <c r="KX10" s="42" t="s">
        <v>155</v>
      </c>
      <c r="KY10" s="42"/>
      <c r="KZ10" s="42" t="s">
        <v>155</v>
      </c>
      <c r="LA10" s="48"/>
      <c r="LB10" s="42" t="s">
        <v>155</v>
      </c>
      <c r="LC10" s="42"/>
      <c r="LD10" s="48" t="s">
        <v>155</v>
      </c>
      <c r="LE10" s="42"/>
      <c r="LF10" s="42" t="s">
        <v>155</v>
      </c>
      <c r="LG10" s="42"/>
      <c r="LH10" s="42" t="s">
        <v>155</v>
      </c>
      <c r="LI10" s="59"/>
      <c r="LJ10" s="42" t="s">
        <v>155</v>
      </c>
      <c r="LK10" s="48"/>
      <c r="LL10" s="42" t="s">
        <v>155</v>
      </c>
      <c r="LM10" s="42"/>
      <c r="LN10" s="48" t="s">
        <v>155</v>
      </c>
      <c r="LO10" s="42"/>
      <c r="LP10" s="42" t="s">
        <v>155</v>
      </c>
      <c r="LQ10" s="42"/>
      <c r="LR10" s="42" t="s">
        <v>155</v>
      </c>
      <c r="LS10" s="42"/>
      <c r="LT10" s="42" t="s">
        <v>155</v>
      </c>
      <c r="LU10" s="48"/>
      <c r="LV10" s="42" t="s">
        <v>155</v>
      </c>
      <c r="LW10" s="42"/>
      <c r="LX10" s="48" t="s">
        <v>155</v>
      </c>
      <c r="LY10" s="42"/>
      <c r="LZ10" s="42" t="s">
        <v>155</v>
      </c>
      <c r="MA10" s="42"/>
      <c r="MB10" s="42" t="s">
        <v>155</v>
      </c>
      <c r="MC10" s="59"/>
      <c r="MD10" s="42" t="s">
        <v>155</v>
      </c>
      <c r="ME10" s="48"/>
      <c r="MF10" s="42" t="s">
        <v>155</v>
      </c>
      <c r="MG10" s="42"/>
      <c r="MH10" s="48" t="s">
        <v>155</v>
      </c>
      <c r="MI10" s="42"/>
      <c r="MJ10" s="42" t="s">
        <v>155</v>
      </c>
      <c r="MK10" s="42"/>
      <c r="ML10" s="42" t="s">
        <v>155</v>
      </c>
      <c r="MM10" s="42"/>
      <c r="MN10" s="42" t="s">
        <v>155</v>
      </c>
      <c r="MO10" s="48"/>
      <c r="MP10" s="42" t="s">
        <v>155</v>
      </c>
      <c r="MQ10" s="42"/>
      <c r="MR10" s="48" t="s">
        <v>155</v>
      </c>
      <c r="MS10" s="42"/>
      <c r="MT10" s="42" t="s">
        <v>155</v>
      </c>
      <c r="MU10" s="42"/>
      <c r="MV10" s="42" t="s">
        <v>155</v>
      </c>
      <c r="MW10" s="59"/>
      <c r="MX10" s="42" t="s">
        <v>155</v>
      </c>
      <c r="MY10" s="48"/>
      <c r="MZ10" s="42" t="s">
        <v>155</v>
      </c>
      <c r="NA10" s="42"/>
      <c r="NB10" s="48" t="s">
        <v>155</v>
      </c>
      <c r="NC10" s="42"/>
      <c r="ND10" s="42" t="s">
        <v>155</v>
      </c>
      <c r="NE10" s="42"/>
      <c r="NF10" s="42" t="s">
        <v>155</v>
      </c>
      <c r="NG10" s="42"/>
      <c r="NH10" s="42" t="s">
        <v>155</v>
      </c>
      <c r="NI10" s="48"/>
      <c r="NJ10" s="42" t="s">
        <v>155</v>
      </c>
      <c r="NK10" s="42"/>
      <c r="NL10" s="48" t="s">
        <v>155</v>
      </c>
      <c r="NM10" s="42"/>
      <c r="NN10" s="42" t="s">
        <v>155</v>
      </c>
      <c r="NO10" s="42"/>
      <c r="NP10" s="42" t="s">
        <v>155</v>
      </c>
      <c r="NQ10" s="59"/>
      <c r="NR10" s="42" t="s">
        <v>155</v>
      </c>
      <c r="NS10" s="48"/>
      <c r="NT10" s="42" t="s">
        <v>155</v>
      </c>
      <c r="NU10" s="42"/>
      <c r="NV10" s="48" t="s">
        <v>155</v>
      </c>
      <c r="NW10" s="42"/>
      <c r="NX10" s="42" t="s">
        <v>155</v>
      </c>
      <c r="NY10" s="42"/>
      <c r="NZ10" s="42" t="s">
        <v>155</v>
      </c>
      <c r="OA10" s="42"/>
      <c r="OB10" s="42" t="s">
        <v>155</v>
      </c>
      <c r="OC10" s="48"/>
      <c r="OD10" s="42" t="s">
        <v>155</v>
      </c>
      <c r="OE10" s="42"/>
      <c r="OF10" s="48" t="s">
        <v>155</v>
      </c>
      <c r="OG10" s="42"/>
      <c r="OH10" s="42" t="s">
        <v>155</v>
      </c>
      <c r="OI10" s="42"/>
      <c r="OJ10" s="42" t="s">
        <v>155</v>
      </c>
      <c r="OK10" s="59"/>
      <c r="OL10" s="42" t="s">
        <v>155</v>
      </c>
      <c r="OM10" s="48"/>
      <c r="ON10" s="42" t="s">
        <v>155</v>
      </c>
      <c r="OO10" s="42"/>
      <c r="OP10" s="48" t="s">
        <v>155</v>
      </c>
      <c r="OQ10" s="42"/>
      <c r="OR10" s="42" t="s">
        <v>155</v>
      </c>
      <c r="OS10" s="42"/>
      <c r="OT10" s="42" t="s">
        <v>155</v>
      </c>
      <c r="OU10" s="42"/>
      <c r="OV10" s="42" t="s">
        <v>155</v>
      </c>
      <c r="OW10" s="48"/>
      <c r="OX10" s="42" t="s">
        <v>155</v>
      </c>
      <c r="OY10" s="42"/>
      <c r="OZ10" s="48" t="s">
        <v>155</v>
      </c>
      <c r="PA10" s="42"/>
      <c r="PB10" s="42" t="s">
        <v>155</v>
      </c>
      <c r="PC10" s="42"/>
      <c r="PD10" s="42" t="s">
        <v>155</v>
      </c>
      <c r="PE10" s="59"/>
      <c r="PF10" s="42" t="s">
        <v>155</v>
      </c>
      <c r="PG10" s="48"/>
      <c r="PH10" s="42" t="s">
        <v>155</v>
      </c>
      <c r="PI10" s="42"/>
      <c r="PJ10" s="48" t="s">
        <v>155</v>
      </c>
      <c r="PK10" s="42"/>
      <c r="PL10" s="42" t="s">
        <v>155</v>
      </c>
      <c r="PM10" s="42"/>
      <c r="PN10" s="42" t="s">
        <v>155</v>
      </c>
      <c r="PO10" s="42"/>
      <c r="PP10" s="42" t="s">
        <v>155</v>
      </c>
      <c r="PQ10" s="48"/>
      <c r="PR10" s="42" t="s">
        <v>155</v>
      </c>
      <c r="PS10" s="42"/>
      <c r="PT10" s="48" t="s">
        <v>155</v>
      </c>
      <c r="PU10" s="42"/>
      <c r="PV10" s="42" t="s">
        <v>155</v>
      </c>
      <c r="PW10" s="42"/>
      <c r="PX10" s="42" t="s">
        <v>155</v>
      </c>
      <c r="PY10" s="59"/>
      <c r="PZ10" s="42" t="s">
        <v>155</v>
      </c>
      <c r="QA10" s="48"/>
      <c r="QB10" s="42" t="s">
        <v>155</v>
      </c>
      <c r="QC10" s="42"/>
      <c r="QD10" s="48" t="s">
        <v>155</v>
      </c>
      <c r="QE10" s="42"/>
      <c r="QF10" s="42" t="s">
        <v>155</v>
      </c>
      <c r="QG10" s="42"/>
      <c r="QH10" s="42" t="s">
        <v>155</v>
      </c>
      <c r="QI10" s="42"/>
      <c r="QJ10" s="42" t="s">
        <v>155</v>
      </c>
      <c r="QK10" s="48"/>
      <c r="QL10" s="42" t="s">
        <v>155</v>
      </c>
      <c r="QM10" s="42"/>
      <c r="QN10" s="48" t="s">
        <v>155</v>
      </c>
      <c r="QO10" s="42"/>
      <c r="QP10" s="42" t="s">
        <v>155</v>
      </c>
      <c r="QQ10" s="42"/>
      <c r="QR10" s="42" t="s">
        <v>155</v>
      </c>
      <c r="QS10" s="59"/>
      <c r="QT10" s="42" t="s">
        <v>155</v>
      </c>
      <c r="QU10" s="48"/>
      <c r="QV10" s="42" t="s">
        <v>155</v>
      </c>
      <c r="QW10" s="42"/>
      <c r="QX10" s="48" t="s">
        <v>155</v>
      </c>
      <c r="QY10" s="42"/>
      <c r="QZ10" s="42" t="s">
        <v>155</v>
      </c>
      <c r="RA10" s="42"/>
      <c r="RB10" s="42" t="s">
        <v>155</v>
      </c>
      <c r="RC10" s="42"/>
      <c r="RD10" s="42" t="s">
        <v>155</v>
      </c>
      <c r="RE10" s="48"/>
      <c r="RF10" s="42" t="s">
        <v>155</v>
      </c>
      <c r="RG10" s="42"/>
      <c r="RH10" s="48" t="s">
        <v>155</v>
      </c>
      <c r="RI10" s="42"/>
      <c r="RJ10" s="42" t="s">
        <v>155</v>
      </c>
      <c r="RK10" s="42"/>
      <c r="RL10" s="42" t="s">
        <v>155</v>
      </c>
      <c r="RM10" s="59"/>
      <c r="RN10" s="42" t="s">
        <v>155</v>
      </c>
      <c r="RO10" s="48"/>
      <c r="RP10" s="42" t="s">
        <v>155</v>
      </c>
      <c r="RQ10" s="42"/>
      <c r="RR10" s="48" t="s">
        <v>155</v>
      </c>
      <c r="RS10" s="42"/>
      <c r="RT10" s="42" t="s">
        <v>155</v>
      </c>
      <c r="RU10" s="42"/>
      <c r="RV10" s="42" t="s">
        <v>155</v>
      </c>
      <c r="RW10" s="42"/>
      <c r="RX10" s="42" t="s">
        <v>155</v>
      </c>
      <c r="RY10" s="48"/>
      <c r="RZ10" s="42" t="s">
        <v>155</v>
      </c>
      <c r="SA10" s="42"/>
      <c r="SB10" s="48" t="s">
        <v>155</v>
      </c>
      <c r="SC10" s="42"/>
      <c r="SD10" s="42" t="s">
        <v>155</v>
      </c>
      <c r="SE10" s="42"/>
      <c r="SF10" s="42" t="s">
        <v>155</v>
      </c>
      <c r="SG10" s="59"/>
      <c r="SH10" s="42" t="s">
        <v>155</v>
      </c>
      <c r="SI10" s="48"/>
      <c r="SJ10" s="42" t="s">
        <v>155</v>
      </c>
      <c r="SK10" s="42"/>
      <c r="SL10" s="48" t="s">
        <v>155</v>
      </c>
      <c r="SM10" s="42"/>
      <c r="SN10" s="42" t="s">
        <v>155</v>
      </c>
      <c r="SO10" s="42"/>
      <c r="SP10" s="42" t="s">
        <v>155</v>
      </c>
      <c r="SQ10" s="42"/>
      <c r="SR10" s="42" t="s">
        <v>155</v>
      </c>
      <c r="SS10" s="48"/>
      <c r="ST10" s="42" t="s">
        <v>155</v>
      </c>
      <c r="SU10" s="42"/>
      <c r="SV10" s="48" t="s">
        <v>155</v>
      </c>
      <c r="SW10" s="42"/>
      <c r="SX10" s="42" t="s">
        <v>155</v>
      </c>
      <c r="SY10" s="42"/>
      <c r="SZ10" s="42" t="s">
        <v>155</v>
      </c>
      <c r="TA10" s="59"/>
      <c r="TB10" s="42" t="s">
        <v>155</v>
      </c>
      <c r="TC10" s="48"/>
      <c r="TD10" s="42" t="s">
        <v>155</v>
      </c>
      <c r="TE10" s="42"/>
      <c r="TF10" s="48" t="s">
        <v>155</v>
      </c>
      <c r="TG10" s="42"/>
      <c r="TH10" s="42" t="s">
        <v>155</v>
      </c>
      <c r="TI10" s="42"/>
      <c r="TJ10" s="42" t="s">
        <v>155</v>
      </c>
      <c r="TK10" s="42"/>
      <c r="TL10" s="42" t="s">
        <v>155</v>
      </c>
      <c r="TM10" s="48"/>
      <c r="TN10" s="42" t="s">
        <v>155</v>
      </c>
      <c r="TO10" s="42"/>
      <c r="TP10" s="48" t="s">
        <v>155</v>
      </c>
      <c r="TQ10" s="42"/>
      <c r="TR10" s="42" t="s">
        <v>155</v>
      </c>
      <c r="TS10" s="42"/>
      <c r="TT10" s="42" t="s">
        <v>155</v>
      </c>
      <c r="TU10" s="59"/>
      <c r="TV10" s="42" t="s">
        <v>155</v>
      </c>
      <c r="TW10" s="48"/>
      <c r="TX10" s="42" t="s">
        <v>155</v>
      </c>
      <c r="TY10" s="42"/>
      <c r="TZ10" s="48" t="s">
        <v>155</v>
      </c>
      <c r="UA10" s="42"/>
      <c r="UB10" s="42" t="s">
        <v>155</v>
      </c>
      <c r="UC10" s="42"/>
      <c r="UD10" s="42" t="s">
        <v>155</v>
      </c>
      <c r="UE10" s="42"/>
      <c r="UF10" s="42" t="s">
        <v>155</v>
      </c>
      <c r="UG10" s="48"/>
      <c r="UH10" s="42" t="s">
        <v>155</v>
      </c>
      <c r="UI10" s="42"/>
      <c r="UJ10" s="48" t="s">
        <v>155</v>
      </c>
      <c r="UK10" s="42"/>
      <c r="UL10" s="42" t="s">
        <v>155</v>
      </c>
      <c r="UM10" s="42"/>
      <c r="UN10" s="42" t="s">
        <v>155</v>
      </c>
      <c r="UO10" s="59"/>
      <c r="UP10" s="42" t="s">
        <v>155</v>
      </c>
      <c r="UQ10" s="48"/>
      <c r="UR10" s="42" t="s">
        <v>155</v>
      </c>
      <c r="US10" s="42"/>
      <c r="UT10" s="48" t="s">
        <v>155</v>
      </c>
      <c r="UU10" s="42"/>
      <c r="UV10" s="42" t="s">
        <v>155</v>
      </c>
      <c r="UW10" s="42"/>
      <c r="UX10" s="42" t="s">
        <v>155</v>
      </c>
      <c r="UY10" s="42"/>
      <c r="UZ10" s="42" t="s">
        <v>155</v>
      </c>
      <c r="VA10" s="48"/>
      <c r="VB10" s="42" t="s">
        <v>155</v>
      </c>
      <c r="VC10" s="42"/>
      <c r="VD10" s="48" t="s">
        <v>155</v>
      </c>
      <c r="VE10" s="42"/>
      <c r="VF10" s="42" t="s">
        <v>155</v>
      </c>
      <c r="VG10" s="42"/>
      <c r="VH10" s="42" t="s">
        <v>155</v>
      </c>
      <c r="VI10" s="59"/>
      <c r="VJ10" s="42" t="s">
        <v>155</v>
      </c>
      <c r="VK10" s="48"/>
      <c r="VL10" s="42" t="s">
        <v>155</v>
      </c>
      <c r="VM10" s="42"/>
      <c r="VN10" s="48" t="s">
        <v>155</v>
      </c>
      <c r="VO10" s="42"/>
      <c r="VP10" s="42" t="s">
        <v>155</v>
      </c>
      <c r="VQ10" s="42"/>
      <c r="VR10" s="42" t="s">
        <v>155</v>
      </c>
      <c r="VS10" s="42"/>
      <c r="VT10" s="42" t="s">
        <v>155</v>
      </c>
      <c r="VU10" s="48"/>
      <c r="VV10" s="42" t="s">
        <v>155</v>
      </c>
      <c r="VW10" s="42"/>
      <c r="VX10" s="48" t="s">
        <v>155</v>
      </c>
      <c r="VY10" s="42"/>
      <c r="VZ10" s="42" t="s">
        <v>155</v>
      </c>
      <c r="WA10" s="42"/>
      <c r="WB10" s="42" t="s">
        <v>155</v>
      </c>
      <c r="WC10" s="59"/>
    </row>
    <row r="11" spans="1:601" ht="18">
      <c r="A11" s="229" t="s">
        <v>154</v>
      </c>
      <c r="B11" s="231"/>
      <c r="C11" s="240"/>
      <c r="D11" s="70" t="s">
        <v>154</v>
      </c>
      <c r="E11" s="229" t="s">
        <v>154</v>
      </c>
      <c r="F11" s="230"/>
      <c r="G11" s="229" t="s">
        <v>154</v>
      </c>
      <c r="H11" s="230"/>
      <c r="I11" s="229" t="s">
        <v>154</v>
      </c>
      <c r="J11" s="230"/>
      <c r="K11" s="229" t="s">
        <v>154</v>
      </c>
      <c r="L11" s="230"/>
      <c r="M11" s="229" t="s">
        <v>154</v>
      </c>
      <c r="N11" s="230"/>
      <c r="O11" s="229" t="s">
        <v>154</v>
      </c>
      <c r="P11" s="230"/>
      <c r="Q11" s="229" t="s">
        <v>154</v>
      </c>
      <c r="R11" s="230"/>
      <c r="S11" s="229" t="s">
        <v>154</v>
      </c>
      <c r="T11" s="230"/>
      <c r="U11" s="229" t="s">
        <v>154</v>
      </c>
      <c r="V11" s="230"/>
      <c r="W11" s="229" t="s">
        <v>154</v>
      </c>
      <c r="X11" s="230"/>
      <c r="Y11" s="229" t="s">
        <v>154</v>
      </c>
      <c r="Z11" s="230"/>
      <c r="AA11" s="229" t="s">
        <v>154</v>
      </c>
      <c r="AB11" s="230"/>
      <c r="AC11" s="229" t="s">
        <v>154</v>
      </c>
      <c r="AD11" s="230"/>
      <c r="AE11" s="229" t="s">
        <v>154</v>
      </c>
      <c r="AF11" s="230"/>
      <c r="AG11" s="229" t="s">
        <v>154</v>
      </c>
      <c r="AH11" s="230"/>
      <c r="AI11" s="229" t="s">
        <v>154</v>
      </c>
      <c r="AJ11" s="230"/>
      <c r="AK11" s="229" t="s">
        <v>154</v>
      </c>
      <c r="AL11" s="230"/>
      <c r="AM11" s="229" t="s">
        <v>154</v>
      </c>
      <c r="AN11" s="230"/>
      <c r="AO11" s="229" t="s">
        <v>154</v>
      </c>
      <c r="AP11" s="230"/>
      <c r="AQ11" s="229" t="s">
        <v>154</v>
      </c>
      <c r="AR11" s="230"/>
      <c r="AS11" s="229" t="s">
        <v>154</v>
      </c>
      <c r="AT11" s="230"/>
      <c r="AU11" s="229" t="s">
        <v>154</v>
      </c>
      <c r="AV11" s="230"/>
      <c r="AW11" s="229" t="s">
        <v>154</v>
      </c>
      <c r="AX11" s="230"/>
      <c r="AY11" s="229" t="s">
        <v>154</v>
      </c>
      <c r="AZ11" s="230"/>
      <c r="BA11" s="229" t="s">
        <v>154</v>
      </c>
      <c r="BB11" s="230"/>
      <c r="BC11" s="229" t="s">
        <v>154</v>
      </c>
      <c r="BD11" s="230"/>
      <c r="BE11" s="229" t="s">
        <v>154</v>
      </c>
      <c r="BF11" s="230"/>
      <c r="BG11" s="229" t="s">
        <v>154</v>
      </c>
      <c r="BH11" s="230"/>
      <c r="BI11" s="229" t="s">
        <v>154</v>
      </c>
      <c r="BJ11" s="230"/>
      <c r="BK11" s="229" t="s">
        <v>154</v>
      </c>
      <c r="BL11" s="230"/>
      <c r="BM11" s="229" t="s">
        <v>154</v>
      </c>
      <c r="BN11" s="230"/>
      <c r="BO11" s="229" t="s">
        <v>154</v>
      </c>
      <c r="BP11" s="230"/>
      <c r="BQ11" s="229" t="s">
        <v>154</v>
      </c>
      <c r="BR11" s="230"/>
      <c r="BS11" s="229" t="s">
        <v>154</v>
      </c>
      <c r="BT11" s="230"/>
      <c r="BU11" s="229" t="s">
        <v>154</v>
      </c>
      <c r="BV11" s="230"/>
      <c r="BW11" s="229" t="s">
        <v>154</v>
      </c>
      <c r="BX11" s="230"/>
      <c r="BY11" s="229" t="s">
        <v>154</v>
      </c>
      <c r="BZ11" s="230"/>
      <c r="CA11" s="229" t="s">
        <v>154</v>
      </c>
      <c r="CB11" s="230"/>
      <c r="CC11" s="229" t="s">
        <v>154</v>
      </c>
      <c r="CD11" s="230"/>
      <c r="CE11" s="229" t="s">
        <v>154</v>
      </c>
      <c r="CF11" s="230"/>
      <c r="CG11" s="229" t="s">
        <v>154</v>
      </c>
      <c r="CH11" s="230"/>
      <c r="CI11" s="229" t="s">
        <v>154</v>
      </c>
      <c r="CJ11" s="230"/>
      <c r="CK11" s="229" t="s">
        <v>154</v>
      </c>
      <c r="CL11" s="230"/>
      <c r="CM11" s="229" t="s">
        <v>154</v>
      </c>
      <c r="CN11" s="230"/>
      <c r="CO11" s="229" t="s">
        <v>154</v>
      </c>
      <c r="CP11" s="230"/>
      <c r="CQ11" s="229" t="s">
        <v>154</v>
      </c>
      <c r="CR11" s="230"/>
      <c r="CS11" s="229" t="s">
        <v>154</v>
      </c>
      <c r="CT11" s="230"/>
      <c r="CU11" s="229" t="s">
        <v>154</v>
      </c>
      <c r="CV11" s="230"/>
      <c r="CW11" s="229" t="s">
        <v>154</v>
      </c>
      <c r="CX11" s="230"/>
      <c r="CY11" s="229" t="s">
        <v>154</v>
      </c>
      <c r="CZ11" s="230"/>
      <c r="DA11" s="229" t="s">
        <v>154</v>
      </c>
      <c r="DB11" s="230"/>
      <c r="DC11" s="229" t="s">
        <v>154</v>
      </c>
      <c r="DD11" s="230"/>
      <c r="DE11" s="229" t="s">
        <v>154</v>
      </c>
      <c r="DF11" s="230"/>
      <c r="DG11" s="229" t="s">
        <v>154</v>
      </c>
      <c r="DH11" s="230"/>
      <c r="DI11" s="229" t="s">
        <v>154</v>
      </c>
      <c r="DJ11" s="230"/>
      <c r="DK11" s="229" t="s">
        <v>154</v>
      </c>
      <c r="DL11" s="230"/>
      <c r="DM11" s="229" t="s">
        <v>154</v>
      </c>
      <c r="DN11" s="230"/>
      <c r="DO11" s="229" t="s">
        <v>154</v>
      </c>
      <c r="DP11" s="230"/>
      <c r="DQ11" s="229" t="s">
        <v>154</v>
      </c>
      <c r="DR11" s="230"/>
      <c r="DS11" s="229" t="s">
        <v>154</v>
      </c>
      <c r="DT11" s="230"/>
      <c r="DU11" s="229" t="s">
        <v>154</v>
      </c>
      <c r="DV11" s="230"/>
      <c r="DW11" s="229" t="s">
        <v>154</v>
      </c>
      <c r="DX11" s="230"/>
      <c r="DY11" s="229" t="s">
        <v>154</v>
      </c>
      <c r="DZ11" s="230"/>
      <c r="EA11" s="229" t="s">
        <v>154</v>
      </c>
      <c r="EB11" s="230"/>
      <c r="EC11" s="229" t="s">
        <v>154</v>
      </c>
      <c r="ED11" s="230"/>
      <c r="EE11" s="229" t="s">
        <v>154</v>
      </c>
      <c r="EF11" s="230"/>
      <c r="EG11" s="229" t="s">
        <v>154</v>
      </c>
      <c r="EH11" s="230"/>
      <c r="EI11" s="229" t="s">
        <v>154</v>
      </c>
      <c r="EJ11" s="230"/>
      <c r="EK11" s="229" t="s">
        <v>154</v>
      </c>
      <c r="EL11" s="230"/>
      <c r="EM11" s="229" t="s">
        <v>154</v>
      </c>
      <c r="EN11" s="230"/>
      <c r="EO11" s="229" t="s">
        <v>154</v>
      </c>
      <c r="EP11" s="230"/>
      <c r="EQ11" s="229" t="s">
        <v>154</v>
      </c>
      <c r="ER11" s="230"/>
      <c r="ES11" s="229" t="s">
        <v>154</v>
      </c>
      <c r="ET11" s="230"/>
      <c r="EU11" s="229" t="s">
        <v>154</v>
      </c>
      <c r="EV11" s="230"/>
      <c r="EW11" s="229" t="s">
        <v>154</v>
      </c>
      <c r="EX11" s="230"/>
      <c r="EY11" s="229" t="s">
        <v>154</v>
      </c>
      <c r="EZ11" s="230"/>
      <c r="FA11" s="229" t="s">
        <v>154</v>
      </c>
      <c r="FB11" s="230"/>
      <c r="FC11" s="229" t="s">
        <v>154</v>
      </c>
      <c r="FD11" s="230"/>
      <c r="FE11" s="229" t="s">
        <v>154</v>
      </c>
      <c r="FF11" s="230"/>
      <c r="FG11" s="229" t="s">
        <v>154</v>
      </c>
      <c r="FH11" s="230"/>
      <c r="FI11" s="229" t="s">
        <v>154</v>
      </c>
      <c r="FJ11" s="230"/>
      <c r="FK11" s="229" t="s">
        <v>154</v>
      </c>
      <c r="FL11" s="230"/>
      <c r="FM11" s="229" t="s">
        <v>154</v>
      </c>
      <c r="FN11" s="230"/>
      <c r="FO11" s="229" t="s">
        <v>154</v>
      </c>
      <c r="FP11" s="230"/>
      <c r="FQ11" s="229" t="s">
        <v>154</v>
      </c>
      <c r="FR11" s="230"/>
      <c r="FS11" s="229" t="s">
        <v>154</v>
      </c>
      <c r="FT11" s="230"/>
      <c r="FU11" s="229" t="s">
        <v>154</v>
      </c>
      <c r="FV11" s="230"/>
      <c r="FW11" s="229" t="s">
        <v>154</v>
      </c>
      <c r="FX11" s="230"/>
      <c r="FY11" s="229" t="s">
        <v>154</v>
      </c>
      <c r="FZ11" s="230"/>
      <c r="GA11" s="229" t="s">
        <v>154</v>
      </c>
      <c r="GB11" s="230"/>
      <c r="GC11" s="229" t="s">
        <v>154</v>
      </c>
      <c r="GD11" s="230"/>
      <c r="GE11" s="229" t="s">
        <v>154</v>
      </c>
      <c r="GF11" s="230"/>
      <c r="GG11" s="229" t="s">
        <v>154</v>
      </c>
      <c r="GH11" s="230"/>
      <c r="GI11" s="229" t="s">
        <v>154</v>
      </c>
      <c r="GJ11" s="230"/>
      <c r="GK11" s="229" t="s">
        <v>154</v>
      </c>
      <c r="GL11" s="230"/>
      <c r="GM11" s="229" t="s">
        <v>154</v>
      </c>
      <c r="GN11" s="230"/>
      <c r="GO11" s="229" t="s">
        <v>154</v>
      </c>
      <c r="GP11" s="230"/>
      <c r="GQ11" s="229" t="s">
        <v>154</v>
      </c>
      <c r="GR11" s="230"/>
      <c r="GS11" s="229" t="s">
        <v>154</v>
      </c>
      <c r="GT11" s="230"/>
      <c r="GU11" s="229" t="s">
        <v>154</v>
      </c>
      <c r="GV11" s="230"/>
      <c r="GW11" s="229" t="s">
        <v>154</v>
      </c>
      <c r="GX11" s="230"/>
      <c r="GY11" s="229" t="s">
        <v>154</v>
      </c>
      <c r="GZ11" s="230"/>
      <c r="HA11" s="229" t="s">
        <v>154</v>
      </c>
      <c r="HB11" s="230"/>
      <c r="HC11" s="229" t="s">
        <v>154</v>
      </c>
      <c r="HD11" s="230"/>
      <c r="HE11" s="229" t="s">
        <v>154</v>
      </c>
      <c r="HF11" s="230"/>
      <c r="HG11" s="229" t="s">
        <v>154</v>
      </c>
      <c r="HH11" s="230"/>
      <c r="HI11" s="229" t="s">
        <v>154</v>
      </c>
      <c r="HJ11" s="230"/>
      <c r="HK11" s="229" t="s">
        <v>154</v>
      </c>
      <c r="HL11" s="230"/>
      <c r="HM11" s="229" t="s">
        <v>154</v>
      </c>
      <c r="HN11" s="230"/>
      <c r="HO11" s="229" t="s">
        <v>154</v>
      </c>
      <c r="HP11" s="230"/>
      <c r="HQ11" s="229" t="s">
        <v>154</v>
      </c>
      <c r="HR11" s="230"/>
      <c r="HS11" s="229" t="s">
        <v>154</v>
      </c>
      <c r="HT11" s="230"/>
      <c r="HU11" s="229" t="s">
        <v>154</v>
      </c>
      <c r="HV11" s="230"/>
      <c r="HW11" s="229" t="s">
        <v>154</v>
      </c>
      <c r="HX11" s="230"/>
      <c r="HY11" s="229" t="s">
        <v>154</v>
      </c>
      <c r="HZ11" s="230"/>
      <c r="IA11" s="229" t="s">
        <v>154</v>
      </c>
      <c r="IB11" s="230"/>
      <c r="IC11" s="229" t="s">
        <v>154</v>
      </c>
      <c r="ID11" s="230"/>
      <c r="IE11" s="229" t="s">
        <v>154</v>
      </c>
      <c r="IF11" s="230"/>
      <c r="IG11" s="229" t="s">
        <v>154</v>
      </c>
      <c r="IH11" s="230"/>
      <c r="II11" s="229" t="s">
        <v>154</v>
      </c>
      <c r="IJ11" s="230"/>
      <c r="IK11" s="229" t="s">
        <v>154</v>
      </c>
      <c r="IL11" s="230"/>
      <c r="IM11" s="229" t="s">
        <v>154</v>
      </c>
      <c r="IN11" s="230"/>
      <c r="IO11" s="229" t="s">
        <v>154</v>
      </c>
      <c r="IP11" s="230"/>
      <c r="IQ11" s="229" t="s">
        <v>154</v>
      </c>
      <c r="IR11" s="230"/>
      <c r="IS11" s="229" t="s">
        <v>154</v>
      </c>
      <c r="IT11" s="230"/>
      <c r="IU11" s="229" t="s">
        <v>154</v>
      </c>
      <c r="IV11" s="230"/>
      <c r="IW11" s="229" t="s">
        <v>154</v>
      </c>
      <c r="IX11" s="230"/>
      <c r="IY11" s="229" t="s">
        <v>154</v>
      </c>
      <c r="IZ11" s="230"/>
      <c r="JA11" s="229" t="s">
        <v>154</v>
      </c>
      <c r="JB11" s="230"/>
      <c r="JC11" s="229" t="s">
        <v>154</v>
      </c>
      <c r="JD11" s="230"/>
      <c r="JE11" s="229" t="s">
        <v>154</v>
      </c>
      <c r="JF11" s="230"/>
      <c r="JG11" s="229" t="s">
        <v>154</v>
      </c>
      <c r="JH11" s="230"/>
      <c r="JI11" s="229" t="s">
        <v>154</v>
      </c>
      <c r="JJ11" s="230"/>
      <c r="JK11" s="229" t="s">
        <v>154</v>
      </c>
      <c r="JL11" s="230"/>
      <c r="JM11" s="229" t="s">
        <v>154</v>
      </c>
      <c r="JN11" s="230"/>
      <c r="JO11" s="229" t="s">
        <v>154</v>
      </c>
      <c r="JP11" s="230"/>
      <c r="JQ11" s="229" t="s">
        <v>154</v>
      </c>
      <c r="JR11" s="230"/>
      <c r="JS11" s="229" t="s">
        <v>154</v>
      </c>
      <c r="JT11" s="230"/>
      <c r="JU11" s="229" t="s">
        <v>154</v>
      </c>
      <c r="JV11" s="230"/>
      <c r="JW11" s="229" t="s">
        <v>154</v>
      </c>
      <c r="JX11" s="230"/>
      <c r="JY11" s="229" t="s">
        <v>154</v>
      </c>
      <c r="JZ11" s="230"/>
      <c r="KA11" s="229" t="s">
        <v>154</v>
      </c>
      <c r="KB11" s="230"/>
      <c r="KC11" s="229" t="s">
        <v>154</v>
      </c>
      <c r="KD11" s="230"/>
      <c r="KE11" s="229" t="s">
        <v>154</v>
      </c>
      <c r="KF11" s="230"/>
      <c r="KG11" s="229" t="s">
        <v>154</v>
      </c>
      <c r="KH11" s="230"/>
      <c r="KI11" s="229" t="s">
        <v>154</v>
      </c>
      <c r="KJ11" s="230"/>
      <c r="KK11" s="229" t="s">
        <v>154</v>
      </c>
      <c r="KL11" s="230"/>
      <c r="KM11" s="229" t="s">
        <v>154</v>
      </c>
      <c r="KN11" s="230"/>
      <c r="KO11" s="229" t="s">
        <v>154</v>
      </c>
      <c r="KP11" s="230"/>
      <c r="KQ11" s="229" t="s">
        <v>154</v>
      </c>
      <c r="KR11" s="230"/>
      <c r="KS11" s="229" t="s">
        <v>154</v>
      </c>
      <c r="KT11" s="230"/>
      <c r="KU11" s="229" t="s">
        <v>154</v>
      </c>
      <c r="KV11" s="230"/>
      <c r="KW11" s="229" t="s">
        <v>154</v>
      </c>
      <c r="KX11" s="230"/>
      <c r="KY11" s="229" t="s">
        <v>154</v>
      </c>
      <c r="KZ11" s="230"/>
      <c r="LA11" s="229" t="s">
        <v>154</v>
      </c>
      <c r="LB11" s="230"/>
      <c r="LC11" s="229" t="s">
        <v>154</v>
      </c>
      <c r="LD11" s="230"/>
      <c r="LE11" s="229" t="s">
        <v>154</v>
      </c>
      <c r="LF11" s="230"/>
      <c r="LG11" s="229" t="s">
        <v>154</v>
      </c>
      <c r="LH11" s="230"/>
      <c r="LI11" s="229" t="s">
        <v>154</v>
      </c>
      <c r="LJ11" s="230"/>
      <c r="LK11" s="229" t="s">
        <v>154</v>
      </c>
      <c r="LL11" s="230"/>
      <c r="LM11" s="229" t="s">
        <v>154</v>
      </c>
      <c r="LN11" s="230"/>
      <c r="LO11" s="229" t="s">
        <v>154</v>
      </c>
      <c r="LP11" s="230"/>
      <c r="LQ11" s="229" t="s">
        <v>154</v>
      </c>
      <c r="LR11" s="230"/>
      <c r="LS11" s="229" t="s">
        <v>154</v>
      </c>
      <c r="LT11" s="230"/>
      <c r="LU11" s="229" t="s">
        <v>154</v>
      </c>
      <c r="LV11" s="230"/>
      <c r="LW11" s="229" t="s">
        <v>154</v>
      </c>
      <c r="LX11" s="230"/>
      <c r="LY11" s="229" t="s">
        <v>154</v>
      </c>
      <c r="LZ11" s="230"/>
      <c r="MA11" s="229" t="s">
        <v>154</v>
      </c>
      <c r="MB11" s="230"/>
      <c r="MC11" s="229" t="s">
        <v>154</v>
      </c>
      <c r="MD11" s="230"/>
      <c r="ME11" s="229" t="s">
        <v>154</v>
      </c>
      <c r="MF11" s="230"/>
      <c r="MG11" s="229" t="s">
        <v>154</v>
      </c>
      <c r="MH11" s="230"/>
      <c r="MI11" s="229" t="s">
        <v>154</v>
      </c>
      <c r="MJ11" s="230"/>
      <c r="MK11" s="229" t="s">
        <v>154</v>
      </c>
      <c r="ML11" s="230"/>
      <c r="MM11" s="229" t="s">
        <v>154</v>
      </c>
      <c r="MN11" s="230"/>
      <c r="MO11" s="229" t="s">
        <v>154</v>
      </c>
      <c r="MP11" s="230"/>
      <c r="MQ11" s="229" t="s">
        <v>154</v>
      </c>
      <c r="MR11" s="230"/>
      <c r="MS11" s="229" t="s">
        <v>154</v>
      </c>
      <c r="MT11" s="230"/>
      <c r="MU11" s="229" t="s">
        <v>154</v>
      </c>
      <c r="MV11" s="230"/>
      <c r="MW11" s="229" t="s">
        <v>154</v>
      </c>
      <c r="MX11" s="230"/>
      <c r="MY11" s="229" t="s">
        <v>154</v>
      </c>
      <c r="MZ11" s="230"/>
      <c r="NA11" s="229" t="s">
        <v>154</v>
      </c>
      <c r="NB11" s="230"/>
      <c r="NC11" s="229" t="s">
        <v>154</v>
      </c>
      <c r="ND11" s="230"/>
      <c r="NE11" s="229" t="s">
        <v>154</v>
      </c>
      <c r="NF11" s="230"/>
      <c r="NG11" s="229" t="s">
        <v>154</v>
      </c>
      <c r="NH11" s="230"/>
      <c r="NI11" s="229" t="s">
        <v>154</v>
      </c>
      <c r="NJ11" s="230"/>
      <c r="NK11" s="229" t="s">
        <v>154</v>
      </c>
      <c r="NL11" s="230"/>
      <c r="NM11" s="229" t="s">
        <v>154</v>
      </c>
      <c r="NN11" s="230"/>
      <c r="NO11" s="229" t="s">
        <v>154</v>
      </c>
      <c r="NP11" s="230"/>
      <c r="NQ11" s="229" t="s">
        <v>154</v>
      </c>
      <c r="NR11" s="230"/>
      <c r="NS11" s="229" t="s">
        <v>154</v>
      </c>
      <c r="NT11" s="230"/>
      <c r="NU11" s="229" t="s">
        <v>154</v>
      </c>
      <c r="NV11" s="230"/>
      <c r="NW11" s="229" t="s">
        <v>154</v>
      </c>
      <c r="NX11" s="230"/>
      <c r="NY11" s="229" t="s">
        <v>154</v>
      </c>
      <c r="NZ11" s="230"/>
      <c r="OA11" s="229" t="s">
        <v>154</v>
      </c>
      <c r="OB11" s="230"/>
      <c r="OC11" s="229" t="s">
        <v>154</v>
      </c>
      <c r="OD11" s="230"/>
      <c r="OE11" s="229" t="s">
        <v>154</v>
      </c>
      <c r="OF11" s="230"/>
      <c r="OG11" s="229" t="s">
        <v>154</v>
      </c>
      <c r="OH11" s="230"/>
      <c r="OI11" s="229" t="s">
        <v>154</v>
      </c>
      <c r="OJ11" s="230"/>
      <c r="OK11" s="229" t="s">
        <v>154</v>
      </c>
      <c r="OL11" s="230"/>
      <c r="OM11" s="229" t="s">
        <v>154</v>
      </c>
      <c r="ON11" s="230"/>
      <c r="OO11" s="229" t="s">
        <v>154</v>
      </c>
      <c r="OP11" s="230"/>
      <c r="OQ11" s="229" t="s">
        <v>154</v>
      </c>
      <c r="OR11" s="230"/>
      <c r="OS11" s="229" t="s">
        <v>154</v>
      </c>
      <c r="OT11" s="230"/>
      <c r="OU11" s="229" t="s">
        <v>154</v>
      </c>
      <c r="OV11" s="230"/>
      <c r="OW11" s="229" t="s">
        <v>154</v>
      </c>
      <c r="OX11" s="230"/>
      <c r="OY11" s="229" t="s">
        <v>154</v>
      </c>
      <c r="OZ11" s="230"/>
      <c r="PA11" s="229" t="s">
        <v>154</v>
      </c>
      <c r="PB11" s="230"/>
      <c r="PC11" s="229" t="s">
        <v>154</v>
      </c>
      <c r="PD11" s="230"/>
      <c r="PE11" s="229" t="s">
        <v>154</v>
      </c>
      <c r="PF11" s="230"/>
      <c r="PG11" s="229" t="s">
        <v>154</v>
      </c>
      <c r="PH11" s="230"/>
      <c r="PI11" s="229" t="s">
        <v>154</v>
      </c>
      <c r="PJ11" s="230"/>
      <c r="PK11" s="229" t="s">
        <v>154</v>
      </c>
      <c r="PL11" s="230"/>
      <c r="PM11" s="229" t="s">
        <v>154</v>
      </c>
      <c r="PN11" s="230"/>
      <c r="PO11" s="229" t="s">
        <v>154</v>
      </c>
      <c r="PP11" s="230"/>
      <c r="PQ11" s="229" t="s">
        <v>154</v>
      </c>
      <c r="PR11" s="230"/>
      <c r="PS11" s="229" t="s">
        <v>154</v>
      </c>
      <c r="PT11" s="230"/>
      <c r="PU11" s="229" t="s">
        <v>154</v>
      </c>
      <c r="PV11" s="230"/>
      <c r="PW11" s="229" t="s">
        <v>154</v>
      </c>
      <c r="PX11" s="230"/>
      <c r="PY11" s="229" t="s">
        <v>154</v>
      </c>
      <c r="PZ11" s="230"/>
      <c r="QA11" s="229" t="s">
        <v>154</v>
      </c>
      <c r="QB11" s="230"/>
      <c r="QC11" s="229" t="s">
        <v>154</v>
      </c>
      <c r="QD11" s="230"/>
      <c r="QE11" s="229" t="s">
        <v>154</v>
      </c>
      <c r="QF11" s="230"/>
      <c r="QG11" s="229" t="s">
        <v>154</v>
      </c>
      <c r="QH11" s="230"/>
      <c r="QI11" s="229" t="s">
        <v>154</v>
      </c>
      <c r="QJ11" s="230"/>
      <c r="QK11" s="229" t="s">
        <v>154</v>
      </c>
      <c r="QL11" s="230"/>
      <c r="QM11" s="229" t="s">
        <v>154</v>
      </c>
      <c r="QN11" s="230"/>
      <c r="QO11" s="229" t="s">
        <v>154</v>
      </c>
      <c r="QP11" s="230"/>
      <c r="QQ11" s="229" t="s">
        <v>154</v>
      </c>
      <c r="QR11" s="230"/>
      <c r="QS11" s="229" t="s">
        <v>154</v>
      </c>
      <c r="QT11" s="230"/>
      <c r="QU11" s="229" t="s">
        <v>154</v>
      </c>
      <c r="QV11" s="230"/>
      <c r="QW11" s="229" t="s">
        <v>154</v>
      </c>
      <c r="QX11" s="230"/>
      <c r="QY11" s="229" t="s">
        <v>154</v>
      </c>
      <c r="QZ11" s="230"/>
      <c r="RA11" s="229" t="s">
        <v>154</v>
      </c>
      <c r="RB11" s="230"/>
      <c r="RC11" s="229" t="s">
        <v>154</v>
      </c>
      <c r="RD11" s="230"/>
      <c r="RE11" s="229" t="s">
        <v>154</v>
      </c>
      <c r="RF11" s="230"/>
      <c r="RG11" s="229" t="s">
        <v>154</v>
      </c>
      <c r="RH11" s="230"/>
      <c r="RI11" s="229" t="s">
        <v>154</v>
      </c>
      <c r="RJ11" s="230"/>
      <c r="RK11" s="229" t="s">
        <v>154</v>
      </c>
      <c r="RL11" s="230"/>
      <c r="RM11" s="229" t="s">
        <v>154</v>
      </c>
      <c r="RN11" s="230"/>
      <c r="RO11" s="229" t="s">
        <v>154</v>
      </c>
      <c r="RP11" s="230"/>
      <c r="RQ11" s="229" t="s">
        <v>154</v>
      </c>
      <c r="RR11" s="230"/>
      <c r="RS11" s="229" t="s">
        <v>154</v>
      </c>
      <c r="RT11" s="230"/>
      <c r="RU11" s="229" t="s">
        <v>154</v>
      </c>
      <c r="RV11" s="230"/>
      <c r="RW11" s="229" t="s">
        <v>154</v>
      </c>
      <c r="RX11" s="230"/>
      <c r="RY11" s="229" t="s">
        <v>154</v>
      </c>
      <c r="RZ11" s="230"/>
      <c r="SA11" s="229" t="s">
        <v>154</v>
      </c>
      <c r="SB11" s="230"/>
      <c r="SC11" s="229" t="s">
        <v>154</v>
      </c>
      <c r="SD11" s="230"/>
      <c r="SE11" s="229" t="s">
        <v>154</v>
      </c>
      <c r="SF11" s="230"/>
      <c r="SG11" s="229" t="s">
        <v>154</v>
      </c>
      <c r="SH11" s="230"/>
      <c r="SI11" s="229" t="s">
        <v>154</v>
      </c>
      <c r="SJ11" s="230"/>
      <c r="SK11" s="229" t="s">
        <v>154</v>
      </c>
      <c r="SL11" s="230"/>
      <c r="SM11" s="229" t="s">
        <v>154</v>
      </c>
      <c r="SN11" s="230"/>
      <c r="SO11" s="229" t="s">
        <v>154</v>
      </c>
      <c r="SP11" s="230"/>
      <c r="SQ11" s="229" t="s">
        <v>154</v>
      </c>
      <c r="SR11" s="230"/>
      <c r="SS11" s="229" t="s">
        <v>154</v>
      </c>
      <c r="ST11" s="230"/>
      <c r="SU11" s="229" t="s">
        <v>154</v>
      </c>
      <c r="SV11" s="230"/>
      <c r="SW11" s="229" t="s">
        <v>154</v>
      </c>
      <c r="SX11" s="230"/>
      <c r="SY11" s="229" t="s">
        <v>154</v>
      </c>
      <c r="SZ11" s="230"/>
      <c r="TA11" s="229" t="s">
        <v>154</v>
      </c>
      <c r="TB11" s="230"/>
      <c r="TC11" s="229" t="s">
        <v>154</v>
      </c>
      <c r="TD11" s="230"/>
      <c r="TE11" s="229" t="s">
        <v>154</v>
      </c>
      <c r="TF11" s="230"/>
      <c r="TG11" s="229" t="s">
        <v>154</v>
      </c>
      <c r="TH11" s="230"/>
      <c r="TI11" s="229" t="s">
        <v>154</v>
      </c>
      <c r="TJ11" s="230"/>
      <c r="TK11" s="229" t="s">
        <v>154</v>
      </c>
      <c r="TL11" s="230"/>
      <c r="TM11" s="229" t="s">
        <v>154</v>
      </c>
      <c r="TN11" s="230"/>
      <c r="TO11" s="229" t="s">
        <v>154</v>
      </c>
      <c r="TP11" s="230"/>
      <c r="TQ11" s="229" t="s">
        <v>154</v>
      </c>
      <c r="TR11" s="230"/>
      <c r="TS11" s="229" t="s">
        <v>154</v>
      </c>
      <c r="TT11" s="230"/>
      <c r="TU11" s="229" t="s">
        <v>154</v>
      </c>
      <c r="TV11" s="230"/>
      <c r="TW11" s="229" t="s">
        <v>154</v>
      </c>
      <c r="TX11" s="230"/>
      <c r="TY11" s="229" t="s">
        <v>154</v>
      </c>
      <c r="TZ11" s="230"/>
      <c r="UA11" s="229" t="s">
        <v>154</v>
      </c>
      <c r="UB11" s="230"/>
      <c r="UC11" s="229" t="s">
        <v>154</v>
      </c>
      <c r="UD11" s="230"/>
      <c r="UE11" s="229" t="s">
        <v>154</v>
      </c>
      <c r="UF11" s="230"/>
      <c r="UG11" s="229" t="s">
        <v>154</v>
      </c>
      <c r="UH11" s="230"/>
      <c r="UI11" s="229" t="s">
        <v>154</v>
      </c>
      <c r="UJ11" s="230"/>
      <c r="UK11" s="229" t="s">
        <v>154</v>
      </c>
      <c r="UL11" s="230"/>
      <c r="UM11" s="229" t="s">
        <v>154</v>
      </c>
      <c r="UN11" s="230"/>
      <c r="UO11" s="229" t="s">
        <v>154</v>
      </c>
      <c r="UP11" s="230"/>
      <c r="UQ11" s="229" t="s">
        <v>154</v>
      </c>
      <c r="UR11" s="230"/>
      <c r="US11" s="229" t="s">
        <v>154</v>
      </c>
      <c r="UT11" s="230"/>
      <c r="UU11" s="229" t="s">
        <v>154</v>
      </c>
      <c r="UV11" s="230"/>
      <c r="UW11" s="229" t="s">
        <v>154</v>
      </c>
      <c r="UX11" s="230"/>
      <c r="UY11" s="229" t="s">
        <v>154</v>
      </c>
      <c r="UZ11" s="230"/>
      <c r="VA11" s="229" t="s">
        <v>154</v>
      </c>
      <c r="VB11" s="230"/>
      <c r="VC11" s="229" t="s">
        <v>154</v>
      </c>
      <c r="VD11" s="230"/>
      <c r="VE11" s="229" t="s">
        <v>154</v>
      </c>
      <c r="VF11" s="230"/>
      <c r="VG11" s="229" t="s">
        <v>154</v>
      </c>
      <c r="VH11" s="230"/>
      <c r="VI11" s="229" t="s">
        <v>154</v>
      </c>
      <c r="VJ11" s="230"/>
      <c r="VK11" s="229" t="s">
        <v>154</v>
      </c>
      <c r="VL11" s="230"/>
      <c r="VM11" s="229" t="s">
        <v>154</v>
      </c>
      <c r="VN11" s="230"/>
      <c r="VO11" s="229" t="s">
        <v>154</v>
      </c>
      <c r="VP11" s="230"/>
      <c r="VQ11" s="229" t="s">
        <v>154</v>
      </c>
      <c r="VR11" s="230"/>
      <c r="VS11" s="229" t="s">
        <v>154</v>
      </c>
      <c r="VT11" s="230"/>
      <c r="VU11" s="229" t="s">
        <v>154</v>
      </c>
      <c r="VV11" s="230"/>
      <c r="VW11" s="229" t="s">
        <v>154</v>
      </c>
      <c r="VX11" s="230"/>
      <c r="VY11" s="229" t="s">
        <v>154</v>
      </c>
      <c r="VZ11" s="230"/>
      <c r="WA11" s="229" t="s">
        <v>154</v>
      </c>
      <c r="WB11" s="230"/>
    </row>
    <row r="12" spans="1:601">
      <c r="A12" s="42"/>
      <c r="B12" s="42" t="s">
        <v>257</v>
      </c>
      <c r="C12" s="48"/>
      <c r="D12" s="42" t="s">
        <v>153</v>
      </c>
      <c r="E12" s="47" t="s">
        <v>167</v>
      </c>
      <c r="F12" s="48" t="s">
        <v>153</v>
      </c>
      <c r="G12" s="48"/>
      <c r="H12" s="42" t="s">
        <v>153</v>
      </c>
      <c r="I12" s="48"/>
      <c r="J12" s="42" t="s">
        <v>153</v>
      </c>
      <c r="K12" s="48"/>
      <c r="L12" s="42" t="s">
        <v>153</v>
      </c>
      <c r="M12" s="48"/>
      <c r="N12" s="48" t="s">
        <v>153</v>
      </c>
      <c r="O12" s="47" t="s">
        <v>180</v>
      </c>
      <c r="P12" s="48" t="s">
        <v>153</v>
      </c>
      <c r="Q12" s="48"/>
      <c r="R12" s="42" t="s">
        <v>153</v>
      </c>
      <c r="S12" s="48"/>
      <c r="T12" s="42" t="s">
        <v>153</v>
      </c>
      <c r="U12" s="42" t="s">
        <v>149</v>
      </c>
      <c r="V12" s="42" t="s">
        <v>153</v>
      </c>
      <c r="W12" s="48"/>
      <c r="X12" s="42" t="s">
        <v>153</v>
      </c>
      <c r="Y12" s="47" t="s">
        <v>167</v>
      </c>
      <c r="Z12" s="48" t="s">
        <v>153</v>
      </c>
      <c r="AA12" s="48"/>
      <c r="AB12" s="42" t="s">
        <v>153</v>
      </c>
      <c r="AC12" s="48"/>
      <c r="AD12" s="42" t="s">
        <v>153</v>
      </c>
      <c r="AE12" s="48"/>
      <c r="AF12" s="42" t="s">
        <v>153</v>
      </c>
      <c r="AG12" s="48"/>
      <c r="AH12" s="48" t="s">
        <v>153</v>
      </c>
      <c r="AI12" s="47" t="s">
        <v>180</v>
      </c>
      <c r="AJ12" s="48" t="s">
        <v>153</v>
      </c>
      <c r="AK12" s="48"/>
      <c r="AL12" s="42" t="s">
        <v>153</v>
      </c>
      <c r="AM12" s="48"/>
      <c r="AN12" s="42" t="s">
        <v>153</v>
      </c>
      <c r="AO12" s="42" t="s">
        <v>149</v>
      </c>
      <c r="AP12" s="42" t="s">
        <v>153</v>
      </c>
      <c r="AQ12" s="48"/>
      <c r="AR12" s="42" t="s">
        <v>153</v>
      </c>
      <c r="AS12" s="47" t="s">
        <v>167</v>
      </c>
      <c r="AT12" s="48" t="s">
        <v>153</v>
      </c>
      <c r="AU12" s="48"/>
      <c r="AV12" s="42" t="s">
        <v>153</v>
      </c>
      <c r="AW12" s="48"/>
      <c r="AX12" s="42" t="s">
        <v>153</v>
      </c>
      <c r="AY12" s="48"/>
      <c r="AZ12" s="42" t="s">
        <v>153</v>
      </c>
      <c r="BA12" s="48"/>
      <c r="BB12" s="48" t="s">
        <v>153</v>
      </c>
      <c r="BC12" s="47" t="s">
        <v>180</v>
      </c>
      <c r="BD12" s="48" t="s">
        <v>153</v>
      </c>
      <c r="BE12" s="48"/>
      <c r="BF12" s="42" t="s">
        <v>153</v>
      </c>
      <c r="BG12" s="48"/>
      <c r="BH12" s="42" t="s">
        <v>153</v>
      </c>
      <c r="BI12" s="42" t="s">
        <v>149</v>
      </c>
      <c r="BJ12" s="42" t="s">
        <v>153</v>
      </c>
      <c r="BK12" s="48"/>
      <c r="BL12" s="42" t="s">
        <v>153</v>
      </c>
      <c r="BM12" s="47" t="s">
        <v>167</v>
      </c>
      <c r="BN12" s="48" t="s">
        <v>153</v>
      </c>
      <c r="BO12" s="48"/>
      <c r="BP12" s="42" t="s">
        <v>153</v>
      </c>
      <c r="BQ12" s="48"/>
      <c r="BR12" s="42" t="s">
        <v>153</v>
      </c>
      <c r="BS12" s="48"/>
      <c r="BT12" s="42" t="s">
        <v>153</v>
      </c>
      <c r="BU12" s="48"/>
      <c r="BV12" s="48" t="s">
        <v>153</v>
      </c>
      <c r="BW12" s="47" t="s">
        <v>180</v>
      </c>
      <c r="BX12" s="48" t="s">
        <v>153</v>
      </c>
      <c r="BY12" s="48"/>
      <c r="BZ12" s="42" t="s">
        <v>153</v>
      </c>
      <c r="CA12" s="48"/>
      <c r="CB12" s="42" t="s">
        <v>153</v>
      </c>
      <c r="CC12" s="42" t="s">
        <v>149</v>
      </c>
      <c r="CD12" s="42" t="s">
        <v>153</v>
      </c>
      <c r="CE12" s="48"/>
      <c r="CF12" s="42" t="s">
        <v>153</v>
      </c>
      <c r="CG12" s="47" t="s">
        <v>167</v>
      </c>
      <c r="CH12" s="48" t="s">
        <v>153</v>
      </c>
      <c r="CI12" s="48"/>
      <c r="CJ12" s="42" t="s">
        <v>153</v>
      </c>
      <c r="CK12" s="48"/>
      <c r="CL12" s="42" t="s">
        <v>153</v>
      </c>
      <c r="CM12" s="48"/>
      <c r="CN12" s="42" t="s">
        <v>153</v>
      </c>
      <c r="CO12" s="48"/>
      <c r="CP12" s="48" t="s">
        <v>153</v>
      </c>
      <c r="CQ12" s="47" t="s">
        <v>180</v>
      </c>
      <c r="CR12" s="48" t="s">
        <v>153</v>
      </c>
      <c r="CS12" s="48"/>
      <c r="CT12" s="42" t="s">
        <v>153</v>
      </c>
      <c r="CU12" s="48"/>
      <c r="CV12" s="42" t="s">
        <v>153</v>
      </c>
      <c r="CW12" s="42" t="s">
        <v>149</v>
      </c>
      <c r="CX12" s="42" t="s">
        <v>153</v>
      </c>
      <c r="CY12" s="48"/>
      <c r="CZ12" s="42" t="s">
        <v>153</v>
      </c>
      <c r="DA12" s="47" t="s">
        <v>167</v>
      </c>
      <c r="DB12" s="48" t="s">
        <v>153</v>
      </c>
      <c r="DC12" s="48"/>
      <c r="DD12" s="42" t="s">
        <v>153</v>
      </c>
      <c r="DE12" s="48"/>
      <c r="DF12" s="42" t="s">
        <v>153</v>
      </c>
      <c r="DG12" s="48"/>
      <c r="DH12" s="42" t="s">
        <v>153</v>
      </c>
      <c r="DI12" s="48"/>
      <c r="DJ12" s="48" t="s">
        <v>153</v>
      </c>
      <c r="DK12" s="47" t="s">
        <v>180</v>
      </c>
      <c r="DL12" s="48" t="s">
        <v>153</v>
      </c>
      <c r="DM12" s="48"/>
      <c r="DN12" s="42" t="s">
        <v>153</v>
      </c>
      <c r="DO12" s="48"/>
      <c r="DP12" s="42" t="s">
        <v>153</v>
      </c>
      <c r="DQ12" s="42" t="s">
        <v>149</v>
      </c>
      <c r="DR12" s="42" t="s">
        <v>153</v>
      </c>
      <c r="DS12" s="48"/>
      <c r="DT12" s="42" t="s">
        <v>153</v>
      </c>
      <c r="DU12" s="47" t="s">
        <v>167</v>
      </c>
      <c r="DV12" s="48" t="s">
        <v>153</v>
      </c>
      <c r="DW12" s="48"/>
      <c r="DX12" s="42" t="s">
        <v>153</v>
      </c>
      <c r="DY12" s="48"/>
      <c r="DZ12" s="42" t="s">
        <v>153</v>
      </c>
      <c r="EA12" s="48"/>
      <c r="EB12" s="42" t="s">
        <v>153</v>
      </c>
      <c r="EC12" s="48"/>
      <c r="ED12" s="48" t="s">
        <v>153</v>
      </c>
      <c r="EE12" s="47" t="s">
        <v>180</v>
      </c>
      <c r="EF12" s="48" t="s">
        <v>153</v>
      </c>
      <c r="EG12" s="48"/>
      <c r="EH12" s="42" t="s">
        <v>153</v>
      </c>
      <c r="EI12" s="48"/>
      <c r="EJ12" s="42" t="s">
        <v>153</v>
      </c>
      <c r="EK12" s="42" t="s">
        <v>149</v>
      </c>
      <c r="EL12" s="42" t="s">
        <v>153</v>
      </c>
      <c r="EM12" s="48"/>
      <c r="EN12" s="42" t="s">
        <v>153</v>
      </c>
      <c r="EO12" s="47" t="s">
        <v>167</v>
      </c>
      <c r="EP12" s="48" t="s">
        <v>153</v>
      </c>
      <c r="EQ12" s="48"/>
      <c r="ER12" s="42" t="s">
        <v>153</v>
      </c>
      <c r="ES12" s="48"/>
      <c r="ET12" s="42" t="s">
        <v>153</v>
      </c>
      <c r="EU12" s="48"/>
      <c r="EV12" s="42" t="s">
        <v>153</v>
      </c>
      <c r="EW12" s="48"/>
      <c r="EX12" s="48" t="s">
        <v>153</v>
      </c>
      <c r="EY12" s="47" t="s">
        <v>180</v>
      </c>
      <c r="EZ12" s="48" t="s">
        <v>153</v>
      </c>
      <c r="FA12" s="48"/>
      <c r="FB12" s="42" t="s">
        <v>153</v>
      </c>
      <c r="FC12" s="48"/>
      <c r="FD12" s="42" t="s">
        <v>153</v>
      </c>
      <c r="FE12" s="42" t="s">
        <v>149</v>
      </c>
      <c r="FF12" s="42" t="s">
        <v>153</v>
      </c>
      <c r="FG12" s="48"/>
      <c r="FH12" s="42" t="s">
        <v>153</v>
      </c>
      <c r="FI12" s="47" t="s">
        <v>167</v>
      </c>
      <c r="FJ12" s="48" t="s">
        <v>153</v>
      </c>
      <c r="FK12" s="48"/>
      <c r="FL12" s="42" t="s">
        <v>153</v>
      </c>
      <c r="FM12" s="48"/>
      <c r="FN12" s="42" t="s">
        <v>153</v>
      </c>
      <c r="FO12" s="48"/>
      <c r="FP12" s="42" t="s">
        <v>153</v>
      </c>
      <c r="FQ12" s="48"/>
      <c r="FR12" s="48" t="s">
        <v>153</v>
      </c>
      <c r="FS12" s="47" t="s">
        <v>180</v>
      </c>
      <c r="FT12" s="48" t="s">
        <v>153</v>
      </c>
      <c r="FU12" s="48"/>
      <c r="FV12" s="42" t="s">
        <v>153</v>
      </c>
      <c r="FW12" s="48"/>
      <c r="FX12" s="42" t="s">
        <v>153</v>
      </c>
      <c r="FY12" s="42" t="s">
        <v>149</v>
      </c>
      <c r="FZ12" s="42" t="s">
        <v>153</v>
      </c>
      <c r="GA12" s="48"/>
      <c r="GB12" s="42" t="s">
        <v>153</v>
      </c>
      <c r="GC12" s="47" t="s">
        <v>167</v>
      </c>
      <c r="GD12" s="48" t="s">
        <v>153</v>
      </c>
      <c r="GE12" s="48"/>
      <c r="GF12" s="42" t="s">
        <v>153</v>
      </c>
      <c r="GG12" s="48"/>
      <c r="GH12" s="42" t="s">
        <v>153</v>
      </c>
      <c r="GI12" s="48"/>
      <c r="GJ12" s="42" t="s">
        <v>153</v>
      </c>
      <c r="GK12" s="48"/>
      <c r="GL12" s="48" t="s">
        <v>153</v>
      </c>
      <c r="GM12" s="47" t="s">
        <v>180</v>
      </c>
      <c r="GN12" s="48" t="s">
        <v>153</v>
      </c>
      <c r="GO12" s="48"/>
      <c r="GP12" s="42" t="s">
        <v>153</v>
      </c>
      <c r="GQ12" s="48"/>
      <c r="GR12" s="42" t="s">
        <v>153</v>
      </c>
      <c r="GS12" s="42" t="s">
        <v>149</v>
      </c>
      <c r="GT12" s="42" t="s">
        <v>153</v>
      </c>
      <c r="GU12" s="48"/>
      <c r="GV12" s="42" t="s">
        <v>153</v>
      </c>
      <c r="GW12" s="47" t="s">
        <v>167</v>
      </c>
      <c r="GX12" s="48" t="s">
        <v>153</v>
      </c>
      <c r="GY12" s="48"/>
      <c r="GZ12" s="42" t="s">
        <v>153</v>
      </c>
      <c r="HA12" s="48"/>
      <c r="HB12" s="42" t="s">
        <v>153</v>
      </c>
      <c r="HC12" s="48"/>
      <c r="HD12" s="42" t="s">
        <v>153</v>
      </c>
      <c r="HE12" s="48"/>
      <c r="HF12" s="48" t="s">
        <v>153</v>
      </c>
      <c r="HG12" s="47" t="s">
        <v>180</v>
      </c>
      <c r="HH12" s="48" t="s">
        <v>153</v>
      </c>
      <c r="HI12" s="48"/>
      <c r="HJ12" s="42" t="s">
        <v>153</v>
      </c>
      <c r="HK12" s="48"/>
      <c r="HL12" s="42" t="s">
        <v>153</v>
      </c>
      <c r="HM12" s="42" t="s">
        <v>149</v>
      </c>
      <c r="HN12" s="42" t="s">
        <v>153</v>
      </c>
      <c r="HO12" s="48"/>
      <c r="HP12" s="42" t="s">
        <v>153</v>
      </c>
      <c r="HQ12" s="47" t="s">
        <v>167</v>
      </c>
      <c r="HR12" s="48" t="s">
        <v>153</v>
      </c>
      <c r="HS12" s="48"/>
      <c r="HT12" s="42" t="s">
        <v>153</v>
      </c>
      <c r="HU12" s="48"/>
      <c r="HV12" s="42" t="s">
        <v>153</v>
      </c>
      <c r="HW12" s="48"/>
      <c r="HX12" s="42" t="s">
        <v>153</v>
      </c>
      <c r="HY12" s="48"/>
      <c r="HZ12" s="48" t="s">
        <v>153</v>
      </c>
      <c r="IA12" s="47" t="s">
        <v>180</v>
      </c>
      <c r="IB12" s="48" t="s">
        <v>153</v>
      </c>
      <c r="IC12" s="48"/>
      <c r="ID12" s="42" t="s">
        <v>153</v>
      </c>
      <c r="IE12" s="48"/>
      <c r="IF12" s="42" t="s">
        <v>153</v>
      </c>
      <c r="IG12" s="42" t="s">
        <v>149</v>
      </c>
      <c r="IH12" s="42" t="s">
        <v>153</v>
      </c>
      <c r="II12" s="48"/>
      <c r="IJ12" s="42" t="s">
        <v>153</v>
      </c>
      <c r="IK12" s="47" t="s">
        <v>167</v>
      </c>
      <c r="IL12" s="48" t="s">
        <v>153</v>
      </c>
      <c r="IM12" s="48"/>
      <c r="IN12" s="42" t="s">
        <v>153</v>
      </c>
      <c r="IO12" s="48"/>
      <c r="IP12" s="42" t="s">
        <v>153</v>
      </c>
      <c r="IQ12" s="48"/>
      <c r="IR12" s="42" t="s">
        <v>153</v>
      </c>
      <c r="IS12" s="48"/>
      <c r="IT12" s="48" t="s">
        <v>153</v>
      </c>
      <c r="IU12" s="47" t="s">
        <v>180</v>
      </c>
      <c r="IV12" s="48" t="s">
        <v>153</v>
      </c>
      <c r="IW12" s="48"/>
      <c r="IX12" s="42" t="s">
        <v>153</v>
      </c>
      <c r="IY12" s="48"/>
      <c r="IZ12" s="42" t="s">
        <v>153</v>
      </c>
      <c r="JA12" s="42" t="s">
        <v>149</v>
      </c>
      <c r="JB12" s="42" t="s">
        <v>153</v>
      </c>
      <c r="JC12" s="48"/>
      <c r="JD12" s="42" t="s">
        <v>153</v>
      </c>
      <c r="JE12" s="47" t="s">
        <v>167</v>
      </c>
      <c r="JF12" s="48" t="s">
        <v>153</v>
      </c>
      <c r="JG12" s="48"/>
      <c r="JH12" s="42" t="s">
        <v>153</v>
      </c>
      <c r="JI12" s="48"/>
      <c r="JJ12" s="42" t="s">
        <v>153</v>
      </c>
      <c r="JK12" s="48"/>
      <c r="JL12" s="42" t="s">
        <v>153</v>
      </c>
      <c r="JM12" s="48"/>
      <c r="JN12" s="48" t="s">
        <v>153</v>
      </c>
      <c r="JO12" s="47" t="s">
        <v>180</v>
      </c>
      <c r="JP12" s="48" t="s">
        <v>153</v>
      </c>
      <c r="JQ12" s="48"/>
      <c r="JR12" s="42" t="s">
        <v>153</v>
      </c>
      <c r="JS12" s="48"/>
      <c r="JT12" s="42" t="s">
        <v>153</v>
      </c>
      <c r="JU12" s="42" t="s">
        <v>149</v>
      </c>
      <c r="JV12" s="42" t="s">
        <v>153</v>
      </c>
      <c r="JW12" s="48"/>
      <c r="JX12" s="42" t="s">
        <v>153</v>
      </c>
      <c r="JY12" s="47" t="s">
        <v>167</v>
      </c>
      <c r="JZ12" s="48" t="s">
        <v>153</v>
      </c>
      <c r="KA12" s="48"/>
      <c r="KB12" s="42" t="s">
        <v>153</v>
      </c>
      <c r="KC12" s="48"/>
      <c r="KD12" s="42" t="s">
        <v>153</v>
      </c>
      <c r="KE12" s="48"/>
      <c r="KF12" s="42" t="s">
        <v>153</v>
      </c>
      <c r="KG12" s="48"/>
      <c r="KH12" s="48" t="s">
        <v>153</v>
      </c>
      <c r="KI12" s="47" t="s">
        <v>180</v>
      </c>
      <c r="KJ12" s="48" t="s">
        <v>153</v>
      </c>
      <c r="KK12" s="48"/>
      <c r="KL12" s="42" t="s">
        <v>153</v>
      </c>
      <c r="KM12" s="48"/>
      <c r="KN12" s="42" t="s">
        <v>153</v>
      </c>
      <c r="KO12" s="42" t="s">
        <v>149</v>
      </c>
      <c r="KP12" s="42" t="s">
        <v>153</v>
      </c>
      <c r="KQ12" s="48"/>
      <c r="KR12" s="42" t="s">
        <v>153</v>
      </c>
      <c r="KS12" s="47" t="s">
        <v>167</v>
      </c>
      <c r="KT12" s="48" t="s">
        <v>153</v>
      </c>
      <c r="KU12" s="48"/>
      <c r="KV12" s="42" t="s">
        <v>153</v>
      </c>
      <c r="KW12" s="48"/>
      <c r="KX12" s="42" t="s">
        <v>153</v>
      </c>
      <c r="KY12" s="48"/>
      <c r="KZ12" s="42" t="s">
        <v>153</v>
      </c>
      <c r="LA12" s="48"/>
      <c r="LB12" s="48" t="s">
        <v>153</v>
      </c>
      <c r="LC12" s="47" t="s">
        <v>180</v>
      </c>
      <c r="LD12" s="48" t="s">
        <v>153</v>
      </c>
      <c r="LE12" s="48"/>
      <c r="LF12" s="42" t="s">
        <v>153</v>
      </c>
      <c r="LG12" s="48"/>
      <c r="LH12" s="42" t="s">
        <v>153</v>
      </c>
      <c r="LI12" s="42" t="s">
        <v>149</v>
      </c>
      <c r="LJ12" s="42" t="s">
        <v>153</v>
      </c>
      <c r="LK12" s="48"/>
      <c r="LL12" s="42" t="s">
        <v>153</v>
      </c>
      <c r="LM12" s="47" t="s">
        <v>167</v>
      </c>
      <c r="LN12" s="48" t="s">
        <v>153</v>
      </c>
      <c r="LO12" s="48"/>
      <c r="LP12" s="42" t="s">
        <v>153</v>
      </c>
      <c r="LQ12" s="48"/>
      <c r="LR12" s="42" t="s">
        <v>153</v>
      </c>
      <c r="LS12" s="48"/>
      <c r="LT12" s="42" t="s">
        <v>153</v>
      </c>
      <c r="LU12" s="48"/>
      <c r="LV12" s="48" t="s">
        <v>153</v>
      </c>
      <c r="LW12" s="47" t="s">
        <v>180</v>
      </c>
      <c r="LX12" s="48" t="s">
        <v>153</v>
      </c>
      <c r="LY12" s="48"/>
      <c r="LZ12" s="42" t="s">
        <v>153</v>
      </c>
      <c r="MA12" s="48"/>
      <c r="MB12" s="42" t="s">
        <v>153</v>
      </c>
      <c r="MC12" s="42" t="s">
        <v>149</v>
      </c>
      <c r="MD12" s="42" t="s">
        <v>153</v>
      </c>
      <c r="ME12" s="48"/>
      <c r="MF12" s="42" t="s">
        <v>153</v>
      </c>
      <c r="MG12" s="47" t="s">
        <v>167</v>
      </c>
      <c r="MH12" s="48" t="s">
        <v>153</v>
      </c>
      <c r="MI12" s="48"/>
      <c r="MJ12" s="42" t="s">
        <v>153</v>
      </c>
      <c r="MK12" s="48"/>
      <c r="ML12" s="42" t="s">
        <v>153</v>
      </c>
      <c r="MM12" s="48"/>
      <c r="MN12" s="42" t="s">
        <v>153</v>
      </c>
      <c r="MO12" s="48"/>
      <c r="MP12" s="48" t="s">
        <v>153</v>
      </c>
      <c r="MQ12" s="47" t="s">
        <v>180</v>
      </c>
      <c r="MR12" s="48" t="s">
        <v>153</v>
      </c>
      <c r="MS12" s="48"/>
      <c r="MT12" s="42" t="s">
        <v>153</v>
      </c>
      <c r="MU12" s="48"/>
      <c r="MV12" s="42" t="s">
        <v>153</v>
      </c>
      <c r="MW12" s="42" t="s">
        <v>149</v>
      </c>
      <c r="MX12" s="42" t="s">
        <v>153</v>
      </c>
      <c r="MY12" s="48"/>
      <c r="MZ12" s="42" t="s">
        <v>153</v>
      </c>
      <c r="NA12" s="47" t="s">
        <v>167</v>
      </c>
      <c r="NB12" s="48" t="s">
        <v>153</v>
      </c>
      <c r="NC12" s="48"/>
      <c r="ND12" s="42" t="s">
        <v>153</v>
      </c>
      <c r="NE12" s="48"/>
      <c r="NF12" s="42" t="s">
        <v>153</v>
      </c>
      <c r="NG12" s="48"/>
      <c r="NH12" s="42" t="s">
        <v>153</v>
      </c>
      <c r="NI12" s="48"/>
      <c r="NJ12" s="48" t="s">
        <v>153</v>
      </c>
      <c r="NK12" s="47" t="s">
        <v>180</v>
      </c>
      <c r="NL12" s="48" t="s">
        <v>153</v>
      </c>
      <c r="NM12" s="48"/>
      <c r="NN12" s="42" t="s">
        <v>153</v>
      </c>
      <c r="NO12" s="48"/>
      <c r="NP12" s="42" t="s">
        <v>153</v>
      </c>
      <c r="NQ12" s="42" t="s">
        <v>149</v>
      </c>
      <c r="NR12" s="42" t="s">
        <v>153</v>
      </c>
      <c r="NS12" s="48"/>
      <c r="NT12" s="42" t="s">
        <v>153</v>
      </c>
      <c r="NU12" s="47" t="s">
        <v>167</v>
      </c>
      <c r="NV12" s="48" t="s">
        <v>153</v>
      </c>
      <c r="NW12" s="48"/>
      <c r="NX12" s="42" t="s">
        <v>153</v>
      </c>
      <c r="NY12" s="48"/>
      <c r="NZ12" s="42" t="s">
        <v>153</v>
      </c>
      <c r="OA12" s="48"/>
      <c r="OB12" s="42" t="s">
        <v>153</v>
      </c>
      <c r="OC12" s="48"/>
      <c r="OD12" s="48" t="s">
        <v>153</v>
      </c>
      <c r="OE12" s="47" t="s">
        <v>180</v>
      </c>
      <c r="OF12" s="48" t="s">
        <v>153</v>
      </c>
      <c r="OG12" s="48"/>
      <c r="OH12" s="42" t="s">
        <v>153</v>
      </c>
      <c r="OI12" s="48"/>
      <c r="OJ12" s="42" t="s">
        <v>153</v>
      </c>
      <c r="OK12" s="42" t="s">
        <v>149</v>
      </c>
      <c r="OL12" s="42" t="s">
        <v>153</v>
      </c>
      <c r="OM12" s="48"/>
      <c r="ON12" s="42" t="s">
        <v>153</v>
      </c>
      <c r="OO12" s="47" t="s">
        <v>167</v>
      </c>
      <c r="OP12" s="48" t="s">
        <v>153</v>
      </c>
      <c r="OQ12" s="48"/>
      <c r="OR12" s="42" t="s">
        <v>153</v>
      </c>
      <c r="OS12" s="48"/>
      <c r="OT12" s="42" t="s">
        <v>153</v>
      </c>
      <c r="OU12" s="48"/>
      <c r="OV12" s="42" t="s">
        <v>153</v>
      </c>
      <c r="OW12" s="48"/>
      <c r="OX12" s="48" t="s">
        <v>153</v>
      </c>
      <c r="OY12" s="47" t="s">
        <v>180</v>
      </c>
      <c r="OZ12" s="48" t="s">
        <v>153</v>
      </c>
      <c r="PA12" s="48"/>
      <c r="PB12" s="42" t="s">
        <v>153</v>
      </c>
      <c r="PC12" s="48"/>
      <c r="PD12" s="42" t="s">
        <v>153</v>
      </c>
      <c r="PE12" s="42" t="s">
        <v>149</v>
      </c>
      <c r="PF12" s="42" t="s">
        <v>153</v>
      </c>
      <c r="PG12" s="48"/>
      <c r="PH12" s="42" t="s">
        <v>153</v>
      </c>
      <c r="PI12" s="47" t="s">
        <v>167</v>
      </c>
      <c r="PJ12" s="48" t="s">
        <v>153</v>
      </c>
      <c r="PK12" s="48"/>
      <c r="PL12" s="42" t="s">
        <v>153</v>
      </c>
      <c r="PM12" s="48"/>
      <c r="PN12" s="42" t="s">
        <v>153</v>
      </c>
      <c r="PO12" s="48"/>
      <c r="PP12" s="42" t="s">
        <v>153</v>
      </c>
      <c r="PQ12" s="48"/>
      <c r="PR12" s="48" t="s">
        <v>153</v>
      </c>
      <c r="PS12" s="47" t="s">
        <v>180</v>
      </c>
      <c r="PT12" s="48" t="s">
        <v>153</v>
      </c>
      <c r="PU12" s="48"/>
      <c r="PV12" s="42" t="s">
        <v>153</v>
      </c>
      <c r="PW12" s="48"/>
      <c r="PX12" s="42" t="s">
        <v>153</v>
      </c>
      <c r="PY12" s="42" t="s">
        <v>149</v>
      </c>
      <c r="PZ12" s="42" t="s">
        <v>153</v>
      </c>
      <c r="QA12" s="48"/>
      <c r="QB12" s="42" t="s">
        <v>153</v>
      </c>
      <c r="QC12" s="47" t="s">
        <v>167</v>
      </c>
      <c r="QD12" s="48" t="s">
        <v>153</v>
      </c>
      <c r="QE12" s="48"/>
      <c r="QF12" s="42" t="s">
        <v>153</v>
      </c>
      <c r="QG12" s="48"/>
      <c r="QH12" s="42" t="s">
        <v>153</v>
      </c>
      <c r="QI12" s="48"/>
      <c r="QJ12" s="42" t="s">
        <v>153</v>
      </c>
      <c r="QK12" s="48"/>
      <c r="QL12" s="48" t="s">
        <v>153</v>
      </c>
      <c r="QM12" s="47" t="s">
        <v>180</v>
      </c>
      <c r="QN12" s="48" t="s">
        <v>153</v>
      </c>
      <c r="QO12" s="48"/>
      <c r="QP12" s="42" t="s">
        <v>153</v>
      </c>
      <c r="QQ12" s="48"/>
      <c r="QR12" s="42" t="s">
        <v>153</v>
      </c>
      <c r="QS12" s="42" t="s">
        <v>149</v>
      </c>
      <c r="QT12" s="42" t="s">
        <v>153</v>
      </c>
      <c r="QU12" s="48"/>
      <c r="QV12" s="42" t="s">
        <v>153</v>
      </c>
      <c r="QW12" s="47" t="s">
        <v>167</v>
      </c>
      <c r="QX12" s="48" t="s">
        <v>153</v>
      </c>
      <c r="QY12" s="48"/>
      <c r="QZ12" s="42" t="s">
        <v>153</v>
      </c>
      <c r="RA12" s="48"/>
      <c r="RB12" s="42" t="s">
        <v>153</v>
      </c>
      <c r="RC12" s="48"/>
      <c r="RD12" s="42" t="s">
        <v>153</v>
      </c>
      <c r="RE12" s="48"/>
      <c r="RF12" s="48" t="s">
        <v>153</v>
      </c>
      <c r="RG12" s="47" t="s">
        <v>180</v>
      </c>
      <c r="RH12" s="48" t="s">
        <v>153</v>
      </c>
      <c r="RI12" s="48"/>
      <c r="RJ12" s="42" t="s">
        <v>153</v>
      </c>
      <c r="RK12" s="48"/>
      <c r="RL12" s="42" t="s">
        <v>153</v>
      </c>
      <c r="RM12" s="42" t="s">
        <v>149</v>
      </c>
      <c r="RN12" s="42" t="s">
        <v>153</v>
      </c>
      <c r="RO12" s="48"/>
      <c r="RP12" s="42" t="s">
        <v>153</v>
      </c>
      <c r="RQ12" s="47" t="s">
        <v>167</v>
      </c>
      <c r="RR12" s="48" t="s">
        <v>153</v>
      </c>
      <c r="RS12" s="48"/>
      <c r="RT12" s="42" t="s">
        <v>153</v>
      </c>
      <c r="RU12" s="48"/>
      <c r="RV12" s="42" t="s">
        <v>153</v>
      </c>
      <c r="RW12" s="48"/>
      <c r="RX12" s="42" t="s">
        <v>153</v>
      </c>
      <c r="RY12" s="48"/>
      <c r="RZ12" s="48" t="s">
        <v>153</v>
      </c>
      <c r="SA12" s="47" t="s">
        <v>180</v>
      </c>
      <c r="SB12" s="48" t="s">
        <v>153</v>
      </c>
      <c r="SC12" s="48"/>
      <c r="SD12" s="42" t="s">
        <v>153</v>
      </c>
      <c r="SE12" s="48"/>
      <c r="SF12" s="42" t="s">
        <v>153</v>
      </c>
      <c r="SG12" s="42" t="s">
        <v>149</v>
      </c>
      <c r="SH12" s="42" t="s">
        <v>153</v>
      </c>
      <c r="SI12" s="48"/>
      <c r="SJ12" s="42" t="s">
        <v>153</v>
      </c>
      <c r="SK12" s="47" t="s">
        <v>167</v>
      </c>
      <c r="SL12" s="48" t="s">
        <v>153</v>
      </c>
      <c r="SM12" s="48"/>
      <c r="SN12" s="42" t="s">
        <v>153</v>
      </c>
      <c r="SO12" s="48"/>
      <c r="SP12" s="42" t="s">
        <v>153</v>
      </c>
      <c r="SQ12" s="48"/>
      <c r="SR12" s="42" t="s">
        <v>153</v>
      </c>
      <c r="SS12" s="48"/>
      <c r="ST12" s="48" t="s">
        <v>153</v>
      </c>
      <c r="SU12" s="47" t="s">
        <v>180</v>
      </c>
      <c r="SV12" s="48" t="s">
        <v>153</v>
      </c>
      <c r="SW12" s="48"/>
      <c r="SX12" s="42" t="s">
        <v>153</v>
      </c>
      <c r="SY12" s="48"/>
      <c r="SZ12" s="42" t="s">
        <v>153</v>
      </c>
      <c r="TA12" s="42" t="s">
        <v>149</v>
      </c>
      <c r="TB12" s="42" t="s">
        <v>153</v>
      </c>
      <c r="TC12" s="48"/>
      <c r="TD12" s="42" t="s">
        <v>153</v>
      </c>
      <c r="TE12" s="47" t="s">
        <v>167</v>
      </c>
      <c r="TF12" s="48" t="s">
        <v>153</v>
      </c>
      <c r="TG12" s="48"/>
      <c r="TH12" s="42" t="s">
        <v>153</v>
      </c>
      <c r="TI12" s="48"/>
      <c r="TJ12" s="42" t="s">
        <v>153</v>
      </c>
      <c r="TK12" s="48"/>
      <c r="TL12" s="42" t="s">
        <v>153</v>
      </c>
      <c r="TM12" s="48"/>
      <c r="TN12" s="48" t="s">
        <v>153</v>
      </c>
      <c r="TO12" s="47" t="s">
        <v>180</v>
      </c>
      <c r="TP12" s="48" t="s">
        <v>153</v>
      </c>
      <c r="TQ12" s="48"/>
      <c r="TR12" s="42" t="s">
        <v>153</v>
      </c>
      <c r="TS12" s="48"/>
      <c r="TT12" s="42" t="s">
        <v>153</v>
      </c>
      <c r="TU12" s="42" t="s">
        <v>149</v>
      </c>
      <c r="TV12" s="42" t="s">
        <v>153</v>
      </c>
      <c r="TW12" s="48"/>
      <c r="TX12" s="42" t="s">
        <v>153</v>
      </c>
      <c r="TY12" s="47" t="s">
        <v>167</v>
      </c>
      <c r="TZ12" s="48" t="s">
        <v>153</v>
      </c>
      <c r="UA12" s="48"/>
      <c r="UB12" s="42" t="s">
        <v>153</v>
      </c>
      <c r="UC12" s="48"/>
      <c r="UD12" s="42" t="s">
        <v>153</v>
      </c>
      <c r="UE12" s="48"/>
      <c r="UF12" s="42" t="s">
        <v>153</v>
      </c>
      <c r="UG12" s="48"/>
      <c r="UH12" s="48" t="s">
        <v>153</v>
      </c>
      <c r="UI12" s="47" t="s">
        <v>180</v>
      </c>
      <c r="UJ12" s="48" t="s">
        <v>153</v>
      </c>
      <c r="UK12" s="48"/>
      <c r="UL12" s="42" t="s">
        <v>153</v>
      </c>
      <c r="UM12" s="48"/>
      <c r="UN12" s="42" t="s">
        <v>153</v>
      </c>
      <c r="UO12" s="42" t="s">
        <v>149</v>
      </c>
      <c r="UP12" s="42" t="s">
        <v>153</v>
      </c>
      <c r="UQ12" s="48"/>
      <c r="UR12" s="42" t="s">
        <v>153</v>
      </c>
      <c r="US12" s="47" t="s">
        <v>167</v>
      </c>
      <c r="UT12" s="48" t="s">
        <v>153</v>
      </c>
      <c r="UU12" s="48"/>
      <c r="UV12" s="42" t="s">
        <v>153</v>
      </c>
      <c r="UW12" s="48"/>
      <c r="UX12" s="42" t="s">
        <v>153</v>
      </c>
      <c r="UY12" s="48"/>
      <c r="UZ12" s="42" t="s">
        <v>153</v>
      </c>
      <c r="VA12" s="48"/>
      <c r="VB12" s="48" t="s">
        <v>153</v>
      </c>
      <c r="VC12" s="47" t="s">
        <v>180</v>
      </c>
      <c r="VD12" s="48" t="s">
        <v>153</v>
      </c>
      <c r="VE12" s="48"/>
      <c r="VF12" s="42" t="s">
        <v>153</v>
      </c>
      <c r="VG12" s="48"/>
      <c r="VH12" s="42" t="s">
        <v>153</v>
      </c>
      <c r="VI12" s="42" t="s">
        <v>149</v>
      </c>
      <c r="VJ12" s="42" t="s">
        <v>153</v>
      </c>
      <c r="VK12" s="48"/>
      <c r="VL12" s="42" t="s">
        <v>153</v>
      </c>
      <c r="VM12" s="47" t="s">
        <v>167</v>
      </c>
      <c r="VN12" s="48" t="s">
        <v>153</v>
      </c>
      <c r="VO12" s="48"/>
      <c r="VP12" s="42" t="s">
        <v>153</v>
      </c>
      <c r="VQ12" s="48"/>
      <c r="VR12" s="42" t="s">
        <v>153</v>
      </c>
      <c r="VS12" s="48"/>
      <c r="VT12" s="42" t="s">
        <v>153</v>
      </c>
      <c r="VU12" s="48"/>
      <c r="VV12" s="48" t="s">
        <v>153</v>
      </c>
      <c r="VW12" s="47" t="s">
        <v>180</v>
      </c>
      <c r="VX12" s="48" t="s">
        <v>153</v>
      </c>
      <c r="VY12" s="48"/>
      <c r="VZ12" s="42" t="s">
        <v>153</v>
      </c>
      <c r="WA12" s="48"/>
      <c r="WB12" s="42" t="s">
        <v>153</v>
      </c>
      <c r="WC12" s="42" t="s">
        <v>149</v>
      </c>
    </row>
    <row r="13" spans="1:601">
      <c r="A13" s="48" t="s">
        <v>181</v>
      </c>
      <c r="B13" s="48" t="s">
        <v>47</v>
      </c>
      <c r="C13" s="42" t="e">
        <f>INDEX('Deroulé 5Jours'!$A$4:$A$56,MATCH(B13,'Deroulé 5Jours'!B$4:B$56,0),1)</f>
        <v>#N/A</v>
      </c>
      <c r="D13" s="48" t="s">
        <v>152</v>
      </c>
      <c r="E13" s="42" t="s">
        <v>149</v>
      </c>
      <c r="F13" s="48" t="s">
        <v>152</v>
      </c>
      <c r="G13" s="48" t="s">
        <v>163</v>
      </c>
      <c r="H13" s="48" t="s">
        <v>152</v>
      </c>
      <c r="I13" s="42" t="s">
        <v>151</v>
      </c>
      <c r="J13" s="48" t="s">
        <v>152</v>
      </c>
      <c r="K13" s="42" t="s">
        <v>151</v>
      </c>
      <c r="L13" s="48" t="s">
        <v>152</v>
      </c>
      <c r="M13" s="42" t="s">
        <v>183</v>
      </c>
      <c r="N13" s="48" t="s">
        <v>152</v>
      </c>
      <c r="O13" s="42"/>
      <c r="P13" s="48" t="s">
        <v>152</v>
      </c>
      <c r="Q13" s="48" t="s">
        <v>178</v>
      </c>
      <c r="R13" s="48" t="s">
        <v>152</v>
      </c>
      <c r="S13" s="42" t="s">
        <v>151</v>
      </c>
      <c r="T13" s="48" t="s">
        <v>152</v>
      </c>
      <c r="U13" s="48"/>
      <c r="V13" s="48" t="s">
        <v>152</v>
      </c>
      <c r="W13" s="42" t="s">
        <v>151</v>
      </c>
      <c r="X13" s="48" t="s">
        <v>152</v>
      </c>
      <c r="Y13" s="42" t="s">
        <v>149</v>
      </c>
      <c r="Z13" s="48" t="s">
        <v>152</v>
      </c>
      <c r="AA13" s="48" t="s">
        <v>163</v>
      </c>
      <c r="AB13" s="48" t="s">
        <v>152</v>
      </c>
      <c r="AC13" s="42" t="s">
        <v>151</v>
      </c>
      <c r="AD13" s="48" t="s">
        <v>152</v>
      </c>
      <c r="AE13" s="42" t="s">
        <v>151</v>
      </c>
      <c r="AF13" s="48" t="s">
        <v>152</v>
      </c>
      <c r="AG13" s="42" t="s">
        <v>183</v>
      </c>
      <c r="AH13" s="48" t="s">
        <v>152</v>
      </c>
      <c r="AI13" s="42"/>
      <c r="AJ13" s="48" t="s">
        <v>152</v>
      </c>
      <c r="AK13" s="48" t="s">
        <v>178</v>
      </c>
      <c r="AL13" s="48" t="s">
        <v>152</v>
      </c>
      <c r="AM13" s="42" t="s">
        <v>151</v>
      </c>
      <c r="AN13" s="48" t="s">
        <v>152</v>
      </c>
      <c r="AO13" s="48"/>
      <c r="AP13" s="48" t="s">
        <v>152</v>
      </c>
      <c r="AQ13" s="42" t="s">
        <v>151</v>
      </c>
      <c r="AR13" s="48" t="s">
        <v>152</v>
      </c>
      <c r="AS13" s="42" t="s">
        <v>149</v>
      </c>
      <c r="AT13" s="48" t="s">
        <v>152</v>
      </c>
      <c r="AU13" s="48" t="s">
        <v>163</v>
      </c>
      <c r="AV13" s="48" t="s">
        <v>152</v>
      </c>
      <c r="AW13" s="42" t="s">
        <v>151</v>
      </c>
      <c r="AX13" s="48" t="s">
        <v>152</v>
      </c>
      <c r="AY13" s="42" t="s">
        <v>151</v>
      </c>
      <c r="AZ13" s="48" t="s">
        <v>152</v>
      </c>
      <c r="BA13" s="42" t="s">
        <v>183</v>
      </c>
      <c r="BB13" s="48" t="s">
        <v>152</v>
      </c>
      <c r="BC13" s="42"/>
      <c r="BD13" s="48" t="s">
        <v>152</v>
      </c>
      <c r="BE13" s="48" t="s">
        <v>178</v>
      </c>
      <c r="BF13" s="48" t="s">
        <v>152</v>
      </c>
      <c r="BG13" s="42" t="s">
        <v>151</v>
      </c>
      <c r="BH13" s="48" t="s">
        <v>152</v>
      </c>
      <c r="BI13" s="48"/>
      <c r="BJ13" s="48" t="s">
        <v>152</v>
      </c>
      <c r="BK13" s="42" t="s">
        <v>151</v>
      </c>
      <c r="BL13" s="48" t="s">
        <v>152</v>
      </c>
      <c r="BM13" s="42" t="s">
        <v>149</v>
      </c>
      <c r="BN13" s="48" t="s">
        <v>152</v>
      </c>
      <c r="BO13" s="48" t="s">
        <v>163</v>
      </c>
      <c r="BP13" s="48" t="s">
        <v>152</v>
      </c>
      <c r="BQ13" s="42" t="s">
        <v>151</v>
      </c>
      <c r="BR13" s="48" t="s">
        <v>152</v>
      </c>
      <c r="BS13" s="42" t="s">
        <v>151</v>
      </c>
      <c r="BT13" s="48" t="s">
        <v>152</v>
      </c>
      <c r="BU13" s="42" t="s">
        <v>183</v>
      </c>
      <c r="BV13" s="48" t="s">
        <v>152</v>
      </c>
      <c r="BW13" s="42"/>
      <c r="BX13" s="48" t="s">
        <v>152</v>
      </c>
      <c r="BY13" s="48" t="s">
        <v>178</v>
      </c>
      <c r="BZ13" s="48" t="s">
        <v>152</v>
      </c>
      <c r="CA13" s="42" t="s">
        <v>151</v>
      </c>
      <c r="CB13" s="48" t="s">
        <v>152</v>
      </c>
      <c r="CC13" s="48"/>
      <c r="CD13" s="48" t="s">
        <v>152</v>
      </c>
      <c r="CE13" s="42" t="s">
        <v>151</v>
      </c>
      <c r="CF13" s="48" t="s">
        <v>152</v>
      </c>
      <c r="CG13" s="42" t="s">
        <v>149</v>
      </c>
      <c r="CH13" s="48" t="s">
        <v>152</v>
      </c>
      <c r="CI13" s="48" t="s">
        <v>163</v>
      </c>
      <c r="CJ13" s="48" t="s">
        <v>152</v>
      </c>
      <c r="CK13" s="42" t="s">
        <v>151</v>
      </c>
      <c r="CL13" s="48" t="s">
        <v>152</v>
      </c>
      <c r="CM13" s="42" t="s">
        <v>151</v>
      </c>
      <c r="CN13" s="48" t="s">
        <v>152</v>
      </c>
      <c r="CO13" s="42" t="s">
        <v>183</v>
      </c>
      <c r="CP13" s="48" t="s">
        <v>152</v>
      </c>
      <c r="CQ13" s="42"/>
      <c r="CR13" s="48" t="s">
        <v>152</v>
      </c>
      <c r="CS13" s="48" t="s">
        <v>178</v>
      </c>
      <c r="CT13" s="48" t="s">
        <v>152</v>
      </c>
      <c r="CU13" s="42" t="s">
        <v>151</v>
      </c>
      <c r="CV13" s="48" t="s">
        <v>152</v>
      </c>
      <c r="CW13" s="48"/>
      <c r="CX13" s="48" t="s">
        <v>152</v>
      </c>
      <c r="CY13" s="42" t="s">
        <v>151</v>
      </c>
      <c r="CZ13" s="48" t="s">
        <v>152</v>
      </c>
      <c r="DA13" s="42" t="s">
        <v>149</v>
      </c>
      <c r="DB13" s="48" t="s">
        <v>152</v>
      </c>
      <c r="DC13" s="48" t="s">
        <v>163</v>
      </c>
      <c r="DD13" s="48" t="s">
        <v>152</v>
      </c>
      <c r="DE13" s="42" t="s">
        <v>151</v>
      </c>
      <c r="DF13" s="48" t="s">
        <v>152</v>
      </c>
      <c r="DG13" s="42" t="s">
        <v>151</v>
      </c>
      <c r="DH13" s="48" t="s">
        <v>152</v>
      </c>
      <c r="DI13" s="42" t="s">
        <v>183</v>
      </c>
      <c r="DJ13" s="48" t="s">
        <v>152</v>
      </c>
      <c r="DK13" s="42"/>
      <c r="DL13" s="48" t="s">
        <v>152</v>
      </c>
      <c r="DM13" s="48" t="s">
        <v>178</v>
      </c>
      <c r="DN13" s="48" t="s">
        <v>152</v>
      </c>
      <c r="DO13" s="42" t="s">
        <v>151</v>
      </c>
      <c r="DP13" s="48" t="s">
        <v>152</v>
      </c>
      <c r="DQ13" s="48"/>
      <c r="DR13" s="48" t="s">
        <v>152</v>
      </c>
      <c r="DS13" s="42" t="s">
        <v>151</v>
      </c>
      <c r="DT13" s="48" t="s">
        <v>152</v>
      </c>
      <c r="DU13" s="42" t="s">
        <v>149</v>
      </c>
      <c r="DV13" s="48" t="s">
        <v>152</v>
      </c>
      <c r="DW13" s="48" t="s">
        <v>163</v>
      </c>
      <c r="DX13" s="48" t="s">
        <v>152</v>
      </c>
      <c r="DY13" s="42" t="s">
        <v>151</v>
      </c>
      <c r="DZ13" s="48" t="s">
        <v>152</v>
      </c>
      <c r="EA13" s="42" t="s">
        <v>151</v>
      </c>
      <c r="EB13" s="48" t="s">
        <v>152</v>
      </c>
      <c r="EC13" s="42" t="s">
        <v>183</v>
      </c>
      <c r="ED13" s="48" t="s">
        <v>152</v>
      </c>
      <c r="EE13" s="42"/>
      <c r="EF13" s="48" t="s">
        <v>152</v>
      </c>
      <c r="EG13" s="48" t="s">
        <v>178</v>
      </c>
      <c r="EH13" s="48" t="s">
        <v>152</v>
      </c>
      <c r="EI13" s="42" t="s">
        <v>151</v>
      </c>
      <c r="EJ13" s="48" t="s">
        <v>152</v>
      </c>
      <c r="EK13" s="48"/>
      <c r="EL13" s="48" t="s">
        <v>152</v>
      </c>
      <c r="EM13" s="42" t="s">
        <v>151</v>
      </c>
      <c r="EN13" s="48" t="s">
        <v>152</v>
      </c>
      <c r="EO13" s="42" t="s">
        <v>149</v>
      </c>
      <c r="EP13" s="48" t="s">
        <v>152</v>
      </c>
      <c r="EQ13" s="48" t="s">
        <v>163</v>
      </c>
      <c r="ER13" s="48" t="s">
        <v>152</v>
      </c>
      <c r="ES13" s="42" t="s">
        <v>151</v>
      </c>
      <c r="ET13" s="48" t="s">
        <v>152</v>
      </c>
      <c r="EU13" s="42" t="s">
        <v>151</v>
      </c>
      <c r="EV13" s="48" t="s">
        <v>152</v>
      </c>
      <c r="EW13" s="42" t="s">
        <v>183</v>
      </c>
      <c r="EX13" s="48" t="s">
        <v>152</v>
      </c>
      <c r="EY13" s="42"/>
      <c r="EZ13" s="48" t="s">
        <v>152</v>
      </c>
      <c r="FA13" s="48" t="s">
        <v>178</v>
      </c>
      <c r="FB13" s="48" t="s">
        <v>152</v>
      </c>
      <c r="FC13" s="42" t="s">
        <v>151</v>
      </c>
      <c r="FD13" s="48" t="s">
        <v>152</v>
      </c>
      <c r="FE13" s="48"/>
      <c r="FF13" s="48" t="s">
        <v>152</v>
      </c>
      <c r="FG13" s="42" t="s">
        <v>151</v>
      </c>
      <c r="FH13" s="48" t="s">
        <v>152</v>
      </c>
      <c r="FI13" s="42" t="s">
        <v>149</v>
      </c>
      <c r="FJ13" s="48" t="s">
        <v>152</v>
      </c>
      <c r="FK13" s="48" t="s">
        <v>163</v>
      </c>
      <c r="FL13" s="48" t="s">
        <v>152</v>
      </c>
      <c r="FM13" s="42" t="s">
        <v>151</v>
      </c>
      <c r="FN13" s="48" t="s">
        <v>152</v>
      </c>
      <c r="FO13" s="42" t="s">
        <v>151</v>
      </c>
      <c r="FP13" s="48" t="s">
        <v>152</v>
      </c>
      <c r="FQ13" s="42" t="s">
        <v>183</v>
      </c>
      <c r="FR13" s="48" t="s">
        <v>152</v>
      </c>
      <c r="FS13" s="42"/>
      <c r="FT13" s="48" t="s">
        <v>152</v>
      </c>
      <c r="FU13" s="48" t="s">
        <v>178</v>
      </c>
      <c r="FV13" s="48" t="s">
        <v>152</v>
      </c>
      <c r="FW13" s="42" t="s">
        <v>151</v>
      </c>
      <c r="FX13" s="48" t="s">
        <v>152</v>
      </c>
      <c r="FY13" s="48"/>
      <c r="FZ13" s="48" t="s">
        <v>152</v>
      </c>
      <c r="GA13" s="42" t="s">
        <v>151</v>
      </c>
      <c r="GB13" s="48" t="s">
        <v>152</v>
      </c>
      <c r="GC13" s="42" t="s">
        <v>149</v>
      </c>
      <c r="GD13" s="48" t="s">
        <v>152</v>
      </c>
      <c r="GE13" s="48" t="s">
        <v>163</v>
      </c>
      <c r="GF13" s="48" t="s">
        <v>152</v>
      </c>
      <c r="GG13" s="42" t="s">
        <v>151</v>
      </c>
      <c r="GH13" s="48" t="s">
        <v>152</v>
      </c>
      <c r="GI13" s="42" t="s">
        <v>151</v>
      </c>
      <c r="GJ13" s="48" t="s">
        <v>152</v>
      </c>
      <c r="GK13" s="42" t="s">
        <v>183</v>
      </c>
      <c r="GL13" s="48" t="s">
        <v>152</v>
      </c>
      <c r="GM13" s="42"/>
      <c r="GN13" s="48" t="s">
        <v>152</v>
      </c>
      <c r="GO13" s="48" t="s">
        <v>178</v>
      </c>
      <c r="GP13" s="48" t="s">
        <v>152</v>
      </c>
      <c r="GQ13" s="42" t="s">
        <v>151</v>
      </c>
      <c r="GR13" s="48" t="s">
        <v>152</v>
      </c>
      <c r="GS13" s="48"/>
      <c r="GT13" s="48" t="s">
        <v>152</v>
      </c>
      <c r="GU13" s="42" t="s">
        <v>151</v>
      </c>
      <c r="GV13" s="48" t="s">
        <v>152</v>
      </c>
      <c r="GW13" s="42" t="s">
        <v>149</v>
      </c>
      <c r="GX13" s="48" t="s">
        <v>152</v>
      </c>
      <c r="GY13" s="48" t="s">
        <v>163</v>
      </c>
      <c r="GZ13" s="48" t="s">
        <v>152</v>
      </c>
      <c r="HA13" s="42" t="s">
        <v>151</v>
      </c>
      <c r="HB13" s="48" t="s">
        <v>152</v>
      </c>
      <c r="HC13" s="42" t="s">
        <v>151</v>
      </c>
      <c r="HD13" s="48" t="s">
        <v>152</v>
      </c>
      <c r="HE13" s="42" t="s">
        <v>183</v>
      </c>
      <c r="HF13" s="48" t="s">
        <v>152</v>
      </c>
      <c r="HG13" s="42"/>
      <c r="HH13" s="48" t="s">
        <v>152</v>
      </c>
      <c r="HI13" s="48" t="s">
        <v>178</v>
      </c>
      <c r="HJ13" s="48" t="s">
        <v>152</v>
      </c>
      <c r="HK13" s="42" t="s">
        <v>151</v>
      </c>
      <c r="HL13" s="48" t="s">
        <v>152</v>
      </c>
      <c r="HM13" s="48"/>
      <c r="HN13" s="48" t="s">
        <v>152</v>
      </c>
      <c r="HO13" s="42" t="s">
        <v>151</v>
      </c>
      <c r="HP13" s="48" t="s">
        <v>152</v>
      </c>
      <c r="HQ13" s="42" t="s">
        <v>149</v>
      </c>
      <c r="HR13" s="48" t="s">
        <v>152</v>
      </c>
      <c r="HS13" s="48" t="s">
        <v>163</v>
      </c>
      <c r="HT13" s="48" t="s">
        <v>152</v>
      </c>
      <c r="HU13" s="42" t="s">
        <v>151</v>
      </c>
      <c r="HV13" s="48" t="s">
        <v>152</v>
      </c>
      <c r="HW13" s="42" t="s">
        <v>151</v>
      </c>
      <c r="HX13" s="48" t="s">
        <v>152</v>
      </c>
      <c r="HY13" s="42" t="s">
        <v>183</v>
      </c>
      <c r="HZ13" s="48" t="s">
        <v>152</v>
      </c>
      <c r="IA13" s="42"/>
      <c r="IB13" s="48" t="s">
        <v>152</v>
      </c>
      <c r="IC13" s="48" t="s">
        <v>178</v>
      </c>
      <c r="ID13" s="48" t="s">
        <v>152</v>
      </c>
      <c r="IE13" s="42" t="s">
        <v>151</v>
      </c>
      <c r="IF13" s="48" t="s">
        <v>152</v>
      </c>
      <c r="IG13" s="48"/>
      <c r="IH13" s="48" t="s">
        <v>152</v>
      </c>
      <c r="II13" s="42" t="s">
        <v>151</v>
      </c>
      <c r="IJ13" s="48" t="s">
        <v>152</v>
      </c>
      <c r="IK13" s="42" t="s">
        <v>149</v>
      </c>
      <c r="IL13" s="48" t="s">
        <v>152</v>
      </c>
      <c r="IM13" s="48" t="s">
        <v>163</v>
      </c>
      <c r="IN13" s="48" t="s">
        <v>152</v>
      </c>
      <c r="IO13" s="42" t="s">
        <v>151</v>
      </c>
      <c r="IP13" s="48" t="s">
        <v>152</v>
      </c>
      <c r="IQ13" s="42" t="s">
        <v>151</v>
      </c>
      <c r="IR13" s="48" t="s">
        <v>152</v>
      </c>
      <c r="IS13" s="42" t="s">
        <v>183</v>
      </c>
      <c r="IT13" s="48" t="s">
        <v>152</v>
      </c>
      <c r="IU13" s="42"/>
      <c r="IV13" s="48" t="s">
        <v>152</v>
      </c>
      <c r="IW13" s="48" t="s">
        <v>178</v>
      </c>
      <c r="IX13" s="48" t="s">
        <v>152</v>
      </c>
      <c r="IY13" s="42" t="s">
        <v>151</v>
      </c>
      <c r="IZ13" s="48" t="s">
        <v>152</v>
      </c>
      <c r="JA13" s="48"/>
      <c r="JB13" s="48" t="s">
        <v>152</v>
      </c>
      <c r="JC13" s="42" t="s">
        <v>151</v>
      </c>
      <c r="JD13" s="48" t="s">
        <v>152</v>
      </c>
      <c r="JE13" s="42" t="s">
        <v>149</v>
      </c>
      <c r="JF13" s="48" t="s">
        <v>152</v>
      </c>
      <c r="JG13" s="48" t="s">
        <v>163</v>
      </c>
      <c r="JH13" s="48" t="s">
        <v>152</v>
      </c>
      <c r="JI13" s="42" t="s">
        <v>151</v>
      </c>
      <c r="JJ13" s="48" t="s">
        <v>152</v>
      </c>
      <c r="JK13" s="42" t="s">
        <v>151</v>
      </c>
      <c r="JL13" s="48" t="s">
        <v>152</v>
      </c>
      <c r="JM13" s="42" t="s">
        <v>183</v>
      </c>
      <c r="JN13" s="48" t="s">
        <v>152</v>
      </c>
      <c r="JO13" s="42"/>
      <c r="JP13" s="48" t="s">
        <v>152</v>
      </c>
      <c r="JQ13" s="48" t="s">
        <v>178</v>
      </c>
      <c r="JR13" s="48" t="s">
        <v>152</v>
      </c>
      <c r="JS13" s="42" t="s">
        <v>151</v>
      </c>
      <c r="JT13" s="48" t="s">
        <v>152</v>
      </c>
      <c r="JU13" s="48"/>
      <c r="JV13" s="48" t="s">
        <v>152</v>
      </c>
      <c r="JW13" s="42" t="s">
        <v>151</v>
      </c>
      <c r="JX13" s="48" t="s">
        <v>152</v>
      </c>
      <c r="JY13" s="42" t="s">
        <v>149</v>
      </c>
      <c r="JZ13" s="48" t="s">
        <v>152</v>
      </c>
      <c r="KA13" s="48" t="s">
        <v>163</v>
      </c>
      <c r="KB13" s="48" t="s">
        <v>152</v>
      </c>
      <c r="KC13" s="42" t="s">
        <v>151</v>
      </c>
      <c r="KD13" s="48" t="s">
        <v>152</v>
      </c>
      <c r="KE13" s="42" t="s">
        <v>151</v>
      </c>
      <c r="KF13" s="48" t="s">
        <v>152</v>
      </c>
      <c r="KG13" s="42" t="s">
        <v>183</v>
      </c>
      <c r="KH13" s="48" t="s">
        <v>152</v>
      </c>
      <c r="KI13" s="42"/>
      <c r="KJ13" s="48" t="s">
        <v>152</v>
      </c>
      <c r="KK13" s="48" t="s">
        <v>178</v>
      </c>
      <c r="KL13" s="48" t="s">
        <v>152</v>
      </c>
      <c r="KM13" s="42" t="s">
        <v>151</v>
      </c>
      <c r="KN13" s="48" t="s">
        <v>152</v>
      </c>
      <c r="KO13" s="48"/>
      <c r="KP13" s="48" t="s">
        <v>152</v>
      </c>
      <c r="KQ13" s="42" t="s">
        <v>151</v>
      </c>
      <c r="KR13" s="48" t="s">
        <v>152</v>
      </c>
      <c r="KS13" s="42" t="s">
        <v>149</v>
      </c>
      <c r="KT13" s="48" t="s">
        <v>152</v>
      </c>
      <c r="KU13" s="48" t="s">
        <v>163</v>
      </c>
      <c r="KV13" s="48" t="s">
        <v>152</v>
      </c>
      <c r="KW13" s="42" t="s">
        <v>151</v>
      </c>
      <c r="KX13" s="48" t="s">
        <v>152</v>
      </c>
      <c r="KY13" s="42" t="s">
        <v>151</v>
      </c>
      <c r="KZ13" s="48" t="s">
        <v>152</v>
      </c>
      <c r="LA13" s="42" t="s">
        <v>183</v>
      </c>
      <c r="LB13" s="48" t="s">
        <v>152</v>
      </c>
      <c r="LC13" s="42"/>
      <c r="LD13" s="48" t="s">
        <v>152</v>
      </c>
      <c r="LE13" s="48" t="s">
        <v>178</v>
      </c>
      <c r="LF13" s="48" t="s">
        <v>152</v>
      </c>
      <c r="LG13" s="42" t="s">
        <v>151</v>
      </c>
      <c r="LH13" s="48" t="s">
        <v>152</v>
      </c>
      <c r="LI13" s="48"/>
      <c r="LJ13" s="48" t="s">
        <v>152</v>
      </c>
      <c r="LK13" s="42" t="s">
        <v>151</v>
      </c>
      <c r="LL13" s="48" t="s">
        <v>152</v>
      </c>
      <c r="LM13" s="42" t="s">
        <v>149</v>
      </c>
      <c r="LN13" s="48" t="s">
        <v>152</v>
      </c>
      <c r="LO13" s="48" t="s">
        <v>163</v>
      </c>
      <c r="LP13" s="48" t="s">
        <v>152</v>
      </c>
      <c r="LQ13" s="42" t="s">
        <v>151</v>
      </c>
      <c r="LR13" s="48" t="s">
        <v>152</v>
      </c>
      <c r="LS13" s="42" t="s">
        <v>151</v>
      </c>
      <c r="LT13" s="48" t="s">
        <v>152</v>
      </c>
      <c r="LU13" s="42" t="s">
        <v>183</v>
      </c>
      <c r="LV13" s="48" t="s">
        <v>152</v>
      </c>
      <c r="LW13" s="42"/>
      <c r="LX13" s="48" t="s">
        <v>152</v>
      </c>
      <c r="LY13" s="48" t="s">
        <v>178</v>
      </c>
      <c r="LZ13" s="48" t="s">
        <v>152</v>
      </c>
      <c r="MA13" s="42" t="s">
        <v>151</v>
      </c>
      <c r="MB13" s="48" t="s">
        <v>152</v>
      </c>
      <c r="MC13" s="48"/>
      <c r="MD13" s="48" t="s">
        <v>152</v>
      </c>
      <c r="ME13" s="42" t="s">
        <v>151</v>
      </c>
      <c r="MF13" s="48" t="s">
        <v>152</v>
      </c>
      <c r="MG13" s="42" t="s">
        <v>149</v>
      </c>
      <c r="MH13" s="48" t="s">
        <v>152</v>
      </c>
      <c r="MI13" s="48" t="s">
        <v>163</v>
      </c>
      <c r="MJ13" s="48" t="s">
        <v>152</v>
      </c>
      <c r="MK13" s="42" t="s">
        <v>151</v>
      </c>
      <c r="ML13" s="48" t="s">
        <v>152</v>
      </c>
      <c r="MM13" s="42" t="s">
        <v>151</v>
      </c>
      <c r="MN13" s="48" t="s">
        <v>152</v>
      </c>
      <c r="MO13" s="42" t="s">
        <v>183</v>
      </c>
      <c r="MP13" s="48" t="s">
        <v>152</v>
      </c>
      <c r="MQ13" s="42"/>
      <c r="MR13" s="48" t="s">
        <v>152</v>
      </c>
      <c r="MS13" s="48" t="s">
        <v>178</v>
      </c>
      <c r="MT13" s="48" t="s">
        <v>152</v>
      </c>
      <c r="MU13" s="42" t="s">
        <v>151</v>
      </c>
      <c r="MV13" s="48" t="s">
        <v>152</v>
      </c>
      <c r="MW13" s="48"/>
      <c r="MX13" s="48" t="s">
        <v>152</v>
      </c>
      <c r="MY13" s="42" t="s">
        <v>151</v>
      </c>
      <c r="MZ13" s="48" t="s">
        <v>152</v>
      </c>
      <c r="NA13" s="42" t="s">
        <v>149</v>
      </c>
      <c r="NB13" s="48" t="s">
        <v>152</v>
      </c>
      <c r="NC13" s="48" t="s">
        <v>163</v>
      </c>
      <c r="ND13" s="48" t="s">
        <v>152</v>
      </c>
      <c r="NE13" s="42" t="s">
        <v>151</v>
      </c>
      <c r="NF13" s="48" t="s">
        <v>152</v>
      </c>
      <c r="NG13" s="42" t="s">
        <v>151</v>
      </c>
      <c r="NH13" s="48" t="s">
        <v>152</v>
      </c>
      <c r="NI13" s="42" t="s">
        <v>183</v>
      </c>
      <c r="NJ13" s="48" t="s">
        <v>152</v>
      </c>
      <c r="NK13" s="42"/>
      <c r="NL13" s="48" t="s">
        <v>152</v>
      </c>
      <c r="NM13" s="48" t="s">
        <v>178</v>
      </c>
      <c r="NN13" s="48" t="s">
        <v>152</v>
      </c>
      <c r="NO13" s="42" t="s">
        <v>151</v>
      </c>
      <c r="NP13" s="48" t="s">
        <v>152</v>
      </c>
      <c r="NQ13" s="48"/>
      <c r="NR13" s="48" t="s">
        <v>152</v>
      </c>
      <c r="NS13" s="42" t="s">
        <v>151</v>
      </c>
      <c r="NT13" s="48" t="s">
        <v>152</v>
      </c>
      <c r="NU13" s="42" t="s">
        <v>149</v>
      </c>
      <c r="NV13" s="48" t="s">
        <v>152</v>
      </c>
      <c r="NW13" s="48" t="s">
        <v>163</v>
      </c>
      <c r="NX13" s="48" t="s">
        <v>152</v>
      </c>
      <c r="NY13" s="42" t="s">
        <v>151</v>
      </c>
      <c r="NZ13" s="48" t="s">
        <v>152</v>
      </c>
      <c r="OA13" s="42" t="s">
        <v>151</v>
      </c>
      <c r="OB13" s="48" t="s">
        <v>152</v>
      </c>
      <c r="OC13" s="42" t="s">
        <v>183</v>
      </c>
      <c r="OD13" s="48" t="s">
        <v>152</v>
      </c>
      <c r="OE13" s="42"/>
      <c r="OF13" s="48" t="s">
        <v>152</v>
      </c>
      <c r="OG13" s="48" t="s">
        <v>178</v>
      </c>
      <c r="OH13" s="48" t="s">
        <v>152</v>
      </c>
      <c r="OI13" s="42" t="s">
        <v>151</v>
      </c>
      <c r="OJ13" s="48" t="s">
        <v>152</v>
      </c>
      <c r="OK13" s="48"/>
      <c r="OL13" s="48" t="s">
        <v>152</v>
      </c>
      <c r="OM13" s="42" t="s">
        <v>151</v>
      </c>
      <c r="ON13" s="48" t="s">
        <v>152</v>
      </c>
      <c r="OO13" s="42" t="s">
        <v>149</v>
      </c>
      <c r="OP13" s="48" t="s">
        <v>152</v>
      </c>
      <c r="OQ13" s="48" t="s">
        <v>163</v>
      </c>
      <c r="OR13" s="48" t="s">
        <v>152</v>
      </c>
      <c r="OS13" s="42" t="s">
        <v>151</v>
      </c>
      <c r="OT13" s="48" t="s">
        <v>152</v>
      </c>
      <c r="OU13" s="42" t="s">
        <v>151</v>
      </c>
      <c r="OV13" s="48" t="s">
        <v>152</v>
      </c>
      <c r="OW13" s="42" t="s">
        <v>183</v>
      </c>
      <c r="OX13" s="48" t="s">
        <v>152</v>
      </c>
      <c r="OY13" s="42"/>
      <c r="OZ13" s="48" t="s">
        <v>152</v>
      </c>
      <c r="PA13" s="48" t="s">
        <v>178</v>
      </c>
      <c r="PB13" s="48" t="s">
        <v>152</v>
      </c>
      <c r="PC13" s="42" t="s">
        <v>151</v>
      </c>
      <c r="PD13" s="48" t="s">
        <v>152</v>
      </c>
      <c r="PE13" s="48"/>
      <c r="PF13" s="48" t="s">
        <v>152</v>
      </c>
      <c r="PG13" s="42" t="s">
        <v>151</v>
      </c>
      <c r="PH13" s="48" t="s">
        <v>152</v>
      </c>
      <c r="PI13" s="42" t="s">
        <v>149</v>
      </c>
      <c r="PJ13" s="48" t="s">
        <v>152</v>
      </c>
      <c r="PK13" s="48" t="s">
        <v>163</v>
      </c>
      <c r="PL13" s="48" t="s">
        <v>152</v>
      </c>
      <c r="PM13" s="42" t="s">
        <v>151</v>
      </c>
      <c r="PN13" s="48" t="s">
        <v>152</v>
      </c>
      <c r="PO13" s="42" t="s">
        <v>151</v>
      </c>
      <c r="PP13" s="48" t="s">
        <v>152</v>
      </c>
      <c r="PQ13" s="42" t="s">
        <v>183</v>
      </c>
      <c r="PR13" s="48" t="s">
        <v>152</v>
      </c>
      <c r="PS13" s="42"/>
      <c r="PT13" s="48" t="s">
        <v>152</v>
      </c>
      <c r="PU13" s="48" t="s">
        <v>178</v>
      </c>
      <c r="PV13" s="48" t="s">
        <v>152</v>
      </c>
      <c r="PW13" s="42" t="s">
        <v>151</v>
      </c>
      <c r="PX13" s="48" t="s">
        <v>152</v>
      </c>
      <c r="PY13" s="48"/>
      <c r="PZ13" s="48" t="s">
        <v>152</v>
      </c>
      <c r="QA13" s="42" t="s">
        <v>151</v>
      </c>
      <c r="QB13" s="48" t="s">
        <v>152</v>
      </c>
      <c r="QC13" s="42" t="s">
        <v>149</v>
      </c>
      <c r="QD13" s="48" t="s">
        <v>152</v>
      </c>
      <c r="QE13" s="48" t="s">
        <v>163</v>
      </c>
      <c r="QF13" s="48" t="s">
        <v>152</v>
      </c>
      <c r="QG13" s="42" t="s">
        <v>151</v>
      </c>
      <c r="QH13" s="48" t="s">
        <v>152</v>
      </c>
      <c r="QI13" s="42" t="s">
        <v>151</v>
      </c>
      <c r="QJ13" s="48" t="s">
        <v>152</v>
      </c>
      <c r="QK13" s="42" t="s">
        <v>183</v>
      </c>
      <c r="QL13" s="48" t="s">
        <v>152</v>
      </c>
      <c r="QM13" s="42"/>
      <c r="QN13" s="48" t="s">
        <v>152</v>
      </c>
      <c r="QO13" s="48" t="s">
        <v>178</v>
      </c>
      <c r="QP13" s="48" t="s">
        <v>152</v>
      </c>
      <c r="QQ13" s="42" t="s">
        <v>151</v>
      </c>
      <c r="QR13" s="48" t="s">
        <v>152</v>
      </c>
      <c r="QS13" s="48"/>
      <c r="QT13" s="48" t="s">
        <v>152</v>
      </c>
      <c r="QU13" s="42" t="s">
        <v>151</v>
      </c>
      <c r="QV13" s="48" t="s">
        <v>152</v>
      </c>
      <c r="QW13" s="42" t="s">
        <v>149</v>
      </c>
      <c r="QX13" s="48" t="s">
        <v>152</v>
      </c>
      <c r="QY13" s="48" t="s">
        <v>163</v>
      </c>
      <c r="QZ13" s="48" t="s">
        <v>152</v>
      </c>
      <c r="RA13" s="42" t="s">
        <v>151</v>
      </c>
      <c r="RB13" s="48" t="s">
        <v>152</v>
      </c>
      <c r="RC13" s="42" t="s">
        <v>151</v>
      </c>
      <c r="RD13" s="48" t="s">
        <v>152</v>
      </c>
      <c r="RE13" s="42" t="s">
        <v>183</v>
      </c>
      <c r="RF13" s="48" t="s">
        <v>152</v>
      </c>
      <c r="RG13" s="42"/>
      <c r="RH13" s="48" t="s">
        <v>152</v>
      </c>
      <c r="RI13" s="48" t="s">
        <v>178</v>
      </c>
      <c r="RJ13" s="48" t="s">
        <v>152</v>
      </c>
      <c r="RK13" s="42" t="s">
        <v>151</v>
      </c>
      <c r="RL13" s="48" t="s">
        <v>152</v>
      </c>
      <c r="RM13" s="48"/>
      <c r="RN13" s="48" t="s">
        <v>152</v>
      </c>
      <c r="RO13" s="42" t="s">
        <v>151</v>
      </c>
      <c r="RP13" s="48" t="s">
        <v>152</v>
      </c>
      <c r="RQ13" s="42" t="s">
        <v>149</v>
      </c>
      <c r="RR13" s="48" t="s">
        <v>152</v>
      </c>
      <c r="RS13" s="48" t="s">
        <v>163</v>
      </c>
      <c r="RT13" s="48" t="s">
        <v>152</v>
      </c>
      <c r="RU13" s="42" t="s">
        <v>151</v>
      </c>
      <c r="RV13" s="48" t="s">
        <v>152</v>
      </c>
      <c r="RW13" s="42" t="s">
        <v>151</v>
      </c>
      <c r="RX13" s="48" t="s">
        <v>152</v>
      </c>
      <c r="RY13" s="42" t="s">
        <v>183</v>
      </c>
      <c r="RZ13" s="48" t="s">
        <v>152</v>
      </c>
      <c r="SA13" s="42"/>
      <c r="SB13" s="48" t="s">
        <v>152</v>
      </c>
      <c r="SC13" s="48" t="s">
        <v>178</v>
      </c>
      <c r="SD13" s="48" t="s">
        <v>152</v>
      </c>
      <c r="SE13" s="42" t="s">
        <v>151</v>
      </c>
      <c r="SF13" s="48" t="s">
        <v>152</v>
      </c>
      <c r="SG13" s="48"/>
      <c r="SH13" s="48" t="s">
        <v>152</v>
      </c>
      <c r="SI13" s="42" t="s">
        <v>151</v>
      </c>
      <c r="SJ13" s="48" t="s">
        <v>152</v>
      </c>
      <c r="SK13" s="42" t="s">
        <v>149</v>
      </c>
      <c r="SL13" s="48" t="s">
        <v>152</v>
      </c>
      <c r="SM13" s="48" t="s">
        <v>163</v>
      </c>
      <c r="SN13" s="48" t="s">
        <v>152</v>
      </c>
      <c r="SO13" s="42" t="s">
        <v>151</v>
      </c>
      <c r="SP13" s="48" t="s">
        <v>152</v>
      </c>
      <c r="SQ13" s="42" t="s">
        <v>151</v>
      </c>
      <c r="SR13" s="48" t="s">
        <v>152</v>
      </c>
      <c r="SS13" s="42" t="s">
        <v>183</v>
      </c>
      <c r="ST13" s="48" t="s">
        <v>152</v>
      </c>
      <c r="SU13" s="42"/>
      <c r="SV13" s="48" t="s">
        <v>152</v>
      </c>
      <c r="SW13" s="48" t="s">
        <v>178</v>
      </c>
      <c r="SX13" s="48" t="s">
        <v>152</v>
      </c>
      <c r="SY13" s="42" t="s">
        <v>151</v>
      </c>
      <c r="SZ13" s="48" t="s">
        <v>152</v>
      </c>
      <c r="TA13" s="48"/>
      <c r="TB13" s="48" t="s">
        <v>152</v>
      </c>
      <c r="TC13" s="42" t="s">
        <v>151</v>
      </c>
      <c r="TD13" s="48" t="s">
        <v>152</v>
      </c>
      <c r="TE13" s="42" t="s">
        <v>149</v>
      </c>
      <c r="TF13" s="48" t="s">
        <v>152</v>
      </c>
      <c r="TG13" s="48" t="s">
        <v>163</v>
      </c>
      <c r="TH13" s="48" t="s">
        <v>152</v>
      </c>
      <c r="TI13" s="42" t="s">
        <v>151</v>
      </c>
      <c r="TJ13" s="48" t="s">
        <v>152</v>
      </c>
      <c r="TK13" s="42" t="s">
        <v>151</v>
      </c>
      <c r="TL13" s="48" t="s">
        <v>152</v>
      </c>
      <c r="TM13" s="42" t="s">
        <v>183</v>
      </c>
      <c r="TN13" s="48" t="s">
        <v>152</v>
      </c>
      <c r="TO13" s="42"/>
      <c r="TP13" s="48" t="s">
        <v>152</v>
      </c>
      <c r="TQ13" s="48" t="s">
        <v>178</v>
      </c>
      <c r="TR13" s="48" t="s">
        <v>152</v>
      </c>
      <c r="TS13" s="42" t="s">
        <v>151</v>
      </c>
      <c r="TT13" s="48" t="s">
        <v>152</v>
      </c>
      <c r="TU13" s="48"/>
      <c r="TV13" s="48" t="s">
        <v>152</v>
      </c>
      <c r="TW13" s="42" t="s">
        <v>151</v>
      </c>
      <c r="TX13" s="48" t="s">
        <v>152</v>
      </c>
      <c r="TY13" s="42" t="s">
        <v>149</v>
      </c>
      <c r="TZ13" s="48" t="s">
        <v>152</v>
      </c>
      <c r="UA13" s="48" t="s">
        <v>163</v>
      </c>
      <c r="UB13" s="48" t="s">
        <v>152</v>
      </c>
      <c r="UC13" s="42" t="s">
        <v>151</v>
      </c>
      <c r="UD13" s="48" t="s">
        <v>152</v>
      </c>
      <c r="UE13" s="42" t="s">
        <v>151</v>
      </c>
      <c r="UF13" s="48" t="s">
        <v>152</v>
      </c>
      <c r="UG13" s="42" t="s">
        <v>183</v>
      </c>
      <c r="UH13" s="48" t="s">
        <v>152</v>
      </c>
      <c r="UI13" s="42"/>
      <c r="UJ13" s="48" t="s">
        <v>152</v>
      </c>
      <c r="UK13" s="48" t="s">
        <v>178</v>
      </c>
      <c r="UL13" s="48" t="s">
        <v>152</v>
      </c>
      <c r="UM13" s="42" t="s">
        <v>151</v>
      </c>
      <c r="UN13" s="48" t="s">
        <v>152</v>
      </c>
      <c r="UO13" s="48"/>
      <c r="UP13" s="48" t="s">
        <v>152</v>
      </c>
      <c r="UQ13" s="42" t="s">
        <v>151</v>
      </c>
      <c r="UR13" s="48" t="s">
        <v>152</v>
      </c>
      <c r="US13" s="42" t="s">
        <v>149</v>
      </c>
      <c r="UT13" s="48" t="s">
        <v>152</v>
      </c>
      <c r="UU13" s="48" t="s">
        <v>163</v>
      </c>
      <c r="UV13" s="48" t="s">
        <v>152</v>
      </c>
      <c r="UW13" s="42" t="s">
        <v>151</v>
      </c>
      <c r="UX13" s="48" t="s">
        <v>152</v>
      </c>
      <c r="UY13" s="42" t="s">
        <v>151</v>
      </c>
      <c r="UZ13" s="48" t="s">
        <v>152</v>
      </c>
      <c r="VA13" s="42" t="s">
        <v>183</v>
      </c>
      <c r="VB13" s="48" t="s">
        <v>152</v>
      </c>
      <c r="VC13" s="42"/>
      <c r="VD13" s="48" t="s">
        <v>152</v>
      </c>
      <c r="VE13" s="48" t="s">
        <v>178</v>
      </c>
      <c r="VF13" s="48" t="s">
        <v>152</v>
      </c>
      <c r="VG13" s="42" t="s">
        <v>151</v>
      </c>
      <c r="VH13" s="48" t="s">
        <v>152</v>
      </c>
      <c r="VI13" s="48"/>
      <c r="VJ13" s="48" t="s">
        <v>152</v>
      </c>
      <c r="VK13" s="42" t="s">
        <v>151</v>
      </c>
      <c r="VL13" s="48" t="s">
        <v>152</v>
      </c>
      <c r="VM13" s="42" t="s">
        <v>149</v>
      </c>
      <c r="VN13" s="48" t="s">
        <v>152</v>
      </c>
      <c r="VO13" s="48" t="s">
        <v>163</v>
      </c>
      <c r="VP13" s="48" t="s">
        <v>152</v>
      </c>
      <c r="VQ13" s="42" t="s">
        <v>151</v>
      </c>
      <c r="VR13" s="48" t="s">
        <v>152</v>
      </c>
      <c r="VS13" s="42" t="s">
        <v>151</v>
      </c>
      <c r="VT13" s="48" t="s">
        <v>152</v>
      </c>
      <c r="VU13" s="42" t="s">
        <v>183</v>
      </c>
      <c r="VV13" s="48" t="s">
        <v>152</v>
      </c>
      <c r="VW13" s="42"/>
      <c r="VX13" s="48" t="s">
        <v>152</v>
      </c>
      <c r="VY13" s="48" t="s">
        <v>178</v>
      </c>
      <c r="VZ13" s="48" t="s">
        <v>152</v>
      </c>
      <c r="WA13" s="42" t="s">
        <v>151</v>
      </c>
      <c r="WB13" s="48" t="s">
        <v>152</v>
      </c>
      <c r="WC13" s="48"/>
    </row>
    <row r="14" spans="1:601">
      <c r="A14" s="48" t="s">
        <v>260</v>
      </c>
      <c r="B14" s="48" t="s">
        <v>45</v>
      </c>
      <c r="C14" s="42" t="str">
        <f>INDEX('Deroulé 5Jours'!$A$4:$A$56,MATCH(B14,'Deroulé 5Jours'!B$4:B$56,0),1)</f>
        <v>agent 19</v>
      </c>
      <c r="D14" s="42" t="s">
        <v>150</v>
      </c>
      <c r="E14" s="48" t="s">
        <v>163</v>
      </c>
      <c r="F14" s="48" t="s">
        <v>150</v>
      </c>
      <c r="G14" s="49"/>
      <c r="H14" s="48" t="s">
        <v>150</v>
      </c>
      <c r="I14" s="42" t="s">
        <v>149</v>
      </c>
      <c r="J14" s="48" t="s">
        <v>150</v>
      </c>
      <c r="K14" s="42" t="s">
        <v>149</v>
      </c>
      <c r="L14" s="48" t="s">
        <v>150</v>
      </c>
      <c r="M14" s="49" t="s">
        <v>149</v>
      </c>
      <c r="N14" s="48" t="s">
        <v>150</v>
      </c>
      <c r="O14" s="48" t="s">
        <v>179</v>
      </c>
      <c r="P14" s="48" t="s">
        <v>150</v>
      </c>
      <c r="Q14" s="49" t="s">
        <v>149</v>
      </c>
      <c r="R14" s="42" t="s">
        <v>150</v>
      </c>
      <c r="S14" s="42" t="s">
        <v>149</v>
      </c>
      <c r="T14" s="42" t="s">
        <v>150</v>
      </c>
      <c r="U14" s="44"/>
      <c r="V14" s="48" t="s">
        <v>150</v>
      </c>
      <c r="W14" s="49" t="s">
        <v>149</v>
      </c>
      <c r="X14" s="42" t="s">
        <v>150</v>
      </c>
      <c r="Y14" s="48" t="s">
        <v>163</v>
      </c>
      <c r="Z14" s="48" t="s">
        <v>150</v>
      </c>
      <c r="AA14" s="49"/>
      <c r="AB14" s="48" t="s">
        <v>150</v>
      </c>
      <c r="AC14" s="42" t="s">
        <v>149</v>
      </c>
      <c r="AD14" s="48" t="s">
        <v>150</v>
      </c>
      <c r="AE14" s="42" t="s">
        <v>149</v>
      </c>
      <c r="AF14" s="48" t="s">
        <v>150</v>
      </c>
      <c r="AG14" s="49" t="s">
        <v>149</v>
      </c>
      <c r="AH14" s="48" t="s">
        <v>150</v>
      </c>
      <c r="AI14" s="48" t="s">
        <v>179</v>
      </c>
      <c r="AJ14" s="48" t="s">
        <v>150</v>
      </c>
      <c r="AK14" s="49" t="s">
        <v>149</v>
      </c>
      <c r="AL14" s="42" t="s">
        <v>150</v>
      </c>
      <c r="AM14" s="42" t="s">
        <v>149</v>
      </c>
      <c r="AN14" s="42" t="s">
        <v>150</v>
      </c>
      <c r="AO14" s="44"/>
      <c r="AP14" s="48" t="s">
        <v>150</v>
      </c>
      <c r="AQ14" s="49" t="s">
        <v>149</v>
      </c>
      <c r="AR14" s="42" t="s">
        <v>150</v>
      </c>
      <c r="AS14" s="48" t="s">
        <v>163</v>
      </c>
      <c r="AT14" s="48" t="s">
        <v>150</v>
      </c>
      <c r="AU14" s="49"/>
      <c r="AV14" s="48" t="s">
        <v>150</v>
      </c>
      <c r="AW14" s="42" t="s">
        <v>149</v>
      </c>
      <c r="AX14" s="48" t="s">
        <v>150</v>
      </c>
      <c r="AY14" s="42" t="s">
        <v>149</v>
      </c>
      <c r="AZ14" s="48" t="s">
        <v>150</v>
      </c>
      <c r="BA14" s="49" t="s">
        <v>149</v>
      </c>
      <c r="BB14" s="48" t="s">
        <v>150</v>
      </c>
      <c r="BC14" s="48" t="s">
        <v>179</v>
      </c>
      <c r="BD14" s="48" t="s">
        <v>150</v>
      </c>
      <c r="BE14" s="49" t="s">
        <v>149</v>
      </c>
      <c r="BF14" s="42" t="s">
        <v>150</v>
      </c>
      <c r="BG14" s="42" t="s">
        <v>149</v>
      </c>
      <c r="BH14" s="42" t="s">
        <v>150</v>
      </c>
      <c r="BI14" s="44"/>
      <c r="BJ14" s="48" t="s">
        <v>150</v>
      </c>
      <c r="BK14" s="49" t="s">
        <v>149</v>
      </c>
      <c r="BL14" s="42" t="s">
        <v>150</v>
      </c>
      <c r="BM14" s="48" t="s">
        <v>163</v>
      </c>
      <c r="BN14" s="48" t="s">
        <v>150</v>
      </c>
      <c r="BO14" s="49"/>
      <c r="BP14" s="48" t="s">
        <v>150</v>
      </c>
      <c r="BQ14" s="42" t="s">
        <v>149</v>
      </c>
      <c r="BR14" s="48" t="s">
        <v>150</v>
      </c>
      <c r="BS14" s="42" t="s">
        <v>149</v>
      </c>
      <c r="BT14" s="48" t="s">
        <v>150</v>
      </c>
      <c r="BU14" s="49" t="s">
        <v>149</v>
      </c>
      <c r="BV14" s="48" t="s">
        <v>150</v>
      </c>
      <c r="BW14" s="48" t="s">
        <v>179</v>
      </c>
      <c r="BX14" s="48" t="s">
        <v>150</v>
      </c>
      <c r="BY14" s="49" t="s">
        <v>149</v>
      </c>
      <c r="BZ14" s="42" t="s">
        <v>150</v>
      </c>
      <c r="CA14" s="42" t="s">
        <v>149</v>
      </c>
      <c r="CB14" s="42" t="s">
        <v>150</v>
      </c>
      <c r="CC14" s="44"/>
      <c r="CD14" s="48" t="s">
        <v>150</v>
      </c>
      <c r="CE14" s="49" t="s">
        <v>149</v>
      </c>
      <c r="CF14" s="42" t="s">
        <v>150</v>
      </c>
      <c r="CG14" s="48" t="s">
        <v>163</v>
      </c>
      <c r="CH14" s="48" t="s">
        <v>150</v>
      </c>
      <c r="CI14" s="49"/>
      <c r="CJ14" s="48" t="s">
        <v>150</v>
      </c>
      <c r="CK14" s="42" t="s">
        <v>149</v>
      </c>
      <c r="CL14" s="48" t="s">
        <v>150</v>
      </c>
      <c r="CM14" s="42" t="s">
        <v>149</v>
      </c>
      <c r="CN14" s="48" t="s">
        <v>150</v>
      </c>
      <c r="CO14" s="49" t="s">
        <v>149</v>
      </c>
      <c r="CP14" s="48" t="s">
        <v>150</v>
      </c>
      <c r="CQ14" s="48" t="s">
        <v>179</v>
      </c>
      <c r="CR14" s="48" t="s">
        <v>150</v>
      </c>
      <c r="CS14" s="49" t="s">
        <v>149</v>
      </c>
      <c r="CT14" s="42" t="s">
        <v>150</v>
      </c>
      <c r="CU14" s="42" t="s">
        <v>149</v>
      </c>
      <c r="CV14" s="42" t="s">
        <v>150</v>
      </c>
      <c r="CW14" s="44"/>
      <c r="CX14" s="48" t="s">
        <v>150</v>
      </c>
      <c r="CY14" s="49" t="s">
        <v>149</v>
      </c>
      <c r="CZ14" s="42" t="s">
        <v>150</v>
      </c>
      <c r="DA14" s="48" t="s">
        <v>163</v>
      </c>
      <c r="DB14" s="48" t="s">
        <v>150</v>
      </c>
      <c r="DC14" s="49"/>
      <c r="DD14" s="48" t="s">
        <v>150</v>
      </c>
      <c r="DE14" s="42" t="s">
        <v>149</v>
      </c>
      <c r="DF14" s="48" t="s">
        <v>150</v>
      </c>
      <c r="DG14" s="42" t="s">
        <v>149</v>
      </c>
      <c r="DH14" s="48" t="s">
        <v>150</v>
      </c>
      <c r="DI14" s="49" t="s">
        <v>149</v>
      </c>
      <c r="DJ14" s="48" t="s">
        <v>150</v>
      </c>
      <c r="DK14" s="48" t="s">
        <v>179</v>
      </c>
      <c r="DL14" s="48" t="s">
        <v>150</v>
      </c>
      <c r="DM14" s="49" t="s">
        <v>149</v>
      </c>
      <c r="DN14" s="42" t="s">
        <v>150</v>
      </c>
      <c r="DO14" s="42" t="s">
        <v>149</v>
      </c>
      <c r="DP14" s="42" t="s">
        <v>150</v>
      </c>
      <c r="DQ14" s="44"/>
      <c r="DR14" s="48" t="s">
        <v>150</v>
      </c>
      <c r="DS14" s="49" t="s">
        <v>149</v>
      </c>
      <c r="DT14" s="42" t="s">
        <v>150</v>
      </c>
      <c r="DU14" s="48" t="s">
        <v>163</v>
      </c>
      <c r="DV14" s="48" t="s">
        <v>150</v>
      </c>
      <c r="DW14" s="49"/>
      <c r="DX14" s="48" t="s">
        <v>150</v>
      </c>
      <c r="DY14" s="42" t="s">
        <v>149</v>
      </c>
      <c r="DZ14" s="48" t="s">
        <v>150</v>
      </c>
      <c r="EA14" s="42" t="s">
        <v>149</v>
      </c>
      <c r="EB14" s="48" t="s">
        <v>150</v>
      </c>
      <c r="EC14" s="49" t="s">
        <v>149</v>
      </c>
      <c r="ED14" s="48" t="s">
        <v>150</v>
      </c>
      <c r="EE14" s="48" t="s">
        <v>179</v>
      </c>
      <c r="EF14" s="48" t="s">
        <v>150</v>
      </c>
      <c r="EG14" s="49" t="s">
        <v>149</v>
      </c>
      <c r="EH14" s="42" t="s">
        <v>150</v>
      </c>
      <c r="EI14" s="42" t="s">
        <v>149</v>
      </c>
      <c r="EJ14" s="42" t="s">
        <v>150</v>
      </c>
      <c r="EK14" s="44"/>
      <c r="EL14" s="48" t="s">
        <v>150</v>
      </c>
      <c r="EM14" s="49" t="s">
        <v>149</v>
      </c>
      <c r="EN14" s="42" t="s">
        <v>150</v>
      </c>
      <c r="EO14" s="48" t="s">
        <v>163</v>
      </c>
      <c r="EP14" s="48" t="s">
        <v>150</v>
      </c>
      <c r="EQ14" s="49"/>
      <c r="ER14" s="48" t="s">
        <v>150</v>
      </c>
      <c r="ES14" s="42" t="s">
        <v>149</v>
      </c>
      <c r="ET14" s="48" t="s">
        <v>150</v>
      </c>
      <c r="EU14" s="42" t="s">
        <v>149</v>
      </c>
      <c r="EV14" s="48" t="s">
        <v>150</v>
      </c>
      <c r="EW14" s="49" t="s">
        <v>149</v>
      </c>
      <c r="EX14" s="48" t="s">
        <v>150</v>
      </c>
      <c r="EY14" s="48" t="s">
        <v>179</v>
      </c>
      <c r="EZ14" s="48" t="s">
        <v>150</v>
      </c>
      <c r="FA14" s="49" t="s">
        <v>149</v>
      </c>
      <c r="FB14" s="42" t="s">
        <v>150</v>
      </c>
      <c r="FC14" s="42" t="s">
        <v>149</v>
      </c>
      <c r="FD14" s="42" t="s">
        <v>150</v>
      </c>
      <c r="FE14" s="44"/>
      <c r="FF14" s="48" t="s">
        <v>150</v>
      </c>
      <c r="FG14" s="49" t="s">
        <v>149</v>
      </c>
      <c r="FH14" s="42" t="s">
        <v>150</v>
      </c>
      <c r="FI14" s="48" t="s">
        <v>163</v>
      </c>
      <c r="FJ14" s="48" t="s">
        <v>150</v>
      </c>
      <c r="FK14" s="49"/>
      <c r="FL14" s="48" t="s">
        <v>150</v>
      </c>
      <c r="FM14" s="42" t="s">
        <v>149</v>
      </c>
      <c r="FN14" s="48" t="s">
        <v>150</v>
      </c>
      <c r="FO14" s="42" t="s">
        <v>149</v>
      </c>
      <c r="FP14" s="48" t="s">
        <v>150</v>
      </c>
      <c r="FQ14" s="49" t="s">
        <v>149</v>
      </c>
      <c r="FR14" s="48" t="s">
        <v>150</v>
      </c>
      <c r="FS14" s="48" t="s">
        <v>179</v>
      </c>
      <c r="FT14" s="48" t="s">
        <v>150</v>
      </c>
      <c r="FU14" s="49" t="s">
        <v>149</v>
      </c>
      <c r="FV14" s="42" t="s">
        <v>150</v>
      </c>
      <c r="FW14" s="42" t="s">
        <v>149</v>
      </c>
      <c r="FX14" s="42" t="s">
        <v>150</v>
      </c>
      <c r="FY14" s="44"/>
      <c r="FZ14" s="48" t="s">
        <v>150</v>
      </c>
      <c r="GA14" s="49" t="s">
        <v>149</v>
      </c>
      <c r="GB14" s="42" t="s">
        <v>150</v>
      </c>
      <c r="GC14" s="48" t="s">
        <v>163</v>
      </c>
      <c r="GD14" s="48" t="s">
        <v>150</v>
      </c>
      <c r="GE14" s="49"/>
      <c r="GF14" s="48" t="s">
        <v>150</v>
      </c>
      <c r="GG14" s="42" t="s">
        <v>149</v>
      </c>
      <c r="GH14" s="48" t="s">
        <v>150</v>
      </c>
      <c r="GI14" s="42" t="s">
        <v>149</v>
      </c>
      <c r="GJ14" s="48" t="s">
        <v>150</v>
      </c>
      <c r="GK14" s="49" t="s">
        <v>149</v>
      </c>
      <c r="GL14" s="48" t="s">
        <v>150</v>
      </c>
      <c r="GM14" s="48" t="s">
        <v>179</v>
      </c>
      <c r="GN14" s="48" t="s">
        <v>150</v>
      </c>
      <c r="GO14" s="49" t="s">
        <v>149</v>
      </c>
      <c r="GP14" s="42" t="s">
        <v>150</v>
      </c>
      <c r="GQ14" s="42" t="s">
        <v>149</v>
      </c>
      <c r="GR14" s="42" t="s">
        <v>150</v>
      </c>
      <c r="GS14" s="44"/>
      <c r="GT14" s="48" t="s">
        <v>150</v>
      </c>
      <c r="GU14" s="49" t="s">
        <v>149</v>
      </c>
      <c r="GV14" s="42" t="s">
        <v>150</v>
      </c>
      <c r="GW14" s="48" t="s">
        <v>163</v>
      </c>
      <c r="GX14" s="48" t="s">
        <v>150</v>
      </c>
      <c r="GY14" s="49"/>
      <c r="GZ14" s="48" t="s">
        <v>150</v>
      </c>
      <c r="HA14" s="42" t="s">
        <v>149</v>
      </c>
      <c r="HB14" s="48" t="s">
        <v>150</v>
      </c>
      <c r="HC14" s="42" t="s">
        <v>149</v>
      </c>
      <c r="HD14" s="48" t="s">
        <v>150</v>
      </c>
      <c r="HE14" s="49" t="s">
        <v>149</v>
      </c>
      <c r="HF14" s="48" t="s">
        <v>150</v>
      </c>
      <c r="HG14" s="48" t="s">
        <v>179</v>
      </c>
      <c r="HH14" s="48" t="s">
        <v>150</v>
      </c>
      <c r="HI14" s="49" t="s">
        <v>149</v>
      </c>
      <c r="HJ14" s="42" t="s">
        <v>150</v>
      </c>
      <c r="HK14" s="42" t="s">
        <v>149</v>
      </c>
      <c r="HL14" s="42" t="s">
        <v>150</v>
      </c>
      <c r="HM14" s="44"/>
      <c r="HN14" s="48" t="s">
        <v>150</v>
      </c>
      <c r="HO14" s="49" t="s">
        <v>149</v>
      </c>
      <c r="HP14" s="42" t="s">
        <v>150</v>
      </c>
      <c r="HQ14" s="48" t="s">
        <v>163</v>
      </c>
      <c r="HR14" s="48" t="s">
        <v>150</v>
      </c>
      <c r="HS14" s="49"/>
      <c r="HT14" s="48" t="s">
        <v>150</v>
      </c>
      <c r="HU14" s="42" t="s">
        <v>149</v>
      </c>
      <c r="HV14" s="48" t="s">
        <v>150</v>
      </c>
      <c r="HW14" s="42" t="s">
        <v>149</v>
      </c>
      <c r="HX14" s="48" t="s">
        <v>150</v>
      </c>
      <c r="HY14" s="49" t="s">
        <v>149</v>
      </c>
      <c r="HZ14" s="48" t="s">
        <v>150</v>
      </c>
      <c r="IA14" s="48" t="s">
        <v>179</v>
      </c>
      <c r="IB14" s="48" t="s">
        <v>150</v>
      </c>
      <c r="IC14" s="49" t="s">
        <v>149</v>
      </c>
      <c r="ID14" s="42" t="s">
        <v>150</v>
      </c>
      <c r="IE14" s="42" t="s">
        <v>149</v>
      </c>
      <c r="IF14" s="42" t="s">
        <v>150</v>
      </c>
      <c r="IG14" s="44"/>
      <c r="IH14" s="48" t="s">
        <v>150</v>
      </c>
      <c r="II14" s="49" t="s">
        <v>149</v>
      </c>
      <c r="IJ14" s="42" t="s">
        <v>150</v>
      </c>
      <c r="IK14" s="48" t="s">
        <v>163</v>
      </c>
      <c r="IL14" s="48" t="s">
        <v>150</v>
      </c>
      <c r="IM14" s="49"/>
      <c r="IN14" s="48" t="s">
        <v>150</v>
      </c>
      <c r="IO14" s="42" t="s">
        <v>149</v>
      </c>
      <c r="IP14" s="48" t="s">
        <v>150</v>
      </c>
      <c r="IQ14" s="42" t="s">
        <v>149</v>
      </c>
      <c r="IR14" s="48" t="s">
        <v>150</v>
      </c>
      <c r="IS14" s="49" t="s">
        <v>149</v>
      </c>
      <c r="IT14" s="48" t="s">
        <v>150</v>
      </c>
      <c r="IU14" s="48" t="s">
        <v>179</v>
      </c>
      <c r="IV14" s="48" t="s">
        <v>150</v>
      </c>
      <c r="IW14" s="49" t="s">
        <v>149</v>
      </c>
      <c r="IX14" s="42" t="s">
        <v>150</v>
      </c>
      <c r="IY14" s="42" t="s">
        <v>149</v>
      </c>
      <c r="IZ14" s="42" t="s">
        <v>150</v>
      </c>
      <c r="JA14" s="44"/>
      <c r="JB14" s="48" t="s">
        <v>150</v>
      </c>
      <c r="JC14" s="49" t="s">
        <v>149</v>
      </c>
      <c r="JD14" s="42" t="s">
        <v>150</v>
      </c>
      <c r="JE14" s="48" t="s">
        <v>163</v>
      </c>
      <c r="JF14" s="48" t="s">
        <v>150</v>
      </c>
      <c r="JG14" s="49"/>
      <c r="JH14" s="48" t="s">
        <v>150</v>
      </c>
      <c r="JI14" s="42" t="s">
        <v>149</v>
      </c>
      <c r="JJ14" s="48" t="s">
        <v>150</v>
      </c>
      <c r="JK14" s="42" t="s">
        <v>149</v>
      </c>
      <c r="JL14" s="48" t="s">
        <v>150</v>
      </c>
      <c r="JM14" s="49" t="s">
        <v>149</v>
      </c>
      <c r="JN14" s="48" t="s">
        <v>150</v>
      </c>
      <c r="JO14" s="48" t="s">
        <v>179</v>
      </c>
      <c r="JP14" s="48" t="s">
        <v>150</v>
      </c>
      <c r="JQ14" s="49" t="s">
        <v>149</v>
      </c>
      <c r="JR14" s="42" t="s">
        <v>150</v>
      </c>
      <c r="JS14" s="42" t="s">
        <v>149</v>
      </c>
      <c r="JT14" s="42" t="s">
        <v>150</v>
      </c>
      <c r="JU14" s="44"/>
      <c r="JV14" s="48" t="s">
        <v>150</v>
      </c>
      <c r="JW14" s="49" t="s">
        <v>149</v>
      </c>
      <c r="JX14" s="42" t="s">
        <v>150</v>
      </c>
      <c r="JY14" s="48" t="s">
        <v>163</v>
      </c>
      <c r="JZ14" s="48" t="s">
        <v>150</v>
      </c>
      <c r="KA14" s="49"/>
      <c r="KB14" s="48" t="s">
        <v>150</v>
      </c>
      <c r="KC14" s="42" t="s">
        <v>149</v>
      </c>
      <c r="KD14" s="48" t="s">
        <v>150</v>
      </c>
      <c r="KE14" s="42" t="s">
        <v>149</v>
      </c>
      <c r="KF14" s="48" t="s">
        <v>150</v>
      </c>
      <c r="KG14" s="49" t="s">
        <v>149</v>
      </c>
      <c r="KH14" s="48" t="s">
        <v>150</v>
      </c>
      <c r="KI14" s="48" t="s">
        <v>179</v>
      </c>
      <c r="KJ14" s="48" t="s">
        <v>150</v>
      </c>
      <c r="KK14" s="49" t="s">
        <v>149</v>
      </c>
      <c r="KL14" s="42" t="s">
        <v>150</v>
      </c>
      <c r="KM14" s="42" t="s">
        <v>149</v>
      </c>
      <c r="KN14" s="42" t="s">
        <v>150</v>
      </c>
      <c r="KO14" s="44"/>
      <c r="KP14" s="48" t="s">
        <v>150</v>
      </c>
      <c r="KQ14" s="49" t="s">
        <v>149</v>
      </c>
      <c r="KR14" s="42" t="s">
        <v>150</v>
      </c>
      <c r="KS14" s="48" t="s">
        <v>163</v>
      </c>
      <c r="KT14" s="48" t="s">
        <v>150</v>
      </c>
      <c r="KU14" s="49"/>
      <c r="KV14" s="48" t="s">
        <v>150</v>
      </c>
      <c r="KW14" s="42" t="s">
        <v>149</v>
      </c>
      <c r="KX14" s="48" t="s">
        <v>150</v>
      </c>
      <c r="KY14" s="42" t="s">
        <v>149</v>
      </c>
      <c r="KZ14" s="48" t="s">
        <v>150</v>
      </c>
      <c r="LA14" s="49" t="s">
        <v>149</v>
      </c>
      <c r="LB14" s="48" t="s">
        <v>150</v>
      </c>
      <c r="LC14" s="48" t="s">
        <v>179</v>
      </c>
      <c r="LD14" s="48" t="s">
        <v>150</v>
      </c>
      <c r="LE14" s="49" t="s">
        <v>149</v>
      </c>
      <c r="LF14" s="42" t="s">
        <v>150</v>
      </c>
      <c r="LG14" s="42" t="s">
        <v>149</v>
      </c>
      <c r="LH14" s="42" t="s">
        <v>150</v>
      </c>
      <c r="LI14" s="44"/>
      <c r="LJ14" s="48" t="s">
        <v>150</v>
      </c>
      <c r="LK14" s="49" t="s">
        <v>149</v>
      </c>
      <c r="LL14" s="42" t="s">
        <v>150</v>
      </c>
      <c r="LM14" s="48" t="s">
        <v>163</v>
      </c>
      <c r="LN14" s="48" t="s">
        <v>150</v>
      </c>
      <c r="LO14" s="49"/>
      <c r="LP14" s="48" t="s">
        <v>150</v>
      </c>
      <c r="LQ14" s="42" t="s">
        <v>149</v>
      </c>
      <c r="LR14" s="48" t="s">
        <v>150</v>
      </c>
      <c r="LS14" s="42" t="s">
        <v>149</v>
      </c>
      <c r="LT14" s="48" t="s">
        <v>150</v>
      </c>
      <c r="LU14" s="49" t="s">
        <v>149</v>
      </c>
      <c r="LV14" s="48" t="s">
        <v>150</v>
      </c>
      <c r="LW14" s="48" t="s">
        <v>179</v>
      </c>
      <c r="LX14" s="48" t="s">
        <v>150</v>
      </c>
      <c r="LY14" s="49" t="s">
        <v>149</v>
      </c>
      <c r="LZ14" s="42" t="s">
        <v>150</v>
      </c>
      <c r="MA14" s="42" t="s">
        <v>149</v>
      </c>
      <c r="MB14" s="42" t="s">
        <v>150</v>
      </c>
      <c r="MC14" s="44"/>
      <c r="MD14" s="48" t="s">
        <v>150</v>
      </c>
      <c r="ME14" s="49" t="s">
        <v>149</v>
      </c>
      <c r="MF14" s="42" t="s">
        <v>150</v>
      </c>
      <c r="MG14" s="48" t="s">
        <v>163</v>
      </c>
      <c r="MH14" s="48" t="s">
        <v>150</v>
      </c>
      <c r="MI14" s="49"/>
      <c r="MJ14" s="48" t="s">
        <v>150</v>
      </c>
      <c r="MK14" s="42" t="s">
        <v>149</v>
      </c>
      <c r="ML14" s="48" t="s">
        <v>150</v>
      </c>
      <c r="MM14" s="42" t="s">
        <v>149</v>
      </c>
      <c r="MN14" s="48" t="s">
        <v>150</v>
      </c>
      <c r="MO14" s="49" t="s">
        <v>149</v>
      </c>
      <c r="MP14" s="48" t="s">
        <v>150</v>
      </c>
      <c r="MQ14" s="48" t="s">
        <v>179</v>
      </c>
      <c r="MR14" s="48" t="s">
        <v>150</v>
      </c>
      <c r="MS14" s="49" t="s">
        <v>149</v>
      </c>
      <c r="MT14" s="42" t="s">
        <v>150</v>
      </c>
      <c r="MU14" s="42" t="s">
        <v>149</v>
      </c>
      <c r="MV14" s="42" t="s">
        <v>150</v>
      </c>
      <c r="MW14" s="44"/>
      <c r="MX14" s="48" t="s">
        <v>150</v>
      </c>
      <c r="MY14" s="49" t="s">
        <v>149</v>
      </c>
      <c r="MZ14" s="42" t="s">
        <v>150</v>
      </c>
      <c r="NA14" s="48" t="s">
        <v>163</v>
      </c>
      <c r="NB14" s="48" t="s">
        <v>150</v>
      </c>
      <c r="NC14" s="49"/>
      <c r="ND14" s="48" t="s">
        <v>150</v>
      </c>
      <c r="NE14" s="42" t="s">
        <v>149</v>
      </c>
      <c r="NF14" s="48" t="s">
        <v>150</v>
      </c>
      <c r="NG14" s="42" t="s">
        <v>149</v>
      </c>
      <c r="NH14" s="48" t="s">
        <v>150</v>
      </c>
      <c r="NI14" s="49" t="s">
        <v>149</v>
      </c>
      <c r="NJ14" s="48" t="s">
        <v>150</v>
      </c>
      <c r="NK14" s="48" t="s">
        <v>179</v>
      </c>
      <c r="NL14" s="48" t="s">
        <v>150</v>
      </c>
      <c r="NM14" s="49" t="s">
        <v>149</v>
      </c>
      <c r="NN14" s="42" t="s">
        <v>150</v>
      </c>
      <c r="NO14" s="42" t="s">
        <v>149</v>
      </c>
      <c r="NP14" s="42" t="s">
        <v>150</v>
      </c>
      <c r="NQ14" s="44"/>
      <c r="NR14" s="48" t="s">
        <v>150</v>
      </c>
      <c r="NS14" s="49" t="s">
        <v>149</v>
      </c>
      <c r="NT14" s="42" t="s">
        <v>150</v>
      </c>
      <c r="NU14" s="48" t="s">
        <v>163</v>
      </c>
      <c r="NV14" s="48" t="s">
        <v>150</v>
      </c>
      <c r="NW14" s="49"/>
      <c r="NX14" s="48" t="s">
        <v>150</v>
      </c>
      <c r="NY14" s="42" t="s">
        <v>149</v>
      </c>
      <c r="NZ14" s="48" t="s">
        <v>150</v>
      </c>
      <c r="OA14" s="42" t="s">
        <v>149</v>
      </c>
      <c r="OB14" s="48" t="s">
        <v>150</v>
      </c>
      <c r="OC14" s="49" t="s">
        <v>149</v>
      </c>
      <c r="OD14" s="48" t="s">
        <v>150</v>
      </c>
      <c r="OE14" s="48" t="s">
        <v>179</v>
      </c>
      <c r="OF14" s="48" t="s">
        <v>150</v>
      </c>
      <c r="OG14" s="49" t="s">
        <v>149</v>
      </c>
      <c r="OH14" s="42" t="s">
        <v>150</v>
      </c>
      <c r="OI14" s="42" t="s">
        <v>149</v>
      </c>
      <c r="OJ14" s="42" t="s">
        <v>150</v>
      </c>
      <c r="OK14" s="44"/>
      <c r="OL14" s="48" t="s">
        <v>150</v>
      </c>
      <c r="OM14" s="49" t="s">
        <v>149</v>
      </c>
      <c r="ON14" s="42" t="s">
        <v>150</v>
      </c>
      <c r="OO14" s="48" t="s">
        <v>163</v>
      </c>
      <c r="OP14" s="48" t="s">
        <v>150</v>
      </c>
      <c r="OQ14" s="49"/>
      <c r="OR14" s="48" t="s">
        <v>150</v>
      </c>
      <c r="OS14" s="42" t="s">
        <v>149</v>
      </c>
      <c r="OT14" s="48" t="s">
        <v>150</v>
      </c>
      <c r="OU14" s="42" t="s">
        <v>149</v>
      </c>
      <c r="OV14" s="48" t="s">
        <v>150</v>
      </c>
      <c r="OW14" s="49" t="s">
        <v>149</v>
      </c>
      <c r="OX14" s="48" t="s">
        <v>150</v>
      </c>
      <c r="OY14" s="48" t="s">
        <v>179</v>
      </c>
      <c r="OZ14" s="48" t="s">
        <v>150</v>
      </c>
      <c r="PA14" s="49" t="s">
        <v>149</v>
      </c>
      <c r="PB14" s="42" t="s">
        <v>150</v>
      </c>
      <c r="PC14" s="42" t="s">
        <v>149</v>
      </c>
      <c r="PD14" s="42" t="s">
        <v>150</v>
      </c>
      <c r="PE14" s="44"/>
      <c r="PF14" s="48" t="s">
        <v>150</v>
      </c>
      <c r="PG14" s="49" t="s">
        <v>149</v>
      </c>
      <c r="PH14" s="42" t="s">
        <v>150</v>
      </c>
      <c r="PI14" s="48" t="s">
        <v>163</v>
      </c>
      <c r="PJ14" s="48" t="s">
        <v>150</v>
      </c>
      <c r="PK14" s="49"/>
      <c r="PL14" s="48" t="s">
        <v>150</v>
      </c>
      <c r="PM14" s="42" t="s">
        <v>149</v>
      </c>
      <c r="PN14" s="48" t="s">
        <v>150</v>
      </c>
      <c r="PO14" s="42" t="s">
        <v>149</v>
      </c>
      <c r="PP14" s="48" t="s">
        <v>150</v>
      </c>
      <c r="PQ14" s="49" t="s">
        <v>149</v>
      </c>
      <c r="PR14" s="48" t="s">
        <v>150</v>
      </c>
      <c r="PS14" s="48" t="s">
        <v>179</v>
      </c>
      <c r="PT14" s="48" t="s">
        <v>150</v>
      </c>
      <c r="PU14" s="49" t="s">
        <v>149</v>
      </c>
      <c r="PV14" s="42" t="s">
        <v>150</v>
      </c>
      <c r="PW14" s="42" t="s">
        <v>149</v>
      </c>
      <c r="PX14" s="42" t="s">
        <v>150</v>
      </c>
      <c r="PY14" s="44"/>
      <c r="PZ14" s="48" t="s">
        <v>150</v>
      </c>
      <c r="QA14" s="49" t="s">
        <v>149</v>
      </c>
      <c r="QB14" s="42" t="s">
        <v>150</v>
      </c>
      <c r="QC14" s="48" t="s">
        <v>163</v>
      </c>
      <c r="QD14" s="48" t="s">
        <v>150</v>
      </c>
      <c r="QE14" s="49"/>
      <c r="QF14" s="48" t="s">
        <v>150</v>
      </c>
      <c r="QG14" s="42" t="s">
        <v>149</v>
      </c>
      <c r="QH14" s="48" t="s">
        <v>150</v>
      </c>
      <c r="QI14" s="42" t="s">
        <v>149</v>
      </c>
      <c r="QJ14" s="48" t="s">
        <v>150</v>
      </c>
      <c r="QK14" s="49" t="s">
        <v>149</v>
      </c>
      <c r="QL14" s="48" t="s">
        <v>150</v>
      </c>
      <c r="QM14" s="48" t="s">
        <v>179</v>
      </c>
      <c r="QN14" s="48" t="s">
        <v>150</v>
      </c>
      <c r="QO14" s="49" t="s">
        <v>149</v>
      </c>
      <c r="QP14" s="42" t="s">
        <v>150</v>
      </c>
      <c r="QQ14" s="42" t="s">
        <v>149</v>
      </c>
      <c r="QR14" s="42" t="s">
        <v>150</v>
      </c>
      <c r="QS14" s="44"/>
      <c r="QT14" s="48" t="s">
        <v>150</v>
      </c>
      <c r="QU14" s="49" t="s">
        <v>149</v>
      </c>
      <c r="QV14" s="42" t="s">
        <v>150</v>
      </c>
      <c r="QW14" s="48" t="s">
        <v>163</v>
      </c>
      <c r="QX14" s="48" t="s">
        <v>150</v>
      </c>
      <c r="QY14" s="49"/>
      <c r="QZ14" s="48" t="s">
        <v>150</v>
      </c>
      <c r="RA14" s="42" t="s">
        <v>149</v>
      </c>
      <c r="RB14" s="48" t="s">
        <v>150</v>
      </c>
      <c r="RC14" s="42" t="s">
        <v>149</v>
      </c>
      <c r="RD14" s="48" t="s">
        <v>150</v>
      </c>
      <c r="RE14" s="49" t="s">
        <v>149</v>
      </c>
      <c r="RF14" s="48" t="s">
        <v>150</v>
      </c>
      <c r="RG14" s="48" t="s">
        <v>179</v>
      </c>
      <c r="RH14" s="48" t="s">
        <v>150</v>
      </c>
      <c r="RI14" s="49" t="s">
        <v>149</v>
      </c>
      <c r="RJ14" s="42" t="s">
        <v>150</v>
      </c>
      <c r="RK14" s="42" t="s">
        <v>149</v>
      </c>
      <c r="RL14" s="42" t="s">
        <v>150</v>
      </c>
      <c r="RM14" s="44"/>
      <c r="RN14" s="48" t="s">
        <v>150</v>
      </c>
      <c r="RO14" s="49" t="s">
        <v>149</v>
      </c>
      <c r="RP14" s="42" t="s">
        <v>150</v>
      </c>
      <c r="RQ14" s="48" t="s">
        <v>163</v>
      </c>
      <c r="RR14" s="48" t="s">
        <v>150</v>
      </c>
      <c r="RS14" s="49"/>
      <c r="RT14" s="48" t="s">
        <v>150</v>
      </c>
      <c r="RU14" s="42" t="s">
        <v>149</v>
      </c>
      <c r="RV14" s="48" t="s">
        <v>150</v>
      </c>
      <c r="RW14" s="42" t="s">
        <v>149</v>
      </c>
      <c r="RX14" s="48" t="s">
        <v>150</v>
      </c>
      <c r="RY14" s="49" t="s">
        <v>149</v>
      </c>
      <c r="RZ14" s="48" t="s">
        <v>150</v>
      </c>
      <c r="SA14" s="48" t="s">
        <v>179</v>
      </c>
      <c r="SB14" s="48" t="s">
        <v>150</v>
      </c>
      <c r="SC14" s="49" t="s">
        <v>149</v>
      </c>
      <c r="SD14" s="42" t="s">
        <v>150</v>
      </c>
      <c r="SE14" s="42" t="s">
        <v>149</v>
      </c>
      <c r="SF14" s="42" t="s">
        <v>150</v>
      </c>
      <c r="SG14" s="44"/>
      <c r="SH14" s="48" t="s">
        <v>150</v>
      </c>
      <c r="SI14" s="49" t="s">
        <v>149</v>
      </c>
      <c r="SJ14" s="42" t="s">
        <v>150</v>
      </c>
      <c r="SK14" s="48" t="s">
        <v>163</v>
      </c>
      <c r="SL14" s="48" t="s">
        <v>150</v>
      </c>
      <c r="SM14" s="49"/>
      <c r="SN14" s="48" t="s">
        <v>150</v>
      </c>
      <c r="SO14" s="42" t="s">
        <v>149</v>
      </c>
      <c r="SP14" s="48" t="s">
        <v>150</v>
      </c>
      <c r="SQ14" s="42" t="s">
        <v>149</v>
      </c>
      <c r="SR14" s="48" t="s">
        <v>150</v>
      </c>
      <c r="SS14" s="49" t="s">
        <v>149</v>
      </c>
      <c r="ST14" s="48" t="s">
        <v>150</v>
      </c>
      <c r="SU14" s="48" t="s">
        <v>179</v>
      </c>
      <c r="SV14" s="48" t="s">
        <v>150</v>
      </c>
      <c r="SW14" s="49" t="s">
        <v>149</v>
      </c>
      <c r="SX14" s="42" t="s">
        <v>150</v>
      </c>
      <c r="SY14" s="42" t="s">
        <v>149</v>
      </c>
      <c r="SZ14" s="42" t="s">
        <v>150</v>
      </c>
      <c r="TA14" s="44"/>
      <c r="TB14" s="48" t="s">
        <v>150</v>
      </c>
      <c r="TC14" s="49" t="s">
        <v>149</v>
      </c>
      <c r="TD14" s="42" t="s">
        <v>150</v>
      </c>
      <c r="TE14" s="48" t="s">
        <v>163</v>
      </c>
      <c r="TF14" s="48" t="s">
        <v>150</v>
      </c>
      <c r="TG14" s="49"/>
      <c r="TH14" s="48" t="s">
        <v>150</v>
      </c>
      <c r="TI14" s="42" t="s">
        <v>149</v>
      </c>
      <c r="TJ14" s="48" t="s">
        <v>150</v>
      </c>
      <c r="TK14" s="42" t="s">
        <v>149</v>
      </c>
      <c r="TL14" s="48" t="s">
        <v>150</v>
      </c>
      <c r="TM14" s="49" t="s">
        <v>149</v>
      </c>
      <c r="TN14" s="48" t="s">
        <v>150</v>
      </c>
      <c r="TO14" s="48" t="s">
        <v>179</v>
      </c>
      <c r="TP14" s="48" t="s">
        <v>150</v>
      </c>
      <c r="TQ14" s="49" t="s">
        <v>149</v>
      </c>
      <c r="TR14" s="42" t="s">
        <v>150</v>
      </c>
      <c r="TS14" s="42" t="s">
        <v>149</v>
      </c>
      <c r="TT14" s="42" t="s">
        <v>150</v>
      </c>
      <c r="TU14" s="44"/>
      <c r="TV14" s="48" t="s">
        <v>150</v>
      </c>
      <c r="TW14" s="49" t="s">
        <v>149</v>
      </c>
      <c r="TX14" s="42" t="s">
        <v>150</v>
      </c>
      <c r="TY14" s="48" t="s">
        <v>163</v>
      </c>
      <c r="TZ14" s="48" t="s">
        <v>150</v>
      </c>
      <c r="UA14" s="49"/>
      <c r="UB14" s="48" t="s">
        <v>150</v>
      </c>
      <c r="UC14" s="42" t="s">
        <v>149</v>
      </c>
      <c r="UD14" s="48" t="s">
        <v>150</v>
      </c>
      <c r="UE14" s="42" t="s">
        <v>149</v>
      </c>
      <c r="UF14" s="48" t="s">
        <v>150</v>
      </c>
      <c r="UG14" s="49" t="s">
        <v>149</v>
      </c>
      <c r="UH14" s="48" t="s">
        <v>150</v>
      </c>
      <c r="UI14" s="48" t="s">
        <v>179</v>
      </c>
      <c r="UJ14" s="48" t="s">
        <v>150</v>
      </c>
      <c r="UK14" s="49" t="s">
        <v>149</v>
      </c>
      <c r="UL14" s="42" t="s">
        <v>150</v>
      </c>
      <c r="UM14" s="42" t="s">
        <v>149</v>
      </c>
      <c r="UN14" s="42" t="s">
        <v>150</v>
      </c>
      <c r="UO14" s="44"/>
      <c r="UP14" s="48" t="s">
        <v>150</v>
      </c>
      <c r="UQ14" s="49" t="s">
        <v>149</v>
      </c>
      <c r="UR14" s="42" t="s">
        <v>150</v>
      </c>
      <c r="US14" s="48" t="s">
        <v>163</v>
      </c>
      <c r="UT14" s="48" t="s">
        <v>150</v>
      </c>
      <c r="UU14" s="49"/>
      <c r="UV14" s="48" t="s">
        <v>150</v>
      </c>
      <c r="UW14" s="42" t="s">
        <v>149</v>
      </c>
      <c r="UX14" s="48" t="s">
        <v>150</v>
      </c>
      <c r="UY14" s="42" t="s">
        <v>149</v>
      </c>
      <c r="UZ14" s="48" t="s">
        <v>150</v>
      </c>
      <c r="VA14" s="49" t="s">
        <v>149</v>
      </c>
      <c r="VB14" s="48" t="s">
        <v>150</v>
      </c>
      <c r="VC14" s="48" t="s">
        <v>179</v>
      </c>
      <c r="VD14" s="48" t="s">
        <v>150</v>
      </c>
      <c r="VE14" s="49" t="s">
        <v>149</v>
      </c>
      <c r="VF14" s="42" t="s">
        <v>150</v>
      </c>
      <c r="VG14" s="42" t="s">
        <v>149</v>
      </c>
      <c r="VH14" s="42" t="s">
        <v>150</v>
      </c>
      <c r="VI14" s="44"/>
      <c r="VJ14" s="48" t="s">
        <v>150</v>
      </c>
      <c r="VK14" s="49" t="s">
        <v>149</v>
      </c>
      <c r="VL14" s="42" t="s">
        <v>150</v>
      </c>
      <c r="VM14" s="48" t="s">
        <v>163</v>
      </c>
      <c r="VN14" s="48" t="s">
        <v>150</v>
      </c>
      <c r="VO14" s="49"/>
      <c r="VP14" s="48" t="s">
        <v>150</v>
      </c>
      <c r="VQ14" s="42" t="s">
        <v>149</v>
      </c>
      <c r="VR14" s="48" t="s">
        <v>150</v>
      </c>
      <c r="VS14" s="42" t="s">
        <v>149</v>
      </c>
      <c r="VT14" s="48" t="s">
        <v>150</v>
      </c>
      <c r="VU14" s="49" t="s">
        <v>149</v>
      </c>
      <c r="VV14" s="48" t="s">
        <v>150</v>
      </c>
      <c r="VW14" s="48" t="s">
        <v>179</v>
      </c>
      <c r="VX14" s="48" t="s">
        <v>150</v>
      </c>
      <c r="VY14" s="49" t="s">
        <v>149</v>
      </c>
      <c r="VZ14" s="42" t="s">
        <v>150</v>
      </c>
      <c r="WA14" s="42" t="s">
        <v>149</v>
      </c>
      <c r="WB14" s="42" t="s">
        <v>150</v>
      </c>
      <c r="WC14" s="44"/>
    </row>
    <row r="15" spans="1:601">
      <c r="A15" s="48" t="s">
        <v>261</v>
      </c>
      <c r="B15" s="48" t="s">
        <v>258</v>
      </c>
      <c r="C15" s="42" t="e">
        <f>INDEX('Deroulé 5Jours'!$A$4:$A$56,MATCH(B15,'Deroulé 5Jours'!B$4:B$56,0),1)</f>
        <v>#N/A</v>
      </c>
      <c r="D15" s="48" t="s">
        <v>166</v>
      </c>
      <c r="E15" s="44" t="s">
        <v>151</v>
      </c>
      <c r="F15" s="48" t="s">
        <v>148</v>
      </c>
      <c r="G15" s="42"/>
      <c r="H15" s="48" t="s">
        <v>148</v>
      </c>
      <c r="I15" s="42"/>
      <c r="J15" s="48" t="s">
        <v>148</v>
      </c>
      <c r="K15" s="44"/>
      <c r="L15" s="48" t="s">
        <v>148</v>
      </c>
      <c r="M15" s="44" t="s">
        <v>151</v>
      </c>
      <c r="N15" s="48" t="s">
        <v>166</v>
      </c>
      <c r="O15" s="44"/>
      <c r="P15" s="48" t="s">
        <v>148</v>
      </c>
      <c r="Q15" s="42" t="s">
        <v>151</v>
      </c>
      <c r="R15" s="49" t="s">
        <v>148</v>
      </c>
      <c r="S15" s="42" t="s">
        <v>151</v>
      </c>
      <c r="T15" s="48" t="s">
        <v>148</v>
      </c>
      <c r="U15" s="42"/>
      <c r="V15" s="48" t="s">
        <v>148</v>
      </c>
      <c r="W15" s="44" t="s">
        <v>151</v>
      </c>
      <c r="X15" s="48" t="s">
        <v>166</v>
      </c>
      <c r="Y15" s="44" t="s">
        <v>151</v>
      </c>
      <c r="Z15" s="48" t="s">
        <v>148</v>
      </c>
      <c r="AA15" s="42"/>
      <c r="AB15" s="48" t="s">
        <v>148</v>
      </c>
      <c r="AC15" s="42"/>
      <c r="AD15" s="48" t="s">
        <v>148</v>
      </c>
      <c r="AE15" s="44"/>
      <c r="AF15" s="48" t="s">
        <v>148</v>
      </c>
      <c r="AG15" s="44" t="s">
        <v>151</v>
      </c>
      <c r="AH15" s="48" t="s">
        <v>166</v>
      </c>
      <c r="AI15" s="44"/>
      <c r="AJ15" s="48" t="s">
        <v>148</v>
      </c>
      <c r="AK15" s="42" t="s">
        <v>151</v>
      </c>
      <c r="AL15" s="49" t="s">
        <v>148</v>
      </c>
      <c r="AM15" s="42" t="s">
        <v>151</v>
      </c>
      <c r="AN15" s="48" t="s">
        <v>148</v>
      </c>
      <c r="AO15" s="42"/>
      <c r="AP15" s="48" t="s">
        <v>148</v>
      </c>
      <c r="AQ15" s="44" t="s">
        <v>151</v>
      </c>
      <c r="AR15" s="48" t="s">
        <v>166</v>
      </c>
      <c r="AS15" s="44" t="s">
        <v>151</v>
      </c>
      <c r="AT15" s="48" t="s">
        <v>148</v>
      </c>
      <c r="AU15" s="42"/>
      <c r="AV15" s="48" t="s">
        <v>148</v>
      </c>
      <c r="AW15" s="42"/>
      <c r="AX15" s="48" t="s">
        <v>148</v>
      </c>
      <c r="AY15" s="44"/>
      <c r="AZ15" s="48" t="s">
        <v>148</v>
      </c>
      <c r="BA15" s="44" t="s">
        <v>151</v>
      </c>
      <c r="BB15" s="48" t="s">
        <v>166</v>
      </c>
      <c r="BC15" s="44"/>
      <c r="BD15" s="48" t="s">
        <v>148</v>
      </c>
      <c r="BE15" s="42" t="s">
        <v>151</v>
      </c>
      <c r="BF15" s="49" t="s">
        <v>148</v>
      </c>
      <c r="BG15" s="42" t="s">
        <v>151</v>
      </c>
      <c r="BH15" s="48" t="s">
        <v>148</v>
      </c>
      <c r="BI15" s="42"/>
      <c r="BJ15" s="48" t="s">
        <v>148</v>
      </c>
      <c r="BK15" s="44" t="s">
        <v>151</v>
      </c>
      <c r="BL15" s="48" t="s">
        <v>166</v>
      </c>
      <c r="BM15" s="44" t="s">
        <v>151</v>
      </c>
      <c r="BN15" s="48" t="s">
        <v>148</v>
      </c>
      <c r="BO15" s="42"/>
      <c r="BP15" s="48" t="s">
        <v>148</v>
      </c>
      <c r="BQ15" s="42"/>
      <c r="BR15" s="48" t="s">
        <v>148</v>
      </c>
      <c r="BS15" s="44"/>
      <c r="BT15" s="48" t="s">
        <v>148</v>
      </c>
      <c r="BU15" s="44" t="s">
        <v>151</v>
      </c>
      <c r="BV15" s="48" t="s">
        <v>166</v>
      </c>
      <c r="BW15" s="44"/>
      <c r="BX15" s="48" t="s">
        <v>148</v>
      </c>
      <c r="BY15" s="42" t="s">
        <v>151</v>
      </c>
      <c r="BZ15" s="49" t="s">
        <v>148</v>
      </c>
      <c r="CA15" s="42" t="s">
        <v>151</v>
      </c>
      <c r="CB15" s="48" t="s">
        <v>148</v>
      </c>
      <c r="CC15" s="42"/>
      <c r="CD15" s="48" t="s">
        <v>148</v>
      </c>
      <c r="CE15" s="44" t="s">
        <v>151</v>
      </c>
      <c r="CF15" s="48" t="s">
        <v>166</v>
      </c>
      <c r="CG15" s="44" t="s">
        <v>151</v>
      </c>
      <c r="CH15" s="48" t="s">
        <v>148</v>
      </c>
      <c r="CI15" s="42"/>
      <c r="CJ15" s="48" t="s">
        <v>148</v>
      </c>
      <c r="CK15" s="42"/>
      <c r="CL15" s="48" t="s">
        <v>148</v>
      </c>
      <c r="CM15" s="44"/>
      <c r="CN15" s="48" t="s">
        <v>148</v>
      </c>
      <c r="CO15" s="44" t="s">
        <v>151</v>
      </c>
      <c r="CP15" s="48" t="s">
        <v>166</v>
      </c>
      <c r="CQ15" s="44"/>
      <c r="CR15" s="48" t="s">
        <v>148</v>
      </c>
      <c r="CS15" s="42" t="s">
        <v>151</v>
      </c>
      <c r="CT15" s="49" t="s">
        <v>148</v>
      </c>
      <c r="CU15" s="42" t="s">
        <v>151</v>
      </c>
      <c r="CV15" s="48" t="s">
        <v>148</v>
      </c>
      <c r="CW15" s="42"/>
      <c r="CX15" s="48" t="s">
        <v>148</v>
      </c>
      <c r="CY15" s="44" t="s">
        <v>151</v>
      </c>
      <c r="CZ15" s="48" t="s">
        <v>166</v>
      </c>
      <c r="DA15" s="44" t="s">
        <v>151</v>
      </c>
      <c r="DB15" s="48" t="s">
        <v>148</v>
      </c>
      <c r="DC15" s="42"/>
      <c r="DD15" s="48" t="s">
        <v>148</v>
      </c>
      <c r="DE15" s="42"/>
      <c r="DF15" s="48" t="s">
        <v>148</v>
      </c>
      <c r="DG15" s="44"/>
      <c r="DH15" s="48" t="s">
        <v>148</v>
      </c>
      <c r="DI15" s="44" t="s">
        <v>151</v>
      </c>
      <c r="DJ15" s="48" t="s">
        <v>166</v>
      </c>
      <c r="DK15" s="44"/>
      <c r="DL15" s="48" t="s">
        <v>148</v>
      </c>
      <c r="DM15" s="42" t="s">
        <v>151</v>
      </c>
      <c r="DN15" s="49" t="s">
        <v>148</v>
      </c>
      <c r="DO15" s="42" t="s">
        <v>151</v>
      </c>
      <c r="DP15" s="48" t="s">
        <v>148</v>
      </c>
      <c r="DQ15" s="42"/>
      <c r="DR15" s="48" t="s">
        <v>148</v>
      </c>
      <c r="DS15" s="44" t="s">
        <v>151</v>
      </c>
      <c r="DT15" s="48" t="s">
        <v>166</v>
      </c>
      <c r="DU15" s="44" t="s">
        <v>151</v>
      </c>
      <c r="DV15" s="48" t="s">
        <v>148</v>
      </c>
      <c r="DW15" s="42"/>
      <c r="DX15" s="48" t="s">
        <v>148</v>
      </c>
      <c r="DY15" s="42"/>
      <c r="DZ15" s="48" t="s">
        <v>148</v>
      </c>
      <c r="EA15" s="44"/>
      <c r="EB15" s="48" t="s">
        <v>148</v>
      </c>
      <c r="EC15" s="44" t="s">
        <v>151</v>
      </c>
      <c r="ED15" s="48" t="s">
        <v>166</v>
      </c>
      <c r="EE15" s="44"/>
      <c r="EF15" s="48" t="s">
        <v>148</v>
      </c>
      <c r="EG15" s="42" t="s">
        <v>151</v>
      </c>
      <c r="EH15" s="49" t="s">
        <v>148</v>
      </c>
      <c r="EI15" s="42" t="s">
        <v>151</v>
      </c>
      <c r="EJ15" s="48" t="s">
        <v>148</v>
      </c>
      <c r="EK15" s="42"/>
      <c r="EL15" s="48" t="s">
        <v>148</v>
      </c>
      <c r="EM15" s="44" t="s">
        <v>151</v>
      </c>
      <c r="EN15" s="48" t="s">
        <v>166</v>
      </c>
      <c r="EO15" s="44" t="s">
        <v>151</v>
      </c>
      <c r="EP15" s="48" t="s">
        <v>148</v>
      </c>
      <c r="EQ15" s="42"/>
      <c r="ER15" s="48" t="s">
        <v>148</v>
      </c>
      <c r="ES15" s="42"/>
      <c r="ET15" s="48" t="s">
        <v>148</v>
      </c>
      <c r="EU15" s="44"/>
      <c r="EV15" s="48" t="s">
        <v>148</v>
      </c>
      <c r="EW15" s="44" t="s">
        <v>151</v>
      </c>
      <c r="EX15" s="48" t="s">
        <v>166</v>
      </c>
      <c r="EY15" s="44"/>
      <c r="EZ15" s="48" t="s">
        <v>148</v>
      </c>
      <c r="FA15" s="42" t="s">
        <v>151</v>
      </c>
      <c r="FB15" s="49" t="s">
        <v>148</v>
      </c>
      <c r="FC15" s="42" t="s">
        <v>151</v>
      </c>
      <c r="FD15" s="48" t="s">
        <v>148</v>
      </c>
      <c r="FE15" s="42"/>
      <c r="FF15" s="48" t="s">
        <v>148</v>
      </c>
      <c r="FG15" s="44" t="s">
        <v>151</v>
      </c>
      <c r="FH15" s="48" t="s">
        <v>166</v>
      </c>
      <c r="FI15" s="44" t="s">
        <v>151</v>
      </c>
      <c r="FJ15" s="48" t="s">
        <v>148</v>
      </c>
      <c r="FK15" s="42"/>
      <c r="FL15" s="48" t="s">
        <v>148</v>
      </c>
      <c r="FM15" s="42"/>
      <c r="FN15" s="48" t="s">
        <v>148</v>
      </c>
      <c r="FO15" s="44"/>
      <c r="FP15" s="48" t="s">
        <v>148</v>
      </c>
      <c r="FQ15" s="44" t="s">
        <v>151</v>
      </c>
      <c r="FR15" s="48" t="s">
        <v>166</v>
      </c>
      <c r="FS15" s="44"/>
      <c r="FT15" s="48" t="s">
        <v>148</v>
      </c>
      <c r="FU15" s="42" t="s">
        <v>151</v>
      </c>
      <c r="FV15" s="49" t="s">
        <v>148</v>
      </c>
      <c r="FW15" s="42" t="s">
        <v>151</v>
      </c>
      <c r="FX15" s="48" t="s">
        <v>148</v>
      </c>
      <c r="FY15" s="42"/>
      <c r="FZ15" s="48" t="s">
        <v>148</v>
      </c>
      <c r="GA15" s="44" t="s">
        <v>151</v>
      </c>
      <c r="GB15" s="48" t="s">
        <v>166</v>
      </c>
      <c r="GC15" s="44" t="s">
        <v>151</v>
      </c>
      <c r="GD15" s="48" t="s">
        <v>148</v>
      </c>
      <c r="GE15" s="42"/>
      <c r="GF15" s="48" t="s">
        <v>148</v>
      </c>
      <c r="GG15" s="42"/>
      <c r="GH15" s="48" t="s">
        <v>148</v>
      </c>
      <c r="GI15" s="44"/>
      <c r="GJ15" s="48" t="s">
        <v>148</v>
      </c>
      <c r="GK15" s="44" t="s">
        <v>151</v>
      </c>
      <c r="GL15" s="48" t="s">
        <v>166</v>
      </c>
      <c r="GM15" s="44"/>
      <c r="GN15" s="48" t="s">
        <v>148</v>
      </c>
      <c r="GO15" s="42" t="s">
        <v>151</v>
      </c>
      <c r="GP15" s="49" t="s">
        <v>148</v>
      </c>
      <c r="GQ15" s="42" t="s">
        <v>151</v>
      </c>
      <c r="GR15" s="48" t="s">
        <v>148</v>
      </c>
      <c r="GS15" s="42"/>
      <c r="GT15" s="48" t="s">
        <v>148</v>
      </c>
      <c r="GU15" s="44" t="s">
        <v>151</v>
      </c>
      <c r="GV15" s="48" t="s">
        <v>166</v>
      </c>
      <c r="GW15" s="44" t="s">
        <v>151</v>
      </c>
      <c r="GX15" s="48" t="s">
        <v>148</v>
      </c>
      <c r="GY15" s="42"/>
      <c r="GZ15" s="48" t="s">
        <v>148</v>
      </c>
      <c r="HA15" s="42"/>
      <c r="HB15" s="48" t="s">
        <v>148</v>
      </c>
      <c r="HC15" s="44"/>
      <c r="HD15" s="48" t="s">
        <v>148</v>
      </c>
      <c r="HE15" s="44" t="s">
        <v>151</v>
      </c>
      <c r="HF15" s="48" t="s">
        <v>166</v>
      </c>
      <c r="HG15" s="44"/>
      <c r="HH15" s="48" t="s">
        <v>148</v>
      </c>
      <c r="HI15" s="42" t="s">
        <v>151</v>
      </c>
      <c r="HJ15" s="49" t="s">
        <v>148</v>
      </c>
      <c r="HK15" s="42" t="s">
        <v>151</v>
      </c>
      <c r="HL15" s="48" t="s">
        <v>148</v>
      </c>
      <c r="HM15" s="42"/>
      <c r="HN15" s="48" t="s">
        <v>148</v>
      </c>
      <c r="HO15" s="44" t="s">
        <v>151</v>
      </c>
      <c r="HP15" s="48" t="s">
        <v>166</v>
      </c>
      <c r="HQ15" s="44" t="s">
        <v>151</v>
      </c>
      <c r="HR15" s="48" t="s">
        <v>148</v>
      </c>
      <c r="HS15" s="42"/>
      <c r="HT15" s="48" t="s">
        <v>148</v>
      </c>
      <c r="HU15" s="42"/>
      <c r="HV15" s="48" t="s">
        <v>148</v>
      </c>
      <c r="HW15" s="44"/>
      <c r="HX15" s="48" t="s">
        <v>148</v>
      </c>
      <c r="HY15" s="44" t="s">
        <v>151</v>
      </c>
      <c r="HZ15" s="48" t="s">
        <v>166</v>
      </c>
      <c r="IA15" s="44"/>
      <c r="IB15" s="48" t="s">
        <v>148</v>
      </c>
      <c r="IC15" s="42" t="s">
        <v>151</v>
      </c>
      <c r="ID15" s="49" t="s">
        <v>148</v>
      </c>
      <c r="IE15" s="42" t="s">
        <v>151</v>
      </c>
      <c r="IF15" s="48" t="s">
        <v>148</v>
      </c>
      <c r="IG15" s="42"/>
      <c r="IH15" s="48" t="s">
        <v>148</v>
      </c>
      <c r="II15" s="44" t="s">
        <v>151</v>
      </c>
      <c r="IJ15" s="48" t="s">
        <v>166</v>
      </c>
      <c r="IK15" s="44" t="s">
        <v>151</v>
      </c>
      <c r="IL15" s="48" t="s">
        <v>148</v>
      </c>
      <c r="IM15" s="42"/>
      <c r="IN15" s="48" t="s">
        <v>148</v>
      </c>
      <c r="IO15" s="42"/>
      <c r="IP15" s="48" t="s">
        <v>148</v>
      </c>
      <c r="IQ15" s="44"/>
      <c r="IR15" s="48" t="s">
        <v>148</v>
      </c>
      <c r="IS15" s="44" t="s">
        <v>151</v>
      </c>
      <c r="IT15" s="48" t="s">
        <v>166</v>
      </c>
      <c r="IU15" s="44"/>
      <c r="IV15" s="48" t="s">
        <v>148</v>
      </c>
      <c r="IW15" s="42" t="s">
        <v>151</v>
      </c>
      <c r="IX15" s="49" t="s">
        <v>148</v>
      </c>
      <c r="IY15" s="42" t="s">
        <v>151</v>
      </c>
      <c r="IZ15" s="48" t="s">
        <v>148</v>
      </c>
      <c r="JA15" s="42"/>
      <c r="JB15" s="48" t="s">
        <v>148</v>
      </c>
      <c r="JC15" s="44" t="s">
        <v>151</v>
      </c>
      <c r="JD15" s="48" t="s">
        <v>166</v>
      </c>
      <c r="JE15" s="44" t="s">
        <v>151</v>
      </c>
      <c r="JF15" s="48" t="s">
        <v>148</v>
      </c>
      <c r="JG15" s="42"/>
      <c r="JH15" s="48" t="s">
        <v>148</v>
      </c>
      <c r="JI15" s="42"/>
      <c r="JJ15" s="48" t="s">
        <v>148</v>
      </c>
      <c r="JK15" s="44"/>
      <c r="JL15" s="48" t="s">
        <v>148</v>
      </c>
      <c r="JM15" s="44" t="s">
        <v>151</v>
      </c>
      <c r="JN15" s="48" t="s">
        <v>166</v>
      </c>
      <c r="JO15" s="44"/>
      <c r="JP15" s="48" t="s">
        <v>148</v>
      </c>
      <c r="JQ15" s="42" t="s">
        <v>151</v>
      </c>
      <c r="JR15" s="49" t="s">
        <v>148</v>
      </c>
      <c r="JS15" s="42" t="s">
        <v>151</v>
      </c>
      <c r="JT15" s="48" t="s">
        <v>148</v>
      </c>
      <c r="JU15" s="42"/>
      <c r="JV15" s="48" t="s">
        <v>148</v>
      </c>
      <c r="JW15" s="44" t="s">
        <v>151</v>
      </c>
      <c r="JX15" s="48" t="s">
        <v>166</v>
      </c>
      <c r="JY15" s="44" t="s">
        <v>151</v>
      </c>
      <c r="JZ15" s="48" t="s">
        <v>148</v>
      </c>
      <c r="KA15" s="42"/>
      <c r="KB15" s="48" t="s">
        <v>148</v>
      </c>
      <c r="KC15" s="42"/>
      <c r="KD15" s="48" t="s">
        <v>148</v>
      </c>
      <c r="KE15" s="44"/>
      <c r="KF15" s="48" t="s">
        <v>148</v>
      </c>
      <c r="KG15" s="44" t="s">
        <v>151</v>
      </c>
      <c r="KH15" s="48" t="s">
        <v>166</v>
      </c>
      <c r="KI15" s="44"/>
      <c r="KJ15" s="48" t="s">
        <v>148</v>
      </c>
      <c r="KK15" s="42" t="s">
        <v>151</v>
      </c>
      <c r="KL15" s="49" t="s">
        <v>148</v>
      </c>
      <c r="KM15" s="42" t="s">
        <v>151</v>
      </c>
      <c r="KN15" s="48" t="s">
        <v>148</v>
      </c>
      <c r="KO15" s="42"/>
      <c r="KP15" s="48" t="s">
        <v>148</v>
      </c>
      <c r="KQ15" s="44" t="s">
        <v>151</v>
      </c>
      <c r="KR15" s="48" t="s">
        <v>166</v>
      </c>
      <c r="KS15" s="44" t="s">
        <v>151</v>
      </c>
      <c r="KT15" s="48" t="s">
        <v>148</v>
      </c>
      <c r="KU15" s="42"/>
      <c r="KV15" s="48" t="s">
        <v>148</v>
      </c>
      <c r="KW15" s="42"/>
      <c r="KX15" s="48" t="s">
        <v>148</v>
      </c>
      <c r="KY15" s="44"/>
      <c r="KZ15" s="48" t="s">
        <v>148</v>
      </c>
      <c r="LA15" s="44" t="s">
        <v>151</v>
      </c>
      <c r="LB15" s="48" t="s">
        <v>166</v>
      </c>
      <c r="LC15" s="44"/>
      <c r="LD15" s="48" t="s">
        <v>148</v>
      </c>
      <c r="LE15" s="42" t="s">
        <v>151</v>
      </c>
      <c r="LF15" s="49" t="s">
        <v>148</v>
      </c>
      <c r="LG15" s="42" t="s">
        <v>151</v>
      </c>
      <c r="LH15" s="48" t="s">
        <v>148</v>
      </c>
      <c r="LI15" s="42"/>
      <c r="LJ15" s="48" t="s">
        <v>148</v>
      </c>
      <c r="LK15" s="44" t="s">
        <v>151</v>
      </c>
      <c r="LL15" s="48" t="s">
        <v>166</v>
      </c>
      <c r="LM15" s="44" t="s">
        <v>151</v>
      </c>
      <c r="LN15" s="48" t="s">
        <v>148</v>
      </c>
      <c r="LO15" s="42"/>
      <c r="LP15" s="48" t="s">
        <v>148</v>
      </c>
      <c r="LQ15" s="42"/>
      <c r="LR15" s="48" t="s">
        <v>148</v>
      </c>
      <c r="LS15" s="44"/>
      <c r="LT15" s="48" t="s">
        <v>148</v>
      </c>
      <c r="LU15" s="44" t="s">
        <v>151</v>
      </c>
      <c r="LV15" s="48" t="s">
        <v>166</v>
      </c>
      <c r="LW15" s="44"/>
      <c r="LX15" s="48" t="s">
        <v>148</v>
      </c>
      <c r="LY15" s="42" t="s">
        <v>151</v>
      </c>
      <c r="LZ15" s="49" t="s">
        <v>148</v>
      </c>
      <c r="MA15" s="42" t="s">
        <v>151</v>
      </c>
      <c r="MB15" s="48" t="s">
        <v>148</v>
      </c>
      <c r="MC15" s="42"/>
      <c r="MD15" s="48" t="s">
        <v>148</v>
      </c>
      <c r="ME15" s="44" t="s">
        <v>151</v>
      </c>
      <c r="MF15" s="48" t="s">
        <v>166</v>
      </c>
      <c r="MG15" s="44" t="s">
        <v>151</v>
      </c>
      <c r="MH15" s="48" t="s">
        <v>148</v>
      </c>
      <c r="MI15" s="42"/>
      <c r="MJ15" s="48" t="s">
        <v>148</v>
      </c>
      <c r="MK15" s="42"/>
      <c r="ML15" s="48" t="s">
        <v>148</v>
      </c>
      <c r="MM15" s="44"/>
      <c r="MN15" s="48" t="s">
        <v>148</v>
      </c>
      <c r="MO15" s="44" t="s">
        <v>151</v>
      </c>
      <c r="MP15" s="48" t="s">
        <v>166</v>
      </c>
      <c r="MQ15" s="44"/>
      <c r="MR15" s="48" t="s">
        <v>148</v>
      </c>
      <c r="MS15" s="42" t="s">
        <v>151</v>
      </c>
      <c r="MT15" s="49" t="s">
        <v>148</v>
      </c>
      <c r="MU15" s="42" t="s">
        <v>151</v>
      </c>
      <c r="MV15" s="48" t="s">
        <v>148</v>
      </c>
      <c r="MW15" s="42"/>
      <c r="MX15" s="48" t="s">
        <v>148</v>
      </c>
      <c r="MY15" s="44" t="s">
        <v>151</v>
      </c>
      <c r="MZ15" s="48" t="s">
        <v>166</v>
      </c>
      <c r="NA15" s="44" t="s">
        <v>151</v>
      </c>
      <c r="NB15" s="48" t="s">
        <v>148</v>
      </c>
      <c r="NC15" s="42"/>
      <c r="ND15" s="48" t="s">
        <v>148</v>
      </c>
      <c r="NE15" s="42"/>
      <c r="NF15" s="48" t="s">
        <v>148</v>
      </c>
      <c r="NG15" s="44"/>
      <c r="NH15" s="48" t="s">
        <v>148</v>
      </c>
      <c r="NI15" s="44" t="s">
        <v>151</v>
      </c>
      <c r="NJ15" s="48" t="s">
        <v>166</v>
      </c>
      <c r="NK15" s="44"/>
      <c r="NL15" s="48" t="s">
        <v>148</v>
      </c>
      <c r="NM15" s="42" t="s">
        <v>151</v>
      </c>
      <c r="NN15" s="49" t="s">
        <v>148</v>
      </c>
      <c r="NO15" s="42" t="s">
        <v>151</v>
      </c>
      <c r="NP15" s="48" t="s">
        <v>148</v>
      </c>
      <c r="NQ15" s="42"/>
      <c r="NR15" s="48" t="s">
        <v>148</v>
      </c>
      <c r="NS15" s="44" t="s">
        <v>151</v>
      </c>
      <c r="NT15" s="48" t="s">
        <v>166</v>
      </c>
      <c r="NU15" s="44" t="s">
        <v>151</v>
      </c>
      <c r="NV15" s="48" t="s">
        <v>148</v>
      </c>
      <c r="NW15" s="42"/>
      <c r="NX15" s="48" t="s">
        <v>148</v>
      </c>
      <c r="NY15" s="42"/>
      <c r="NZ15" s="48" t="s">
        <v>148</v>
      </c>
      <c r="OA15" s="44"/>
      <c r="OB15" s="48" t="s">
        <v>148</v>
      </c>
      <c r="OC15" s="44" t="s">
        <v>151</v>
      </c>
      <c r="OD15" s="48" t="s">
        <v>166</v>
      </c>
      <c r="OE15" s="44"/>
      <c r="OF15" s="48" t="s">
        <v>148</v>
      </c>
      <c r="OG15" s="42" t="s">
        <v>151</v>
      </c>
      <c r="OH15" s="49" t="s">
        <v>148</v>
      </c>
      <c r="OI15" s="42" t="s">
        <v>151</v>
      </c>
      <c r="OJ15" s="48" t="s">
        <v>148</v>
      </c>
      <c r="OK15" s="42"/>
      <c r="OL15" s="48" t="s">
        <v>148</v>
      </c>
      <c r="OM15" s="44" t="s">
        <v>151</v>
      </c>
      <c r="ON15" s="48" t="s">
        <v>166</v>
      </c>
      <c r="OO15" s="44" t="s">
        <v>151</v>
      </c>
      <c r="OP15" s="48" t="s">
        <v>148</v>
      </c>
      <c r="OQ15" s="42"/>
      <c r="OR15" s="48" t="s">
        <v>148</v>
      </c>
      <c r="OS15" s="42"/>
      <c r="OT15" s="48" t="s">
        <v>148</v>
      </c>
      <c r="OU15" s="44"/>
      <c r="OV15" s="48" t="s">
        <v>148</v>
      </c>
      <c r="OW15" s="44" t="s">
        <v>151</v>
      </c>
      <c r="OX15" s="48" t="s">
        <v>166</v>
      </c>
      <c r="OY15" s="44"/>
      <c r="OZ15" s="48" t="s">
        <v>148</v>
      </c>
      <c r="PA15" s="42" t="s">
        <v>151</v>
      </c>
      <c r="PB15" s="49" t="s">
        <v>148</v>
      </c>
      <c r="PC15" s="42" t="s">
        <v>151</v>
      </c>
      <c r="PD15" s="48" t="s">
        <v>148</v>
      </c>
      <c r="PE15" s="42"/>
      <c r="PF15" s="48" t="s">
        <v>148</v>
      </c>
      <c r="PG15" s="44" t="s">
        <v>151</v>
      </c>
      <c r="PH15" s="48" t="s">
        <v>166</v>
      </c>
      <c r="PI15" s="44" t="s">
        <v>151</v>
      </c>
      <c r="PJ15" s="48" t="s">
        <v>148</v>
      </c>
      <c r="PK15" s="42"/>
      <c r="PL15" s="48" t="s">
        <v>148</v>
      </c>
      <c r="PM15" s="42"/>
      <c r="PN15" s="48" t="s">
        <v>148</v>
      </c>
      <c r="PO15" s="44"/>
      <c r="PP15" s="48" t="s">
        <v>148</v>
      </c>
      <c r="PQ15" s="44" t="s">
        <v>151</v>
      </c>
      <c r="PR15" s="48" t="s">
        <v>166</v>
      </c>
      <c r="PS15" s="44"/>
      <c r="PT15" s="48" t="s">
        <v>148</v>
      </c>
      <c r="PU15" s="42" t="s">
        <v>151</v>
      </c>
      <c r="PV15" s="49" t="s">
        <v>148</v>
      </c>
      <c r="PW15" s="42" t="s">
        <v>151</v>
      </c>
      <c r="PX15" s="48" t="s">
        <v>148</v>
      </c>
      <c r="PY15" s="42"/>
      <c r="PZ15" s="48" t="s">
        <v>148</v>
      </c>
      <c r="QA15" s="44" t="s">
        <v>151</v>
      </c>
      <c r="QB15" s="48" t="s">
        <v>166</v>
      </c>
      <c r="QC15" s="44" t="s">
        <v>151</v>
      </c>
      <c r="QD15" s="48" t="s">
        <v>148</v>
      </c>
      <c r="QE15" s="42"/>
      <c r="QF15" s="48" t="s">
        <v>148</v>
      </c>
      <c r="QG15" s="42"/>
      <c r="QH15" s="48" t="s">
        <v>148</v>
      </c>
      <c r="QI15" s="44"/>
      <c r="QJ15" s="48" t="s">
        <v>148</v>
      </c>
      <c r="QK15" s="44" t="s">
        <v>151</v>
      </c>
      <c r="QL15" s="48" t="s">
        <v>166</v>
      </c>
      <c r="QM15" s="44"/>
      <c r="QN15" s="48" t="s">
        <v>148</v>
      </c>
      <c r="QO15" s="42" t="s">
        <v>151</v>
      </c>
      <c r="QP15" s="49" t="s">
        <v>148</v>
      </c>
      <c r="QQ15" s="42" t="s">
        <v>151</v>
      </c>
      <c r="QR15" s="48" t="s">
        <v>148</v>
      </c>
      <c r="QS15" s="42"/>
      <c r="QT15" s="48" t="s">
        <v>148</v>
      </c>
      <c r="QU15" s="44" t="s">
        <v>151</v>
      </c>
      <c r="QV15" s="48" t="s">
        <v>166</v>
      </c>
      <c r="QW15" s="44" t="s">
        <v>151</v>
      </c>
      <c r="QX15" s="48" t="s">
        <v>148</v>
      </c>
      <c r="QY15" s="42"/>
      <c r="QZ15" s="48" t="s">
        <v>148</v>
      </c>
      <c r="RA15" s="42"/>
      <c r="RB15" s="48" t="s">
        <v>148</v>
      </c>
      <c r="RC15" s="44"/>
      <c r="RD15" s="48" t="s">
        <v>148</v>
      </c>
      <c r="RE15" s="44" t="s">
        <v>151</v>
      </c>
      <c r="RF15" s="48" t="s">
        <v>166</v>
      </c>
      <c r="RG15" s="44"/>
      <c r="RH15" s="48" t="s">
        <v>148</v>
      </c>
      <c r="RI15" s="42" t="s">
        <v>151</v>
      </c>
      <c r="RJ15" s="49" t="s">
        <v>148</v>
      </c>
      <c r="RK15" s="42" t="s">
        <v>151</v>
      </c>
      <c r="RL15" s="48" t="s">
        <v>148</v>
      </c>
      <c r="RM15" s="42"/>
      <c r="RN15" s="48" t="s">
        <v>148</v>
      </c>
      <c r="RO15" s="44" t="s">
        <v>151</v>
      </c>
      <c r="RP15" s="48" t="s">
        <v>166</v>
      </c>
      <c r="RQ15" s="44" t="s">
        <v>151</v>
      </c>
      <c r="RR15" s="48" t="s">
        <v>148</v>
      </c>
      <c r="RS15" s="42"/>
      <c r="RT15" s="48" t="s">
        <v>148</v>
      </c>
      <c r="RU15" s="42"/>
      <c r="RV15" s="48" t="s">
        <v>148</v>
      </c>
      <c r="RW15" s="44"/>
      <c r="RX15" s="48" t="s">
        <v>148</v>
      </c>
      <c r="RY15" s="44" t="s">
        <v>151</v>
      </c>
      <c r="RZ15" s="48" t="s">
        <v>166</v>
      </c>
      <c r="SA15" s="44"/>
      <c r="SB15" s="48" t="s">
        <v>148</v>
      </c>
      <c r="SC15" s="42" t="s">
        <v>151</v>
      </c>
      <c r="SD15" s="49" t="s">
        <v>148</v>
      </c>
      <c r="SE15" s="42" t="s">
        <v>151</v>
      </c>
      <c r="SF15" s="48" t="s">
        <v>148</v>
      </c>
      <c r="SG15" s="42"/>
      <c r="SH15" s="48" t="s">
        <v>148</v>
      </c>
      <c r="SI15" s="44" t="s">
        <v>151</v>
      </c>
      <c r="SJ15" s="48" t="s">
        <v>166</v>
      </c>
      <c r="SK15" s="44" t="s">
        <v>151</v>
      </c>
      <c r="SL15" s="48" t="s">
        <v>148</v>
      </c>
      <c r="SM15" s="42"/>
      <c r="SN15" s="48" t="s">
        <v>148</v>
      </c>
      <c r="SO15" s="42"/>
      <c r="SP15" s="48" t="s">
        <v>148</v>
      </c>
      <c r="SQ15" s="44"/>
      <c r="SR15" s="48" t="s">
        <v>148</v>
      </c>
      <c r="SS15" s="44" t="s">
        <v>151</v>
      </c>
      <c r="ST15" s="48" t="s">
        <v>166</v>
      </c>
      <c r="SU15" s="44"/>
      <c r="SV15" s="48" t="s">
        <v>148</v>
      </c>
      <c r="SW15" s="42" t="s">
        <v>151</v>
      </c>
      <c r="SX15" s="49" t="s">
        <v>148</v>
      </c>
      <c r="SY15" s="42" t="s">
        <v>151</v>
      </c>
      <c r="SZ15" s="48" t="s">
        <v>148</v>
      </c>
      <c r="TA15" s="42"/>
      <c r="TB15" s="48" t="s">
        <v>148</v>
      </c>
      <c r="TC15" s="44" t="s">
        <v>151</v>
      </c>
      <c r="TD15" s="48" t="s">
        <v>166</v>
      </c>
      <c r="TE15" s="44" t="s">
        <v>151</v>
      </c>
      <c r="TF15" s="48" t="s">
        <v>148</v>
      </c>
      <c r="TG15" s="42"/>
      <c r="TH15" s="48" t="s">
        <v>148</v>
      </c>
      <c r="TI15" s="42"/>
      <c r="TJ15" s="48" t="s">
        <v>148</v>
      </c>
      <c r="TK15" s="44"/>
      <c r="TL15" s="48" t="s">
        <v>148</v>
      </c>
      <c r="TM15" s="44" t="s">
        <v>151</v>
      </c>
      <c r="TN15" s="48" t="s">
        <v>166</v>
      </c>
      <c r="TO15" s="44"/>
      <c r="TP15" s="48" t="s">
        <v>148</v>
      </c>
      <c r="TQ15" s="42" t="s">
        <v>151</v>
      </c>
      <c r="TR15" s="49" t="s">
        <v>148</v>
      </c>
      <c r="TS15" s="42" t="s">
        <v>151</v>
      </c>
      <c r="TT15" s="48" t="s">
        <v>148</v>
      </c>
      <c r="TU15" s="42"/>
      <c r="TV15" s="48" t="s">
        <v>148</v>
      </c>
      <c r="TW15" s="44" t="s">
        <v>151</v>
      </c>
      <c r="TX15" s="48" t="s">
        <v>166</v>
      </c>
      <c r="TY15" s="44" t="s">
        <v>151</v>
      </c>
      <c r="TZ15" s="48" t="s">
        <v>148</v>
      </c>
      <c r="UA15" s="42"/>
      <c r="UB15" s="48" t="s">
        <v>148</v>
      </c>
      <c r="UC15" s="42"/>
      <c r="UD15" s="48" t="s">
        <v>148</v>
      </c>
      <c r="UE15" s="44"/>
      <c r="UF15" s="48" t="s">
        <v>148</v>
      </c>
      <c r="UG15" s="44" t="s">
        <v>151</v>
      </c>
      <c r="UH15" s="48" t="s">
        <v>166</v>
      </c>
      <c r="UI15" s="44"/>
      <c r="UJ15" s="48" t="s">
        <v>148</v>
      </c>
      <c r="UK15" s="42" t="s">
        <v>151</v>
      </c>
      <c r="UL15" s="49" t="s">
        <v>148</v>
      </c>
      <c r="UM15" s="42" t="s">
        <v>151</v>
      </c>
      <c r="UN15" s="48" t="s">
        <v>148</v>
      </c>
      <c r="UO15" s="42"/>
      <c r="UP15" s="48" t="s">
        <v>148</v>
      </c>
      <c r="UQ15" s="44" t="s">
        <v>151</v>
      </c>
      <c r="UR15" s="48" t="s">
        <v>166</v>
      </c>
      <c r="US15" s="44" t="s">
        <v>151</v>
      </c>
      <c r="UT15" s="48" t="s">
        <v>148</v>
      </c>
      <c r="UU15" s="42"/>
      <c r="UV15" s="48" t="s">
        <v>148</v>
      </c>
      <c r="UW15" s="42"/>
      <c r="UX15" s="48" t="s">
        <v>148</v>
      </c>
      <c r="UY15" s="44"/>
      <c r="UZ15" s="48" t="s">
        <v>148</v>
      </c>
      <c r="VA15" s="44" t="s">
        <v>151</v>
      </c>
      <c r="VB15" s="48" t="s">
        <v>166</v>
      </c>
      <c r="VC15" s="44"/>
      <c r="VD15" s="48" t="s">
        <v>148</v>
      </c>
      <c r="VE15" s="42" t="s">
        <v>151</v>
      </c>
      <c r="VF15" s="49" t="s">
        <v>148</v>
      </c>
      <c r="VG15" s="42" t="s">
        <v>151</v>
      </c>
      <c r="VH15" s="48" t="s">
        <v>148</v>
      </c>
      <c r="VI15" s="42"/>
      <c r="VJ15" s="48" t="s">
        <v>148</v>
      </c>
      <c r="VK15" s="44" t="s">
        <v>151</v>
      </c>
      <c r="VL15" s="48" t="s">
        <v>166</v>
      </c>
      <c r="VM15" s="44" t="s">
        <v>151</v>
      </c>
      <c r="VN15" s="48" t="s">
        <v>148</v>
      </c>
      <c r="VO15" s="42"/>
      <c r="VP15" s="48" t="s">
        <v>148</v>
      </c>
      <c r="VQ15" s="42"/>
      <c r="VR15" s="48" t="s">
        <v>148</v>
      </c>
      <c r="VS15" s="44"/>
      <c r="VT15" s="48" t="s">
        <v>148</v>
      </c>
      <c r="VU15" s="44" t="s">
        <v>151</v>
      </c>
      <c r="VV15" s="48" t="s">
        <v>166</v>
      </c>
      <c r="VW15" s="44"/>
      <c r="VX15" s="48" t="s">
        <v>148</v>
      </c>
      <c r="VY15" s="42" t="s">
        <v>151</v>
      </c>
      <c r="VZ15" s="49" t="s">
        <v>148</v>
      </c>
      <c r="WA15" s="42" t="s">
        <v>151</v>
      </c>
      <c r="WB15" s="48" t="s">
        <v>148</v>
      </c>
      <c r="WC15" s="42"/>
    </row>
    <row r="16" spans="1:601">
      <c r="A16" s="48" t="s">
        <v>261</v>
      </c>
      <c r="B16" s="48" t="s">
        <v>259</v>
      </c>
      <c r="C16" s="42" t="e">
        <f>INDEX('Deroulé 5Jours'!$A$4:$A$56,MATCH(B16,'Deroulé 5Jours'!B$4:B$56,0),1)</f>
        <v>#N/A</v>
      </c>
      <c r="D16" s="42" t="s">
        <v>147</v>
      </c>
      <c r="E16" s="48"/>
      <c r="F16" s="48" t="s">
        <v>147</v>
      </c>
      <c r="G16" s="49"/>
      <c r="H16" s="48" t="s">
        <v>147</v>
      </c>
      <c r="I16" s="42"/>
      <c r="J16" s="42" t="s">
        <v>147</v>
      </c>
      <c r="K16" s="48"/>
      <c r="L16" s="48" t="s">
        <v>147</v>
      </c>
      <c r="M16" s="42" t="s">
        <v>151</v>
      </c>
      <c r="N16" s="48" t="s">
        <v>147</v>
      </c>
      <c r="O16" s="48"/>
      <c r="P16" s="49" t="s">
        <v>147</v>
      </c>
      <c r="Q16" s="49" t="s">
        <v>151</v>
      </c>
      <c r="R16" s="48" t="s">
        <v>147</v>
      </c>
      <c r="S16" s="42" t="s">
        <v>151</v>
      </c>
      <c r="T16" s="42" t="s">
        <v>147</v>
      </c>
      <c r="U16" s="42"/>
      <c r="V16" s="48" t="s">
        <v>147</v>
      </c>
      <c r="W16" s="42" t="s">
        <v>151</v>
      </c>
      <c r="X16" s="42" t="s">
        <v>147</v>
      </c>
      <c r="Y16" s="48"/>
      <c r="Z16" s="48" t="s">
        <v>147</v>
      </c>
      <c r="AA16" s="49"/>
      <c r="AB16" s="48" t="s">
        <v>147</v>
      </c>
      <c r="AC16" s="42"/>
      <c r="AD16" s="42" t="s">
        <v>147</v>
      </c>
      <c r="AE16" s="48"/>
      <c r="AF16" s="48" t="s">
        <v>147</v>
      </c>
      <c r="AG16" s="42" t="s">
        <v>151</v>
      </c>
      <c r="AH16" s="48" t="s">
        <v>147</v>
      </c>
      <c r="AI16" s="48"/>
      <c r="AJ16" s="49" t="s">
        <v>147</v>
      </c>
      <c r="AK16" s="49" t="s">
        <v>151</v>
      </c>
      <c r="AL16" s="48" t="s">
        <v>147</v>
      </c>
      <c r="AM16" s="42" t="s">
        <v>151</v>
      </c>
      <c r="AN16" s="42" t="s">
        <v>147</v>
      </c>
      <c r="AO16" s="42"/>
      <c r="AP16" s="48" t="s">
        <v>147</v>
      </c>
      <c r="AQ16" s="42" t="s">
        <v>151</v>
      </c>
      <c r="AR16" s="42" t="s">
        <v>147</v>
      </c>
      <c r="AS16" s="48"/>
      <c r="AT16" s="48" t="s">
        <v>147</v>
      </c>
      <c r="AU16" s="49"/>
      <c r="AV16" s="48" t="s">
        <v>147</v>
      </c>
      <c r="AW16" s="42"/>
      <c r="AX16" s="42" t="s">
        <v>147</v>
      </c>
      <c r="AY16" s="48"/>
      <c r="AZ16" s="48" t="s">
        <v>147</v>
      </c>
      <c r="BA16" s="42" t="s">
        <v>151</v>
      </c>
      <c r="BB16" s="48" t="s">
        <v>147</v>
      </c>
      <c r="BC16" s="48"/>
      <c r="BD16" s="49" t="s">
        <v>147</v>
      </c>
      <c r="BE16" s="49" t="s">
        <v>151</v>
      </c>
      <c r="BF16" s="48" t="s">
        <v>147</v>
      </c>
      <c r="BG16" s="42" t="s">
        <v>151</v>
      </c>
      <c r="BH16" s="42" t="s">
        <v>147</v>
      </c>
      <c r="BI16" s="42"/>
      <c r="BJ16" s="48" t="s">
        <v>147</v>
      </c>
      <c r="BK16" s="42" t="s">
        <v>151</v>
      </c>
      <c r="BL16" s="42" t="s">
        <v>147</v>
      </c>
      <c r="BM16" s="48"/>
      <c r="BN16" s="48" t="s">
        <v>147</v>
      </c>
      <c r="BO16" s="49"/>
      <c r="BP16" s="48" t="s">
        <v>147</v>
      </c>
      <c r="BQ16" s="42"/>
      <c r="BR16" s="42" t="s">
        <v>147</v>
      </c>
      <c r="BS16" s="48"/>
      <c r="BT16" s="48" t="s">
        <v>147</v>
      </c>
      <c r="BU16" s="42" t="s">
        <v>151</v>
      </c>
      <c r="BV16" s="48" t="s">
        <v>147</v>
      </c>
      <c r="BW16" s="48"/>
      <c r="BX16" s="49" t="s">
        <v>147</v>
      </c>
      <c r="BY16" s="49" t="s">
        <v>151</v>
      </c>
      <c r="BZ16" s="48" t="s">
        <v>147</v>
      </c>
      <c r="CA16" s="42" t="s">
        <v>151</v>
      </c>
      <c r="CB16" s="42" t="s">
        <v>147</v>
      </c>
      <c r="CC16" s="42"/>
      <c r="CD16" s="48" t="s">
        <v>147</v>
      </c>
      <c r="CE16" s="42" t="s">
        <v>151</v>
      </c>
      <c r="CF16" s="42" t="s">
        <v>147</v>
      </c>
      <c r="CG16" s="48"/>
      <c r="CH16" s="48" t="s">
        <v>147</v>
      </c>
      <c r="CI16" s="49"/>
      <c r="CJ16" s="48" t="s">
        <v>147</v>
      </c>
      <c r="CK16" s="42"/>
      <c r="CL16" s="42" t="s">
        <v>147</v>
      </c>
      <c r="CM16" s="48"/>
      <c r="CN16" s="48" t="s">
        <v>147</v>
      </c>
      <c r="CO16" s="42" t="s">
        <v>151</v>
      </c>
      <c r="CP16" s="48" t="s">
        <v>147</v>
      </c>
      <c r="CQ16" s="48"/>
      <c r="CR16" s="49" t="s">
        <v>147</v>
      </c>
      <c r="CS16" s="49" t="s">
        <v>151</v>
      </c>
      <c r="CT16" s="48" t="s">
        <v>147</v>
      </c>
      <c r="CU16" s="42" t="s">
        <v>151</v>
      </c>
      <c r="CV16" s="42" t="s">
        <v>147</v>
      </c>
      <c r="CW16" s="42"/>
      <c r="CX16" s="48" t="s">
        <v>147</v>
      </c>
      <c r="CY16" s="42" t="s">
        <v>151</v>
      </c>
      <c r="CZ16" s="42" t="s">
        <v>147</v>
      </c>
      <c r="DA16" s="48"/>
      <c r="DB16" s="48" t="s">
        <v>147</v>
      </c>
      <c r="DC16" s="49"/>
      <c r="DD16" s="48" t="s">
        <v>147</v>
      </c>
      <c r="DE16" s="42"/>
      <c r="DF16" s="42" t="s">
        <v>147</v>
      </c>
      <c r="DG16" s="48"/>
      <c r="DH16" s="48" t="s">
        <v>147</v>
      </c>
      <c r="DI16" s="42" t="s">
        <v>151</v>
      </c>
      <c r="DJ16" s="48" t="s">
        <v>147</v>
      </c>
      <c r="DK16" s="48"/>
      <c r="DL16" s="49" t="s">
        <v>147</v>
      </c>
      <c r="DM16" s="49" t="s">
        <v>151</v>
      </c>
      <c r="DN16" s="48" t="s">
        <v>147</v>
      </c>
      <c r="DO16" s="42" t="s">
        <v>151</v>
      </c>
      <c r="DP16" s="42" t="s">
        <v>147</v>
      </c>
      <c r="DQ16" s="42"/>
      <c r="DR16" s="48" t="s">
        <v>147</v>
      </c>
      <c r="DS16" s="42" t="s">
        <v>151</v>
      </c>
      <c r="DT16" s="42" t="s">
        <v>147</v>
      </c>
      <c r="DU16" s="48"/>
      <c r="DV16" s="48" t="s">
        <v>147</v>
      </c>
      <c r="DW16" s="49"/>
      <c r="DX16" s="48" t="s">
        <v>147</v>
      </c>
      <c r="DY16" s="42"/>
      <c r="DZ16" s="42" t="s">
        <v>147</v>
      </c>
      <c r="EA16" s="48"/>
      <c r="EB16" s="48" t="s">
        <v>147</v>
      </c>
      <c r="EC16" s="42" t="s">
        <v>151</v>
      </c>
      <c r="ED16" s="48" t="s">
        <v>147</v>
      </c>
      <c r="EE16" s="48"/>
      <c r="EF16" s="49" t="s">
        <v>147</v>
      </c>
      <c r="EG16" s="49" t="s">
        <v>151</v>
      </c>
      <c r="EH16" s="48" t="s">
        <v>147</v>
      </c>
      <c r="EI16" s="42" t="s">
        <v>151</v>
      </c>
      <c r="EJ16" s="42" t="s">
        <v>147</v>
      </c>
      <c r="EK16" s="42"/>
      <c r="EL16" s="48" t="s">
        <v>147</v>
      </c>
      <c r="EM16" s="42" t="s">
        <v>151</v>
      </c>
      <c r="EN16" s="42" t="s">
        <v>147</v>
      </c>
      <c r="EO16" s="48"/>
      <c r="EP16" s="48" t="s">
        <v>147</v>
      </c>
      <c r="EQ16" s="49"/>
      <c r="ER16" s="48" t="s">
        <v>147</v>
      </c>
      <c r="ES16" s="42"/>
      <c r="ET16" s="42" t="s">
        <v>147</v>
      </c>
      <c r="EU16" s="48"/>
      <c r="EV16" s="48" t="s">
        <v>147</v>
      </c>
      <c r="EW16" s="42" t="s">
        <v>151</v>
      </c>
      <c r="EX16" s="48" t="s">
        <v>147</v>
      </c>
      <c r="EY16" s="48"/>
      <c r="EZ16" s="49" t="s">
        <v>147</v>
      </c>
      <c r="FA16" s="49" t="s">
        <v>151</v>
      </c>
      <c r="FB16" s="48" t="s">
        <v>147</v>
      </c>
      <c r="FC16" s="42" t="s">
        <v>151</v>
      </c>
      <c r="FD16" s="42" t="s">
        <v>147</v>
      </c>
      <c r="FE16" s="42"/>
      <c r="FF16" s="48" t="s">
        <v>147</v>
      </c>
      <c r="FG16" s="42" t="s">
        <v>151</v>
      </c>
      <c r="FH16" s="42" t="s">
        <v>147</v>
      </c>
      <c r="FI16" s="48"/>
      <c r="FJ16" s="48" t="s">
        <v>147</v>
      </c>
      <c r="FK16" s="49"/>
      <c r="FL16" s="48" t="s">
        <v>147</v>
      </c>
      <c r="FM16" s="42"/>
      <c r="FN16" s="42" t="s">
        <v>147</v>
      </c>
      <c r="FO16" s="48"/>
      <c r="FP16" s="48" t="s">
        <v>147</v>
      </c>
      <c r="FQ16" s="42" t="s">
        <v>151</v>
      </c>
      <c r="FR16" s="48" t="s">
        <v>147</v>
      </c>
      <c r="FS16" s="48"/>
      <c r="FT16" s="49" t="s">
        <v>147</v>
      </c>
      <c r="FU16" s="49" t="s">
        <v>151</v>
      </c>
      <c r="FV16" s="48" t="s">
        <v>147</v>
      </c>
      <c r="FW16" s="42" t="s">
        <v>151</v>
      </c>
      <c r="FX16" s="42" t="s">
        <v>147</v>
      </c>
      <c r="FY16" s="42"/>
      <c r="FZ16" s="48" t="s">
        <v>147</v>
      </c>
      <c r="GA16" s="42" t="s">
        <v>151</v>
      </c>
      <c r="GB16" s="42" t="s">
        <v>147</v>
      </c>
      <c r="GC16" s="48"/>
      <c r="GD16" s="48" t="s">
        <v>147</v>
      </c>
      <c r="GE16" s="49"/>
      <c r="GF16" s="48" t="s">
        <v>147</v>
      </c>
      <c r="GG16" s="42"/>
      <c r="GH16" s="42" t="s">
        <v>147</v>
      </c>
      <c r="GI16" s="48"/>
      <c r="GJ16" s="48" t="s">
        <v>147</v>
      </c>
      <c r="GK16" s="42" t="s">
        <v>151</v>
      </c>
      <c r="GL16" s="48" t="s">
        <v>147</v>
      </c>
      <c r="GM16" s="48"/>
      <c r="GN16" s="49" t="s">
        <v>147</v>
      </c>
      <c r="GO16" s="49" t="s">
        <v>151</v>
      </c>
      <c r="GP16" s="48" t="s">
        <v>147</v>
      </c>
      <c r="GQ16" s="42" t="s">
        <v>151</v>
      </c>
      <c r="GR16" s="42" t="s">
        <v>147</v>
      </c>
      <c r="GS16" s="42"/>
      <c r="GT16" s="48" t="s">
        <v>147</v>
      </c>
      <c r="GU16" s="42" t="s">
        <v>151</v>
      </c>
      <c r="GV16" s="42" t="s">
        <v>147</v>
      </c>
      <c r="GW16" s="48"/>
      <c r="GX16" s="48" t="s">
        <v>147</v>
      </c>
      <c r="GY16" s="49"/>
      <c r="GZ16" s="48" t="s">
        <v>147</v>
      </c>
      <c r="HA16" s="42"/>
      <c r="HB16" s="42" t="s">
        <v>147</v>
      </c>
      <c r="HC16" s="48"/>
      <c r="HD16" s="48" t="s">
        <v>147</v>
      </c>
      <c r="HE16" s="42" t="s">
        <v>151</v>
      </c>
      <c r="HF16" s="48" t="s">
        <v>147</v>
      </c>
      <c r="HG16" s="48"/>
      <c r="HH16" s="49" t="s">
        <v>147</v>
      </c>
      <c r="HI16" s="49" t="s">
        <v>151</v>
      </c>
      <c r="HJ16" s="48" t="s">
        <v>147</v>
      </c>
      <c r="HK16" s="42" t="s">
        <v>151</v>
      </c>
      <c r="HL16" s="42" t="s">
        <v>147</v>
      </c>
      <c r="HM16" s="42"/>
      <c r="HN16" s="48" t="s">
        <v>147</v>
      </c>
      <c r="HO16" s="42" t="s">
        <v>151</v>
      </c>
      <c r="HP16" s="42" t="s">
        <v>147</v>
      </c>
      <c r="HQ16" s="48"/>
      <c r="HR16" s="48" t="s">
        <v>147</v>
      </c>
      <c r="HS16" s="49"/>
      <c r="HT16" s="48" t="s">
        <v>147</v>
      </c>
      <c r="HU16" s="42"/>
      <c r="HV16" s="42" t="s">
        <v>147</v>
      </c>
      <c r="HW16" s="48"/>
      <c r="HX16" s="48" t="s">
        <v>147</v>
      </c>
      <c r="HY16" s="42" t="s">
        <v>151</v>
      </c>
      <c r="HZ16" s="48" t="s">
        <v>147</v>
      </c>
      <c r="IA16" s="48"/>
      <c r="IB16" s="49" t="s">
        <v>147</v>
      </c>
      <c r="IC16" s="49" t="s">
        <v>151</v>
      </c>
      <c r="ID16" s="48" t="s">
        <v>147</v>
      </c>
      <c r="IE16" s="42" t="s">
        <v>151</v>
      </c>
      <c r="IF16" s="42" t="s">
        <v>147</v>
      </c>
      <c r="IG16" s="42"/>
      <c r="IH16" s="48" t="s">
        <v>147</v>
      </c>
      <c r="II16" s="42" t="s">
        <v>151</v>
      </c>
      <c r="IJ16" s="42" t="s">
        <v>147</v>
      </c>
      <c r="IK16" s="48"/>
      <c r="IL16" s="48" t="s">
        <v>147</v>
      </c>
      <c r="IM16" s="49"/>
      <c r="IN16" s="48" t="s">
        <v>147</v>
      </c>
      <c r="IO16" s="42"/>
      <c r="IP16" s="42" t="s">
        <v>147</v>
      </c>
      <c r="IQ16" s="48"/>
      <c r="IR16" s="48" t="s">
        <v>147</v>
      </c>
      <c r="IS16" s="42" t="s">
        <v>151</v>
      </c>
      <c r="IT16" s="48" t="s">
        <v>147</v>
      </c>
      <c r="IU16" s="48"/>
      <c r="IV16" s="49" t="s">
        <v>147</v>
      </c>
      <c r="IW16" s="49" t="s">
        <v>151</v>
      </c>
      <c r="IX16" s="48" t="s">
        <v>147</v>
      </c>
      <c r="IY16" s="42" t="s">
        <v>151</v>
      </c>
      <c r="IZ16" s="42" t="s">
        <v>147</v>
      </c>
      <c r="JA16" s="42"/>
      <c r="JB16" s="48" t="s">
        <v>147</v>
      </c>
      <c r="JC16" s="42" t="s">
        <v>151</v>
      </c>
      <c r="JD16" s="42" t="s">
        <v>147</v>
      </c>
      <c r="JE16" s="48"/>
      <c r="JF16" s="48" t="s">
        <v>147</v>
      </c>
      <c r="JG16" s="49"/>
      <c r="JH16" s="48" t="s">
        <v>147</v>
      </c>
      <c r="JI16" s="42"/>
      <c r="JJ16" s="42" t="s">
        <v>147</v>
      </c>
      <c r="JK16" s="48"/>
      <c r="JL16" s="48" t="s">
        <v>147</v>
      </c>
      <c r="JM16" s="42" t="s">
        <v>151</v>
      </c>
      <c r="JN16" s="48" t="s">
        <v>147</v>
      </c>
      <c r="JO16" s="48"/>
      <c r="JP16" s="49" t="s">
        <v>147</v>
      </c>
      <c r="JQ16" s="49" t="s">
        <v>151</v>
      </c>
      <c r="JR16" s="48" t="s">
        <v>147</v>
      </c>
      <c r="JS16" s="42" t="s">
        <v>151</v>
      </c>
      <c r="JT16" s="42" t="s">
        <v>147</v>
      </c>
      <c r="JU16" s="42"/>
      <c r="JV16" s="48" t="s">
        <v>147</v>
      </c>
      <c r="JW16" s="42" t="s">
        <v>151</v>
      </c>
      <c r="JX16" s="42" t="s">
        <v>147</v>
      </c>
      <c r="JY16" s="48"/>
      <c r="JZ16" s="48" t="s">
        <v>147</v>
      </c>
      <c r="KA16" s="49"/>
      <c r="KB16" s="48" t="s">
        <v>147</v>
      </c>
      <c r="KC16" s="42"/>
      <c r="KD16" s="42" t="s">
        <v>147</v>
      </c>
      <c r="KE16" s="48"/>
      <c r="KF16" s="48" t="s">
        <v>147</v>
      </c>
      <c r="KG16" s="42" t="s">
        <v>151</v>
      </c>
      <c r="KH16" s="48" t="s">
        <v>147</v>
      </c>
      <c r="KI16" s="48"/>
      <c r="KJ16" s="49" t="s">
        <v>147</v>
      </c>
      <c r="KK16" s="49" t="s">
        <v>151</v>
      </c>
      <c r="KL16" s="48" t="s">
        <v>147</v>
      </c>
      <c r="KM16" s="42" t="s">
        <v>151</v>
      </c>
      <c r="KN16" s="42" t="s">
        <v>147</v>
      </c>
      <c r="KO16" s="42"/>
      <c r="KP16" s="48" t="s">
        <v>147</v>
      </c>
      <c r="KQ16" s="42" t="s">
        <v>151</v>
      </c>
      <c r="KR16" s="42" t="s">
        <v>147</v>
      </c>
      <c r="KS16" s="48"/>
      <c r="KT16" s="48" t="s">
        <v>147</v>
      </c>
      <c r="KU16" s="49"/>
      <c r="KV16" s="48" t="s">
        <v>147</v>
      </c>
      <c r="KW16" s="42"/>
      <c r="KX16" s="42" t="s">
        <v>147</v>
      </c>
      <c r="KY16" s="48"/>
      <c r="KZ16" s="48" t="s">
        <v>147</v>
      </c>
      <c r="LA16" s="42" t="s">
        <v>151</v>
      </c>
      <c r="LB16" s="48" t="s">
        <v>147</v>
      </c>
      <c r="LC16" s="48"/>
      <c r="LD16" s="49" t="s">
        <v>147</v>
      </c>
      <c r="LE16" s="49" t="s">
        <v>151</v>
      </c>
      <c r="LF16" s="48" t="s">
        <v>147</v>
      </c>
      <c r="LG16" s="42" t="s">
        <v>151</v>
      </c>
      <c r="LH16" s="42" t="s">
        <v>147</v>
      </c>
      <c r="LI16" s="42"/>
      <c r="LJ16" s="48" t="s">
        <v>147</v>
      </c>
      <c r="LK16" s="42" t="s">
        <v>151</v>
      </c>
      <c r="LL16" s="42" t="s">
        <v>147</v>
      </c>
      <c r="LM16" s="48"/>
      <c r="LN16" s="48" t="s">
        <v>147</v>
      </c>
      <c r="LO16" s="49"/>
      <c r="LP16" s="48" t="s">
        <v>147</v>
      </c>
      <c r="LQ16" s="42"/>
      <c r="LR16" s="42" t="s">
        <v>147</v>
      </c>
      <c r="LS16" s="48"/>
      <c r="LT16" s="48" t="s">
        <v>147</v>
      </c>
      <c r="LU16" s="42" t="s">
        <v>151</v>
      </c>
      <c r="LV16" s="48" t="s">
        <v>147</v>
      </c>
      <c r="LW16" s="48"/>
      <c r="LX16" s="49" t="s">
        <v>147</v>
      </c>
      <c r="LY16" s="49" t="s">
        <v>151</v>
      </c>
      <c r="LZ16" s="48" t="s">
        <v>147</v>
      </c>
      <c r="MA16" s="42" t="s">
        <v>151</v>
      </c>
      <c r="MB16" s="42" t="s">
        <v>147</v>
      </c>
      <c r="MC16" s="42"/>
      <c r="MD16" s="48" t="s">
        <v>147</v>
      </c>
      <c r="ME16" s="42" t="s">
        <v>151</v>
      </c>
      <c r="MF16" s="42" t="s">
        <v>147</v>
      </c>
      <c r="MG16" s="48"/>
      <c r="MH16" s="48" t="s">
        <v>147</v>
      </c>
      <c r="MI16" s="49"/>
      <c r="MJ16" s="48" t="s">
        <v>147</v>
      </c>
      <c r="MK16" s="42"/>
      <c r="ML16" s="42" t="s">
        <v>147</v>
      </c>
      <c r="MM16" s="48"/>
      <c r="MN16" s="48" t="s">
        <v>147</v>
      </c>
      <c r="MO16" s="42" t="s">
        <v>151</v>
      </c>
      <c r="MP16" s="48" t="s">
        <v>147</v>
      </c>
      <c r="MQ16" s="48"/>
      <c r="MR16" s="49" t="s">
        <v>147</v>
      </c>
      <c r="MS16" s="49" t="s">
        <v>151</v>
      </c>
      <c r="MT16" s="48" t="s">
        <v>147</v>
      </c>
      <c r="MU16" s="42" t="s">
        <v>151</v>
      </c>
      <c r="MV16" s="42" t="s">
        <v>147</v>
      </c>
      <c r="MW16" s="42"/>
      <c r="MX16" s="48" t="s">
        <v>147</v>
      </c>
      <c r="MY16" s="42" t="s">
        <v>151</v>
      </c>
      <c r="MZ16" s="42" t="s">
        <v>147</v>
      </c>
      <c r="NA16" s="48"/>
      <c r="NB16" s="48" t="s">
        <v>147</v>
      </c>
      <c r="NC16" s="49"/>
      <c r="ND16" s="48" t="s">
        <v>147</v>
      </c>
      <c r="NE16" s="42"/>
      <c r="NF16" s="42" t="s">
        <v>147</v>
      </c>
      <c r="NG16" s="48"/>
      <c r="NH16" s="48" t="s">
        <v>147</v>
      </c>
      <c r="NI16" s="42" t="s">
        <v>151</v>
      </c>
      <c r="NJ16" s="48" t="s">
        <v>147</v>
      </c>
      <c r="NK16" s="48"/>
      <c r="NL16" s="49" t="s">
        <v>147</v>
      </c>
      <c r="NM16" s="49" t="s">
        <v>151</v>
      </c>
      <c r="NN16" s="48" t="s">
        <v>147</v>
      </c>
      <c r="NO16" s="42" t="s">
        <v>151</v>
      </c>
      <c r="NP16" s="42" t="s">
        <v>147</v>
      </c>
      <c r="NQ16" s="42"/>
      <c r="NR16" s="48" t="s">
        <v>147</v>
      </c>
      <c r="NS16" s="42" t="s">
        <v>151</v>
      </c>
      <c r="NT16" s="42" t="s">
        <v>147</v>
      </c>
      <c r="NU16" s="48"/>
      <c r="NV16" s="48" t="s">
        <v>147</v>
      </c>
      <c r="NW16" s="49"/>
      <c r="NX16" s="48" t="s">
        <v>147</v>
      </c>
      <c r="NY16" s="42"/>
      <c r="NZ16" s="42" t="s">
        <v>147</v>
      </c>
      <c r="OA16" s="48"/>
      <c r="OB16" s="48" t="s">
        <v>147</v>
      </c>
      <c r="OC16" s="42" t="s">
        <v>151</v>
      </c>
      <c r="OD16" s="48" t="s">
        <v>147</v>
      </c>
      <c r="OE16" s="48"/>
      <c r="OF16" s="49" t="s">
        <v>147</v>
      </c>
      <c r="OG16" s="49" t="s">
        <v>151</v>
      </c>
      <c r="OH16" s="48" t="s">
        <v>147</v>
      </c>
      <c r="OI16" s="42" t="s">
        <v>151</v>
      </c>
      <c r="OJ16" s="42" t="s">
        <v>147</v>
      </c>
      <c r="OK16" s="42"/>
      <c r="OL16" s="48" t="s">
        <v>147</v>
      </c>
      <c r="OM16" s="42" t="s">
        <v>151</v>
      </c>
      <c r="ON16" s="42" t="s">
        <v>147</v>
      </c>
      <c r="OO16" s="48"/>
      <c r="OP16" s="48" t="s">
        <v>147</v>
      </c>
      <c r="OQ16" s="49"/>
      <c r="OR16" s="48" t="s">
        <v>147</v>
      </c>
      <c r="OS16" s="42"/>
      <c r="OT16" s="42" t="s">
        <v>147</v>
      </c>
      <c r="OU16" s="48"/>
      <c r="OV16" s="48" t="s">
        <v>147</v>
      </c>
      <c r="OW16" s="42" t="s">
        <v>151</v>
      </c>
      <c r="OX16" s="48" t="s">
        <v>147</v>
      </c>
      <c r="OY16" s="48"/>
      <c r="OZ16" s="49" t="s">
        <v>147</v>
      </c>
      <c r="PA16" s="49" t="s">
        <v>151</v>
      </c>
      <c r="PB16" s="48" t="s">
        <v>147</v>
      </c>
      <c r="PC16" s="42" t="s">
        <v>151</v>
      </c>
      <c r="PD16" s="42" t="s">
        <v>147</v>
      </c>
      <c r="PE16" s="42"/>
      <c r="PF16" s="48" t="s">
        <v>147</v>
      </c>
      <c r="PG16" s="42" t="s">
        <v>151</v>
      </c>
      <c r="PH16" s="42" t="s">
        <v>147</v>
      </c>
      <c r="PI16" s="48"/>
      <c r="PJ16" s="48" t="s">
        <v>147</v>
      </c>
      <c r="PK16" s="49"/>
      <c r="PL16" s="48" t="s">
        <v>147</v>
      </c>
      <c r="PM16" s="42"/>
      <c r="PN16" s="42" t="s">
        <v>147</v>
      </c>
      <c r="PO16" s="48"/>
      <c r="PP16" s="48" t="s">
        <v>147</v>
      </c>
      <c r="PQ16" s="42" t="s">
        <v>151</v>
      </c>
      <c r="PR16" s="48" t="s">
        <v>147</v>
      </c>
      <c r="PS16" s="48"/>
      <c r="PT16" s="49" t="s">
        <v>147</v>
      </c>
      <c r="PU16" s="49" t="s">
        <v>151</v>
      </c>
      <c r="PV16" s="48" t="s">
        <v>147</v>
      </c>
      <c r="PW16" s="42" t="s">
        <v>151</v>
      </c>
      <c r="PX16" s="42" t="s">
        <v>147</v>
      </c>
      <c r="PY16" s="42"/>
      <c r="PZ16" s="48" t="s">
        <v>147</v>
      </c>
      <c r="QA16" s="42" t="s">
        <v>151</v>
      </c>
      <c r="QB16" s="42" t="s">
        <v>147</v>
      </c>
      <c r="QC16" s="48"/>
      <c r="QD16" s="48" t="s">
        <v>147</v>
      </c>
      <c r="QE16" s="49"/>
      <c r="QF16" s="48" t="s">
        <v>147</v>
      </c>
      <c r="QG16" s="42"/>
      <c r="QH16" s="42" t="s">
        <v>147</v>
      </c>
      <c r="QI16" s="48"/>
      <c r="QJ16" s="48" t="s">
        <v>147</v>
      </c>
      <c r="QK16" s="42" t="s">
        <v>151</v>
      </c>
      <c r="QL16" s="48" t="s">
        <v>147</v>
      </c>
      <c r="QM16" s="48"/>
      <c r="QN16" s="49" t="s">
        <v>147</v>
      </c>
      <c r="QO16" s="49" t="s">
        <v>151</v>
      </c>
      <c r="QP16" s="48" t="s">
        <v>147</v>
      </c>
      <c r="QQ16" s="42" t="s">
        <v>151</v>
      </c>
      <c r="QR16" s="42" t="s">
        <v>147</v>
      </c>
      <c r="QS16" s="42"/>
      <c r="QT16" s="48" t="s">
        <v>147</v>
      </c>
      <c r="QU16" s="42" t="s">
        <v>151</v>
      </c>
      <c r="QV16" s="42" t="s">
        <v>147</v>
      </c>
      <c r="QW16" s="48"/>
      <c r="QX16" s="48" t="s">
        <v>147</v>
      </c>
      <c r="QY16" s="49"/>
      <c r="QZ16" s="48" t="s">
        <v>147</v>
      </c>
      <c r="RA16" s="42"/>
      <c r="RB16" s="42" t="s">
        <v>147</v>
      </c>
      <c r="RC16" s="48"/>
      <c r="RD16" s="48" t="s">
        <v>147</v>
      </c>
      <c r="RE16" s="42" t="s">
        <v>151</v>
      </c>
      <c r="RF16" s="48" t="s">
        <v>147</v>
      </c>
      <c r="RG16" s="48"/>
      <c r="RH16" s="49" t="s">
        <v>147</v>
      </c>
      <c r="RI16" s="49" t="s">
        <v>151</v>
      </c>
      <c r="RJ16" s="48" t="s">
        <v>147</v>
      </c>
      <c r="RK16" s="42" t="s">
        <v>151</v>
      </c>
      <c r="RL16" s="42" t="s">
        <v>147</v>
      </c>
      <c r="RM16" s="42"/>
      <c r="RN16" s="48" t="s">
        <v>147</v>
      </c>
      <c r="RO16" s="42" t="s">
        <v>151</v>
      </c>
      <c r="RP16" s="42" t="s">
        <v>147</v>
      </c>
      <c r="RQ16" s="48"/>
      <c r="RR16" s="48" t="s">
        <v>147</v>
      </c>
      <c r="RS16" s="49"/>
      <c r="RT16" s="48" t="s">
        <v>147</v>
      </c>
      <c r="RU16" s="42"/>
      <c r="RV16" s="42" t="s">
        <v>147</v>
      </c>
      <c r="RW16" s="48"/>
      <c r="RX16" s="48" t="s">
        <v>147</v>
      </c>
      <c r="RY16" s="42" t="s">
        <v>151</v>
      </c>
      <c r="RZ16" s="48" t="s">
        <v>147</v>
      </c>
      <c r="SA16" s="48"/>
      <c r="SB16" s="49" t="s">
        <v>147</v>
      </c>
      <c r="SC16" s="49" t="s">
        <v>151</v>
      </c>
      <c r="SD16" s="48" t="s">
        <v>147</v>
      </c>
      <c r="SE16" s="42" t="s">
        <v>151</v>
      </c>
      <c r="SF16" s="42" t="s">
        <v>147</v>
      </c>
      <c r="SG16" s="42"/>
      <c r="SH16" s="48" t="s">
        <v>147</v>
      </c>
      <c r="SI16" s="42" t="s">
        <v>151</v>
      </c>
      <c r="SJ16" s="42" t="s">
        <v>147</v>
      </c>
      <c r="SK16" s="48"/>
      <c r="SL16" s="48" t="s">
        <v>147</v>
      </c>
      <c r="SM16" s="49"/>
      <c r="SN16" s="48" t="s">
        <v>147</v>
      </c>
      <c r="SO16" s="42"/>
      <c r="SP16" s="42" t="s">
        <v>147</v>
      </c>
      <c r="SQ16" s="48"/>
      <c r="SR16" s="48" t="s">
        <v>147</v>
      </c>
      <c r="SS16" s="42" t="s">
        <v>151</v>
      </c>
      <c r="ST16" s="48" t="s">
        <v>147</v>
      </c>
      <c r="SU16" s="48"/>
      <c r="SV16" s="49" t="s">
        <v>147</v>
      </c>
      <c r="SW16" s="49" t="s">
        <v>151</v>
      </c>
      <c r="SX16" s="48" t="s">
        <v>147</v>
      </c>
      <c r="SY16" s="42" t="s">
        <v>151</v>
      </c>
      <c r="SZ16" s="42" t="s">
        <v>147</v>
      </c>
      <c r="TA16" s="42"/>
      <c r="TB16" s="48" t="s">
        <v>147</v>
      </c>
      <c r="TC16" s="42" t="s">
        <v>151</v>
      </c>
      <c r="TD16" s="42" t="s">
        <v>147</v>
      </c>
      <c r="TE16" s="48"/>
      <c r="TF16" s="48" t="s">
        <v>147</v>
      </c>
      <c r="TG16" s="49"/>
      <c r="TH16" s="48" t="s">
        <v>147</v>
      </c>
      <c r="TI16" s="42"/>
      <c r="TJ16" s="42" t="s">
        <v>147</v>
      </c>
      <c r="TK16" s="48"/>
      <c r="TL16" s="48" t="s">
        <v>147</v>
      </c>
      <c r="TM16" s="42" t="s">
        <v>151</v>
      </c>
      <c r="TN16" s="48" t="s">
        <v>147</v>
      </c>
      <c r="TO16" s="48"/>
      <c r="TP16" s="49" t="s">
        <v>147</v>
      </c>
      <c r="TQ16" s="49" t="s">
        <v>151</v>
      </c>
      <c r="TR16" s="48" t="s">
        <v>147</v>
      </c>
      <c r="TS16" s="42" t="s">
        <v>151</v>
      </c>
      <c r="TT16" s="42" t="s">
        <v>147</v>
      </c>
      <c r="TU16" s="42"/>
      <c r="TV16" s="48" t="s">
        <v>147</v>
      </c>
      <c r="TW16" s="42" t="s">
        <v>151</v>
      </c>
      <c r="TX16" s="42" t="s">
        <v>147</v>
      </c>
      <c r="TY16" s="48"/>
      <c r="TZ16" s="48" t="s">
        <v>147</v>
      </c>
      <c r="UA16" s="49"/>
      <c r="UB16" s="48" t="s">
        <v>147</v>
      </c>
      <c r="UC16" s="42"/>
      <c r="UD16" s="42" t="s">
        <v>147</v>
      </c>
      <c r="UE16" s="48"/>
      <c r="UF16" s="48" t="s">
        <v>147</v>
      </c>
      <c r="UG16" s="42" t="s">
        <v>151</v>
      </c>
      <c r="UH16" s="48" t="s">
        <v>147</v>
      </c>
      <c r="UI16" s="48"/>
      <c r="UJ16" s="49" t="s">
        <v>147</v>
      </c>
      <c r="UK16" s="49" t="s">
        <v>151</v>
      </c>
      <c r="UL16" s="48" t="s">
        <v>147</v>
      </c>
      <c r="UM16" s="42" t="s">
        <v>151</v>
      </c>
      <c r="UN16" s="42" t="s">
        <v>147</v>
      </c>
      <c r="UO16" s="42"/>
      <c r="UP16" s="48" t="s">
        <v>147</v>
      </c>
      <c r="UQ16" s="42" t="s">
        <v>151</v>
      </c>
      <c r="UR16" s="42" t="s">
        <v>147</v>
      </c>
      <c r="US16" s="48"/>
      <c r="UT16" s="48" t="s">
        <v>147</v>
      </c>
      <c r="UU16" s="49"/>
      <c r="UV16" s="48" t="s">
        <v>147</v>
      </c>
      <c r="UW16" s="42"/>
      <c r="UX16" s="42" t="s">
        <v>147</v>
      </c>
      <c r="UY16" s="48"/>
      <c r="UZ16" s="48" t="s">
        <v>147</v>
      </c>
      <c r="VA16" s="42" t="s">
        <v>151</v>
      </c>
      <c r="VB16" s="48" t="s">
        <v>147</v>
      </c>
      <c r="VC16" s="48"/>
      <c r="VD16" s="49" t="s">
        <v>147</v>
      </c>
      <c r="VE16" s="49" t="s">
        <v>151</v>
      </c>
      <c r="VF16" s="48" t="s">
        <v>147</v>
      </c>
      <c r="VG16" s="42" t="s">
        <v>151</v>
      </c>
      <c r="VH16" s="42" t="s">
        <v>147</v>
      </c>
      <c r="VI16" s="42"/>
      <c r="VJ16" s="48" t="s">
        <v>147</v>
      </c>
      <c r="VK16" s="42" t="s">
        <v>151</v>
      </c>
      <c r="VL16" s="42" t="s">
        <v>147</v>
      </c>
      <c r="VM16" s="48"/>
      <c r="VN16" s="48" t="s">
        <v>147</v>
      </c>
      <c r="VO16" s="49"/>
      <c r="VP16" s="48" t="s">
        <v>147</v>
      </c>
      <c r="VQ16" s="42"/>
      <c r="VR16" s="42" t="s">
        <v>147</v>
      </c>
      <c r="VS16" s="48"/>
      <c r="VT16" s="48" t="s">
        <v>147</v>
      </c>
      <c r="VU16" s="42" t="s">
        <v>151</v>
      </c>
      <c r="VV16" s="48" t="s">
        <v>147</v>
      </c>
      <c r="VW16" s="48"/>
      <c r="VX16" s="49" t="s">
        <v>147</v>
      </c>
      <c r="VY16" s="49" t="s">
        <v>151</v>
      </c>
      <c r="VZ16" s="48" t="s">
        <v>147</v>
      </c>
      <c r="WA16" s="42" t="s">
        <v>151</v>
      </c>
      <c r="WB16" s="42" t="s">
        <v>147</v>
      </c>
      <c r="WC16" s="42"/>
    </row>
    <row r="17" spans="1:601" ht="18">
      <c r="A17" s="57" t="s">
        <v>262</v>
      </c>
      <c r="B17" s="48" t="s">
        <v>44</v>
      </c>
      <c r="C17" s="42" t="str">
        <f>INDEX('Deroulé 5Jours'!$A$4:$A$56,MATCH(B17,'Deroulé 5Jours'!B$4:B$56,0),1)</f>
        <v>agent 17</v>
      </c>
      <c r="D17" s="53" t="s">
        <v>146</v>
      </c>
      <c r="E17" s="42"/>
      <c r="F17" s="53" t="s">
        <v>146</v>
      </c>
      <c r="G17" s="42"/>
      <c r="H17" s="53" t="s">
        <v>146</v>
      </c>
      <c r="I17" s="44"/>
      <c r="J17" s="52" t="s">
        <v>146</v>
      </c>
      <c r="K17" s="42"/>
      <c r="L17" s="57" t="s">
        <v>146</v>
      </c>
      <c r="M17" s="42"/>
      <c r="N17" s="53" t="s">
        <v>146</v>
      </c>
      <c r="O17" s="42"/>
      <c r="P17" s="53" t="s">
        <v>146</v>
      </c>
      <c r="Q17" s="42"/>
      <c r="R17" s="53" t="s">
        <v>146</v>
      </c>
      <c r="S17" s="44"/>
      <c r="T17" s="60" t="s">
        <v>146</v>
      </c>
      <c r="U17" s="59"/>
      <c r="V17" s="57" t="s">
        <v>146</v>
      </c>
      <c r="W17" s="42"/>
      <c r="X17" s="53" t="s">
        <v>146</v>
      </c>
      <c r="Y17" s="42"/>
      <c r="Z17" s="53" t="s">
        <v>146</v>
      </c>
      <c r="AA17" s="42"/>
      <c r="AB17" s="53" t="s">
        <v>146</v>
      </c>
      <c r="AC17" s="44"/>
      <c r="AD17" s="52" t="s">
        <v>146</v>
      </c>
      <c r="AE17" s="42"/>
      <c r="AF17" s="57" t="s">
        <v>146</v>
      </c>
      <c r="AG17" s="42"/>
      <c r="AH17" s="53" t="s">
        <v>146</v>
      </c>
      <c r="AI17" s="42"/>
      <c r="AJ17" s="53" t="s">
        <v>146</v>
      </c>
      <c r="AK17" s="42"/>
      <c r="AL17" s="53" t="s">
        <v>146</v>
      </c>
      <c r="AM17" s="44"/>
      <c r="AN17" s="60" t="s">
        <v>146</v>
      </c>
      <c r="AO17" s="59"/>
      <c r="AP17" s="57" t="s">
        <v>146</v>
      </c>
      <c r="AQ17" s="42"/>
      <c r="AR17" s="53" t="s">
        <v>146</v>
      </c>
      <c r="AS17" s="42"/>
      <c r="AT17" s="53" t="s">
        <v>146</v>
      </c>
      <c r="AU17" s="42"/>
      <c r="AV17" s="53" t="s">
        <v>146</v>
      </c>
      <c r="AW17" s="44"/>
      <c r="AX17" s="52" t="s">
        <v>146</v>
      </c>
      <c r="AY17" s="42"/>
      <c r="AZ17" s="57" t="s">
        <v>146</v>
      </c>
      <c r="BA17" s="42"/>
      <c r="BB17" s="53" t="s">
        <v>146</v>
      </c>
      <c r="BC17" s="42"/>
      <c r="BD17" s="53" t="s">
        <v>146</v>
      </c>
      <c r="BE17" s="42"/>
      <c r="BF17" s="53" t="s">
        <v>146</v>
      </c>
      <c r="BG17" s="44"/>
      <c r="BH17" s="60" t="s">
        <v>146</v>
      </c>
      <c r="BI17" s="59"/>
      <c r="BJ17" s="57" t="s">
        <v>146</v>
      </c>
      <c r="BK17" s="42"/>
      <c r="BL17" s="53" t="s">
        <v>146</v>
      </c>
      <c r="BM17" s="42"/>
      <c r="BN17" s="53" t="s">
        <v>146</v>
      </c>
      <c r="BO17" s="42"/>
      <c r="BP17" s="53" t="s">
        <v>146</v>
      </c>
      <c r="BQ17" s="44"/>
      <c r="BR17" s="52" t="s">
        <v>146</v>
      </c>
      <c r="BS17" s="42"/>
      <c r="BT17" s="57" t="s">
        <v>146</v>
      </c>
      <c r="BU17" s="42"/>
      <c r="BV17" s="53" t="s">
        <v>146</v>
      </c>
      <c r="BW17" s="42"/>
      <c r="BX17" s="53" t="s">
        <v>146</v>
      </c>
      <c r="BY17" s="42"/>
      <c r="BZ17" s="53" t="s">
        <v>146</v>
      </c>
      <c r="CA17" s="44"/>
      <c r="CB17" s="60" t="s">
        <v>146</v>
      </c>
      <c r="CC17" s="59"/>
      <c r="CD17" s="57" t="s">
        <v>146</v>
      </c>
      <c r="CE17" s="42"/>
      <c r="CF17" s="53" t="s">
        <v>146</v>
      </c>
      <c r="CG17" s="42"/>
      <c r="CH17" s="53" t="s">
        <v>146</v>
      </c>
      <c r="CI17" s="42"/>
      <c r="CJ17" s="53" t="s">
        <v>146</v>
      </c>
      <c r="CK17" s="44"/>
      <c r="CL17" s="52" t="s">
        <v>146</v>
      </c>
      <c r="CM17" s="42"/>
      <c r="CN17" s="57" t="s">
        <v>146</v>
      </c>
      <c r="CO17" s="42"/>
      <c r="CP17" s="53" t="s">
        <v>146</v>
      </c>
      <c r="CQ17" s="42"/>
      <c r="CR17" s="53" t="s">
        <v>146</v>
      </c>
      <c r="CS17" s="42"/>
      <c r="CT17" s="53" t="s">
        <v>146</v>
      </c>
      <c r="CU17" s="44"/>
      <c r="CV17" s="60" t="s">
        <v>146</v>
      </c>
      <c r="CW17" s="59"/>
      <c r="CX17" s="57" t="s">
        <v>146</v>
      </c>
      <c r="CY17" s="42"/>
      <c r="CZ17" s="53" t="s">
        <v>146</v>
      </c>
      <c r="DA17" s="42"/>
      <c r="DB17" s="53" t="s">
        <v>146</v>
      </c>
      <c r="DC17" s="42"/>
      <c r="DD17" s="53" t="s">
        <v>146</v>
      </c>
      <c r="DE17" s="44"/>
      <c r="DF17" s="52" t="s">
        <v>146</v>
      </c>
      <c r="DG17" s="42"/>
      <c r="DH17" s="57" t="s">
        <v>146</v>
      </c>
      <c r="DI17" s="42"/>
      <c r="DJ17" s="53" t="s">
        <v>146</v>
      </c>
      <c r="DK17" s="42"/>
      <c r="DL17" s="53" t="s">
        <v>146</v>
      </c>
      <c r="DM17" s="42"/>
      <c r="DN17" s="53" t="s">
        <v>146</v>
      </c>
      <c r="DO17" s="44"/>
      <c r="DP17" s="60" t="s">
        <v>146</v>
      </c>
      <c r="DQ17" s="59"/>
      <c r="DR17" s="57" t="s">
        <v>146</v>
      </c>
      <c r="DS17" s="42"/>
      <c r="DT17" s="53" t="s">
        <v>146</v>
      </c>
      <c r="DU17" s="42"/>
      <c r="DV17" s="53" t="s">
        <v>146</v>
      </c>
      <c r="DW17" s="42"/>
      <c r="DX17" s="53" t="s">
        <v>146</v>
      </c>
      <c r="DY17" s="44"/>
      <c r="DZ17" s="52" t="s">
        <v>146</v>
      </c>
      <c r="EA17" s="42"/>
      <c r="EB17" s="57" t="s">
        <v>146</v>
      </c>
      <c r="EC17" s="42"/>
      <c r="ED17" s="53" t="s">
        <v>146</v>
      </c>
      <c r="EE17" s="42"/>
      <c r="EF17" s="53" t="s">
        <v>146</v>
      </c>
      <c r="EG17" s="42"/>
      <c r="EH17" s="53" t="s">
        <v>146</v>
      </c>
      <c r="EI17" s="44"/>
      <c r="EJ17" s="60" t="s">
        <v>146</v>
      </c>
      <c r="EK17" s="59"/>
      <c r="EL17" s="57" t="s">
        <v>146</v>
      </c>
      <c r="EM17" s="42"/>
      <c r="EN17" s="53" t="s">
        <v>146</v>
      </c>
      <c r="EO17" s="42"/>
      <c r="EP17" s="53" t="s">
        <v>146</v>
      </c>
      <c r="EQ17" s="42"/>
      <c r="ER17" s="53" t="s">
        <v>146</v>
      </c>
      <c r="ES17" s="44"/>
      <c r="ET17" s="52" t="s">
        <v>146</v>
      </c>
      <c r="EU17" s="42"/>
      <c r="EV17" s="57" t="s">
        <v>146</v>
      </c>
      <c r="EW17" s="42"/>
      <c r="EX17" s="53" t="s">
        <v>146</v>
      </c>
      <c r="EY17" s="42"/>
      <c r="EZ17" s="53" t="s">
        <v>146</v>
      </c>
      <c r="FA17" s="42"/>
      <c r="FB17" s="53" t="s">
        <v>146</v>
      </c>
      <c r="FC17" s="44"/>
      <c r="FD17" s="60" t="s">
        <v>146</v>
      </c>
      <c r="FE17" s="59"/>
      <c r="FF17" s="57" t="s">
        <v>146</v>
      </c>
      <c r="FG17" s="42"/>
      <c r="FH17" s="53" t="s">
        <v>146</v>
      </c>
      <c r="FI17" s="42"/>
      <c r="FJ17" s="53" t="s">
        <v>146</v>
      </c>
      <c r="FK17" s="42"/>
      <c r="FL17" s="53" t="s">
        <v>146</v>
      </c>
      <c r="FM17" s="44"/>
      <c r="FN17" s="52" t="s">
        <v>146</v>
      </c>
      <c r="FO17" s="42"/>
      <c r="FP17" s="57" t="s">
        <v>146</v>
      </c>
      <c r="FQ17" s="42"/>
      <c r="FR17" s="53" t="s">
        <v>146</v>
      </c>
      <c r="FS17" s="42"/>
      <c r="FT17" s="53" t="s">
        <v>146</v>
      </c>
      <c r="FU17" s="42"/>
      <c r="FV17" s="53" t="s">
        <v>146</v>
      </c>
      <c r="FW17" s="44"/>
      <c r="FX17" s="60" t="s">
        <v>146</v>
      </c>
      <c r="FY17" s="59"/>
      <c r="FZ17" s="57" t="s">
        <v>146</v>
      </c>
      <c r="GA17" s="42"/>
      <c r="GB17" s="53" t="s">
        <v>146</v>
      </c>
      <c r="GC17" s="42"/>
      <c r="GD17" s="53" t="s">
        <v>146</v>
      </c>
      <c r="GE17" s="42"/>
      <c r="GF17" s="53" t="s">
        <v>146</v>
      </c>
      <c r="GG17" s="44"/>
      <c r="GH17" s="52" t="s">
        <v>146</v>
      </c>
      <c r="GI17" s="42"/>
      <c r="GJ17" s="57" t="s">
        <v>146</v>
      </c>
      <c r="GK17" s="42"/>
      <c r="GL17" s="53" t="s">
        <v>146</v>
      </c>
      <c r="GM17" s="42"/>
      <c r="GN17" s="53" t="s">
        <v>146</v>
      </c>
      <c r="GO17" s="42"/>
      <c r="GP17" s="53" t="s">
        <v>146</v>
      </c>
      <c r="GQ17" s="44"/>
      <c r="GR17" s="60" t="s">
        <v>146</v>
      </c>
      <c r="GS17" s="59"/>
      <c r="GT17" s="57" t="s">
        <v>146</v>
      </c>
      <c r="GU17" s="42"/>
      <c r="GV17" s="53" t="s">
        <v>146</v>
      </c>
      <c r="GW17" s="42"/>
      <c r="GX17" s="53" t="s">
        <v>146</v>
      </c>
      <c r="GY17" s="42"/>
      <c r="GZ17" s="53" t="s">
        <v>146</v>
      </c>
      <c r="HA17" s="44"/>
      <c r="HB17" s="52" t="s">
        <v>146</v>
      </c>
      <c r="HC17" s="42"/>
      <c r="HD17" s="57" t="s">
        <v>146</v>
      </c>
      <c r="HE17" s="42"/>
      <c r="HF17" s="53" t="s">
        <v>146</v>
      </c>
      <c r="HG17" s="42"/>
      <c r="HH17" s="53" t="s">
        <v>146</v>
      </c>
      <c r="HI17" s="42"/>
      <c r="HJ17" s="53" t="s">
        <v>146</v>
      </c>
      <c r="HK17" s="44"/>
      <c r="HL17" s="60" t="s">
        <v>146</v>
      </c>
      <c r="HM17" s="59"/>
      <c r="HN17" s="57" t="s">
        <v>146</v>
      </c>
      <c r="HO17" s="42"/>
      <c r="HP17" s="53" t="s">
        <v>146</v>
      </c>
      <c r="HQ17" s="42"/>
      <c r="HR17" s="53" t="s">
        <v>146</v>
      </c>
      <c r="HS17" s="42"/>
      <c r="HT17" s="53" t="s">
        <v>146</v>
      </c>
      <c r="HU17" s="44"/>
      <c r="HV17" s="52" t="s">
        <v>146</v>
      </c>
      <c r="HW17" s="42"/>
      <c r="HX17" s="57" t="s">
        <v>146</v>
      </c>
      <c r="HY17" s="42"/>
      <c r="HZ17" s="53" t="s">
        <v>146</v>
      </c>
      <c r="IA17" s="42"/>
      <c r="IB17" s="53" t="s">
        <v>146</v>
      </c>
      <c r="IC17" s="42"/>
      <c r="ID17" s="53" t="s">
        <v>146</v>
      </c>
      <c r="IE17" s="44"/>
      <c r="IF17" s="60" t="s">
        <v>146</v>
      </c>
      <c r="IG17" s="59"/>
      <c r="IH17" s="57" t="s">
        <v>146</v>
      </c>
      <c r="II17" s="42"/>
      <c r="IJ17" s="53" t="s">
        <v>146</v>
      </c>
      <c r="IK17" s="42"/>
      <c r="IL17" s="53" t="s">
        <v>146</v>
      </c>
      <c r="IM17" s="42"/>
      <c r="IN17" s="53" t="s">
        <v>146</v>
      </c>
      <c r="IO17" s="44"/>
      <c r="IP17" s="52" t="s">
        <v>146</v>
      </c>
      <c r="IQ17" s="42"/>
      <c r="IR17" s="57" t="s">
        <v>146</v>
      </c>
      <c r="IS17" s="42"/>
      <c r="IT17" s="53" t="s">
        <v>146</v>
      </c>
      <c r="IU17" s="42"/>
      <c r="IV17" s="53" t="s">
        <v>146</v>
      </c>
      <c r="IW17" s="42"/>
      <c r="IX17" s="53" t="s">
        <v>146</v>
      </c>
      <c r="IY17" s="44"/>
      <c r="IZ17" s="60" t="s">
        <v>146</v>
      </c>
      <c r="JA17" s="59"/>
      <c r="JB17" s="57" t="s">
        <v>146</v>
      </c>
      <c r="JC17" s="42"/>
      <c r="JD17" s="53" t="s">
        <v>146</v>
      </c>
      <c r="JE17" s="42"/>
      <c r="JF17" s="53" t="s">
        <v>146</v>
      </c>
      <c r="JG17" s="42"/>
      <c r="JH17" s="53" t="s">
        <v>146</v>
      </c>
      <c r="JI17" s="44"/>
      <c r="JJ17" s="52" t="s">
        <v>146</v>
      </c>
      <c r="JK17" s="42"/>
      <c r="JL17" s="57" t="s">
        <v>146</v>
      </c>
      <c r="JM17" s="42"/>
      <c r="JN17" s="53" t="s">
        <v>146</v>
      </c>
      <c r="JO17" s="42"/>
      <c r="JP17" s="53" t="s">
        <v>146</v>
      </c>
      <c r="JQ17" s="42"/>
      <c r="JR17" s="53" t="s">
        <v>146</v>
      </c>
      <c r="JS17" s="44"/>
      <c r="JT17" s="60" t="s">
        <v>146</v>
      </c>
      <c r="JU17" s="59"/>
      <c r="JV17" s="57" t="s">
        <v>146</v>
      </c>
      <c r="JW17" s="42"/>
      <c r="JX17" s="53" t="s">
        <v>146</v>
      </c>
      <c r="JY17" s="42"/>
      <c r="JZ17" s="53" t="s">
        <v>146</v>
      </c>
      <c r="KA17" s="42"/>
      <c r="KB17" s="53" t="s">
        <v>146</v>
      </c>
      <c r="KC17" s="44"/>
      <c r="KD17" s="52" t="s">
        <v>146</v>
      </c>
      <c r="KE17" s="42"/>
      <c r="KF17" s="57" t="s">
        <v>146</v>
      </c>
      <c r="KG17" s="42"/>
      <c r="KH17" s="53" t="s">
        <v>146</v>
      </c>
      <c r="KI17" s="42"/>
      <c r="KJ17" s="53" t="s">
        <v>146</v>
      </c>
      <c r="KK17" s="42"/>
      <c r="KL17" s="53" t="s">
        <v>146</v>
      </c>
      <c r="KM17" s="44"/>
      <c r="KN17" s="60" t="s">
        <v>146</v>
      </c>
      <c r="KO17" s="59"/>
      <c r="KP17" s="57" t="s">
        <v>146</v>
      </c>
      <c r="KQ17" s="42"/>
      <c r="KR17" s="53" t="s">
        <v>146</v>
      </c>
      <c r="KS17" s="42"/>
      <c r="KT17" s="53" t="s">
        <v>146</v>
      </c>
      <c r="KU17" s="42"/>
      <c r="KV17" s="53" t="s">
        <v>146</v>
      </c>
      <c r="KW17" s="44"/>
      <c r="KX17" s="52" t="s">
        <v>146</v>
      </c>
      <c r="KY17" s="42"/>
      <c r="KZ17" s="57" t="s">
        <v>146</v>
      </c>
      <c r="LA17" s="42"/>
      <c r="LB17" s="53" t="s">
        <v>146</v>
      </c>
      <c r="LC17" s="42"/>
      <c r="LD17" s="53" t="s">
        <v>146</v>
      </c>
      <c r="LE17" s="42"/>
      <c r="LF17" s="53" t="s">
        <v>146</v>
      </c>
      <c r="LG17" s="44"/>
      <c r="LH17" s="60" t="s">
        <v>146</v>
      </c>
      <c r="LI17" s="59"/>
      <c r="LJ17" s="57" t="s">
        <v>146</v>
      </c>
      <c r="LK17" s="42"/>
      <c r="LL17" s="53" t="s">
        <v>146</v>
      </c>
      <c r="LM17" s="42"/>
      <c r="LN17" s="53" t="s">
        <v>146</v>
      </c>
      <c r="LO17" s="42"/>
      <c r="LP17" s="53" t="s">
        <v>146</v>
      </c>
      <c r="LQ17" s="44"/>
      <c r="LR17" s="52" t="s">
        <v>146</v>
      </c>
      <c r="LS17" s="42"/>
      <c r="LT17" s="57" t="s">
        <v>146</v>
      </c>
      <c r="LU17" s="42"/>
      <c r="LV17" s="53" t="s">
        <v>146</v>
      </c>
      <c r="LW17" s="42"/>
      <c r="LX17" s="53" t="s">
        <v>146</v>
      </c>
      <c r="LY17" s="42"/>
      <c r="LZ17" s="53" t="s">
        <v>146</v>
      </c>
      <c r="MA17" s="44"/>
      <c r="MB17" s="60" t="s">
        <v>146</v>
      </c>
      <c r="MC17" s="59"/>
      <c r="MD17" s="57" t="s">
        <v>146</v>
      </c>
      <c r="ME17" s="42"/>
      <c r="MF17" s="53" t="s">
        <v>146</v>
      </c>
      <c r="MG17" s="42"/>
      <c r="MH17" s="53" t="s">
        <v>146</v>
      </c>
      <c r="MI17" s="42"/>
      <c r="MJ17" s="53" t="s">
        <v>146</v>
      </c>
      <c r="MK17" s="44"/>
      <c r="ML17" s="52" t="s">
        <v>146</v>
      </c>
      <c r="MM17" s="42"/>
      <c r="MN17" s="57" t="s">
        <v>146</v>
      </c>
      <c r="MO17" s="42"/>
      <c r="MP17" s="53" t="s">
        <v>146</v>
      </c>
      <c r="MQ17" s="42"/>
      <c r="MR17" s="53" t="s">
        <v>146</v>
      </c>
      <c r="MS17" s="42"/>
      <c r="MT17" s="53" t="s">
        <v>146</v>
      </c>
      <c r="MU17" s="44"/>
      <c r="MV17" s="60" t="s">
        <v>146</v>
      </c>
      <c r="MW17" s="59"/>
      <c r="MX17" s="57" t="s">
        <v>146</v>
      </c>
      <c r="MY17" s="42"/>
      <c r="MZ17" s="53" t="s">
        <v>146</v>
      </c>
      <c r="NA17" s="42"/>
      <c r="NB17" s="53" t="s">
        <v>146</v>
      </c>
      <c r="NC17" s="42"/>
      <c r="ND17" s="53" t="s">
        <v>146</v>
      </c>
      <c r="NE17" s="44"/>
      <c r="NF17" s="52" t="s">
        <v>146</v>
      </c>
      <c r="NG17" s="42"/>
      <c r="NH17" s="57" t="s">
        <v>146</v>
      </c>
      <c r="NI17" s="42"/>
      <c r="NJ17" s="53" t="s">
        <v>146</v>
      </c>
      <c r="NK17" s="42"/>
      <c r="NL17" s="53" t="s">
        <v>146</v>
      </c>
      <c r="NM17" s="42"/>
      <c r="NN17" s="53" t="s">
        <v>146</v>
      </c>
      <c r="NO17" s="44"/>
      <c r="NP17" s="60" t="s">
        <v>146</v>
      </c>
      <c r="NQ17" s="59"/>
      <c r="NR17" s="57" t="s">
        <v>146</v>
      </c>
      <c r="NS17" s="42"/>
      <c r="NT17" s="53" t="s">
        <v>146</v>
      </c>
      <c r="NU17" s="42"/>
      <c r="NV17" s="53" t="s">
        <v>146</v>
      </c>
      <c r="NW17" s="42"/>
      <c r="NX17" s="53" t="s">
        <v>146</v>
      </c>
      <c r="NY17" s="44"/>
      <c r="NZ17" s="52" t="s">
        <v>146</v>
      </c>
      <c r="OA17" s="42"/>
      <c r="OB17" s="57" t="s">
        <v>146</v>
      </c>
      <c r="OC17" s="42"/>
      <c r="OD17" s="53" t="s">
        <v>146</v>
      </c>
      <c r="OE17" s="42"/>
      <c r="OF17" s="53" t="s">
        <v>146</v>
      </c>
      <c r="OG17" s="42"/>
      <c r="OH17" s="53" t="s">
        <v>146</v>
      </c>
      <c r="OI17" s="44"/>
      <c r="OJ17" s="60" t="s">
        <v>146</v>
      </c>
      <c r="OK17" s="59"/>
      <c r="OL17" s="57" t="s">
        <v>146</v>
      </c>
      <c r="OM17" s="42"/>
      <c r="ON17" s="53" t="s">
        <v>146</v>
      </c>
      <c r="OO17" s="42"/>
      <c r="OP17" s="53" t="s">
        <v>146</v>
      </c>
      <c r="OQ17" s="42"/>
      <c r="OR17" s="53" t="s">
        <v>146</v>
      </c>
      <c r="OS17" s="44"/>
      <c r="OT17" s="52" t="s">
        <v>146</v>
      </c>
      <c r="OU17" s="42"/>
      <c r="OV17" s="57" t="s">
        <v>146</v>
      </c>
      <c r="OW17" s="42"/>
      <c r="OX17" s="53" t="s">
        <v>146</v>
      </c>
      <c r="OY17" s="42"/>
      <c r="OZ17" s="53" t="s">
        <v>146</v>
      </c>
      <c r="PA17" s="42"/>
      <c r="PB17" s="53" t="s">
        <v>146</v>
      </c>
      <c r="PC17" s="44"/>
      <c r="PD17" s="60" t="s">
        <v>146</v>
      </c>
      <c r="PE17" s="59"/>
      <c r="PF17" s="57" t="s">
        <v>146</v>
      </c>
      <c r="PG17" s="42"/>
      <c r="PH17" s="53" t="s">
        <v>146</v>
      </c>
      <c r="PI17" s="42"/>
      <c r="PJ17" s="53" t="s">
        <v>146</v>
      </c>
      <c r="PK17" s="42"/>
      <c r="PL17" s="53" t="s">
        <v>146</v>
      </c>
      <c r="PM17" s="44"/>
      <c r="PN17" s="52" t="s">
        <v>146</v>
      </c>
      <c r="PO17" s="42"/>
      <c r="PP17" s="57" t="s">
        <v>146</v>
      </c>
      <c r="PQ17" s="42"/>
      <c r="PR17" s="53" t="s">
        <v>146</v>
      </c>
      <c r="PS17" s="42"/>
      <c r="PT17" s="53" t="s">
        <v>146</v>
      </c>
      <c r="PU17" s="42"/>
      <c r="PV17" s="53" t="s">
        <v>146</v>
      </c>
      <c r="PW17" s="44"/>
      <c r="PX17" s="60" t="s">
        <v>146</v>
      </c>
      <c r="PY17" s="59"/>
      <c r="PZ17" s="57" t="s">
        <v>146</v>
      </c>
      <c r="QA17" s="42"/>
      <c r="QB17" s="53" t="s">
        <v>146</v>
      </c>
      <c r="QC17" s="42"/>
      <c r="QD17" s="53" t="s">
        <v>146</v>
      </c>
      <c r="QE17" s="42"/>
      <c r="QF17" s="53" t="s">
        <v>146</v>
      </c>
      <c r="QG17" s="44"/>
      <c r="QH17" s="52" t="s">
        <v>146</v>
      </c>
      <c r="QI17" s="42"/>
      <c r="QJ17" s="57" t="s">
        <v>146</v>
      </c>
      <c r="QK17" s="42"/>
      <c r="QL17" s="53" t="s">
        <v>146</v>
      </c>
      <c r="QM17" s="42"/>
      <c r="QN17" s="53" t="s">
        <v>146</v>
      </c>
      <c r="QO17" s="42"/>
      <c r="QP17" s="53" t="s">
        <v>146</v>
      </c>
      <c r="QQ17" s="44"/>
      <c r="QR17" s="60" t="s">
        <v>146</v>
      </c>
      <c r="QS17" s="59"/>
      <c r="QT17" s="57" t="s">
        <v>146</v>
      </c>
      <c r="QU17" s="42"/>
      <c r="QV17" s="53" t="s">
        <v>146</v>
      </c>
      <c r="QW17" s="42"/>
      <c r="QX17" s="53" t="s">
        <v>146</v>
      </c>
      <c r="QY17" s="42"/>
      <c r="QZ17" s="53" t="s">
        <v>146</v>
      </c>
      <c r="RA17" s="44"/>
      <c r="RB17" s="52" t="s">
        <v>146</v>
      </c>
      <c r="RC17" s="42"/>
      <c r="RD17" s="57" t="s">
        <v>146</v>
      </c>
      <c r="RE17" s="42"/>
      <c r="RF17" s="53" t="s">
        <v>146</v>
      </c>
      <c r="RG17" s="42"/>
      <c r="RH17" s="53" t="s">
        <v>146</v>
      </c>
      <c r="RI17" s="42"/>
      <c r="RJ17" s="53" t="s">
        <v>146</v>
      </c>
      <c r="RK17" s="44"/>
      <c r="RL17" s="60" t="s">
        <v>146</v>
      </c>
      <c r="RM17" s="59"/>
      <c r="RN17" s="57" t="s">
        <v>146</v>
      </c>
      <c r="RO17" s="42"/>
      <c r="RP17" s="53" t="s">
        <v>146</v>
      </c>
      <c r="RQ17" s="42"/>
      <c r="RR17" s="53" t="s">
        <v>146</v>
      </c>
      <c r="RS17" s="42"/>
      <c r="RT17" s="53" t="s">
        <v>146</v>
      </c>
      <c r="RU17" s="44"/>
      <c r="RV17" s="52" t="s">
        <v>146</v>
      </c>
      <c r="RW17" s="42"/>
      <c r="RX17" s="57" t="s">
        <v>146</v>
      </c>
      <c r="RY17" s="42"/>
      <c r="RZ17" s="53" t="s">
        <v>146</v>
      </c>
      <c r="SA17" s="42"/>
      <c r="SB17" s="53" t="s">
        <v>146</v>
      </c>
      <c r="SC17" s="42"/>
      <c r="SD17" s="53" t="s">
        <v>146</v>
      </c>
      <c r="SE17" s="44"/>
      <c r="SF17" s="60" t="s">
        <v>146</v>
      </c>
      <c r="SG17" s="59"/>
      <c r="SH17" s="57" t="s">
        <v>146</v>
      </c>
      <c r="SI17" s="42"/>
      <c r="SJ17" s="53" t="s">
        <v>146</v>
      </c>
      <c r="SK17" s="42"/>
      <c r="SL17" s="53" t="s">
        <v>146</v>
      </c>
      <c r="SM17" s="42"/>
      <c r="SN17" s="53" t="s">
        <v>146</v>
      </c>
      <c r="SO17" s="44"/>
      <c r="SP17" s="52" t="s">
        <v>146</v>
      </c>
      <c r="SQ17" s="42"/>
      <c r="SR17" s="57" t="s">
        <v>146</v>
      </c>
      <c r="SS17" s="42"/>
      <c r="ST17" s="53" t="s">
        <v>146</v>
      </c>
      <c r="SU17" s="42"/>
      <c r="SV17" s="53" t="s">
        <v>146</v>
      </c>
      <c r="SW17" s="42"/>
      <c r="SX17" s="53" t="s">
        <v>146</v>
      </c>
      <c r="SY17" s="44"/>
      <c r="SZ17" s="60" t="s">
        <v>146</v>
      </c>
      <c r="TA17" s="59"/>
      <c r="TB17" s="57" t="s">
        <v>146</v>
      </c>
      <c r="TC17" s="42"/>
      <c r="TD17" s="53" t="s">
        <v>146</v>
      </c>
      <c r="TE17" s="42"/>
      <c r="TF17" s="53" t="s">
        <v>146</v>
      </c>
      <c r="TG17" s="42"/>
      <c r="TH17" s="53" t="s">
        <v>146</v>
      </c>
      <c r="TI17" s="44"/>
      <c r="TJ17" s="52" t="s">
        <v>146</v>
      </c>
      <c r="TK17" s="42"/>
      <c r="TL17" s="57" t="s">
        <v>146</v>
      </c>
      <c r="TM17" s="42"/>
      <c r="TN17" s="53" t="s">
        <v>146</v>
      </c>
      <c r="TO17" s="42"/>
      <c r="TP17" s="53" t="s">
        <v>146</v>
      </c>
      <c r="TQ17" s="42"/>
      <c r="TR17" s="53" t="s">
        <v>146</v>
      </c>
      <c r="TS17" s="44"/>
      <c r="TT17" s="60" t="s">
        <v>146</v>
      </c>
      <c r="TU17" s="59"/>
      <c r="TV17" s="57" t="s">
        <v>146</v>
      </c>
      <c r="TW17" s="42"/>
      <c r="TX17" s="53" t="s">
        <v>146</v>
      </c>
      <c r="TY17" s="42"/>
      <c r="TZ17" s="53" t="s">
        <v>146</v>
      </c>
      <c r="UA17" s="42"/>
      <c r="UB17" s="53" t="s">
        <v>146</v>
      </c>
      <c r="UC17" s="44"/>
      <c r="UD17" s="52" t="s">
        <v>146</v>
      </c>
      <c r="UE17" s="42"/>
      <c r="UF17" s="57" t="s">
        <v>146</v>
      </c>
      <c r="UG17" s="42"/>
      <c r="UH17" s="53" t="s">
        <v>146</v>
      </c>
      <c r="UI17" s="42"/>
      <c r="UJ17" s="53" t="s">
        <v>146</v>
      </c>
      <c r="UK17" s="42"/>
      <c r="UL17" s="53" t="s">
        <v>146</v>
      </c>
      <c r="UM17" s="44"/>
      <c r="UN17" s="60" t="s">
        <v>146</v>
      </c>
      <c r="UO17" s="59"/>
      <c r="UP17" s="57" t="s">
        <v>146</v>
      </c>
      <c r="UQ17" s="42"/>
      <c r="UR17" s="53" t="s">
        <v>146</v>
      </c>
      <c r="US17" s="42"/>
      <c r="UT17" s="53" t="s">
        <v>146</v>
      </c>
      <c r="UU17" s="42"/>
      <c r="UV17" s="53" t="s">
        <v>146</v>
      </c>
      <c r="UW17" s="44"/>
      <c r="UX17" s="52" t="s">
        <v>146</v>
      </c>
      <c r="UY17" s="42"/>
      <c r="UZ17" s="57" t="s">
        <v>146</v>
      </c>
      <c r="VA17" s="42"/>
      <c r="VB17" s="53" t="s">
        <v>146</v>
      </c>
      <c r="VC17" s="42"/>
      <c r="VD17" s="53" t="s">
        <v>146</v>
      </c>
      <c r="VE17" s="42"/>
      <c r="VF17" s="53" t="s">
        <v>146</v>
      </c>
      <c r="VG17" s="44"/>
      <c r="VH17" s="60" t="s">
        <v>146</v>
      </c>
      <c r="VI17" s="59"/>
      <c r="VJ17" s="57" t="s">
        <v>146</v>
      </c>
      <c r="VK17" s="42"/>
      <c r="VL17" s="53" t="s">
        <v>146</v>
      </c>
      <c r="VM17" s="42"/>
      <c r="VN17" s="53" t="s">
        <v>146</v>
      </c>
      <c r="VO17" s="42"/>
      <c r="VP17" s="53" t="s">
        <v>146</v>
      </c>
      <c r="VQ17" s="44"/>
      <c r="VR17" s="52" t="s">
        <v>146</v>
      </c>
      <c r="VS17" s="42"/>
      <c r="VT17" s="57" t="s">
        <v>146</v>
      </c>
      <c r="VU17" s="42"/>
      <c r="VV17" s="53" t="s">
        <v>146</v>
      </c>
      <c r="VW17" s="42"/>
      <c r="VX17" s="53" t="s">
        <v>146</v>
      </c>
      <c r="VY17" s="42"/>
      <c r="VZ17" s="53" t="s">
        <v>146</v>
      </c>
      <c r="WA17" s="44"/>
      <c r="WB17" s="60" t="s">
        <v>146</v>
      </c>
      <c r="WC17" s="59"/>
    </row>
    <row r="18" spans="1:601" ht="18">
      <c r="A18" s="229" t="s">
        <v>145</v>
      </c>
      <c r="B18" s="231"/>
      <c r="C18" s="240"/>
      <c r="D18" s="70" t="s">
        <v>145</v>
      </c>
      <c r="E18" s="229" t="s">
        <v>145</v>
      </c>
      <c r="F18" s="230"/>
      <c r="G18" s="229" t="s">
        <v>145</v>
      </c>
      <c r="H18" s="230"/>
      <c r="I18" s="229" t="s">
        <v>145</v>
      </c>
      <c r="J18" s="230"/>
      <c r="K18" s="229" t="s">
        <v>145</v>
      </c>
      <c r="L18" s="230"/>
      <c r="M18" s="229" t="s">
        <v>145</v>
      </c>
      <c r="N18" s="230"/>
      <c r="O18" s="229" t="s">
        <v>145</v>
      </c>
      <c r="P18" s="230"/>
      <c r="Q18" s="229" t="s">
        <v>145</v>
      </c>
      <c r="R18" s="230"/>
      <c r="S18" s="229" t="s">
        <v>145</v>
      </c>
      <c r="T18" s="230"/>
      <c r="U18" s="229" t="s">
        <v>145</v>
      </c>
      <c r="V18" s="230"/>
      <c r="W18" s="229" t="s">
        <v>145</v>
      </c>
      <c r="X18" s="230"/>
      <c r="Y18" s="229" t="s">
        <v>145</v>
      </c>
      <c r="Z18" s="230"/>
      <c r="AA18" s="229" t="s">
        <v>145</v>
      </c>
      <c r="AB18" s="230"/>
      <c r="AC18" s="229" t="s">
        <v>145</v>
      </c>
      <c r="AD18" s="230"/>
      <c r="AE18" s="229" t="s">
        <v>145</v>
      </c>
      <c r="AF18" s="230"/>
      <c r="AG18" s="229" t="s">
        <v>145</v>
      </c>
      <c r="AH18" s="230"/>
      <c r="AI18" s="229" t="s">
        <v>145</v>
      </c>
      <c r="AJ18" s="230"/>
      <c r="AK18" s="229" t="s">
        <v>145</v>
      </c>
      <c r="AL18" s="230"/>
      <c r="AM18" s="229" t="s">
        <v>145</v>
      </c>
      <c r="AN18" s="230"/>
      <c r="AO18" s="229" t="s">
        <v>145</v>
      </c>
      <c r="AP18" s="230"/>
      <c r="AQ18" s="229" t="s">
        <v>145</v>
      </c>
      <c r="AR18" s="230"/>
      <c r="AS18" s="229" t="s">
        <v>145</v>
      </c>
      <c r="AT18" s="230"/>
      <c r="AU18" s="229" t="s">
        <v>145</v>
      </c>
      <c r="AV18" s="230"/>
      <c r="AW18" s="229" t="s">
        <v>145</v>
      </c>
      <c r="AX18" s="230"/>
      <c r="AY18" s="229" t="s">
        <v>145</v>
      </c>
      <c r="AZ18" s="230"/>
      <c r="BA18" s="229" t="s">
        <v>145</v>
      </c>
      <c r="BB18" s="230"/>
      <c r="BC18" s="229" t="s">
        <v>145</v>
      </c>
      <c r="BD18" s="230"/>
      <c r="BE18" s="229" t="s">
        <v>145</v>
      </c>
      <c r="BF18" s="230"/>
      <c r="BG18" s="229" t="s">
        <v>145</v>
      </c>
      <c r="BH18" s="230"/>
      <c r="BI18" s="229" t="s">
        <v>145</v>
      </c>
      <c r="BJ18" s="230"/>
      <c r="BK18" s="229" t="s">
        <v>145</v>
      </c>
      <c r="BL18" s="230"/>
      <c r="BM18" s="229" t="s">
        <v>145</v>
      </c>
      <c r="BN18" s="230"/>
      <c r="BO18" s="229" t="s">
        <v>145</v>
      </c>
      <c r="BP18" s="230"/>
      <c r="BQ18" s="229" t="s">
        <v>145</v>
      </c>
      <c r="BR18" s="230"/>
      <c r="BS18" s="229" t="s">
        <v>145</v>
      </c>
      <c r="BT18" s="230"/>
      <c r="BU18" s="229" t="s">
        <v>145</v>
      </c>
      <c r="BV18" s="230"/>
      <c r="BW18" s="229" t="s">
        <v>145</v>
      </c>
      <c r="BX18" s="230"/>
      <c r="BY18" s="229" t="s">
        <v>145</v>
      </c>
      <c r="BZ18" s="230"/>
      <c r="CA18" s="229" t="s">
        <v>145</v>
      </c>
      <c r="CB18" s="230"/>
      <c r="CC18" s="229" t="s">
        <v>145</v>
      </c>
      <c r="CD18" s="230"/>
      <c r="CE18" s="229" t="s">
        <v>145</v>
      </c>
      <c r="CF18" s="230"/>
      <c r="CG18" s="229" t="s">
        <v>145</v>
      </c>
      <c r="CH18" s="230"/>
      <c r="CI18" s="229" t="s">
        <v>145</v>
      </c>
      <c r="CJ18" s="230"/>
      <c r="CK18" s="229" t="s">
        <v>145</v>
      </c>
      <c r="CL18" s="230"/>
      <c r="CM18" s="229" t="s">
        <v>145</v>
      </c>
      <c r="CN18" s="230"/>
      <c r="CO18" s="229" t="s">
        <v>145</v>
      </c>
      <c r="CP18" s="230"/>
      <c r="CQ18" s="229" t="s">
        <v>145</v>
      </c>
      <c r="CR18" s="230"/>
      <c r="CS18" s="229" t="s">
        <v>145</v>
      </c>
      <c r="CT18" s="230"/>
      <c r="CU18" s="229" t="s">
        <v>145</v>
      </c>
      <c r="CV18" s="230"/>
      <c r="CW18" s="229" t="s">
        <v>145</v>
      </c>
      <c r="CX18" s="230"/>
      <c r="CY18" s="229" t="s">
        <v>145</v>
      </c>
      <c r="CZ18" s="230"/>
      <c r="DA18" s="229" t="s">
        <v>145</v>
      </c>
      <c r="DB18" s="230"/>
      <c r="DC18" s="229" t="s">
        <v>145</v>
      </c>
      <c r="DD18" s="230"/>
      <c r="DE18" s="229" t="s">
        <v>145</v>
      </c>
      <c r="DF18" s="230"/>
      <c r="DG18" s="229" t="s">
        <v>145</v>
      </c>
      <c r="DH18" s="230"/>
      <c r="DI18" s="229" t="s">
        <v>145</v>
      </c>
      <c r="DJ18" s="230"/>
      <c r="DK18" s="229" t="s">
        <v>145</v>
      </c>
      <c r="DL18" s="230"/>
      <c r="DM18" s="229" t="s">
        <v>145</v>
      </c>
      <c r="DN18" s="230"/>
      <c r="DO18" s="229" t="s">
        <v>145</v>
      </c>
      <c r="DP18" s="230"/>
      <c r="DQ18" s="229" t="s">
        <v>145</v>
      </c>
      <c r="DR18" s="230"/>
      <c r="DS18" s="229" t="s">
        <v>145</v>
      </c>
      <c r="DT18" s="230"/>
      <c r="DU18" s="229" t="s">
        <v>145</v>
      </c>
      <c r="DV18" s="230"/>
      <c r="DW18" s="229" t="s">
        <v>145</v>
      </c>
      <c r="DX18" s="230"/>
      <c r="DY18" s="229" t="s">
        <v>145</v>
      </c>
      <c r="DZ18" s="230"/>
      <c r="EA18" s="229" t="s">
        <v>145</v>
      </c>
      <c r="EB18" s="230"/>
      <c r="EC18" s="229" t="s">
        <v>145</v>
      </c>
      <c r="ED18" s="230"/>
      <c r="EE18" s="229" t="s">
        <v>145</v>
      </c>
      <c r="EF18" s="230"/>
      <c r="EG18" s="229" t="s">
        <v>145</v>
      </c>
      <c r="EH18" s="230"/>
      <c r="EI18" s="229" t="s">
        <v>145</v>
      </c>
      <c r="EJ18" s="230"/>
      <c r="EK18" s="229" t="s">
        <v>145</v>
      </c>
      <c r="EL18" s="230"/>
      <c r="EM18" s="229" t="s">
        <v>145</v>
      </c>
      <c r="EN18" s="230"/>
      <c r="EO18" s="229" t="s">
        <v>145</v>
      </c>
      <c r="EP18" s="230"/>
      <c r="EQ18" s="229" t="s">
        <v>145</v>
      </c>
      <c r="ER18" s="230"/>
      <c r="ES18" s="229" t="s">
        <v>145</v>
      </c>
      <c r="ET18" s="230"/>
      <c r="EU18" s="229" t="s">
        <v>145</v>
      </c>
      <c r="EV18" s="230"/>
      <c r="EW18" s="229" t="s">
        <v>145</v>
      </c>
      <c r="EX18" s="230"/>
      <c r="EY18" s="229" t="s">
        <v>145</v>
      </c>
      <c r="EZ18" s="230"/>
      <c r="FA18" s="229" t="s">
        <v>145</v>
      </c>
      <c r="FB18" s="230"/>
      <c r="FC18" s="229" t="s">
        <v>145</v>
      </c>
      <c r="FD18" s="230"/>
      <c r="FE18" s="229" t="s">
        <v>145</v>
      </c>
      <c r="FF18" s="230"/>
      <c r="FG18" s="229" t="s">
        <v>145</v>
      </c>
      <c r="FH18" s="230"/>
      <c r="FI18" s="229" t="s">
        <v>145</v>
      </c>
      <c r="FJ18" s="230"/>
      <c r="FK18" s="229" t="s">
        <v>145</v>
      </c>
      <c r="FL18" s="230"/>
      <c r="FM18" s="229" t="s">
        <v>145</v>
      </c>
      <c r="FN18" s="230"/>
      <c r="FO18" s="229" t="s">
        <v>145</v>
      </c>
      <c r="FP18" s="230"/>
      <c r="FQ18" s="229" t="s">
        <v>145</v>
      </c>
      <c r="FR18" s="230"/>
      <c r="FS18" s="229" t="s">
        <v>145</v>
      </c>
      <c r="FT18" s="230"/>
      <c r="FU18" s="229" t="s">
        <v>145</v>
      </c>
      <c r="FV18" s="230"/>
      <c r="FW18" s="229" t="s">
        <v>145</v>
      </c>
      <c r="FX18" s="230"/>
      <c r="FY18" s="229" t="s">
        <v>145</v>
      </c>
      <c r="FZ18" s="230"/>
      <c r="GA18" s="229" t="s">
        <v>145</v>
      </c>
      <c r="GB18" s="230"/>
      <c r="GC18" s="229" t="s">
        <v>145</v>
      </c>
      <c r="GD18" s="230"/>
      <c r="GE18" s="229" t="s">
        <v>145</v>
      </c>
      <c r="GF18" s="230"/>
      <c r="GG18" s="229" t="s">
        <v>145</v>
      </c>
      <c r="GH18" s="230"/>
      <c r="GI18" s="229" t="s">
        <v>145</v>
      </c>
      <c r="GJ18" s="230"/>
      <c r="GK18" s="229" t="s">
        <v>145</v>
      </c>
      <c r="GL18" s="230"/>
      <c r="GM18" s="229" t="s">
        <v>145</v>
      </c>
      <c r="GN18" s="230"/>
      <c r="GO18" s="229" t="s">
        <v>145</v>
      </c>
      <c r="GP18" s="230"/>
      <c r="GQ18" s="229" t="s">
        <v>145</v>
      </c>
      <c r="GR18" s="230"/>
      <c r="GS18" s="229" t="s">
        <v>145</v>
      </c>
      <c r="GT18" s="230"/>
      <c r="GU18" s="229" t="s">
        <v>145</v>
      </c>
      <c r="GV18" s="230"/>
      <c r="GW18" s="229" t="s">
        <v>145</v>
      </c>
      <c r="GX18" s="230"/>
      <c r="GY18" s="229" t="s">
        <v>145</v>
      </c>
      <c r="GZ18" s="230"/>
      <c r="HA18" s="229" t="s">
        <v>145</v>
      </c>
      <c r="HB18" s="230"/>
      <c r="HC18" s="229" t="s">
        <v>145</v>
      </c>
      <c r="HD18" s="230"/>
      <c r="HE18" s="229" t="s">
        <v>145</v>
      </c>
      <c r="HF18" s="230"/>
      <c r="HG18" s="229" t="s">
        <v>145</v>
      </c>
      <c r="HH18" s="230"/>
      <c r="HI18" s="229" t="s">
        <v>145</v>
      </c>
      <c r="HJ18" s="230"/>
      <c r="HK18" s="229" t="s">
        <v>145</v>
      </c>
      <c r="HL18" s="230"/>
      <c r="HM18" s="229" t="s">
        <v>145</v>
      </c>
      <c r="HN18" s="230"/>
      <c r="HO18" s="229" t="s">
        <v>145</v>
      </c>
      <c r="HP18" s="230"/>
      <c r="HQ18" s="229" t="s">
        <v>145</v>
      </c>
      <c r="HR18" s="230"/>
      <c r="HS18" s="229" t="s">
        <v>145</v>
      </c>
      <c r="HT18" s="230"/>
      <c r="HU18" s="229" t="s">
        <v>145</v>
      </c>
      <c r="HV18" s="230"/>
      <c r="HW18" s="229" t="s">
        <v>145</v>
      </c>
      <c r="HX18" s="230"/>
      <c r="HY18" s="229" t="s">
        <v>145</v>
      </c>
      <c r="HZ18" s="230"/>
      <c r="IA18" s="229" t="s">
        <v>145</v>
      </c>
      <c r="IB18" s="230"/>
      <c r="IC18" s="229" t="s">
        <v>145</v>
      </c>
      <c r="ID18" s="230"/>
      <c r="IE18" s="229" t="s">
        <v>145</v>
      </c>
      <c r="IF18" s="230"/>
      <c r="IG18" s="229" t="s">
        <v>145</v>
      </c>
      <c r="IH18" s="230"/>
      <c r="II18" s="229" t="s">
        <v>145</v>
      </c>
      <c r="IJ18" s="230"/>
      <c r="IK18" s="229" t="s">
        <v>145</v>
      </c>
      <c r="IL18" s="230"/>
      <c r="IM18" s="229" t="s">
        <v>145</v>
      </c>
      <c r="IN18" s="230"/>
      <c r="IO18" s="229" t="s">
        <v>145</v>
      </c>
      <c r="IP18" s="230"/>
      <c r="IQ18" s="229" t="s">
        <v>145</v>
      </c>
      <c r="IR18" s="230"/>
      <c r="IS18" s="229" t="s">
        <v>145</v>
      </c>
      <c r="IT18" s="230"/>
      <c r="IU18" s="229" t="s">
        <v>145</v>
      </c>
      <c r="IV18" s="230"/>
      <c r="IW18" s="229" t="s">
        <v>145</v>
      </c>
      <c r="IX18" s="230"/>
      <c r="IY18" s="229" t="s">
        <v>145</v>
      </c>
      <c r="IZ18" s="230"/>
      <c r="JA18" s="229" t="s">
        <v>145</v>
      </c>
      <c r="JB18" s="230"/>
      <c r="JC18" s="229" t="s">
        <v>145</v>
      </c>
      <c r="JD18" s="230"/>
      <c r="JE18" s="229" t="s">
        <v>145</v>
      </c>
      <c r="JF18" s="230"/>
      <c r="JG18" s="229" t="s">
        <v>145</v>
      </c>
      <c r="JH18" s="230"/>
      <c r="JI18" s="229" t="s">
        <v>145</v>
      </c>
      <c r="JJ18" s="230"/>
      <c r="JK18" s="229" t="s">
        <v>145</v>
      </c>
      <c r="JL18" s="230"/>
      <c r="JM18" s="229" t="s">
        <v>145</v>
      </c>
      <c r="JN18" s="230"/>
      <c r="JO18" s="229" t="s">
        <v>145</v>
      </c>
      <c r="JP18" s="230"/>
      <c r="JQ18" s="229" t="s">
        <v>145</v>
      </c>
      <c r="JR18" s="230"/>
      <c r="JS18" s="229" t="s">
        <v>145</v>
      </c>
      <c r="JT18" s="230"/>
      <c r="JU18" s="229" t="s">
        <v>145</v>
      </c>
      <c r="JV18" s="230"/>
      <c r="JW18" s="229" t="s">
        <v>145</v>
      </c>
      <c r="JX18" s="230"/>
      <c r="JY18" s="229" t="s">
        <v>145</v>
      </c>
      <c r="JZ18" s="230"/>
      <c r="KA18" s="229" t="s">
        <v>145</v>
      </c>
      <c r="KB18" s="230"/>
      <c r="KC18" s="229" t="s">
        <v>145</v>
      </c>
      <c r="KD18" s="230"/>
      <c r="KE18" s="229" t="s">
        <v>145</v>
      </c>
      <c r="KF18" s="230"/>
      <c r="KG18" s="229" t="s">
        <v>145</v>
      </c>
      <c r="KH18" s="230"/>
      <c r="KI18" s="229" t="s">
        <v>145</v>
      </c>
      <c r="KJ18" s="230"/>
      <c r="KK18" s="229" t="s">
        <v>145</v>
      </c>
      <c r="KL18" s="230"/>
      <c r="KM18" s="229" t="s">
        <v>145</v>
      </c>
      <c r="KN18" s="230"/>
      <c r="KO18" s="229" t="s">
        <v>145</v>
      </c>
      <c r="KP18" s="230"/>
      <c r="KQ18" s="229" t="s">
        <v>145</v>
      </c>
      <c r="KR18" s="230"/>
      <c r="KS18" s="229" t="s">
        <v>145</v>
      </c>
      <c r="KT18" s="230"/>
      <c r="KU18" s="229" t="s">
        <v>145</v>
      </c>
      <c r="KV18" s="230"/>
      <c r="KW18" s="229" t="s">
        <v>145</v>
      </c>
      <c r="KX18" s="230"/>
      <c r="KY18" s="229" t="s">
        <v>145</v>
      </c>
      <c r="KZ18" s="230"/>
      <c r="LA18" s="229" t="s">
        <v>145</v>
      </c>
      <c r="LB18" s="230"/>
      <c r="LC18" s="229" t="s">
        <v>145</v>
      </c>
      <c r="LD18" s="230"/>
      <c r="LE18" s="229" t="s">
        <v>145</v>
      </c>
      <c r="LF18" s="230"/>
      <c r="LG18" s="229" t="s">
        <v>145</v>
      </c>
      <c r="LH18" s="230"/>
      <c r="LI18" s="229" t="s">
        <v>145</v>
      </c>
      <c r="LJ18" s="230"/>
      <c r="LK18" s="229" t="s">
        <v>145</v>
      </c>
      <c r="LL18" s="230"/>
      <c r="LM18" s="229" t="s">
        <v>145</v>
      </c>
      <c r="LN18" s="230"/>
      <c r="LO18" s="229" t="s">
        <v>145</v>
      </c>
      <c r="LP18" s="230"/>
      <c r="LQ18" s="229" t="s">
        <v>145</v>
      </c>
      <c r="LR18" s="230"/>
      <c r="LS18" s="229" t="s">
        <v>145</v>
      </c>
      <c r="LT18" s="230"/>
      <c r="LU18" s="229" t="s">
        <v>145</v>
      </c>
      <c r="LV18" s="230"/>
      <c r="LW18" s="229" t="s">
        <v>145</v>
      </c>
      <c r="LX18" s="230"/>
      <c r="LY18" s="229" t="s">
        <v>145</v>
      </c>
      <c r="LZ18" s="230"/>
      <c r="MA18" s="229" t="s">
        <v>145</v>
      </c>
      <c r="MB18" s="230"/>
      <c r="MC18" s="229" t="s">
        <v>145</v>
      </c>
      <c r="MD18" s="230"/>
      <c r="ME18" s="229" t="s">
        <v>145</v>
      </c>
      <c r="MF18" s="230"/>
      <c r="MG18" s="229" t="s">
        <v>145</v>
      </c>
      <c r="MH18" s="230"/>
      <c r="MI18" s="229" t="s">
        <v>145</v>
      </c>
      <c r="MJ18" s="230"/>
      <c r="MK18" s="229" t="s">
        <v>145</v>
      </c>
      <c r="ML18" s="230"/>
      <c r="MM18" s="229" t="s">
        <v>145</v>
      </c>
      <c r="MN18" s="230"/>
      <c r="MO18" s="229" t="s">
        <v>145</v>
      </c>
      <c r="MP18" s="230"/>
      <c r="MQ18" s="229" t="s">
        <v>145</v>
      </c>
      <c r="MR18" s="230"/>
      <c r="MS18" s="229" t="s">
        <v>145</v>
      </c>
      <c r="MT18" s="230"/>
      <c r="MU18" s="229" t="s">
        <v>145</v>
      </c>
      <c r="MV18" s="230"/>
      <c r="MW18" s="229" t="s">
        <v>145</v>
      </c>
      <c r="MX18" s="230"/>
      <c r="MY18" s="229" t="s">
        <v>145</v>
      </c>
      <c r="MZ18" s="230"/>
      <c r="NA18" s="229" t="s">
        <v>145</v>
      </c>
      <c r="NB18" s="230"/>
      <c r="NC18" s="229" t="s">
        <v>145</v>
      </c>
      <c r="ND18" s="230"/>
      <c r="NE18" s="229" t="s">
        <v>145</v>
      </c>
      <c r="NF18" s="230"/>
      <c r="NG18" s="229" t="s">
        <v>145</v>
      </c>
      <c r="NH18" s="230"/>
      <c r="NI18" s="229" t="s">
        <v>145</v>
      </c>
      <c r="NJ18" s="230"/>
      <c r="NK18" s="229" t="s">
        <v>145</v>
      </c>
      <c r="NL18" s="230"/>
      <c r="NM18" s="229" t="s">
        <v>145</v>
      </c>
      <c r="NN18" s="230"/>
      <c r="NO18" s="229" t="s">
        <v>145</v>
      </c>
      <c r="NP18" s="230"/>
      <c r="NQ18" s="229" t="s">
        <v>145</v>
      </c>
      <c r="NR18" s="230"/>
      <c r="NS18" s="229" t="s">
        <v>145</v>
      </c>
      <c r="NT18" s="230"/>
      <c r="NU18" s="229" t="s">
        <v>145</v>
      </c>
      <c r="NV18" s="230"/>
      <c r="NW18" s="229" t="s">
        <v>145</v>
      </c>
      <c r="NX18" s="230"/>
      <c r="NY18" s="229" t="s">
        <v>145</v>
      </c>
      <c r="NZ18" s="230"/>
      <c r="OA18" s="229" t="s">
        <v>145</v>
      </c>
      <c r="OB18" s="230"/>
      <c r="OC18" s="229" t="s">
        <v>145</v>
      </c>
      <c r="OD18" s="230"/>
      <c r="OE18" s="229" t="s">
        <v>145</v>
      </c>
      <c r="OF18" s="230"/>
      <c r="OG18" s="229" t="s">
        <v>145</v>
      </c>
      <c r="OH18" s="230"/>
      <c r="OI18" s="229" t="s">
        <v>145</v>
      </c>
      <c r="OJ18" s="230"/>
      <c r="OK18" s="229" t="s">
        <v>145</v>
      </c>
      <c r="OL18" s="230"/>
      <c r="OM18" s="229" t="s">
        <v>145</v>
      </c>
      <c r="ON18" s="230"/>
      <c r="OO18" s="229" t="s">
        <v>145</v>
      </c>
      <c r="OP18" s="230"/>
      <c r="OQ18" s="229" t="s">
        <v>145</v>
      </c>
      <c r="OR18" s="230"/>
      <c r="OS18" s="229" t="s">
        <v>145</v>
      </c>
      <c r="OT18" s="230"/>
      <c r="OU18" s="229" t="s">
        <v>145</v>
      </c>
      <c r="OV18" s="230"/>
      <c r="OW18" s="229" t="s">
        <v>145</v>
      </c>
      <c r="OX18" s="230"/>
      <c r="OY18" s="229" t="s">
        <v>145</v>
      </c>
      <c r="OZ18" s="230"/>
      <c r="PA18" s="229" t="s">
        <v>145</v>
      </c>
      <c r="PB18" s="230"/>
      <c r="PC18" s="229" t="s">
        <v>145</v>
      </c>
      <c r="PD18" s="230"/>
      <c r="PE18" s="229" t="s">
        <v>145</v>
      </c>
      <c r="PF18" s="230"/>
      <c r="PG18" s="229" t="s">
        <v>145</v>
      </c>
      <c r="PH18" s="230"/>
      <c r="PI18" s="229" t="s">
        <v>145</v>
      </c>
      <c r="PJ18" s="230"/>
      <c r="PK18" s="229" t="s">
        <v>145</v>
      </c>
      <c r="PL18" s="230"/>
      <c r="PM18" s="229" t="s">
        <v>145</v>
      </c>
      <c r="PN18" s="230"/>
      <c r="PO18" s="229" t="s">
        <v>145</v>
      </c>
      <c r="PP18" s="230"/>
      <c r="PQ18" s="229" t="s">
        <v>145</v>
      </c>
      <c r="PR18" s="230"/>
      <c r="PS18" s="229" t="s">
        <v>145</v>
      </c>
      <c r="PT18" s="230"/>
      <c r="PU18" s="229" t="s">
        <v>145</v>
      </c>
      <c r="PV18" s="230"/>
      <c r="PW18" s="229" t="s">
        <v>145</v>
      </c>
      <c r="PX18" s="230"/>
      <c r="PY18" s="229" t="s">
        <v>145</v>
      </c>
      <c r="PZ18" s="230"/>
      <c r="QA18" s="229" t="s">
        <v>145</v>
      </c>
      <c r="QB18" s="230"/>
      <c r="QC18" s="229" t="s">
        <v>145</v>
      </c>
      <c r="QD18" s="230"/>
      <c r="QE18" s="229" t="s">
        <v>145</v>
      </c>
      <c r="QF18" s="230"/>
      <c r="QG18" s="229" t="s">
        <v>145</v>
      </c>
      <c r="QH18" s="230"/>
      <c r="QI18" s="229" t="s">
        <v>145</v>
      </c>
      <c r="QJ18" s="230"/>
      <c r="QK18" s="229" t="s">
        <v>145</v>
      </c>
      <c r="QL18" s="230"/>
      <c r="QM18" s="229" t="s">
        <v>145</v>
      </c>
      <c r="QN18" s="230"/>
      <c r="QO18" s="229" t="s">
        <v>145</v>
      </c>
      <c r="QP18" s="230"/>
      <c r="QQ18" s="229" t="s">
        <v>145</v>
      </c>
      <c r="QR18" s="230"/>
      <c r="QS18" s="229" t="s">
        <v>145</v>
      </c>
      <c r="QT18" s="230"/>
      <c r="QU18" s="229" t="s">
        <v>145</v>
      </c>
      <c r="QV18" s="230"/>
      <c r="QW18" s="229" t="s">
        <v>145</v>
      </c>
      <c r="QX18" s="230"/>
      <c r="QY18" s="229" t="s">
        <v>145</v>
      </c>
      <c r="QZ18" s="230"/>
      <c r="RA18" s="229" t="s">
        <v>145</v>
      </c>
      <c r="RB18" s="230"/>
      <c r="RC18" s="229" t="s">
        <v>145</v>
      </c>
      <c r="RD18" s="230"/>
      <c r="RE18" s="229" t="s">
        <v>145</v>
      </c>
      <c r="RF18" s="230"/>
      <c r="RG18" s="229" t="s">
        <v>145</v>
      </c>
      <c r="RH18" s="230"/>
      <c r="RI18" s="229" t="s">
        <v>145</v>
      </c>
      <c r="RJ18" s="230"/>
      <c r="RK18" s="229" t="s">
        <v>145</v>
      </c>
      <c r="RL18" s="230"/>
      <c r="RM18" s="229" t="s">
        <v>145</v>
      </c>
      <c r="RN18" s="230"/>
      <c r="RO18" s="229" t="s">
        <v>145</v>
      </c>
      <c r="RP18" s="230"/>
      <c r="RQ18" s="229" t="s">
        <v>145</v>
      </c>
      <c r="RR18" s="230"/>
      <c r="RS18" s="229" t="s">
        <v>145</v>
      </c>
      <c r="RT18" s="230"/>
      <c r="RU18" s="229" t="s">
        <v>145</v>
      </c>
      <c r="RV18" s="230"/>
      <c r="RW18" s="229" t="s">
        <v>145</v>
      </c>
      <c r="RX18" s="230"/>
      <c r="RY18" s="229" t="s">
        <v>145</v>
      </c>
      <c r="RZ18" s="230"/>
      <c r="SA18" s="229" t="s">
        <v>145</v>
      </c>
      <c r="SB18" s="230"/>
      <c r="SC18" s="229" t="s">
        <v>145</v>
      </c>
      <c r="SD18" s="230"/>
      <c r="SE18" s="229" t="s">
        <v>145</v>
      </c>
      <c r="SF18" s="230"/>
      <c r="SG18" s="229" t="s">
        <v>145</v>
      </c>
      <c r="SH18" s="230"/>
      <c r="SI18" s="229" t="s">
        <v>145</v>
      </c>
      <c r="SJ18" s="230"/>
      <c r="SK18" s="229" t="s">
        <v>145</v>
      </c>
      <c r="SL18" s="230"/>
      <c r="SM18" s="229" t="s">
        <v>145</v>
      </c>
      <c r="SN18" s="230"/>
      <c r="SO18" s="229" t="s">
        <v>145</v>
      </c>
      <c r="SP18" s="230"/>
      <c r="SQ18" s="229" t="s">
        <v>145</v>
      </c>
      <c r="SR18" s="230"/>
      <c r="SS18" s="229" t="s">
        <v>145</v>
      </c>
      <c r="ST18" s="230"/>
      <c r="SU18" s="229" t="s">
        <v>145</v>
      </c>
      <c r="SV18" s="230"/>
      <c r="SW18" s="229" t="s">
        <v>145</v>
      </c>
      <c r="SX18" s="230"/>
      <c r="SY18" s="229" t="s">
        <v>145</v>
      </c>
      <c r="SZ18" s="230"/>
      <c r="TA18" s="229" t="s">
        <v>145</v>
      </c>
      <c r="TB18" s="230"/>
      <c r="TC18" s="229" t="s">
        <v>145</v>
      </c>
      <c r="TD18" s="230"/>
      <c r="TE18" s="229" t="s">
        <v>145</v>
      </c>
      <c r="TF18" s="230"/>
      <c r="TG18" s="229" t="s">
        <v>145</v>
      </c>
      <c r="TH18" s="230"/>
      <c r="TI18" s="229" t="s">
        <v>145</v>
      </c>
      <c r="TJ18" s="230"/>
      <c r="TK18" s="229" t="s">
        <v>145</v>
      </c>
      <c r="TL18" s="230"/>
      <c r="TM18" s="229" t="s">
        <v>145</v>
      </c>
      <c r="TN18" s="230"/>
      <c r="TO18" s="229" t="s">
        <v>145</v>
      </c>
      <c r="TP18" s="230"/>
      <c r="TQ18" s="229" t="s">
        <v>145</v>
      </c>
      <c r="TR18" s="230"/>
      <c r="TS18" s="229" t="s">
        <v>145</v>
      </c>
      <c r="TT18" s="230"/>
      <c r="TU18" s="229" t="s">
        <v>145</v>
      </c>
      <c r="TV18" s="230"/>
      <c r="TW18" s="229" t="s">
        <v>145</v>
      </c>
      <c r="TX18" s="230"/>
      <c r="TY18" s="229" t="s">
        <v>145</v>
      </c>
      <c r="TZ18" s="230"/>
      <c r="UA18" s="229" t="s">
        <v>145</v>
      </c>
      <c r="UB18" s="230"/>
      <c r="UC18" s="229" t="s">
        <v>145</v>
      </c>
      <c r="UD18" s="230"/>
      <c r="UE18" s="229" t="s">
        <v>145</v>
      </c>
      <c r="UF18" s="230"/>
      <c r="UG18" s="229" t="s">
        <v>145</v>
      </c>
      <c r="UH18" s="230"/>
      <c r="UI18" s="229" t="s">
        <v>145</v>
      </c>
      <c r="UJ18" s="230"/>
      <c r="UK18" s="229" t="s">
        <v>145</v>
      </c>
      <c r="UL18" s="230"/>
      <c r="UM18" s="229" t="s">
        <v>145</v>
      </c>
      <c r="UN18" s="230"/>
      <c r="UO18" s="229" t="s">
        <v>145</v>
      </c>
      <c r="UP18" s="230"/>
      <c r="UQ18" s="229" t="s">
        <v>145</v>
      </c>
      <c r="UR18" s="230"/>
      <c r="US18" s="229" t="s">
        <v>145</v>
      </c>
      <c r="UT18" s="230"/>
      <c r="UU18" s="229" t="s">
        <v>145</v>
      </c>
      <c r="UV18" s="230"/>
      <c r="UW18" s="229" t="s">
        <v>145</v>
      </c>
      <c r="UX18" s="230"/>
      <c r="UY18" s="229" t="s">
        <v>145</v>
      </c>
      <c r="UZ18" s="230"/>
      <c r="VA18" s="229" t="s">
        <v>145</v>
      </c>
      <c r="VB18" s="230"/>
      <c r="VC18" s="229" t="s">
        <v>145</v>
      </c>
      <c r="VD18" s="230"/>
      <c r="VE18" s="229" t="s">
        <v>145</v>
      </c>
      <c r="VF18" s="230"/>
      <c r="VG18" s="229" t="s">
        <v>145</v>
      </c>
      <c r="VH18" s="230"/>
      <c r="VI18" s="229" t="s">
        <v>145</v>
      </c>
      <c r="VJ18" s="230"/>
      <c r="VK18" s="229" t="s">
        <v>145</v>
      </c>
      <c r="VL18" s="230"/>
      <c r="VM18" s="229" t="s">
        <v>145</v>
      </c>
      <c r="VN18" s="230"/>
      <c r="VO18" s="229" t="s">
        <v>145</v>
      </c>
      <c r="VP18" s="230"/>
      <c r="VQ18" s="229" t="s">
        <v>145</v>
      </c>
      <c r="VR18" s="230"/>
      <c r="VS18" s="229" t="s">
        <v>145</v>
      </c>
      <c r="VT18" s="230"/>
      <c r="VU18" s="229" t="s">
        <v>145</v>
      </c>
      <c r="VV18" s="230"/>
      <c r="VW18" s="229" t="s">
        <v>145</v>
      </c>
      <c r="VX18" s="230"/>
      <c r="VY18" s="229" t="s">
        <v>145</v>
      </c>
      <c r="VZ18" s="230"/>
      <c r="WA18" s="229" t="s">
        <v>145</v>
      </c>
      <c r="WB18" s="230"/>
    </row>
    <row r="19" spans="1:601">
      <c r="A19" s="66" t="s">
        <v>265</v>
      </c>
      <c r="B19" s="64" t="s">
        <v>15</v>
      </c>
      <c r="C19" s="42" t="str">
        <f>INDEX('Deroulé 5Jours'!$A$4:$A$56,MATCH(B19,'Deroulé 5Jours'!B$4:B$56,0),1)</f>
        <v>agent 9</v>
      </c>
      <c r="D19" s="65" t="s">
        <v>144</v>
      </c>
      <c r="E19" s="66"/>
      <c r="F19" s="65" t="s">
        <v>144</v>
      </c>
      <c r="G19" s="66"/>
      <c r="H19" s="67" t="s">
        <v>144</v>
      </c>
      <c r="I19" s="66"/>
      <c r="J19" s="67" t="s">
        <v>144</v>
      </c>
      <c r="K19" s="64"/>
      <c r="L19" s="50" t="s">
        <v>175</v>
      </c>
      <c r="M19" s="41"/>
      <c r="N19" s="56" t="s">
        <v>144</v>
      </c>
      <c r="O19" s="35"/>
      <c r="P19" s="56" t="s">
        <v>144</v>
      </c>
      <c r="Q19" s="35"/>
      <c r="R19" s="51" t="s">
        <v>144</v>
      </c>
      <c r="S19" s="35"/>
      <c r="T19" s="58" t="s">
        <v>144</v>
      </c>
      <c r="U19" s="49"/>
      <c r="V19" s="63" t="s">
        <v>175</v>
      </c>
      <c r="W19" s="64"/>
      <c r="X19" s="65" t="s">
        <v>144</v>
      </c>
      <c r="Y19" s="66"/>
      <c r="Z19" s="65" t="s">
        <v>144</v>
      </c>
      <c r="AA19" s="66"/>
      <c r="AB19" s="67" t="s">
        <v>144</v>
      </c>
      <c r="AC19" s="66"/>
      <c r="AD19" s="67" t="s">
        <v>144</v>
      </c>
      <c r="AE19" s="64"/>
      <c r="AF19" s="50" t="s">
        <v>175</v>
      </c>
      <c r="AG19" s="41"/>
      <c r="AH19" s="56" t="s">
        <v>144</v>
      </c>
      <c r="AI19" s="35"/>
      <c r="AJ19" s="56" t="s">
        <v>144</v>
      </c>
      <c r="AK19" s="35"/>
      <c r="AL19" s="51" t="s">
        <v>144</v>
      </c>
      <c r="AM19" s="35"/>
      <c r="AN19" s="58" t="s">
        <v>144</v>
      </c>
      <c r="AO19" s="49"/>
      <c r="AP19" s="63" t="s">
        <v>175</v>
      </c>
      <c r="AQ19" s="64"/>
      <c r="AR19" s="65" t="s">
        <v>144</v>
      </c>
      <c r="AS19" s="66"/>
      <c r="AT19" s="65" t="s">
        <v>144</v>
      </c>
      <c r="AU19" s="66"/>
      <c r="AV19" s="67" t="s">
        <v>144</v>
      </c>
      <c r="AW19" s="66"/>
      <c r="AX19" s="67" t="s">
        <v>144</v>
      </c>
      <c r="AY19" s="64"/>
      <c r="AZ19" s="50" t="s">
        <v>175</v>
      </c>
      <c r="BA19" s="41"/>
      <c r="BB19" s="56" t="s">
        <v>144</v>
      </c>
      <c r="BC19" s="35"/>
      <c r="BD19" s="56" t="s">
        <v>144</v>
      </c>
      <c r="BE19" s="35"/>
      <c r="BF19" s="51" t="s">
        <v>144</v>
      </c>
      <c r="BG19" s="35"/>
      <c r="BH19" s="58" t="s">
        <v>144</v>
      </c>
      <c r="BI19" s="49"/>
      <c r="BJ19" s="63" t="s">
        <v>175</v>
      </c>
      <c r="BK19" s="64"/>
      <c r="BL19" s="65" t="s">
        <v>144</v>
      </c>
      <c r="BM19" s="66"/>
      <c r="BN19" s="65" t="s">
        <v>144</v>
      </c>
      <c r="BO19" s="66"/>
      <c r="BP19" s="67" t="s">
        <v>144</v>
      </c>
      <c r="BQ19" s="66"/>
      <c r="BR19" s="67" t="s">
        <v>144</v>
      </c>
      <c r="BS19" s="64"/>
      <c r="BT19" s="50" t="s">
        <v>175</v>
      </c>
      <c r="BU19" s="41"/>
      <c r="BV19" s="56" t="s">
        <v>144</v>
      </c>
      <c r="BW19" s="35"/>
      <c r="BX19" s="56" t="s">
        <v>144</v>
      </c>
      <c r="BY19" s="35"/>
      <c r="BZ19" s="51" t="s">
        <v>144</v>
      </c>
      <c r="CA19" s="35"/>
      <c r="CB19" s="58" t="s">
        <v>144</v>
      </c>
      <c r="CC19" s="49"/>
      <c r="CD19" s="63" t="s">
        <v>175</v>
      </c>
      <c r="CE19" s="64"/>
      <c r="CF19" s="65" t="s">
        <v>144</v>
      </c>
      <c r="CG19" s="66"/>
      <c r="CH19" s="65" t="s">
        <v>144</v>
      </c>
      <c r="CI19" s="66"/>
      <c r="CJ19" s="67" t="s">
        <v>144</v>
      </c>
      <c r="CK19" s="66"/>
      <c r="CL19" s="67" t="s">
        <v>144</v>
      </c>
      <c r="CM19" s="64"/>
      <c r="CN19" s="50" t="s">
        <v>175</v>
      </c>
      <c r="CO19" s="41"/>
      <c r="CP19" s="56" t="s">
        <v>144</v>
      </c>
      <c r="CQ19" s="35"/>
      <c r="CR19" s="56" t="s">
        <v>144</v>
      </c>
      <c r="CS19" s="35"/>
      <c r="CT19" s="51" t="s">
        <v>144</v>
      </c>
      <c r="CU19" s="35"/>
      <c r="CV19" s="58" t="s">
        <v>144</v>
      </c>
      <c r="CW19" s="49"/>
      <c r="CX19" s="63" t="s">
        <v>175</v>
      </c>
      <c r="CY19" s="64"/>
      <c r="CZ19" s="65" t="s">
        <v>144</v>
      </c>
      <c r="DA19" s="66"/>
      <c r="DB19" s="65" t="s">
        <v>144</v>
      </c>
      <c r="DC19" s="66"/>
      <c r="DD19" s="67" t="s">
        <v>144</v>
      </c>
      <c r="DE19" s="66"/>
      <c r="DF19" s="67" t="s">
        <v>144</v>
      </c>
      <c r="DG19" s="64"/>
      <c r="DH19" s="50" t="s">
        <v>175</v>
      </c>
      <c r="DI19" s="41"/>
      <c r="DJ19" s="56" t="s">
        <v>144</v>
      </c>
      <c r="DK19" s="35"/>
      <c r="DL19" s="56" t="s">
        <v>144</v>
      </c>
      <c r="DM19" s="35"/>
      <c r="DN19" s="51" t="s">
        <v>144</v>
      </c>
      <c r="DO19" s="35"/>
      <c r="DP19" s="58" t="s">
        <v>144</v>
      </c>
      <c r="DQ19" s="49"/>
      <c r="DR19" s="63" t="s">
        <v>175</v>
      </c>
      <c r="DS19" s="64"/>
      <c r="DT19" s="65" t="s">
        <v>144</v>
      </c>
      <c r="DU19" s="66"/>
      <c r="DV19" s="65" t="s">
        <v>144</v>
      </c>
      <c r="DW19" s="66"/>
      <c r="DX19" s="67" t="s">
        <v>144</v>
      </c>
      <c r="DY19" s="66"/>
      <c r="DZ19" s="67" t="s">
        <v>144</v>
      </c>
      <c r="EA19" s="64"/>
      <c r="EB19" s="50" t="s">
        <v>175</v>
      </c>
      <c r="EC19" s="41"/>
      <c r="ED19" s="56" t="s">
        <v>144</v>
      </c>
      <c r="EE19" s="35"/>
      <c r="EF19" s="56" t="s">
        <v>144</v>
      </c>
      <c r="EG19" s="35"/>
      <c r="EH19" s="51" t="s">
        <v>144</v>
      </c>
      <c r="EI19" s="35"/>
      <c r="EJ19" s="58" t="s">
        <v>144</v>
      </c>
      <c r="EK19" s="49"/>
      <c r="EL19" s="63" t="s">
        <v>175</v>
      </c>
      <c r="EM19" s="64"/>
      <c r="EN19" s="65" t="s">
        <v>144</v>
      </c>
      <c r="EO19" s="66"/>
      <c r="EP19" s="65" t="s">
        <v>144</v>
      </c>
      <c r="EQ19" s="66"/>
      <c r="ER19" s="67" t="s">
        <v>144</v>
      </c>
      <c r="ES19" s="66"/>
      <c r="ET19" s="67" t="s">
        <v>144</v>
      </c>
      <c r="EU19" s="64"/>
      <c r="EV19" s="50" t="s">
        <v>175</v>
      </c>
      <c r="EW19" s="41"/>
      <c r="EX19" s="56" t="s">
        <v>144</v>
      </c>
      <c r="EY19" s="35"/>
      <c r="EZ19" s="56" t="s">
        <v>144</v>
      </c>
      <c r="FA19" s="35"/>
      <c r="FB19" s="51" t="s">
        <v>144</v>
      </c>
      <c r="FC19" s="35"/>
      <c r="FD19" s="58" t="s">
        <v>144</v>
      </c>
      <c r="FE19" s="49"/>
      <c r="FF19" s="63" t="s">
        <v>175</v>
      </c>
      <c r="FG19" s="64"/>
      <c r="FH19" s="65" t="s">
        <v>144</v>
      </c>
      <c r="FI19" s="66"/>
      <c r="FJ19" s="65" t="s">
        <v>144</v>
      </c>
      <c r="FK19" s="66"/>
      <c r="FL19" s="67" t="s">
        <v>144</v>
      </c>
      <c r="FM19" s="66"/>
      <c r="FN19" s="67" t="s">
        <v>144</v>
      </c>
      <c r="FO19" s="64"/>
      <c r="FP19" s="50" t="s">
        <v>175</v>
      </c>
      <c r="FQ19" s="41"/>
      <c r="FR19" s="56" t="s">
        <v>144</v>
      </c>
      <c r="FS19" s="35"/>
      <c r="FT19" s="56" t="s">
        <v>144</v>
      </c>
      <c r="FU19" s="35"/>
      <c r="FV19" s="51" t="s">
        <v>144</v>
      </c>
      <c r="FW19" s="35"/>
      <c r="FX19" s="58" t="s">
        <v>144</v>
      </c>
      <c r="FY19" s="49"/>
      <c r="FZ19" s="63" t="s">
        <v>175</v>
      </c>
      <c r="GA19" s="64"/>
      <c r="GB19" s="65" t="s">
        <v>144</v>
      </c>
      <c r="GC19" s="66"/>
      <c r="GD19" s="65" t="s">
        <v>144</v>
      </c>
      <c r="GE19" s="66"/>
      <c r="GF19" s="67" t="s">
        <v>144</v>
      </c>
      <c r="GG19" s="66"/>
      <c r="GH19" s="67" t="s">
        <v>144</v>
      </c>
      <c r="GI19" s="64"/>
      <c r="GJ19" s="50" t="s">
        <v>175</v>
      </c>
      <c r="GK19" s="41"/>
      <c r="GL19" s="56" t="s">
        <v>144</v>
      </c>
      <c r="GM19" s="35"/>
      <c r="GN19" s="56" t="s">
        <v>144</v>
      </c>
      <c r="GO19" s="35"/>
      <c r="GP19" s="51" t="s">
        <v>144</v>
      </c>
      <c r="GQ19" s="35"/>
      <c r="GR19" s="58" t="s">
        <v>144</v>
      </c>
      <c r="GS19" s="49"/>
      <c r="GT19" s="63" t="s">
        <v>175</v>
      </c>
      <c r="GU19" s="64"/>
      <c r="GV19" s="65" t="s">
        <v>144</v>
      </c>
      <c r="GW19" s="66"/>
      <c r="GX19" s="65" t="s">
        <v>144</v>
      </c>
      <c r="GY19" s="66"/>
      <c r="GZ19" s="67" t="s">
        <v>144</v>
      </c>
      <c r="HA19" s="66"/>
      <c r="HB19" s="67" t="s">
        <v>144</v>
      </c>
      <c r="HC19" s="64"/>
      <c r="HD19" s="50" t="s">
        <v>175</v>
      </c>
      <c r="HE19" s="41"/>
      <c r="HF19" s="56" t="s">
        <v>144</v>
      </c>
      <c r="HG19" s="35"/>
      <c r="HH19" s="56" t="s">
        <v>144</v>
      </c>
      <c r="HI19" s="35"/>
      <c r="HJ19" s="51" t="s">
        <v>144</v>
      </c>
      <c r="HK19" s="35"/>
      <c r="HL19" s="58" t="s">
        <v>144</v>
      </c>
      <c r="HM19" s="49"/>
      <c r="HN19" s="63" t="s">
        <v>175</v>
      </c>
      <c r="HO19" s="64"/>
      <c r="HP19" s="65" t="s">
        <v>144</v>
      </c>
      <c r="HQ19" s="66"/>
      <c r="HR19" s="65" t="s">
        <v>144</v>
      </c>
      <c r="HS19" s="66"/>
      <c r="HT19" s="67" t="s">
        <v>144</v>
      </c>
      <c r="HU19" s="66"/>
      <c r="HV19" s="67" t="s">
        <v>144</v>
      </c>
      <c r="HW19" s="64"/>
      <c r="HX19" s="50" t="s">
        <v>175</v>
      </c>
      <c r="HY19" s="41"/>
      <c r="HZ19" s="56" t="s">
        <v>144</v>
      </c>
      <c r="IA19" s="35"/>
      <c r="IB19" s="56" t="s">
        <v>144</v>
      </c>
      <c r="IC19" s="35"/>
      <c r="ID19" s="51" t="s">
        <v>144</v>
      </c>
      <c r="IE19" s="35"/>
      <c r="IF19" s="58" t="s">
        <v>144</v>
      </c>
      <c r="IG19" s="49"/>
      <c r="IH19" s="63" t="s">
        <v>175</v>
      </c>
      <c r="II19" s="64"/>
      <c r="IJ19" s="65" t="s">
        <v>144</v>
      </c>
      <c r="IK19" s="66"/>
      <c r="IL19" s="65" t="s">
        <v>144</v>
      </c>
      <c r="IM19" s="66"/>
      <c r="IN19" s="67" t="s">
        <v>144</v>
      </c>
      <c r="IO19" s="66"/>
      <c r="IP19" s="67" t="s">
        <v>144</v>
      </c>
      <c r="IQ19" s="64"/>
      <c r="IR19" s="50" t="s">
        <v>175</v>
      </c>
      <c r="IS19" s="41"/>
      <c r="IT19" s="56" t="s">
        <v>144</v>
      </c>
      <c r="IU19" s="35"/>
      <c r="IV19" s="56" t="s">
        <v>144</v>
      </c>
      <c r="IW19" s="35"/>
      <c r="IX19" s="51" t="s">
        <v>144</v>
      </c>
      <c r="IY19" s="35"/>
      <c r="IZ19" s="58" t="s">
        <v>144</v>
      </c>
      <c r="JA19" s="49"/>
      <c r="JB19" s="63" t="s">
        <v>175</v>
      </c>
      <c r="JC19" s="64"/>
      <c r="JD19" s="65" t="s">
        <v>144</v>
      </c>
      <c r="JE19" s="66"/>
      <c r="JF19" s="65" t="s">
        <v>144</v>
      </c>
      <c r="JG19" s="66"/>
      <c r="JH19" s="67" t="s">
        <v>144</v>
      </c>
      <c r="JI19" s="66"/>
      <c r="JJ19" s="67" t="s">
        <v>144</v>
      </c>
      <c r="JK19" s="64"/>
      <c r="JL19" s="50" t="s">
        <v>175</v>
      </c>
      <c r="JM19" s="41"/>
      <c r="JN19" s="56" t="s">
        <v>144</v>
      </c>
      <c r="JO19" s="35"/>
      <c r="JP19" s="56" t="s">
        <v>144</v>
      </c>
      <c r="JQ19" s="35"/>
      <c r="JR19" s="51" t="s">
        <v>144</v>
      </c>
      <c r="JS19" s="35"/>
      <c r="JT19" s="58" t="s">
        <v>144</v>
      </c>
      <c r="JU19" s="49"/>
      <c r="JV19" s="63" t="s">
        <v>175</v>
      </c>
      <c r="JW19" s="64"/>
      <c r="JX19" s="65" t="s">
        <v>144</v>
      </c>
      <c r="JY19" s="66"/>
      <c r="JZ19" s="65" t="s">
        <v>144</v>
      </c>
      <c r="KA19" s="66"/>
      <c r="KB19" s="67" t="s">
        <v>144</v>
      </c>
      <c r="KC19" s="66"/>
      <c r="KD19" s="67" t="s">
        <v>144</v>
      </c>
      <c r="KE19" s="64"/>
      <c r="KF19" s="50" t="s">
        <v>175</v>
      </c>
      <c r="KG19" s="41"/>
      <c r="KH19" s="56" t="s">
        <v>144</v>
      </c>
      <c r="KI19" s="35"/>
      <c r="KJ19" s="56" t="s">
        <v>144</v>
      </c>
      <c r="KK19" s="35"/>
      <c r="KL19" s="51" t="s">
        <v>144</v>
      </c>
      <c r="KM19" s="35"/>
      <c r="KN19" s="58" t="s">
        <v>144</v>
      </c>
      <c r="KO19" s="49"/>
      <c r="KP19" s="63" t="s">
        <v>175</v>
      </c>
      <c r="KQ19" s="64"/>
      <c r="KR19" s="65" t="s">
        <v>144</v>
      </c>
      <c r="KS19" s="66"/>
      <c r="KT19" s="65" t="s">
        <v>144</v>
      </c>
      <c r="KU19" s="66"/>
      <c r="KV19" s="67" t="s">
        <v>144</v>
      </c>
      <c r="KW19" s="66"/>
      <c r="KX19" s="67" t="s">
        <v>144</v>
      </c>
      <c r="KY19" s="64"/>
      <c r="KZ19" s="50" t="s">
        <v>175</v>
      </c>
      <c r="LA19" s="41"/>
      <c r="LB19" s="56" t="s">
        <v>144</v>
      </c>
      <c r="LC19" s="35"/>
      <c r="LD19" s="56" t="s">
        <v>144</v>
      </c>
      <c r="LE19" s="35"/>
      <c r="LF19" s="51" t="s">
        <v>144</v>
      </c>
      <c r="LG19" s="35"/>
      <c r="LH19" s="58" t="s">
        <v>144</v>
      </c>
      <c r="LI19" s="49"/>
      <c r="LJ19" s="63" t="s">
        <v>175</v>
      </c>
      <c r="LK19" s="64"/>
      <c r="LL19" s="65" t="s">
        <v>144</v>
      </c>
      <c r="LM19" s="66"/>
      <c r="LN19" s="65" t="s">
        <v>144</v>
      </c>
      <c r="LO19" s="66"/>
      <c r="LP19" s="67" t="s">
        <v>144</v>
      </c>
      <c r="LQ19" s="66"/>
      <c r="LR19" s="67" t="s">
        <v>144</v>
      </c>
      <c r="LS19" s="64"/>
      <c r="LT19" s="50" t="s">
        <v>175</v>
      </c>
      <c r="LU19" s="41"/>
      <c r="LV19" s="56" t="s">
        <v>144</v>
      </c>
      <c r="LW19" s="35"/>
      <c r="LX19" s="56" t="s">
        <v>144</v>
      </c>
      <c r="LY19" s="35"/>
      <c r="LZ19" s="51" t="s">
        <v>144</v>
      </c>
      <c r="MA19" s="35"/>
      <c r="MB19" s="58" t="s">
        <v>144</v>
      </c>
      <c r="MC19" s="49"/>
      <c r="MD19" s="63" t="s">
        <v>175</v>
      </c>
      <c r="ME19" s="64"/>
      <c r="MF19" s="65" t="s">
        <v>144</v>
      </c>
      <c r="MG19" s="66"/>
      <c r="MH19" s="65" t="s">
        <v>144</v>
      </c>
      <c r="MI19" s="66"/>
      <c r="MJ19" s="67" t="s">
        <v>144</v>
      </c>
      <c r="MK19" s="66"/>
      <c r="ML19" s="67" t="s">
        <v>144</v>
      </c>
      <c r="MM19" s="64"/>
      <c r="MN19" s="50" t="s">
        <v>175</v>
      </c>
      <c r="MO19" s="41"/>
      <c r="MP19" s="56" t="s">
        <v>144</v>
      </c>
      <c r="MQ19" s="35"/>
      <c r="MR19" s="56" t="s">
        <v>144</v>
      </c>
      <c r="MS19" s="35"/>
      <c r="MT19" s="51" t="s">
        <v>144</v>
      </c>
      <c r="MU19" s="35"/>
      <c r="MV19" s="58" t="s">
        <v>144</v>
      </c>
      <c r="MW19" s="49"/>
      <c r="MX19" s="63" t="s">
        <v>175</v>
      </c>
      <c r="MY19" s="64"/>
      <c r="MZ19" s="65" t="s">
        <v>144</v>
      </c>
      <c r="NA19" s="66"/>
      <c r="NB19" s="65" t="s">
        <v>144</v>
      </c>
      <c r="NC19" s="66"/>
      <c r="ND19" s="67" t="s">
        <v>144</v>
      </c>
      <c r="NE19" s="66"/>
      <c r="NF19" s="67" t="s">
        <v>144</v>
      </c>
      <c r="NG19" s="64"/>
      <c r="NH19" s="50" t="s">
        <v>175</v>
      </c>
      <c r="NI19" s="41"/>
      <c r="NJ19" s="56" t="s">
        <v>144</v>
      </c>
      <c r="NK19" s="35"/>
      <c r="NL19" s="56" t="s">
        <v>144</v>
      </c>
      <c r="NM19" s="35"/>
      <c r="NN19" s="51" t="s">
        <v>144</v>
      </c>
      <c r="NO19" s="35"/>
      <c r="NP19" s="58" t="s">
        <v>144</v>
      </c>
      <c r="NQ19" s="49"/>
      <c r="NR19" s="63" t="s">
        <v>175</v>
      </c>
      <c r="NS19" s="64"/>
      <c r="NT19" s="65" t="s">
        <v>144</v>
      </c>
      <c r="NU19" s="66"/>
      <c r="NV19" s="65" t="s">
        <v>144</v>
      </c>
      <c r="NW19" s="66"/>
      <c r="NX19" s="67" t="s">
        <v>144</v>
      </c>
      <c r="NY19" s="66"/>
      <c r="NZ19" s="67" t="s">
        <v>144</v>
      </c>
      <c r="OA19" s="64"/>
      <c r="OB19" s="50" t="s">
        <v>175</v>
      </c>
      <c r="OC19" s="41"/>
      <c r="OD19" s="56" t="s">
        <v>144</v>
      </c>
      <c r="OE19" s="35"/>
      <c r="OF19" s="56" t="s">
        <v>144</v>
      </c>
      <c r="OG19" s="35"/>
      <c r="OH19" s="51" t="s">
        <v>144</v>
      </c>
      <c r="OI19" s="35"/>
      <c r="OJ19" s="58" t="s">
        <v>144</v>
      </c>
      <c r="OK19" s="49"/>
      <c r="OL19" s="63" t="s">
        <v>175</v>
      </c>
      <c r="OM19" s="64"/>
      <c r="ON19" s="65" t="s">
        <v>144</v>
      </c>
      <c r="OO19" s="66"/>
      <c r="OP19" s="65" t="s">
        <v>144</v>
      </c>
      <c r="OQ19" s="66"/>
      <c r="OR19" s="67" t="s">
        <v>144</v>
      </c>
      <c r="OS19" s="66"/>
      <c r="OT19" s="67" t="s">
        <v>144</v>
      </c>
      <c r="OU19" s="64"/>
      <c r="OV19" s="50" t="s">
        <v>175</v>
      </c>
      <c r="OW19" s="41"/>
      <c r="OX19" s="56" t="s">
        <v>144</v>
      </c>
      <c r="OY19" s="35"/>
      <c r="OZ19" s="56" t="s">
        <v>144</v>
      </c>
      <c r="PA19" s="35"/>
      <c r="PB19" s="51" t="s">
        <v>144</v>
      </c>
      <c r="PC19" s="35"/>
      <c r="PD19" s="58" t="s">
        <v>144</v>
      </c>
      <c r="PE19" s="49"/>
      <c r="PF19" s="63" t="s">
        <v>175</v>
      </c>
      <c r="PG19" s="64"/>
      <c r="PH19" s="65" t="s">
        <v>144</v>
      </c>
      <c r="PI19" s="66"/>
      <c r="PJ19" s="65" t="s">
        <v>144</v>
      </c>
      <c r="PK19" s="66"/>
      <c r="PL19" s="67" t="s">
        <v>144</v>
      </c>
      <c r="PM19" s="66"/>
      <c r="PN19" s="67" t="s">
        <v>144</v>
      </c>
      <c r="PO19" s="64"/>
      <c r="PP19" s="50" t="s">
        <v>175</v>
      </c>
      <c r="PQ19" s="41"/>
      <c r="PR19" s="56" t="s">
        <v>144</v>
      </c>
      <c r="PS19" s="35"/>
      <c r="PT19" s="56" t="s">
        <v>144</v>
      </c>
      <c r="PU19" s="35"/>
      <c r="PV19" s="51" t="s">
        <v>144</v>
      </c>
      <c r="PW19" s="35"/>
      <c r="PX19" s="58" t="s">
        <v>144</v>
      </c>
      <c r="PY19" s="49"/>
      <c r="PZ19" s="63" t="s">
        <v>175</v>
      </c>
      <c r="QA19" s="64"/>
      <c r="QB19" s="65" t="s">
        <v>144</v>
      </c>
      <c r="QC19" s="66"/>
      <c r="QD19" s="65" t="s">
        <v>144</v>
      </c>
      <c r="QE19" s="66"/>
      <c r="QF19" s="67" t="s">
        <v>144</v>
      </c>
      <c r="QG19" s="66"/>
      <c r="QH19" s="67" t="s">
        <v>144</v>
      </c>
      <c r="QI19" s="64"/>
      <c r="QJ19" s="50" t="s">
        <v>175</v>
      </c>
      <c r="QK19" s="41"/>
      <c r="QL19" s="56" t="s">
        <v>144</v>
      </c>
      <c r="QM19" s="35"/>
      <c r="QN19" s="56" t="s">
        <v>144</v>
      </c>
      <c r="QO19" s="35"/>
      <c r="QP19" s="51" t="s">
        <v>144</v>
      </c>
      <c r="QQ19" s="35"/>
      <c r="QR19" s="58" t="s">
        <v>144</v>
      </c>
      <c r="QS19" s="49"/>
      <c r="QT19" s="63" t="s">
        <v>175</v>
      </c>
      <c r="QU19" s="64"/>
      <c r="QV19" s="65" t="s">
        <v>144</v>
      </c>
      <c r="QW19" s="66"/>
      <c r="QX19" s="65" t="s">
        <v>144</v>
      </c>
      <c r="QY19" s="66"/>
      <c r="QZ19" s="67" t="s">
        <v>144</v>
      </c>
      <c r="RA19" s="66"/>
      <c r="RB19" s="67" t="s">
        <v>144</v>
      </c>
      <c r="RC19" s="64"/>
      <c r="RD19" s="50" t="s">
        <v>175</v>
      </c>
      <c r="RE19" s="41"/>
      <c r="RF19" s="56" t="s">
        <v>144</v>
      </c>
      <c r="RG19" s="35"/>
      <c r="RH19" s="56" t="s">
        <v>144</v>
      </c>
      <c r="RI19" s="35"/>
      <c r="RJ19" s="51" t="s">
        <v>144</v>
      </c>
      <c r="RK19" s="35"/>
      <c r="RL19" s="58" t="s">
        <v>144</v>
      </c>
      <c r="RM19" s="49"/>
      <c r="RN19" s="63" t="s">
        <v>175</v>
      </c>
      <c r="RO19" s="64"/>
      <c r="RP19" s="65" t="s">
        <v>144</v>
      </c>
      <c r="RQ19" s="66"/>
      <c r="RR19" s="65" t="s">
        <v>144</v>
      </c>
      <c r="RS19" s="66"/>
      <c r="RT19" s="67" t="s">
        <v>144</v>
      </c>
      <c r="RU19" s="66"/>
      <c r="RV19" s="67" t="s">
        <v>144</v>
      </c>
      <c r="RW19" s="64"/>
      <c r="RX19" s="50" t="s">
        <v>175</v>
      </c>
      <c r="RY19" s="41"/>
      <c r="RZ19" s="56" t="s">
        <v>144</v>
      </c>
      <c r="SA19" s="35"/>
      <c r="SB19" s="56" t="s">
        <v>144</v>
      </c>
      <c r="SC19" s="35"/>
      <c r="SD19" s="51" t="s">
        <v>144</v>
      </c>
      <c r="SE19" s="35"/>
      <c r="SF19" s="58" t="s">
        <v>144</v>
      </c>
      <c r="SG19" s="49"/>
      <c r="SH19" s="63" t="s">
        <v>175</v>
      </c>
      <c r="SI19" s="64"/>
      <c r="SJ19" s="65" t="s">
        <v>144</v>
      </c>
      <c r="SK19" s="66"/>
      <c r="SL19" s="65" t="s">
        <v>144</v>
      </c>
      <c r="SM19" s="66"/>
      <c r="SN19" s="67" t="s">
        <v>144</v>
      </c>
      <c r="SO19" s="66"/>
      <c r="SP19" s="67" t="s">
        <v>144</v>
      </c>
      <c r="SQ19" s="64"/>
      <c r="SR19" s="50" t="s">
        <v>175</v>
      </c>
      <c r="SS19" s="41"/>
      <c r="ST19" s="56" t="s">
        <v>144</v>
      </c>
      <c r="SU19" s="35"/>
      <c r="SV19" s="56" t="s">
        <v>144</v>
      </c>
      <c r="SW19" s="35"/>
      <c r="SX19" s="51" t="s">
        <v>144</v>
      </c>
      <c r="SY19" s="35"/>
      <c r="SZ19" s="58" t="s">
        <v>144</v>
      </c>
      <c r="TA19" s="49"/>
      <c r="TB19" s="63" t="s">
        <v>175</v>
      </c>
      <c r="TC19" s="64"/>
      <c r="TD19" s="65" t="s">
        <v>144</v>
      </c>
      <c r="TE19" s="66"/>
      <c r="TF19" s="65" t="s">
        <v>144</v>
      </c>
      <c r="TG19" s="66"/>
      <c r="TH19" s="67" t="s">
        <v>144</v>
      </c>
      <c r="TI19" s="66"/>
      <c r="TJ19" s="67" t="s">
        <v>144</v>
      </c>
      <c r="TK19" s="64"/>
      <c r="TL19" s="50" t="s">
        <v>175</v>
      </c>
      <c r="TM19" s="41"/>
      <c r="TN19" s="56" t="s">
        <v>144</v>
      </c>
      <c r="TO19" s="35"/>
      <c r="TP19" s="56" t="s">
        <v>144</v>
      </c>
      <c r="TQ19" s="35"/>
      <c r="TR19" s="51" t="s">
        <v>144</v>
      </c>
      <c r="TS19" s="35"/>
      <c r="TT19" s="58" t="s">
        <v>144</v>
      </c>
      <c r="TU19" s="49"/>
      <c r="TV19" s="63" t="s">
        <v>175</v>
      </c>
      <c r="TW19" s="64"/>
      <c r="TX19" s="65" t="s">
        <v>144</v>
      </c>
      <c r="TY19" s="66"/>
      <c r="TZ19" s="65" t="s">
        <v>144</v>
      </c>
      <c r="UA19" s="66"/>
      <c r="UB19" s="67" t="s">
        <v>144</v>
      </c>
      <c r="UC19" s="66"/>
      <c r="UD19" s="67" t="s">
        <v>144</v>
      </c>
      <c r="UE19" s="64"/>
      <c r="UF19" s="50" t="s">
        <v>175</v>
      </c>
      <c r="UG19" s="41"/>
      <c r="UH19" s="56" t="s">
        <v>144</v>
      </c>
      <c r="UI19" s="35"/>
      <c r="UJ19" s="56" t="s">
        <v>144</v>
      </c>
      <c r="UK19" s="35"/>
      <c r="UL19" s="51" t="s">
        <v>144</v>
      </c>
      <c r="UM19" s="35"/>
      <c r="UN19" s="58" t="s">
        <v>144</v>
      </c>
      <c r="UO19" s="49"/>
      <c r="UP19" s="63" t="s">
        <v>175</v>
      </c>
      <c r="UQ19" s="64"/>
      <c r="UR19" s="65" t="s">
        <v>144</v>
      </c>
      <c r="US19" s="66"/>
      <c r="UT19" s="65" t="s">
        <v>144</v>
      </c>
      <c r="UU19" s="66"/>
      <c r="UV19" s="67" t="s">
        <v>144</v>
      </c>
      <c r="UW19" s="66"/>
      <c r="UX19" s="67" t="s">
        <v>144</v>
      </c>
      <c r="UY19" s="64"/>
      <c r="UZ19" s="50" t="s">
        <v>175</v>
      </c>
      <c r="VA19" s="41"/>
      <c r="VB19" s="56" t="s">
        <v>144</v>
      </c>
      <c r="VC19" s="35"/>
      <c r="VD19" s="56" t="s">
        <v>144</v>
      </c>
      <c r="VE19" s="35"/>
      <c r="VF19" s="51" t="s">
        <v>144</v>
      </c>
      <c r="VG19" s="35"/>
      <c r="VH19" s="58" t="s">
        <v>144</v>
      </c>
      <c r="VI19" s="49"/>
      <c r="VJ19" s="63" t="s">
        <v>175</v>
      </c>
      <c r="VK19" s="64"/>
      <c r="VL19" s="65" t="s">
        <v>144</v>
      </c>
      <c r="VM19" s="66"/>
      <c r="VN19" s="65" t="s">
        <v>144</v>
      </c>
      <c r="VO19" s="66"/>
      <c r="VP19" s="67" t="s">
        <v>144</v>
      </c>
      <c r="VQ19" s="66"/>
      <c r="VR19" s="67" t="s">
        <v>144</v>
      </c>
      <c r="VS19" s="64"/>
      <c r="VT19" s="50" t="s">
        <v>175</v>
      </c>
      <c r="VU19" s="41"/>
      <c r="VV19" s="56" t="s">
        <v>144</v>
      </c>
      <c r="VW19" s="35"/>
      <c r="VX19" s="56" t="s">
        <v>144</v>
      </c>
      <c r="VY19" s="35"/>
      <c r="VZ19" s="51" t="s">
        <v>144</v>
      </c>
      <c r="WA19" s="35"/>
      <c r="WB19" s="58" t="s">
        <v>144</v>
      </c>
      <c r="WC19" s="49"/>
    </row>
    <row r="20" spans="1:601">
      <c r="A20" s="66" t="s">
        <v>265</v>
      </c>
      <c r="B20" s="64" t="s">
        <v>263</v>
      </c>
      <c r="C20" s="42" t="str">
        <f>INDEX('Deroulé 5Jours'!$A$4:$A$56,MATCH(B20,'Deroulé 5Jours'!B$4:B$56,0),1)</f>
        <v>agent 46</v>
      </c>
      <c r="D20" s="69" t="s">
        <v>143</v>
      </c>
      <c r="E20" s="64"/>
      <c r="F20" s="69" t="s">
        <v>143</v>
      </c>
      <c r="G20" s="64"/>
      <c r="H20" s="63" t="s">
        <v>143</v>
      </c>
      <c r="I20" s="66"/>
      <c r="J20" s="63" t="s">
        <v>143</v>
      </c>
      <c r="K20" s="64" t="s">
        <v>142</v>
      </c>
      <c r="L20" s="58" t="s">
        <v>174</v>
      </c>
      <c r="M20" s="49"/>
      <c r="N20" s="62" t="s">
        <v>143</v>
      </c>
      <c r="O20" s="42"/>
      <c r="P20" s="55" t="s">
        <v>143</v>
      </c>
      <c r="Q20" s="42"/>
      <c r="R20" s="50" t="s">
        <v>143</v>
      </c>
      <c r="S20" s="35"/>
      <c r="T20" s="55" t="s">
        <v>143</v>
      </c>
      <c r="U20" s="42" t="s">
        <v>149</v>
      </c>
      <c r="V20" s="68" t="s">
        <v>174</v>
      </c>
      <c r="W20" s="66"/>
      <c r="X20" s="69" t="s">
        <v>143</v>
      </c>
      <c r="Y20" s="64"/>
      <c r="Z20" s="69" t="s">
        <v>143</v>
      </c>
      <c r="AA20" s="64"/>
      <c r="AB20" s="63" t="s">
        <v>143</v>
      </c>
      <c r="AC20" s="66"/>
      <c r="AD20" s="63" t="s">
        <v>143</v>
      </c>
      <c r="AE20" s="64" t="s">
        <v>142</v>
      </c>
      <c r="AF20" s="58" t="s">
        <v>174</v>
      </c>
      <c r="AG20" s="49"/>
      <c r="AH20" s="62" t="s">
        <v>143</v>
      </c>
      <c r="AI20" s="42"/>
      <c r="AJ20" s="55" t="s">
        <v>143</v>
      </c>
      <c r="AK20" s="42"/>
      <c r="AL20" s="50" t="s">
        <v>143</v>
      </c>
      <c r="AM20" s="35"/>
      <c r="AN20" s="55" t="s">
        <v>143</v>
      </c>
      <c r="AO20" s="42" t="s">
        <v>149</v>
      </c>
      <c r="AP20" s="68" t="s">
        <v>174</v>
      </c>
      <c r="AQ20" s="66"/>
      <c r="AR20" s="69" t="s">
        <v>143</v>
      </c>
      <c r="AS20" s="64"/>
      <c r="AT20" s="69" t="s">
        <v>143</v>
      </c>
      <c r="AU20" s="64"/>
      <c r="AV20" s="63" t="s">
        <v>143</v>
      </c>
      <c r="AW20" s="66"/>
      <c r="AX20" s="63" t="s">
        <v>143</v>
      </c>
      <c r="AY20" s="64" t="s">
        <v>142</v>
      </c>
      <c r="AZ20" s="58" t="s">
        <v>174</v>
      </c>
      <c r="BA20" s="49"/>
      <c r="BB20" s="62" t="s">
        <v>143</v>
      </c>
      <c r="BC20" s="42"/>
      <c r="BD20" s="55" t="s">
        <v>143</v>
      </c>
      <c r="BE20" s="42"/>
      <c r="BF20" s="50" t="s">
        <v>143</v>
      </c>
      <c r="BG20" s="35"/>
      <c r="BH20" s="55" t="s">
        <v>143</v>
      </c>
      <c r="BI20" s="42" t="s">
        <v>149</v>
      </c>
      <c r="BJ20" s="68" t="s">
        <v>174</v>
      </c>
      <c r="BK20" s="66"/>
      <c r="BL20" s="69" t="s">
        <v>143</v>
      </c>
      <c r="BM20" s="64"/>
      <c r="BN20" s="69" t="s">
        <v>143</v>
      </c>
      <c r="BO20" s="64"/>
      <c r="BP20" s="63" t="s">
        <v>143</v>
      </c>
      <c r="BQ20" s="66"/>
      <c r="BR20" s="63" t="s">
        <v>143</v>
      </c>
      <c r="BS20" s="64" t="s">
        <v>142</v>
      </c>
      <c r="BT20" s="58" t="s">
        <v>174</v>
      </c>
      <c r="BU20" s="49"/>
      <c r="BV20" s="62" t="s">
        <v>143</v>
      </c>
      <c r="BW20" s="42"/>
      <c r="BX20" s="55" t="s">
        <v>143</v>
      </c>
      <c r="BY20" s="42"/>
      <c r="BZ20" s="50" t="s">
        <v>143</v>
      </c>
      <c r="CA20" s="35"/>
      <c r="CB20" s="55" t="s">
        <v>143</v>
      </c>
      <c r="CC20" s="42" t="s">
        <v>149</v>
      </c>
      <c r="CD20" s="68" t="s">
        <v>174</v>
      </c>
      <c r="CE20" s="66"/>
      <c r="CF20" s="69" t="s">
        <v>143</v>
      </c>
      <c r="CG20" s="64"/>
      <c r="CH20" s="69" t="s">
        <v>143</v>
      </c>
      <c r="CI20" s="64"/>
      <c r="CJ20" s="63" t="s">
        <v>143</v>
      </c>
      <c r="CK20" s="66"/>
      <c r="CL20" s="63" t="s">
        <v>143</v>
      </c>
      <c r="CM20" s="64" t="s">
        <v>142</v>
      </c>
      <c r="CN20" s="58" t="s">
        <v>174</v>
      </c>
      <c r="CO20" s="49"/>
      <c r="CP20" s="62" t="s">
        <v>143</v>
      </c>
      <c r="CQ20" s="42"/>
      <c r="CR20" s="55" t="s">
        <v>143</v>
      </c>
      <c r="CS20" s="42"/>
      <c r="CT20" s="50" t="s">
        <v>143</v>
      </c>
      <c r="CU20" s="35"/>
      <c r="CV20" s="55" t="s">
        <v>143</v>
      </c>
      <c r="CW20" s="42" t="s">
        <v>149</v>
      </c>
      <c r="CX20" s="68" t="s">
        <v>174</v>
      </c>
      <c r="CY20" s="66"/>
      <c r="CZ20" s="69" t="s">
        <v>143</v>
      </c>
      <c r="DA20" s="64"/>
      <c r="DB20" s="69" t="s">
        <v>143</v>
      </c>
      <c r="DC20" s="64"/>
      <c r="DD20" s="63" t="s">
        <v>143</v>
      </c>
      <c r="DE20" s="66"/>
      <c r="DF20" s="63" t="s">
        <v>143</v>
      </c>
      <c r="DG20" s="64" t="s">
        <v>142</v>
      </c>
      <c r="DH20" s="58" t="s">
        <v>174</v>
      </c>
      <c r="DI20" s="49"/>
      <c r="DJ20" s="62" t="s">
        <v>143</v>
      </c>
      <c r="DK20" s="42"/>
      <c r="DL20" s="55" t="s">
        <v>143</v>
      </c>
      <c r="DM20" s="42"/>
      <c r="DN20" s="50" t="s">
        <v>143</v>
      </c>
      <c r="DO20" s="35"/>
      <c r="DP20" s="55" t="s">
        <v>143</v>
      </c>
      <c r="DQ20" s="42" t="s">
        <v>149</v>
      </c>
      <c r="DR20" s="68" t="s">
        <v>174</v>
      </c>
      <c r="DS20" s="66"/>
      <c r="DT20" s="69" t="s">
        <v>143</v>
      </c>
      <c r="DU20" s="64"/>
      <c r="DV20" s="69" t="s">
        <v>143</v>
      </c>
      <c r="DW20" s="64"/>
      <c r="DX20" s="63" t="s">
        <v>143</v>
      </c>
      <c r="DY20" s="66"/>
      <c r="DZ20" s="63" t="s">
        <v>143</v>
      </c>
      <c r="EA20" s="64" t="s">
        <v>142</v>
      </c>
      <c r="EB20" s="58" t="s">
        <v>174</v>
      </c>
      <c r="EC20" s="49"/>
      <c r="ED20" s="62" t="s">
        <v>143</v>
      </c>
      <c r="EE20" s="42"/>
      <c r="EF20" s="55" t="s">
        <v>143</v>
      </c>
      <c r="EG20" s="42"/>
      <c r="EH20" s="50" t="s">
        <v>143</v>
      </c>
      <c r="EI20" s="35"/>
      <c r="EJ20" s="55" t="s">
        <v>143</v>
      </c>
      <c r="EK20" s="42" t="s">
        <v>149</v>
      </c>
      <c r="EL20" s="68" t="s">
        <v>174</v>
      </c>
      <c r="EM20" s="66"/>
      <c r="EN20" s="69" t="s">
        <v>143</v>
      </c>
      <c r="EO20" s="64"/>
      <c r="EP20" s="69" t="s">
        <v>143</v>
      </c>
      <c r="EQ20" s="64"/>
      <c r="ER20" s="63" t="s">
        <v>143</v>
      </c>
      <c r="ES20" s="66"/>
      <c r="ET20" s="63" t="s">
        <v>143</v>
      </c>
      <c r="EU20" s="64" t="s">
        <v>142</v>
      </c>
      <c r="EV20" s="58" t="s">
        <v>174</v>
      </c>
      <c r="EW20" s="49"/>
      <c r="EX20" s="62" t="s">
        <v>143</v>
      </c>
      <c r="EY20" s="42"/>
      <c r="EZ20" s="55" t="s">
        <v>143</v>
      </c>
      <c r="FA20" s="42"/>
      <c r="FB20" s="50" t="s">
        <v>143</v>
      </c>
      <c r="FC20" s="35"/>
      <c r="FD20" s="55" t="s">
        <v>143</v>
      </c>
      <c r="FE20" s="42" t="s">
        <v>149</v>
      </c>
      <c r="FF20" s="68" t="s">
        <v>174</v>
      </c>
      <c r="FG20" s="66"/>
      <c r="FH20" s="69" t="s">
        <v>143</v>
      </c>
      <c r="FI20" s="64"/>
      <c r="FJ20" s="69" t="s">
        <v>143</v>
      </c>
      <c r="FK20" s="64"/>
      <c r="FL20" s="63" t="s">
        <v>143</v>
      </c>
      <c r="FM20" s="66"/>
      <c r="FN20" s="63" t="s">
        <v>143</v>
      </c>
      <c r="FO20" s="64" t="s">
        <v>142</v>
      </c>
      <c r="FP20" s="58" t="s">
        <v>174</v>
      </c>
      <c r="FQ20" s="49"/>
      <c r="FR20" s="62" t="s">
        <v>143</v>
      </c>
      <c r="FS20" s="42"/>
      <c r="FT20" s="55" t="s">
        <v>143</v>
      </c>
      <c r="FU20" s="42"/>
      <c r="FV20" s="50" t="s">
        <v>143</v>
      </c>
      <c r="FW20" s="35"/>
      <c r="FX20" s="55" t="s">
        <v>143</v>
      </c>
      <c r="FY20" s="42" t="s">
        <v>149</v>
      </c>
      <c r="FZ20" s="68" t="s">
        <v>174</v>
      </c>
      <c r="GA20" s="66"/>
      <c r="GB20" s="69" t="s">
        <v>143</v>
      </c>
      <c r="GC20" s="64"/>
      <c r="GD20" s="69" t="s">
        <v>143</v>
      </c>
      <c r="GE20" s="64"/>
      <c r="GF20" s="63" t="s">
        <v>143</v>
      </c>
      <c r="GG20" s="66"/>
      <c r="GH20" s="63" t="s">
        <v>143</v>
      </c>
      <c r="GI20" s="64" t="s">
        <v>142</v>
      </c>
      <c r="GJ20" s="58" t="s">
        <v>174</v>
      </c>
      <c r="GK20" s="49"/>
      <c r="GL20" s="62" t="s">
        <v>143</v>
      </c>
      <c r="GM20" s="42"/>
      <c r="GN20" s="55" t="s">
        <v>143</v>
      </c>
      <c r="GO20" s="42"/>
      <c r="GP20" s="50" t="s">
        <v>143</v>
      </c>
      <c r="GQ20" s="35"/>
      <c r="GR20" s="55" t="s">
        <v>143</v>
      </c>
      <c r="GS20" s="42" t="s">
        <v>149</v>
      </c>
      <c r="GT20" s="68" t="s">
        <v>174</v>
      </c>
      <c r="GU20" s="66"/>
      <c r="GV20" s="69" t="s">
        <v>143</v>
      </c>
      <c r="GW20" s="64"/>
      <c r="GX20" s="69" t="s">
        <v>143</v>
      </c>
      <c r="GY20" s="64"/>
      <c r="GZ20" s="63" t="s">
        <v>143</v>
      </c>
      <c r="HA20" s="66"/>
      <c r="HB20" s="63" t="s">
        <v>143</v>
      </c>
      <c r="HC20" s="64" t="s">
        <v>142</v>
      </c>
      <c r="HD20" s="58" t="s">
        <v>174</v>
      </c>
      <c r="HE20" s="49"/>
      <c r="HF20" s="62" t="s">
        <v>143</v>
      </c>
      <c r="HG20" s="42"/>
      <c r="HH20" s="55" t="s">
        <v>143</v>
      </c>
      <c r="HI20" s="42"/>
      <c r="HJ20" s="50" t="s">
        <v>143</v>
      </c>
      <c r="HK20" s="35"/>
      <c r="HL20" s="55" t="s">
        <v>143</v>
      </c>
      <c r="HM20" s="42" t="s">
        <v>149</v>
      </c>
      <c r="HN20" s="68" t="s">
        <v>174</v>
      </c>
      <c r="HO20" s="66"/>
      <c r="HP20" s="69" t="s">
        <v>143</v>
      </c>
      <c r="HQ20" s="64"/>
      <c r="HR20" s="69" t="s">
        <v>143</v>
      </c>
      <c r="HS20" s="64"/>
      <c r="HT20" s="63" t="s">
        <v>143</v>
      </c>
      <c r="HU20" s="66"/>
      <c r="HV20" s="63" t="s">
        <v>143</v>
      </c>
      <c r="HW20" s="64" t="s">
        <v>142</v>
      </c>
      <c r="HX20" s="58" t="s">
        <v>174</v>
      </c>
      <c r="HY20" s="49"/>
      <c r="HZ20" s="62" t="s">
        <v>143</v>
      </c>
      <c r="IA20" s="42"/>
      <c r="IB20" s="55" t="s">
        <v>143</v>
      </c>
      <c r="IC20" s="42"/>
      <c r="ID20" s="50" t="s">
        <v>143</v>
      </c>
      <c r="IE20" s="35"/>
      <c r="IF20" s="55" t="s">
        <v>143</v>
      </c>
      <c r="IG20" s="42" t="s">
        <v>149</v>
      </c>
      <c r="IH20" s="68" t="s">
        <v>174</v>
      </c>
      <c r="II20" s="66"/>
      <c r="IJ20" s="69" t="s">
        <v>143</v>
      </c>
      <c r="IK20" s="64"/>
      <c r="IL20" s="69" t="s">
        <v>143</v>
      </c>
      <c r="IM20" s="64"/>
      <c r="IN20" s="63" t="s">
        <v>143</v>
      </c>
      <c r="IO20" s="66"/>
      <c r="IP20" s="63" t="s">
        <v>143</v>
      </c>
      <c r="IQ20" s="64" t="s">
        <v>142</v>
      </c>
      <c r="IR20" s="58" t="s">
        <v>174</v>
      </c>
      <c r="IS20" s="49"/>
      <c r="IT20" s="62" t="s">
        <v>143</v>
      </c>
      <c r="IU20" s="42"/>
      <c r="IV20" s="55" t="s">
        <v>143</v>
      </c>
      <c r="IW20" s="42"/>
      <c r="IX20" s="50" t="s">
        <v>143</v>
      </c>
      <c r="IY20" s="35"/>
      <c r="IZ20" s="55" t="s">
        <v>143</v>
      </c>
      <c r="JA20" s="42" t="s">
        <v>149</v>
      </c>
      <c r="JB20" s="68" t="s">
        <v>174</v>
      </c>
      <c r="JC20" s="66"/>
      <c r="JD20" s="69" t="s">
        <v>143</v>
      </c>
      <c r="JE20" s="64"/>
      <c r="JF20" s="69" t="s">
        <v>143</v>
      </c>
      <c r="JG20" s="64"/>
      <c r="JH20" s="63" t="s">
        <v>143</v>
      </c>
      <c r="JI20" s="66"/>
      <c r="JJ20" s="63" t="s">
        <v>143</v>
      </c>
      <c r="JK20" s="64" t="s">
        <v>142</v>
      </c>
      <c r="JL20" s="58" t="s">
        <v>174</v>
      </c>
      <c r="JM20" s="49"/>
      <c r="JN20" s="62" t="s">
        <v>143</v>
      </c>
      <c r="JO20" s="42"/>
      <c r="JP20" s="55" t="s">
        <v>143</v>
      </c>
      <c r="JQ20" s="42"/>
      <c r="JR20" s="50" t="s">
        <v>143</v>
      </c>
      <c r="JS20" s="35"/>
      <c r="JT20" s="55" t="s">
        <v>143</v>
      </c>
      <c r="JU20" s="42" t="s">
        <v>149</v>
      </c>
      <c r="JV20" s="68" t="s">
        <v>174</v>
      </c>
      <c r="JW20" s="66"/>
      <c r="JX20" s="69" t="s">
        <v>143</v>
      </c>
      <c r="JY20" s="64"/>
      <c r="JZ20" s="69" t="s">
        <v>143</v>
      </c>
      <c r="KA20" s="64"/>
      <c r="KB20" s="63" t="s">
        <v>143</v>
      </c>
      <c r="KC20" s="66"/>
      <c r="KD20" s="63" t="s">
        <v>143</v>
      </c>
      <c r="KE20" s="64" t="s">
        <v>142</v>
      </c>
      <c r="KF20" s="58" t="s">
        <v>174</v>
      </c>
      <c r="KG20" s="49"/>
      <c r="KH20" s="62" t="s">
        <v>143</v>
      </c>
      <c r="KI20" s="42"/>
      <c r="KJ20" s="55" t="s">
        <v>143</v>
      </c>
      <c r="KK20" s="42"/>
      <c r="KL20" s="50" t="s">
        <v>143</v>
      </c>
      <c r="KM20" s="35"/>
      <c r="KN20" s="55" t="s">
        <v>143</v>
      </c>
      <c r="KO20" s="42" t="s">
        <v>149</v>
      </c>
      <c r="KP20" s="68" t="s">
        <v>174</v>
      </c>
      <c r="KQ20" s="66"/>
      <c r="KR20" s="69" t="s">
        <v>143</v>
      </c>
      <c r="KS20" s="64"/>
      <c r="KT20" s="69" t="s">
        <v>143</v>
      </c>
      <c r="KU20" s="64"/>
      <c r="KV20" s="63" t="s">
        <v>143</v>
      </c>
      <c r="KW20" s="66"/>
      <c r="KX20" s="63" t="s">
        <v>143</v>
      </c>
      <c r="KY20" s="64" t="s">
        <v>142</v>
      </c>
      <c r="KZ20" s="58" t="s">
        <v>174</v>
      </c>
      <c r="LA20" s="49"/>
      <c r="LB20" s="62" t="s">
        <v>143</v>
      </c>
      <c r="LC20" s="42"/>
      <c r="LD20" s="55" t="s">
        <v>143</v>
      </c>
      <c r="LE20" s="42"/>
      <c r="LF20" s="50" t="s">
        <v>143</v>
      </c>
      <c r="LG20" s="35"/>
      <c r="LH20" s="55" t="s">
        <v>143</v>
      </c>
      <c r="LI20" s="42" t="s">
        <v>149</v>
      </c>
      <c r="LJ20" s="68" t="s">
        <v>174</v>
      </c>
      <c r="LK20" s="66"/>
      <c r="LL20" s="69" t="s">
        <v>143</v>
      </c>
      <c r="LM20" s="64"/>
      <c r="LN20" s="69" t="s">
        <v>143</v>
      </c>
      <c r="LO20" s="64"/>
      <c r="LP20" s="63" t="s">
        <v>143</v>
      </c>
      <c r="LQ20" s="66"/>
      <c r="LR20" s="63" t="s">
        <v>143</v>
      </c>
      <c r="LS20" s="64" t="s">
        <v>142</v>
      </c>
      <c r="LT20" s="58" t="s">
        <v>174</v>
      </c>
      <c r="LU20" s="49"/>
      <c r="LV20" s="62" t="s">
        <v>143</v>
      </c>
      <c r="LW20" s="42"/>
      <c r="LX20" s="55" t="s">
        <v>143</v>
      </c>
      <c r="LY20" s="42"/>
      <c r="LZ20" s="50" t="s">
        <v>143</v>
      </c>
      <c r="MA20" s="35"/>
      <c r="MB20" s="55" t="s">
        <v>143</v>
      </c>
      <c r="MC20" s="42" t="s">
        <v>149</v>
      </c>
      <c r="MD20" s="68" t="s">
        <v>174</v>
      </c>
      <c r="ME20" s="66"/>
      <c r="MF20" s="69" t="s">
        <v>143</v>
      </c>
      <c r="MG20" s="64"/>
      <c r="MH20" s="69" t="s">
        <v>143</v>
      </c>
      <c r="MI20" s="64"/>
      <c r="MJ20" s="63" t="s">
        <v>143</v>
      </c>
      <c r="MK20" s="66"/>
      <c r="ML20" s="63" t="s">
        <v>143</v>
      </c>
      <c r="MM20" s="64" t="s">
        <v>142</v>
      </c>
      <c r="MN20" s="58" t="s">
        <v>174</v>
      </c>
      <c r="MO20" s="49"/>
      <c r="MP20" s="62" t="s">
        <v>143</v>
      </c>
      <c r="MQ20" s="42"/>
      <c r="MR20" s="55" t="s">
        <v>143</v>
      </c>
      <c r="MS20" s="42"/>
      <c r="MT20" s="50" t="s">
        <v>143</v>
      </c>
      <c r="MU20" s="35"/>
      <c r="MV20" s="55" t="s">
        <v>143</v>
      </c>
      <c r="MW20" s="42" t="s">
        <v>149</v>
      </c>
      <c r="MX20" s="68" t="s">
        <v>174</v>
      </c>
      <c r="MY20" s="66"/>
      <c r="MZ20" s="69" t="s">
        <v>143</v>
      </c>
      <c r="NA20" s="64"/>
      <c r="NB20" s="69" t="s">
        <v>143</v>
      </c>
      <c r="NC20" s="64"/>
      <c r="ND20" s="63" t="s">
        <v>143</v>
      </c>
      <c r="NE20" s="66"/>
      <c r="NF20" s="63" t="s">
        <v>143</v>
      </c>
      <c r="NG20" s="64" t="s">
        <v>142</v>
      </c>
      <c r="NH20" s="58" t="s">
        <v>174</v>
      </c>
      <c r="NI20" s="49"/>
      <c r="NJ20" s="62" t="s">
        <v>143</v>
      </c>
      <c r="NK20" s="42"/>
      <c r="NL20" s="55" t="s">
        <v>143</v>
      </c>
      <c r="NM20" s="42"/>
      <c r="NN20" s="50" t="s">
        <v>143</v>
      </c>
      <c r="NO20" s="35"/>
      <c r="NP20" s="55" t="s">
        <v>143</v>
      </c>
      <c r="NQ20" s="42" t="s">
        <v>149</v>
      </c>
      <c r="NR20" s="68" t="s">
        <v>174</v>
      </c>
      <c r="NS20" s="66"/>
      <c r="NT20" s="69" t="s">
        <v>143</v>
      </c>
      <c r="NU20" s="64"/>
      <c r="NV20" s="69" t="s">
        <v>143</v>
      </c>
      <c r="NW20" s="64"/>
      <c r="NX20" s="63" t="s">
        <v>143</v>
      </c>
      <c r="NY20" s="66"/>
      <c r="NZ20" s="63" t="s">
        <v>143</v>
      </c>
      <c r="OA20" s="64" t="s">
        <v>142</v>
      </c>
      <c r="OB20" s="58" t="s">
        <v>174</v>
      </c>
      <c r="OC20" s="49"/>
      <c r="OD20" s="62" t="s">
        <v>143</v>
      </c>
      <c r="OE20" s="42"/>
      <c r="OF20" s="55" t="s">
        <v>143</v>
      </c>
      <c r="OG20" s="42"/>
      <c r="OH20" s="50" t="s">
        <v>143</v>
      </c>
      <c r="OI20" s="35"/>
      <c r="OJ20" s="55" t="s">
        <v>143</v>
      </c>
      <c r="OK20" s="42" t="s">
        <v>149</v>
      </c>
      <c r="OL20" s="68" t="s">
        <v>174</v>
      </c>
      <c r="OM20" s="66"/>
      <c r="ON20" s="69" t="s">
        <v>143</v>
      </c>
      <c r="OO20" s="64"/>
      <c r="OP20" s="69" t="s">
        <v>143</v>
      </c>
      <c r="OQ20" s="64"/>
      <c r="OR20" s="63" t="s">
        <v>143</v>
      </c>
      <c r="OS20" s="66"/>
      <c r="OT20" s="63" t="s">
        <v>143</v>
      </c>
      <c r="OU20" s="64" t="s">
        <v>142</v>
      </c>
      <c r="OV20" s="58" t="s">
        <v>174</v>
      </c>
      <c r="OW20" s="49"/>
      <c r="OX20" s="62" t="s">
        <v>143</v>
      </c>
      <c r="OY20" s="42"/>
      <c r="OZ20" s="55" t="s">
        <v>143</v>
      </c>
      <c r="PA20" s="42"/>
      <c r="PB20" s="50" t="s">
        <v>143</v>
      </c>
      <c r="PC20" s="35"/>
      <c r="PD20" s="55" t="s">
        <v>143</v>
      </c>
      <c r="PE20" s="42" t="s">
        <v>149</v>
      </c>
      <c r="PF20" s="68" t="s">
        <v>174</v>
      </c>
      <c r="PG20" s="66"/>
      <c r="PH20" s="69" t="s">
        <v>143</v>
      </c>
      <c r="PI20" s="64"/>
      <c r="PJ20" s="69" t="s">
        <v>143</v>
      </c>
      <c r="PK20" s="64"/>
      <c r="PL20" s="63" t="s">
        <v>143</v>
      </c>
      <c r="PM20" s="66"/>
      <c r="PN20" s="63" t="s">
        <v>143</v>
      </c>
      <c r="PO20" s="64" t="s">
        <v>142</v>
      </c>
      <c r="PP20" s="58" t="s">
        <v>174</v>
      </c>
      <c r="PQ20" s="49"/>
      <c r="PR20" s="62" t="s">
        <v>143</v>
      </c>
      <c r="PS20" s="42"/>
      <c r="PT20" s="55" t="s">
        <v>143</v>
      </c>
      <c r="PU20" s="42"/>
      <c r="PV20" s="50" t="s">
        <v>143</v>
      </c>
      <c r="PW20" s="35"/>
      <c r="PX20" s="55" t="s">
        <v>143</v>
      </c>
      <c r="PY20" s="42" t="s">
        <v>149</v>
      </c>
      <c r="PZ20" s="68" t="s">
        <v>174</v>
      </c>
      <c r="QA20" s="66"/>
      <c r="QB20" s="69" t="s">
        <v>143</v>
      </c>
      <c r="QC20" s="64"/>
      <c r="QD20" s="69" t="s">
        <v>143</v>
      </c>
      <c r="QE20" s="64"/>
      <c r="QF20" s="63" t="s">
        <v>143</v>
      </c>
      <c r="QG20" s="66"/>
      <c r="QH20" s="63" t="s">
        <v>143</v>
      </c>
      <c r="QI20" s="64" t="s">
        <v>142</v>
      </c>
      <c r="QJ20" s="58" t="s">
        <v>174</v>
      </c>
      <c r="QK20" s="49"/>
      <c r="QL20" s="62" t="s">
        <v>143</v>
      </c>
      <c r="QM20" s="42"/>
      <c r="QN20" s="55" t="s">
        <v>143</v>
      </c>
      <c r="QO20" s="42"/>
      <c r="QP20" s="50" t="s">
        <v>143</v>
      </c>
      <c r="QQ20" s="35"/>
      <c r="QR20" s="55" t="s">
        <v>143</v>
      </c>
      <c r="QS20" s="42" t="s">
        <v>149</v>
      </c>
      <c r="QT20" s="68" t="s">
        <v>174</v>
      </c>
      <c r="QU20" s="66"/>
      <c r="QV20" s="69" t="s">
        <v>143</v>
      </c>
      <c r="QW20" s="64"/>
      <c r="QX20" s="69" t="s">
        <v>143</v>
      </c>
      <c r="QY20" s="64"/>
      <c r="QZ20" s="63" t="s">
        <v>143</v>
      </c>
      <c r="RA20" s="66"/>
      <c r="RB20" s="63" t="s">
        <v>143</v>
      </c>
      <c r="RC20" s="64" t="s">
        <v>142</v>
      </c>
      <c r="RD20" s="58" t="s">
        <v>174</v>
      </c>
      <c r="RE20" s="49"/>
      <c r="RF20" s="62" t="s">
        <v>143</v>
      </c>
      <c r="RG20" s="42"/>
      <c r="RH20" s="55" t="s">
        <v>143</v>
      </c>
      <c r="RI20" s="42"/>
      <c r="RJ20" s="50" t="s">
        <v>143</v>
      </c>
      <c r="RK20" s="35"/>
      <c r="RL20" s="55" t="s">
        <v>143</v>
      </c>
      <c r="RM20" s="42" t="s">
        <v>149</v>
      </c>
      <c r="RN20" s="68" t="s">
        <v>174</v>
      </c>
      <c r="RO20" s="66"/>
      <c r="RP20" s="69" t="s">
        <v>143</v>
      </c>
      <c r="RQ20" s="64"/>
      <c r="RR20" s="69" t="s">
        <v>143</v>
      </c>
      <c r="RS20" s="64"/>
      <c r="RT20" s="63" t="s">
        <v>143</v>
      </c>
      <c r="RU20" s="66"/>
      <c r="RV20" s="63" t="s">
        <v>143</v>
      </c>
      <c r="RW20" s="64" t="s">
        <v>142</v>
      </c>
      <c r="RX20" s="58" t="s">
        <v>174</v>
      </c>
      <c r="RY20" s="49"/>
      <c r="RZ20" s="62" t="s">
        <v>143</v>
      </c>
      <c r="SA20" s="42"/>
      <c r="SB20" s="55" t="s">
        <v>143</v>
      </c>
      <c r="SC20" s="42"/>
      <c r="SD20" s="50" t="s">
        <v>143</v>
      </c>
      <c r="SE20" s="35"/>
      <c r="SF20" s="55" t="s">
        <v>143</v>
      </c>
      <c r="SG20" s="42" t="s">
        <v>149</v>
      </c>
      <c r="SH20" s="68" t="s">
        <v>174</v>
      </c>
      <c r="SI20" s="66"/>
      <c r="SJ20" s="69" t="s">
        <v>143</v>
      </c>
      <c r="SK20" s="64"/>
      <c r="SL20" s="69" t="s">
        <v>143</v>
      </c>
      <c r="SM20" s="64"/>
      <c r="SN20" s="63" t="s">
        <v>143</v>
      </c>
      <c r="SO20" s="66"/>
      <c r="SP20" s="63" t="s">
        <v>143</v>
      </c>
      <c r="SQ20" s="64" t="s">
        <v>142</v>
      </c>
      <c r="SR20" s="58" t="s">
        <v>174</v>
      </c>
      <c r="SS20" s="49"/>
      <c r="ST20" s="62" t="s">
        <v>143</v>
      </c>
      <c r="SU20" s="42"/>
      <c r="SV20" s="55" t="s">
        <v>143</v>
      </c>
      <c r="SW20" s="42"/>
      <c r="SX20" s="50" t="s">
        <v>143</v>
      </c>
      <c r="SY20" s="35"/>
      <c r="SZ20" s="55" t="s">
        <v>143</v>
      </c>
      <c r="TA20" s="42" t="s">
        <v>149</v>
      </c>
      <c r="TB20" s="68" t="s">
        <v>174</v>
      </c>
      <c r="TC20" s="66"/>
      <c r="TD20" s="69" t="s">
        <v>143</v>
      </c>
      <c r="TE20" s="64"/>
      <c r="TF20" s="69" t="s">
        <v>143</v>
      </c>
      <c r="TG20" s="64"/>
      <c r="TH20" s="63" t="s">
        <v>143</v>
      </c>
      <c r="TI20" s="66"/>
      <c r="TJ20" s="63" t="s">
        <v>143</v>
      </c>
      <c r="TK20" s="64" t="s">
        <v>142</v>
      </c>
      <c r="TL20" s="58" t="s">
        <v>174</v>
      </c>
      <c r="TM20" s="49"/>
      <c r="TN20" s="62" t="s">
        <v>143</v>
      </c>
      <c r="TO20" s="42"/>
      <c r="TP20" s="55" t="s">
        <v>143</v>
      </c>
      <c r="TQ20" s="42"/>
      <c r="TR20" s="50" t="s">
        <v>143</v>
      </c>
      <c r="TS20" s="35"/>
      <c r="TT20" s="55" t="s">
        <v>143</v>
      </c>
      <c r="TU20" s="42" t="s">
        <v>149</v>
      </c>
      <c r="TV20" s="68" t="s">
        <v>174</v>
      </c>
      <c r="TW20" s="66"/>
      <c r="TX20" s="69" t="s">
        <v>143</v>
      </c>
      <c r="TY20" s="64"/>
      <c r="TZ20" s="69" t="s">
        <v>143</v>
      </c>
      <c r="UA20" s="64"/>
      <c r="UB20" s="63" t="s">
        <v>143</v>
      </c>
      <c r="UC20" s="66"/>
      <c r="UD20" s="63" t="s">
        <v>143</v>
      </c>
      <c r="UE20" s="64" t="s">
        <v>142</v>
      </c>
      <c r="UF20" s="58" t="s">
        <v>174</v>
      </c>
      <c r="UG20" s="49"/>
      <c r="UH20" s="62" t="s">
        <v>143</v>
      </c>
      <c r="UI20" s="42"/>
      <c r="UJ20" s="55" t="s">
        <v>143</v>
      </c>
      <c r="UK20" s="42"/>
      <c r="UL20" s="50" t="s">
        <v>143</v>
      </c>
      <c r="UM20" s="35"/>
      <c r="UN20" s="55" t="s">
        <v>143</v>
      </c>
      <c r="UO20" s="42" t="s">
        <v>149</v>
      </c>
      <c r="UP20" s="68" t="s">
        <v>174</v>
      </c>
      <c r="UQ20" s="66"/>
      <c r="UR20" s="69" t="s">
        <v>143</v>
      </c>
      <c r="US20" s="64"/>
      <c r="UT20" s="69" t="s">
        <v>143</v>
      </c>
      <c r="UU20" s="64"/>
      <c r="UV20" s="63" t="s">
        <v>143</v>
      </c>
      <c r="UW20" s="66"/>
      <c r="UX20" s="63" t="s">
        <v>143</v>
      </c>
      <c r="UY20" s="64" t="s">
        <v>142</v>
      </c>
      <c r="UZ20" s="58" t="s">
        <v>174</v>
      </c>
      <c r="VA20" s="49"/>
      <c r="VB20" s="62" t="s">
        <v>143</v>
      </c>
      <c r="VC20" s="42"/>
      <c r="VD20" s="55" t="s">
        <v>143</v>
      </c>
      <c r="VE20" s="42"/>
      <c r="VF20" s="50" t="s">
        <v>143</v>
      </c>
      <c r="VG20" s="35"/>
      <c r="VH20" s="55" t="s">
        <v>143</v>
      </c>
      <c r="VI20" s="42" t="s">
        <v>149</v>
      </c>
      <c r="VJ20" s="68" t="s">
        <v>174</v>
      </c>
      <c r="VK20" s="66"/>
      <c r="VL20" s="69" t="s">
        <v>143</v>
      </c>
      <c r="VM20" s="64"/>
      <c r="VN20" s="69" t="s">
        <v>143</v>
      </c>
      <c r="VO20" s="64"/>
      <c r="VP20" s="63" t="s">
        <v>143</v>
      </c>
      <c r="VQ20" s="66"/>
      <c r="VR20" s="63" t="s">
        <v>143</v>
      </c>
      <c r="VS20" s="64" t="s">
        <v>142</v>
      </c>
      <c r="VT20" s="58" t="s">
        <v>174</v>
      </c>
      <c r="VU20" s="49"/>
      <c r="VV20" s="62" t="s">
        <v>143</v>
      </c>
      <c r="VW20" s="42"/>
      <c r="VX20" s="55" t="s">
        <v>143</v>
      </c>
      <c r="VY20" s="42"/>
      <c r="VZ20" s="50" t="s">
        <v>143</v>
      </c>
      <c r="WA20" s="35"/>
      <c r="WB20" s="55" t="s">
        <v>143</v>
      </c>
      <c r="WC20" s="42" t="s">
        <v>149</v>
      </c>
    </row>
    <row r="21" spans="1:601">
      <c r="A21" s="48" t="s">
        <v>176</v>
      </c>
      <c r="B21" s="64" t="s">
        <v>16</v>
      </c>
      <c r="C21" s="42" t="str">
        <f>INDEX('Deroulé 5Jours'!$A$4:$A$56,MATCH(B21,'Deroulé 5Jours'!B$4:B$56,0),1)</f>
        <v>agent 7</v>
      </c>
      <c r="D21" s="48" t="s">
        <v>141</v>
      </c>
      <c r="E21" s="42"/>
      <c r="F21" s="48" t="s">
        <v>141</v>
      </c>
      <c r="G21" s="42"/>
      <c r="H21" s="49" t="s">
        <v>141</v>
      </c>
      <c r="I21" s="42"/>
      <c r="J21" s="48" t="s">
        <v>141</v>
      </c>
      <c r="K21" s="42"/>
      <c r="L21" s="49" t="s">
        <v>173</v>
      </c>
      <c r="M21" s="42"/>
      <c r="N21" s="47" t="s">
        <v>141</v>
      </c>
      <c r="O21" s="42"/>
      <c r="P21" s="48" t="s">
        <v>141</v>
      </c>
      <c r="Q21" s="42"/>
      <c r="R21" s="49" t="s">
        <v>141</v>
      </c>
      <c r="S21" s="42"/>
      <c r="T21" s="49" t="s">
        <v>141</v>
      </c>
      <c r="U21" s="42"/>
      <c r="V21" s="48" t="s">
        <v>173</v>
      </c>
      <c r="W21" s="42"/>
      <c r="X21" s="48" t="s">
        <v>141</v>
      </c>
      <c r="Y21" s="42"/>
      <c r="Z21" s="48" t="s">
        <v>141</v>
      </c>
      <c r="AA21" s="42"/>
      <c r="AB21" s="49" t="s">
        <v>141</v>
      </c>
      <c r="AC21" s="42"/>
      <c r="AD21" s="48" t="s">
        <v>141</v>
      </c>
      <c r="AE21" s="42"/>
      <c r="AF21" s="49" t="s">
        <v>173</v>
      </c>
      <c r="AG21" s="42"/>
      <c r="AH21" s="47" t="s">
        <v>141</v>
      </c>
      <c r="AI21" s="42"/>
      <c r="AJ21" s="48" t="s">
        <v>141</v>
      </c>
      <c r="AK21" s="42"/>
      <c r="AL21" s="49" t="s">
        <v>141</v>
      </c>
      <c r="AM21" s="42"/>
      <c r="AN21" s="49" t="s">
        <v>141</v>
      </c>
      <c r="AO21" s="42"/>
      <c r="AP21" s="48" t="s">
        <v>173</v>
      </c>
      <c r="AQ21" s="42"/>
      <c r="AR21" s="48" t="s">
        <v>141</v>
      </c>
      <c r="AS21" s="42"/>
      <c r="AT21" s="48" t="s">
        <v>141</v>
      </c>
      <c r="AU21" s="42"/>
      <c r="AV21" s="49" t="s">
        <v>141</v>
      </c>
      <c r="AW21" s="42"/>
      <c r="AX21" s="48" t="s">
        <v>141</v>
      </c>
      <c r="AY21" s="42"/>
      <c r="AZ21" s="49" t="s">
        <v>173</v>
      </c>
      <c r="BA21" s="42"/>
      <c r="BB21" s="47" t="s">
        <v>141</v>
      </c>
      <c r="BC21" s="42"/>
      <c r="BD21" s="48" t="s">
        <v>141</v>
      </c>
      <c r="BE21" s="42"/>
      <c r="BF21" s="49" t="s">
        <v>141</v>
      </c>
      <c r="BG21" s="42"/>
      <c r="BH21" s="49" t="s">
        <v>141</v>
      </c>
      <c r="BI21" s="42"/>
      <c r="BJ21" s="48" t="s">
        <v>173</v>
      </c>
      <c r="BK21" s="42"/>
      <c r="BL21" s="48" t="s">
        <v>141</v>
      </c>
      <c r="BM21" s="42"/>
      <c r="BN21" s="48" t="s">
        <v>141</v>
      </c>
      <c r="BO21" s="42"/>
      <c r="BP21" s="49" t="s">
        <v>141</v>
      </c>
      <c r="BQ21" s="42"/>
      <c r="BR21" s="48" t="s">
        <v>141</v>
      </c>
      <c r="BS21" s="42"/>
      <c r="BT21" s="49" t="s">
        <v>173</v>
      </c>
      <c r="BU21" s="42"/>
      <c r="BV21" s="47" t="s">
        <v>141</v>
      </c>
      <c r="BW21" s="42"/>
      <c r="BX21" s="48" t="s">
        <v>141</v>
      </c>
      <c r="BY21" s="42"/>
      <c r="BZ21" s="49" t="s">
        <v>141</v>
      </c>
      <c r="CA21" s="42"/>
      <c r="CB21" s="49" t="s">
        <v>141</v>
      </c>
      <c r="CC21" s="42"/>
      <c r="CD21" s="48" t="s">
        <v>173</v>
      </c>
      <c r="CE21" s="42"/>
      <c r="CF21" s="48" t="s">
        <v>141</v>
      </c>
      <c r="CG21" s="42"/>
      <c r="CH21" s="48" t="s">
        <v>141</v>
      </c>
      <c r="CI21" s="42"/>
      <c r="CJ21" s="49" t="s">
        <v>141</v>
      </c>
      <c r="CK21" s="42"/>
      <c r="CL21" s="48" t="s">
        <v>141</v>
      </c>
      <c r="CM21" s="42"/>
      <c r="CN21" s="49" t="s">
        <v>173</v>
      </c>
      <c r="CO21" s="42"/>
      <c r="CP21" s="47" t="s">
        <v>141</v>
      </c>
      <c r="CQ21" s="42"/>
      <c r="CR21" s="48" t="s">
        <v>141</v>
      </c>
      <c r="CS21" s="42"/>
      <c r="CT21" s="49" t="s">
        <v>141</v>
      </c>
      <c r="CU21" s="42"/>
      <c r="CV21" s="49" t="s">
        <v>141</v>
      </c>
      <c r="CW21" s="42"/>
      <c r="CX21" s="48" t="s">
        <v>173</v>
      </c>
      <c r="CY21" s="42"/>
      <c r="CZ21" s="48" t="s">
        <v>141</v>
      </c>
      <c r="DA21" s="42"/>
      <c r="DB21" s="48" t="s">
        <v>141</v>
      </c>
      <c r="DC21" s="42"/>
      <c r="DD21" s="49" t="s">
        <v>141</v>
      </c>
      <c r="DE21" s="42"/>
      <c r="DF21" s="48" t="s">
        <v>141</v>
      </c>
      <c r="DG21" s="42"/>
      <c r="DH21" s="49" t="s">
        <v>173</v>
      </c>
      <c r="DI21" s="42"/>
      <c r="DJ21" s="47" t="s">
        <v>141</v>
      </c>
      <c r="DK21" s="42"/>
      <c r="DL21" s="48" t="s">
        <v>141</v>
      </c>
      <c r="DM21" s="42"/>
      <c r="DN21" s="49" t="s">
        <v>141</v>
      </c>
      <c r="DO21" s="42"/>
      <c r="DP21" s="49" t="s">
        <v>141</v>
      </c>
      <c r="DQ21" s="42"/>
      <c r="DR21" s="48" t="s">
        <v>173</v>
      </c>
      <c r="DS21" s="42"/>
      <c r="DT21" s="48" t="s">
        <v>141</v>
      </c>
      <c r="DU21" s="42"/>
      <c r="DV21" s="48" t="s">
        <v>141</v>
      </c>
      <c r="DW21" s="42"/>
      <c r="DX21" s="49" t="s">
        <v>141</v>
      </c>
      <c r="DY21" s="42"/>
      <c r="DZ21" s="48" t="s">
        <v>141</v>
      </c>
      <c r="EA21" s="42"/>
      <c r="EB21" s="49" t="s">
        <v>173</v>
      </c>
      <c r="EC21" s="42"/>
      <c r="ED21" s="47" t="s">
        <v>141</v>
      </c>
      <c r="EE21" s="42"/>
      <c r="EF21" s="48" t="s">
        <v>141</v>
      </c>
      <c r="EG21" s="42"/>
      <c r="EH21" s="49" t="s">
        <v>141</v>
      </c>
      <c r="EI21" s="42"/>
      <c r="EJ21" s="49" t="s">
        <v>141</v>
      </c>
      <c r="EK21" s="42"/>
      <c r="EL21" s="48" t="s">
        <v>173</v>
      </c>
      <c r="EM21" s="42"/>
      <c r="EN21" s="48" t="s">
        <v>141</v>
      </c>
      <c r="EO21" s="42"/>
      <c r="EP21" s="48" t="s">
        <v>141</v>
      </c>
      <c r="EQ21" s="42"/>
      <c r="ER21" s="49" t="s">
        <v>141</v>
      </c>
      <c r="ES21" s="42"/>
      <c r="ET21" s="48" t="s">
        <v>141</v>
      </c>
      <c r="EU21" s="42"/>
      <c r="EV21" s="49" t="s">
        <v>173</v>
      </c>
      <c r="EW21" s="42"/>
      <c r="EX21" s="47" t="s">
        <v>141</v>
      </c>
      <c r="EY21" s="42"/>
      <c r="EZ21" s="48" t="s">
        <v>141</v>
      </c>
      <c r="FA21" s="42"/>
      <c r="FB21" s="49" t="s">
        <v>141</v>
      </c>
      <c r="FC21" s="42"/>
      <c r="FD21" s="49" t="s">
        <v>141</v>
      </c>
      <c r="FE21" s="42"/>
      <c r="FF21" s="48" t="s">
        <v>173</v>
      </c>
      <c r="FG21" s="42"/>
      <c r="FH21" s="48" t="s">
        <v>141</v>
      </c>
      <c r="FI21" s="42"/>
      <c r="FJ21" s="48" t="s">
        <v>141</v>
      </c>
      <c r="FK21" s="42"/>
      <c r="FL21" s="49" t="s">
        <v>141</v>
      </c>
      <c r="FM21" s="42"/>
      <c r="FN21" s="48" t="s">
        <v>141</v>
      </c>
      <c r="FO21" s="42"/>
      <c r="FP21" s="49" t="s">
        <v>173</v>
      </c>
      <c r="FQ21" s="42"/>
      <c r="FR21" s="47" t="s">
        <v>141</v>
      </c>
      <c r="FS21" s="42"/>
      <c r="FT21" s="48" t="s">
        <v>141</v>
      </c>
      <c r="FU21" s="42"/>
      <c r="FV21" s="49" t="s">
        <v>141</v>
      </c>
      <c r="FW21" s="42"/>
      <c r="FX21" s="49" t="s">
        <v>141</v>
      </c>
      <c r="FY21" s="42"/>
      <c r="FZ21" s="48" t="s">
        <v>173</v>
      </c>
      <c r="GA21" s="42"/>
      <c r="GB21" s="48" t="s">
        <v>141</v>
      </c>
      <c r="GC21" s="42"/>
      <c r="GD21" s="48" t="s">
        <v>141</v>
      </c>
      <c r="GE21" s="42"/>
      <c r="GF21" s="49" t="s">
        <v>141</v>
      </c>
      <c r="GG21" s="42"/>
      <c r="GH21" s="48" t="s">
        <v>141</v>
      </c>
      <c r="GI21" s="42"/>
      <c r="GJ21" s="49" t="s">
        <v>173</v>
      </c>
      <c r="GK21" s="42"/>
      <c r="GL21" s="47" t="s">
        <v>141</v>
      </c>
      <c r="GM21" s="42"/>
      <c r="GN21" s="48" t="s">
        <v>141</v>
      </c>
      <c r="GO21" s="42"/>
      <c r="GP21" s="49" t="s">
        <v>141</v>
      </c>
      <c r="GQ21" s="42"/>
      <c r="GR21" s="49" t="s">
        <v>141</v>
      </c>
      <c r="GS21" s="42"/>
      <c r="GT21" s="48" t="s">
        <v>173</v>
      </c>
      <c r="GU21" s="42"/>
      <c r="GV21" s="48" t="s">
        <v>141</v>
      </c>
      <c r="GW21" s="42"/>
      <c r="GX21" s="48" t="s">
        <v>141</v>
      </c>
      <c r="GY21" s="42"/>
      <c r="GZ21" s="49" t="s">
        <v>141</v>
      </c>
      <c r="HA21" s="42"/>
      <c r="HB21" s="48" t="s">
        <v>141</v>
      </c>
      <c r="HC21" s="42"/>
      <c r="HD21" s="49" t="s">
        <v>173</v>
      </c>
      <c r="HE21" s="42"/>
      <c r="HF21" s="47" t="s">
        <v>141</v>
      </c>
      <c r="HG21" s="42"/>
      <c r="HH21" s="48" t="s">
        <v>141</v>
      </c>
      <c r="HI21" s="42"/>
      <c r="HJ21" s="49" t="s">
        <v>141</v>
      </c>
      <c r="HK21" s="42"/>
      <c r="HL21" s="49" t="s">
        <v>141</v>
      </c>
      <c r="HM21" s="42"/>
      <c r="HN21" s="48" t="s">
        <v>173</v>
      </c>
      <c r="HO21" s="42"/>
      <c r="HP21" s="48" t="s">
        <v>141</v>
      </c>
      <c r="HQ21" s="42"/>
      <c r="HR21" s="48" t="s">
        <v>141</v>
      </c>
      <c r="HS21" s="42"/>
      <c r="HT21" s="49" t="s">
        <v>141</v>
      </c>
      <c r="HU21" s="42"/>
      <c r="HV21" s="48" t="s">
        <v>141</v>
      </c>
      <c r="HW21" s="42"/>
      <c r="HX21" s="49" t="s">
        <v>173</v>
      </c>
      <c r="HY21" s="42"/>
      <c r="HZ21" s="47" t="s">
        <v>141</v>
      </c>
      <c r="IA21" s="42"/>
      <c r="IB21" s="48" t="s">
        <v>141</v>
      </c>
      <c r="IC21" s="42"/>
      <c r="ID21" s="49" t="s">
        <v>141</v>
      </c>
      <c r="IE21" s="42"/>
      <c r="IF21" s="49" t="s">
        <v>141</v>
      </c>
      <c r="IG21" s="42"/>
      <c r="IH21" s="48" t="s">
        <v>173</v>
      </c>
      <c r="II21" s="42"/>
      <c r="IJ21" s="48" t="s">
        <v>141</v>
      </c>
      <c r="IK21" s="42"/>
      <c r="IL21" s="48" t="s">
        <v>141</v>
      </c>
      <c r="IM21" s="42"/>
      <c r="IN21" s="49" t="s">
        <v>141</v>
      </c>
      <c r="IO21" s="42"/>
      <c r="IP21" s="48" t="s">
        <v>141</v>
      </c>
      <c r="IQ21" s="42"/>
      <c r="IR21" s="49" t="s">
        <v>173</v>
      </c>
      <c r="IS21" s="42"/>
      <c r="IT21" s="47" t="s">
        <v>141</v>
      </c>
      <c r="IU21" s="42"/>
      <c r="IV21" s="48" t="s">
        <v>141</v>
      </c>
      <c r="IW21" s="42"/>
      <c r="IX21" s="49" t="s">
        <v>141</v>
      </c>
      <c r="IY21" s="42"/>
      <c r="IZ21" s="49" t="s">
        <v>141</v>
      </c>
      <c r="JA21" s="42"/>
      <c r="JB21" s="48" t="s">
        <v>173</v>
      </c>
      <c r="JC21" s="42"/>
      <c r="JD21" s="48" t="s">
        <v>141</v>
      </c>
      <c r="JE21" s="42"/>
      <c r="JF21" s="48" t="s">
        <v>141</v>
      </c>
      <c r="JG21" s="42"/>
      <c r="JH21" s="49" t="s">
        <v>141</v>
      </c>
      <c r="JI21" s="42"/>
      <c r="JJ21" s="48" t="s">
        <v>141</v>
      </c>
      <c r="JK21" s="42"/>
      <c r="JL21" s="49" t="s">
        <v>173</v>
      </c>
      <c r="JM21" s="42"/>
      <c r="JN21" s="47" t="s">
        <v>141</v>
      </c>
      <c r="JO21" s="42"/>
      <c r="JP21" s="48" t="s">
        <v>141</v>
      </c>
      <c r="JQ21" s="42"/>
      <c r="JR21" s="49" t="s">
        <v>141</v>
      </c>
      <c r="JS21" s="42"/>
      <c r="JT21" s="49" t="s">
        <v>141</v>
      </c>
      <c r="JU21" s="42"/>
      <c r="JV21" s="48" t="s">
        <v>173</v>
      </c>
      <c r="JW21" s="42"/>
      <c r="JX21" s="48" t="s">
        <v>141</v>
      </c>
      <c r="JY21" s="42"/>
      <c r="JZ21" s="48" t="s">
        <v>141</v>
      </c>
      <c r="KA21" s="42"/>
      <c r="KB21" s="49" t="s">
        <v>141</v>
      </c>
      <c r="KC21" s="42"/>
      <c r="KD21" s="48" t="s">
        <v>141</v>
      </c>
      <c r="KE21" s="42"/>
      <c r="KF21" s="49" t="s">
        <v>173</v>
      </c>
      <c r="KG21" s="42"/>
      <c r="KH21" s="47" t="s">
        <v>141</v>
      </c>
      <c r="KI21" s="42"/>
      <c r="KJ21" s="48" t="s">
        <v>141</v>
      </c>
      <c r="KK21" s="42"/>
      <c r="KL21" s="49" t="s">
        <v>141</v>
      </c>
      <c r="KM21" s="42"/>
      <c r="KN21" s="49" t="s">
        <v>141</v>
      </c>
      <c r="KO21" s="42"/>
      <c r="KP21" s="48" t="s">
        <v>173</v>
      </c>
      <c r="KQ21" s="42"/>
      <c r="KR21" s="48" t="s">
        <v>141</v>
      </c>
      <c r="KS21" s="42"/>
      <c r="KT21" s="48" t="s">
        <v>141</v>
      </c>
      <c r="KU21" s="42"/>
      <c r="KV21" s="49" t="s">
        <v>141</v>
      </c>
      <c r="KW21" s="42"/>
      <c r="KX21" s="48" t="s">
        <v>141</v>
      </c>
      <c r="KY21" s="42"/>
      <c r="KZ21" s="49" t="s">
        <v>173</v>
      </c>
      <c r="LA21" s="42"/>
      <c r="LB21" s="47" t="s">
        <v>141</v>
      </c>
      <c r="LC21" s="42"/>
      <c r="LD21" s="48" t="s">
        <v>141</v>
      </c>
      <c r="LE21" s="42"/>
      <c r="LF21" s="49" t="s">
        <v>141</v>
      </c>
      <c r="LG21" s="42"/>
      <c r="LH21" s="49" t="s">
        <v>141</v>
      </c>
      <c r="LI21" s="42"/>
      <c r="LJ21" s="48" t="s">
        <v>173</v>
      </c>
      <c r="LK21" s="42"/>
      <c r="LL21" s="48" t="s">
        <v>141</v>
      </c>
      <c r="LM21" s="42"/>
      <c r="LN21" s="48" t="s">
        <v>141</v>
      </c>
      <c r="LO21" s="42"/>
      <c r="LP21" s="49" t="s">
        <v>141</v>
      </c>
      <c r="LQ21" s="42"/>
      <c r="LR21" s="48" t="s">
        <v>141</v>
      </c>
      <c r="LS21" s="42"/>
      <c r="LT21" s="49" t="s">
        <v>173</v>
      </c>
      <c r="LU21" s="42"/>
      <c r="LV21" s="47" t="s">
        <v>141</v>
      </c>
      <c r="LW21" s="42"/>
      <c r="LX21" s="48" t="s">
        <v>141</v>
      </c>
      <c r="LY21" s="42"/>
      <c r="LZ21" s="49" t="s">
        <v>141</v>
      </c>
      <c r="MA21" s="42"/>
      <c r="MB21" s="49" t="s">
        <v>141</v>
      </c>
      <c r="MC21" s="42"/>
      <c r="MD21" s="48" t="s">
        <v>173</v>
      </c>
      <c r="ME21" s="42"/>
      <c r="MF21" s="48" t="s">
        <v>141</v>
      </c>
      <c r="MG21" s="42"/>
      <c r="MH21" s="48" t="s">
        <v>141</v>
      </c>
      <c r="MI21" s="42"/>
      <c r="MJ21" s="49" t="s">
        <v>141</v>
      </c>
      <c r="MK21" s="42"/>
      <c r="ML21" s="48" t="s">
        <v>141</v>
      </c>
      <c r="MM21" s="42"/>
      <c r="MN21" s="49" t="s">
        <v>173</v>
      </c>
      <c r="MO21" s="42"/>
      <c r="MP21" s="47" t="s">
        <v>141</v>
      </c>
      <c r="MQ21" s="42"/>
      <c r="MR21" s="48" t="s">
        <v>141</v>
      </c>
      <c r="MS21" s="42"/>
      <c r="MT21" s="49" t="s">
        <v>141</v>
      </c>
      <c r="MU21" s="42"/>
      <c r="MV21" s="49" t="s">
        <v>141</v>
      </c>
      <c r="MW21" s="42"/>
      <c r="MX21" s="48" t="s">
        <v>173</v>
      </c>
      <c r="MY21" s="42"/>
      <c r="MZ21" s="48" t="s">
        <v>141</v>
      </c>
      <c r="NA21" s="42"/>
      <c r="NB21" s="48" t="s">
        <v>141</v>
      </c>
      <c r="NC21" s="42"/>
      <c r="ND21" s="49" t="s">
        <v>141</v>
      </c>
      <c r="NE21" s="42"/>
      <c r="NF21" s="48" t="s">
        <v>141</v>
      </c>
      <c r="NG21" s="42"/>
      <c r="NH21" s="49" t="s">
        <v>173</v>
      </c>
      <c r="NI21" s="42"/>
      <c r="NJ21" s="47" t="s">
        <v>141</v>
      </c>
      <c r="NK21" s="42"/>
      <c r="NL21" s="48" t="s">
        <v>141</v>
      </c>
      <c r="NM21" s="42"/>
      <c r="NN21" s="49" t="s">
        <v>141</v>
      </c>
      <c r="NO21" s="42"/>
      <c r="NP21" s="49" t="s">
        <v>141</v>
      </c>
      <c r="NQ21" s="42"/>
      <c r="NR21" s="48" t="s">
        <v>173</v>
      </c>
      <c r="NS21" s="42"/>
      <c r="NT21" s="48" t="s">
        <v>141</v>
      </c>
      <c r="NU21" s="42"/>
      <c r="NV21" s="48" t="s">
        <v>141</v>
      </c>
      <c r="NW21" s="42"/>
      <c r="NX21" s="49" t="s">
        <v>141</v>
      </c>
      <c r="NY21" s="42"/>
      <c r="NZ21" s="48" t="s">
        <v>141</v>
      </c>
      <c r="OA21" s="42"/>
      <c r="OB21" s="49" t="s">
        <v>173</v>
      </c>
      <c r="OC21" s="42"/>
      <c r="OD21" s="47" t="s">
        <v>141</v>
      </c>
      <c r="OE21" s="42"/>
      <c r="OF21" s="48" t="s">
        <v>141</v>
      </c>
      <c r="OG21" s="42"/>
      <c r="OH21" s="49" t="s">
        <v>141</v>
      </c>
      <c r="OI21" s="42"/>
      <c r="OJ21" s="49" t="s">
        <v>141</v>
      </c>
      <c r="OK21" s="42"/>
      <c r="OL21" s="48" t="s">
        <v>173</v>
      </c>
      <c r="OM21" s="42"/>
      <c r="ON21" s="48" t="s">
        <v>141</v>
      </c>
      <c r="OO21" s="42"/>
      <c r="OP21" s="48" t="s">
        <v>141</v>
      </c>
      <c r="OQ21" s="42"/>
      <c r="OR21" s="49" t="s">
        <v>141</v>
      </c>
      <c r="OS21" s="42"/>
      <c r="OT21" s="48" t="s">
        <v>141</v>
      </c>
      <c r="OU21" s="42"/>
      <c r="OV21" s="49" t="s">
        <v>173</v>
      </c>
      <c r="OW21" s="42"/>
      <c r="OX21" s="47" t="s">
        <v>141</v>
      </c>
      <c r="OY21" s="42"/>
      <c r="OZ21" s="48" t="s">
        <v>141</v>
      </c>
      <c r="PA21" s="42"/>
      <c r="PB21" s="49" t="s">
        <v>141</v>
      </c>
      <c r="PC21" s="42"/>
      <c r="PD21" s="49" t="s">
        <v>141</v>
      </c>
      <c r="PE21" s="42"/>
      <c r="PF21" s="48" t="s">
        <v>173</v>
      </c>
      <c r="PG21" s="42"/>
      <c r="PH21" s="48" t="s">
        <v>141</v>
      </c>
      <c r="PI21" s="42"/>
      <c r="PJ21" s="48" t="s">
        <v>141</v>
      </c>
      <c r="PK21" s="42"/>
      <c r="PL21" s="49" t="s">
        <v>141</v>
      </c>
      <c r="PM21" s="42"/>
      <c r="PN21" s="48" t="s">
        <v>141</v>
      </c>
      <c r="PO21" s="42"/>
      <c r="PP21" s="49" t="s">
        <v>173</v>
      </c>
      <c r="PQ21" s="42"/>
      <c r="PR21" s="47" t="s">
        <v>141</v>
      </c>
      <c r="PS21" s="42"/>
      <c r="PT21" s="48" t="s">
        <v>141</v>
      </c>
      <c r="PU21" s="42"/>
      <c r="PV21" s="49" t="s">
        <v>141</v>
      </c>
      <c r="PW21" s="42"/>
      <c r="PX21" s="49" t="s">
        <v>141</v>
      </c>
      <c r="PY21" s="42"/>
      <c r="PZ21" s="48" t="s">
        <v>173</v>
      </c>
      <c r="QA21" s="42"/>
      <c r="QB21" s="48" t="s">
        <v>141</v>
      </c>
      <c r="QC21" s="42"/>
      <c r="QD21" s="48" t="s">
        <v>141</v>
      </c>
      <c r="QE21" s="42"/>
      <c r="QF21" s="49" t="s">
        <v>141</v>
      </c>
      <c r="QG21" s="42"/>
      <c r="QH21" s="48" t="s">
        <v>141</v>
      </c>
      <c r="QI21" s="42"/>
      <c r="QJ21" s="49" t="s">
        <v>173</v>
      </c>
      <c r="QK21" s="42"/>
      <c r="QL21" s="47" t="s">
        <v>141</v>
      </c>
      <c r="QM21" s="42"/>
      <c r="QN21" s="48" t="s">
        <v>141</v>
      </c>
      <c r="QO21" s="42"/>
      <c r="QP21" s="49" t="s">
        <v>141</v>
      </c>
      <c r="QQ21" s="42"/>
      <c r="QR21" s="49" t="s">
        <v>141</v>
      </c>
      <c r="QS21" s="42"/>
      <c r="QT21" s="48" t="s">
        <v>173</v>
      </c>
      <c r="QU21" s="42"/>
      <c r="QV21" s="48" t="s">
        <v>141</v>
      </c>
      <c r="QW21" s="42"/>
      <c r="QX21" s="48" t="s">
        <v>141</v>
      </c>
      <c r="QY21" s="42"/>
      <c r="QZ21" s="49" t="s">
        <v>141</v>
      </c>
      <c r="RA21" s="42"/>
      <c r="RB21" s="48" t="s">
        <v>141</v>
      </c>
      <c r="RC21" s="42"/>
      <c r="RD21" s="49" t="s">
        <v>173</v>
      </c>
      <c r="RE21" s="42"/>
      <c r="RF21" s="47" t="s">
        <v>141</v>
      </c>
      <c r="RG21" s="42"/>
      <c r="RH21" s="48" t="s">
        <v>141</v>
      </c>
      <c r="RI21" s="42"/>
      <c r="RJ21" s="49" t="s">
        <v>141</v>
      </c>
      <c r="RK21" s="42"/>
      <c r="RL21" s="49" t="s">
        <v>141</v>
      </c>
      <c r="RM21" s="42"/>
      <c r="RN21" s="48" t="s">
        <v>173</v>
      </c>
      <c r="RO21" s="42"/>
      <c r="RP21" s="48" t="s">
        <v>141</v>
      </c>
      <c r="RQ21" s="42"/>
      <c r="RR21" s="48" t="s">
        <v>141</v>
      </c>
      <c r="RS21" s="42"/>
      <c r="RT21" s="49" t="s">
        <v>141</v>
      </c>
      <c r="RU21" s="42"/>
      <c r="RV21" s="48" t="s">
        <v>141</v>
      </c>
      <c r="RW21" s="42"/>
      <c r="RX21" s="49" t="s">
        <v>173</v>
      </c>
      <c r="RY21" s="42"/>
      <c r="RZ21" s="47" t="s">
        <v>141</v>
      </c>
      <c r="SA21" s="42"/>
      <c r="SB21" s="48" t="s">
        <v>141</v>
      </c>
      <c r="SC21" s="42"/>
      <c r="SD21" s="49" t="s">
        <v>141</v>
      </c>
      <c r="SE21" s="42"/>
      <c r="SF21" s="49" t="s">
        <v>141</v>
      </c>
      <c r="SG21" s="42"/>
      <c r="SH21" s="48" t="s">
        <v>173</v>
      </c>
      <c r="SI21" s="42"/>
      <c r="SJ21" s="48" t="s">
        <v>141</v>
      </c>
      <c r="SK21" s="42"/>
      <c r="SL21" s="48" t="s">
        <v>141</v>
      </c>
      <c r="SM21" s="42"/>
      <c r="SN21" s="49" t="s">
        <v>141</v>
      </c>
      <c r="SO21" s="42"/>
      <c r="SP21" s="48" t="s">
        <v>141</v>
      </c>
      <c r="SQ21" s="42"/>
      <c r="SR21" s="49" t="s">
        <v>173</v>
      </c>
      <c r="SS21" s="42"/>
      <c r="ST21" s="47" t="s">
        <v>141</v>
      </c>
      <c r="SU21" s="42"/>
      <c r="SV21" s="48" t="s">
        <v>141</v>
      </c>
      <c r="SW21" s="42"/>
      <c r="SX21" s="49" t="s">
        <v>141</v>
      </c>
      <c r="SY21" s="42"/>
      <c r="SZ21" s="49" t="s">
        <v>141</v>
      </c>
      <c r="TA21" s="42"/>
      <c r="TB21" s="48" t="s">
        <v>173</v>
      </c>
      <c r="TC21" s="42"/>
      <c r="TD21" s="48" t="s">
        <v>141</v>
      </c>
      <c r="TE21" s="42"/>
      <c r="TF21" s="48" t="s">
        <v>141</v>
      </c>
      <c r="TG21" s="42"/>
      <c r="TH21" s="49" t="s">
        <v>141</v>
      </c>
      <c r="TI21" s="42"/>
      <c r="TJ21" s="48" t="s">
        <v>141</v>
      </c>
      <c r="TK21" s="42"/>
      <c r="TL21" s="49" t="s">
        <v>173</v>
      </c>
      <c r="TM21" s="42"/>
      <c r="TN21" s="47" t="s">
        <v>141</v>
      </c>
      <c r="TO21" s="42"/>
      <c r="TP21" s="48" t="s">
        <v>141</v>
      </c>
      <c r="TQ21" s="42"/>
      <c r="TR21" s="49" t="s">
        <v>141</v>
      </c>
      <c r="TS21" s="42"/>
      <c r="TT21" s="49" t="s">
        <v>141</v>
      </c>
      <c r="TU21" s="42"/>
      <c r="TV21" s="48" t="s">
        <v>173</v>
      </c>
      <c r="TW21" s="42"/>
      <c r="TX21" s="48" t="s">
        <v>141</v>
      </c>
      <c r="TY21" s="42"/>
      <c r="TZ21" s="48" t="s">
        <v>141</v>
      </c>
      <c r="UA21" s="42"/>
      <c r="UB21" s="49" t="s">
        <v>141</v>
      </c>
      <c r="UC21" s="42"/>
      <c r="UD21" s="48" t="s">
        <v>141</v>
      </c>
      <c r="UE21" s="42"/>
      <c r="UF21" s="49" t="s">
        <v>173</v>
      </c>
      <c r="UG21" s="42"/>
      <c r="UH21" s="47" t="s">
        <v>141</v>
      </c>
      <c r="UI21" s="42"/>
      <c r="UJ21" s="48" t="s">
        <v>141</v>
      </c>
      <c r="UK21" s="42"/>
      <c r="UL21" s="49" t="s">
        <v>141</v>
      </c>
      <c r="UM21" s="42"/>
      <c r="UN21" s="49" t="s">
        <v>141</v>
      </c>
      <c r="UO21" s="42"/>
      <c r="UP21" s="48" t="s">
        <v>173</v>
      </c>
      <c r="UQ21" s="42"/>
      <c r="UR21" s="48" t="s">
        <v>141</v>
      </c>
      <c r="US21" s="42"/>
      <c r="UT21" s="48" t="s">
        <v>141</v>
      </c>
      <c r="UU21" s="42"/>
      <c r="UV21" s="49" t="s">
        <v>141</v>
      </c>
      <c r="UW21" s="42"/>
      <c r="UX21" s="48" t="s">
        <v>141</v>
      </c>
      <c r="UY21" s="42"/>
      <c r="UZ21" s="49" t="s">
        <v>173</v>
      </c>
      <c r="VA21" s="42"/>
      <c r="VB21" s="47" t="s">
        <v>141</v>
      </c>
      <c r="VC21" s="42"/>
      <c r="VD21" s="48" t="s">
        <v>141</v>
      </c>
      <c r="VE21" s="42"/>
      <c r="VF21" s="49" t="s">
        <v>141</v>
      </c>
      <c r="VG21" s="42"/>
      <c r="VH21" s="49" t="s">
        <v>141</v>
      </c>
      <c r="VI21" s="42"/>
      <c r="VJ21" s="48" t="s">
        <v>173</v>
      </c>
      <c r="VK21" s="42"/>
      <c r="VL21" s="48" t="s">
        <v>141</v>
      </c>
      <c r="VM21" s="42"/>
      <c r="VN21" s="48" t="s">
        <v>141</v>
      </c>
      <c r="VO21" s="42"/>
      <c r="VP21" s="49" t="s">
        <v>141</v>
      </c>
      <c r="VQ21" s="42"/>
      <c r="VR21" s="48" t="s">
        <v>141</v>
      </c>
      <c r="VS21" s="42"/>
      <c r="VT21" s="49" t="s">
        <v>173</v>
      </c>
      <c r="VU21" s="42"/>
      <c r="VV21" s="47" t="s">
        <v>141</v>
      </c>
      <c r="VW21" s="42"/>
      <c r="VX21" s="48" t="s">
        <v>141</v>
      </c>
      <c r="VY21" s="42"/>
      <c r="VZ21" s="49" t="s">
        <v>141</v>
      </c>
      <c r="WA21" s="42"/>
      <c r="WB21" s="49" t="s">
        <v>141</v>
      </c>
      <c r="WC21" s="42"/>
    </row>
    <row r="22" spans="1:601">
      <c r="A22" s="42" t="s">
        <v>176</v>
      </c>
      <c r="B22" s="64" t="s">
        <v>264</v>
      </c>
      <c r="C22" s="42" t="str">
        <f>INDEX('Deroulé 5Jours'!$A$4:$A$56,MATCH(B22,'Deroulé 5Jours'!B$4:B$56,0),1)</f>
        <v>agent 45</v>
      </c>
      <c r="D22" s="42" t="s">
        <v>140</v>
      </c>
      <c r="E22" s="42"/>
      <c r="F22" s="42" t="s">
        <v>140</v>
      </c>
      <c r="G22" s="42"/>
      <c r="H22" s="48" t="s">
        <v>140</v>
      </c>
      <c r="I22" s="42"/>
      <c r="J22" s="42" t="s">
        <v>140</v>
      </c>
      <c r="K22" s="42"/>
      <c r="L22" s="48" t="s">
        <v>172</v>
      </c>
      <c r="M22" s="42"/>
      <c r="N22" s="42" t="s">
        <v>140</v>
      </c>
      <c r="O22" s="42"/>
      <c r="P22" s="42" t="s">
        <v>140</v>
      </c>
      <c r="Q22" s="42"/>
      <c r="R22" s="48" t="s">
        <v>140</v>
      </c>
      <c r="S22" s="42"/>
      <c r="T22" s="48" t="s">
        <v>140</v>
      </c>
      <c r="U22" s="44" t="s">
        <v>176</v>
      </c>
      <c r="V22" s="42" t="s">
        <v>172</v>
      </c>
      <c r="W22" s="42"/>
      <c r="X22" s="42" t="s">
        <v>140</v>
      </c>
      <c r="Y22" s="42"/>
      <c r="Z22" s="42" t="s">
        <v>140</v>
      </c>
      <c r="AA22" s="42"/>
      <c r="AB22" s="48" t="s">
        <v>140</v>
      </c>
      <c r="AC22" s="42"/>
      <c r="AD22" s="42" t="s">
        <v>140</v>
      </c>
      <c r="AE22" s="42"/>
      <c r="AF22" s="48" t="s">
        <v>172</v>
      </c>
      <c r="AG22" s="42"/>
      <c r="AH22" s="42" t="s">
        <v>140</v>
      </c>
      <c r="AI22" s="42"/>
      <c r="AJ22" s="42" t="s">
        <v>140</v>
      </c>
      <c r="AK22" s="42"/>
      <c r="AL22" s="48" t="s">
        <v>140</v>
      </c>
      <c r="AM22" s="42"/>
      <c r="AN22" s="48" t="s">
        <v>140</v>
      </c>
      <c r="AO22" s="44" t="s">
        <v>176</v>
      </c>
      <c r="AP22" s="42" t="s">
        <v>172</v>
      </c>
      <c r="AQ22" s="42"/>
      <c r="AR22" s="42" t="s">
        <v>140</v>
      </c>
      <c r="AS22" s="42"/>
      <c r="AT22" s="42" t="s">
        <v>140</v>
      </c>
      <c r="AU22" s="42"/>
      <c r="AV22" s="48" t="s">
        <v>140</v>
      </c>
      <c r="AW22" s="42"/>
      <c r="AX22" s="42" t="s">
        <v>140</v>
      </c>
      <c r="AY22" s="42"/>
      <c r="AZ22" s="48" t="s">
        <v>172</v>
      </c>
      <c r="BA22" s="42"/>
      <c r="BB22" s="42" t="s">
        <v>140</v>
      </c>
      <c r="BC22" s="42"/>
      <c r="BD22" s="42" t="s">
        <v>140</v>
      </c>
      <c r="BE22" s="42"/>
      <c r="BF22" s="48" t="s">
        <v>140</v>
      </c>
      <c r="BG22" s="42"/>
      <c r="BH22" s="48" t="s">
        <v>140</v>
      </c>
      <c r="BI22" s="44" t="s">
        <v>176</v>
      </c>
      <c r="BJ22" s="42" t="s">
        <v>172</v>
      </c>
      <c r="BK22" s="42"/>
      <c r="BL22" s="42" t="s">
        <v>140</v>
      </c>
      <c r="BM22" s="42"/>
      <c r="BN22" s="42" t="s">
        <v>140</v>
      </c>
      <c r="BO22" s="42"/>
      <c r="BP22" s="48" t="s">
        <v>140</v>
      </c>
      <c r="BQ22" s="42"/>
      <c r="BR22" s="42" t="s">
        <v>140</v>
      </c>
      <c r="BS22" s="42"/>
      <c r="BT22" s="48" t="s">
        <v>172</v>
      </c>
      <c r="BU22" s="42"/>
      <c r="BV22" s="42" t="s">
        <v>140</v>
      </c>
      <c r="BW22" s="42"/>
      <c r="BX22" s="42" t="s">
        <v>140</v>
      </c>
      <c r="BY22" s="42"/>
      <c r="BZ22" s="48" t="s">
        <v>140</v>
      </c>
      <c r="CA22" s="42"/>
      <c r="CB22" s="48" t="s">
        <v>140</v>
      </c>
      <c r="CC22" s="44" t="s">
        <v>176</v>
      </c>
      <c r="CD22" s="42" t="s">
        <v>172</v>
      </c>
      <c r="CE22" s="42"/>
      <c r="CF22" s="42" t="s">
        <v>140</v>
      </c>
      <c r="CG22" s="42"/>
      <c r="CH22" s="42" t="s">
        <v>140</v>
      </c>
      <c r="CI22" s="42"/>
      <c r="CJ22" s="48" t="s">
        <v>140</v>
      </c>
      <c r="CK22" s="42"/>
      <c r="CL22" s="42" t="s">
        <v>140</v>
      </c>
      <c r="CM22" s="42"/>
      <c r="CN22" s="48" t="s">
        <v>172</v>
      </c>
      <c r="CO22" s="42"/>
      <c r="CP22" s="42" t="s">
        <v>140</v>
      </c>
      <c r="CQ22" s="42"/>
      <c r="CR22" s="42" t="s">
        <v>140</v>
      </c>
      <c r="CS22" s="42"/>
      <c r="CT22" s="48" t="s">
        <v>140</v>
      </c>
      <c r="CU22" s="42"/>
      <c r="CV22" s="48" t="s">
        <v>140</v>
      </c>
      <c r="CW22" s="44" t="s">
        <v>176</v>
      </c>
      <c r="CX22" s="42" t="s">
        <v>172</v>
      </c>
      <c r="CY22" s="42"/>
      <c r="CZ22" s="42" t="s">
        <v>140</v>
      </c>
      <c r="DA22" s="42"/>
      <c r="DB22" s="42" t="s">
        <v>140</v>
      </c>
      <c r="DC22" s="42"/>
      <c r="DD22" s="48" t="s">
        <v>140</v>
      </c>
      <c r="DE22" s="42"/>
      <c r="DF22" s="42" t="s">
        <v>140</v>
      </c>
      <c r="DG22" s="42"/>
      <c r="DH22" s="48" t="s">
        <v>172</v>
      </c>
      <c r="DI22" s="42"/>
      <c r="DJ22" s="42" t="s">
        <v>140</v>
      </c>
      <c r="DK22" s="42"/>
      <c r="DL22" s="42" t="s">
        <v>140</v>
      </c>
      <c r="DM22" s="42"/>
      <c r="DN22" s="48" t="s">
        <v>140</v>
      </c>
      <c r="DO22" s="42"/>
      <c r="DP22" s="48" t="s">
        <v>140</v>
      </c>
      <c r="DQ22" s="44" t="s">
        <v>176</v>
      </c>
      <c r="DR22" s="42" t="s">
        <v>172</v>
      </c>
      <c r="DS22" s="42"/>
      <c r="DT22" s="42" t="s">
        <v>140</v>
      </c>
      <c r="DU22" s="42"/>
      <c r="DV22" s="42" t="s">
        <v>140</v>
      </c>
      <c r="DW22" s="42"/>
      <c r="DX22" s="48" t="s">
        <v>140</v>
      </c>
      <c r="DY22" s="42"/>
      <c r="DZ22" s="42" t="s">
        <v>140</v>
      </c>
      <c r="EA22" s="42"/>
      <c r="EB22" s="48" t="s">
        <v>172</v>
      </c>
      <c r="EC22" s="42"/>
      <c r="ED22" s="42" t="s">
        <v>140</v>
      </c>
      <c r="EE22" s="42"/>
      <c r="EF22" s="42" t="s">
        <v>140</v>
      </c>
      <c r="EG22" s="42"/>
      <c r="EH22" s="48" t="s">
        <v>140</v>
      </c>
      <c r="EI22" s="42"/>
      <c r="EJ22" s="48" t="s">
        <v>140</v>
      </c>
      <c r="EK22" s="44" t="s">
        <v>176</v>
      </c>
      <c r="EL22" s="42" t="s">
        <v>172</v>
      </c>
      <c r="EM22" s="42"/>
      <c r="EN22" s="42" t="s">
        <v>140</v>
      </c>
      <c r="EO22" s="42"/>
      <c r="EP22" s="42" t="s">
        <v>140</v>
      </c>
      <c r="EQ22" s="42"/>
      <c r="ER22" s="48" t="s">
        <v>140</v>
      </c>
      <c r="ES22" s="42"/>
      <c r="ET22" s="42" t="s">
        <v>140</v>
      </c>
      <c r="EU22" s="42"/>
      <c r="EV22" s="48" t="s">
        <v>172</v>
      </c>
      <c r="EW22" s="42"/>
      <c r="EX22" s="42" t="s">
        <v>140</v>
      </c>
      <c r="EY22" s="42"/>
      <c r="EZ22" s="42" t="s">
        <v>140</v>
      </c>
      <c r="FA22" s="42"/>
      <c r="FB22" s="48" t="s">
        <v>140</v>
      </c>
      <c r="FC22" s="42"/>
      <c r="FD22" s="48" t="s">
        <v>140</v>
      </c>
      <c r="FE22" s="44" t="s">
        <v>176</v>
      </c>
      <c r="FF22" s="42" t="s">
        <v>172</v>
      </c>
      <c r="FG22" s="42"/>
      <c r="FH22" s="42" t="s">
        <v>140</v>
      </c>
      <c r="FI22" s="42"/>
      <c r="FJ22" s="42" t="s">
        <v>140</v>
      </c>
      <c r="FK22" s="42"/>
      <c r="FL22" s="48" t="s">
        <v>140</v>
      </c>
      <c r="FM22" s="42"/>
      <c r="FN22" s="42" t="s">
        <v>140</v>
      </c>
      <c r="FO22" s="42"/>
      <c r="FP22" s="48" t="s">
        <v>172</v>
      </c>
      <c r="FQ22" s="42"/>
      <c r="FR22" s="42" t="s">
        <v>140</v>
      </c>
      <c r="FS22" s="42"/>
      <c r="FT22" s="42" t="s">
        <v>140</v>
      </c>
      <c r="FU22" s="42"/>
      <c r="FV22" s="48" t="s">
        <v>140</v>
      </c>
      <c r="FW22" s="42"/>
      <c r="FX22" s="48" t="s">
        <v>140</v>
      </c>
      <c r="FY22" s="44" t="s">
        <v>176</v>
      </c>
      <c r="FZ22" s="42" t="s">
        <v>172</v>
      </c>
      <c r="GA22" s="42"/>
      <c r="GB22" s="42" t="s">
        <v>140</v>
      </c>
      <c r="GC22" s="42"/>
      <c r="GD22" s="42" t="s">
        <v>140</v>
      </c>
      <c r="GE22" s="42"/>
      <c r="GF22" s="48" t="s">
        <v>140</v>
      </c>
      <c r="GG22" s="42"/>
      <c r="GH22" s="42" t="s">
        <v>140</v>
      </c>
      <c r="GI22" s="42"/>
      <c r="GJ22" s="48" t="s">
        <v>172</v>
      </c>
      <c r="GK22" s="42"/>
      <c r="GL22" s="42" t="s">
        <v>140</v>
      </c>
      <c r="GM22" s="42"/>
      <c r="GN22" s="42" t="s">
        <v>140</v>
      </c>
      <c r="GO22" s="42"/>
      <c r="GP22" s="48" t="s">
        <v>140</v>
      </c>
      <c r="GQ22" s="42"/>
      <c r="GR22" s="48" t="s">
        <v>140</v>
      </c>
      <c r="GS22" s="44" t="s">
        <v>176</v>
      </c>
      <c r="GT22" s="42" t="s">
        <v>172</v>
      </c>
      <c r="GU22" s="42"/>
      <c r="GV22" s="42" t="s">
        <v>140</v>
      </c>
      <c r="GW22" s="42"/>
      <c r="GX22" s="42" t="s">
        <v>140</v>
      </c>
      <c r="GY22" s="42"/>
      <c r="GZ22" s="48" t="s">
        <v>140</v>
      </c>
      <c r="HA22" s="42"/>
      <c r="HB22" s="42" t="s">
        <v>140</v>
      </c>
      <c r="HC22" s="42"/>
      <c r="HD22" s="48" t="s">
        <v>172</v>
      </c>
      <c r="HE22" s="42"/>
      <c r="HF22" s="42" t="s">
        <v>140</v>
      </c>
      <c r="HG22" s="42"/>
      <c r="HH22" s="42" t="s">
        <v>140</v>
      </c>
      <c r="HI22" s="42"/>
      <c r="HJ22" s="48" t="s">
        <v>140</v>
      </c>
      <c r="HK22" s="42"/>
      <c r="HL22" s="48" t="s">
        <v>140</v>
      </c>
      <c r="HM22" s="44" t="s">
        <v>176</v>
      </c>
      <c r="HN22" s="42" t="s">
        <v>172</v>
      </c>
      <c r="HO22" s="42"/>
      <c r="HP22" s="42" t="s">
        <v>140</v>
      </c>
      <c r="HQ22" s="42"/>
      <c r="HR22" s="42" t="s">
        <v>140</v>
      </c>
      <c r="HS22" s="42"/>
      <c r="HT22" s="48" t="s">
        <v>140</v>
      </c>
      <c r="HU22" s="42"/>
      <c r="HV22" s="42" t="s">
        <v>140</v>
      </c>
      <c r="HW22" s="42"/>
      <c r="HX22" s="48" t="s">
        <v>172</v>
      </c>
      <c r="HY22" s="42"/>
      <c r="HZ22" s="42" t="s">
        <v>140</v>
      </c>
      <c r="IA22" s="42"/>
      <c r="IB22" s="42" t="s">
        <v>140</v>
      </c>
      <c r="IC22" s="42"/>
      <c r="ID22" s="48" t="s">
        <v>140</v>
      </c>
      <c r="IE22" s="42"/>
      <c r="IF22" s="48" t="s">
        <v>140</v>
      </c>
      <c r="IG22" s="44" t="s">
        <v>176</v>
      </c>
      <c r="IH22" s="42" t="s">
        <v>172</v>
      </c>
      <c r="II22" s="42"/>
      <c r="IJ22" s="42" t="s">
        <v>140</v>
      </c>
      <c r="IK22" s="42"/>
      <c r="IL22" s="42" t="s">
        <v>140</v>
      </c>
      <c r="IM22" s="42"/>
      <c r="IN22" s="48" t="s">
        <v>140</v>
      </c>
      <c r="IO22" s="42"/>
      <c r="IP22" s="42" t="s">
        <v>140</v>
      </c>
      <c r="IQ22" s="42"/>
      <c r="IR22" s="48" t="s">
        <v>172</v>
      </c>
      <c r="IS22" s="42"/>
      <c r="IT22" s="42" t="s">
        <v>140</v>
      </c>
      <c r="IU22" s="42"/>
      <c r="IV22" s="42" t="s">
        <v>140</v>
      </c>
      <c r="IW22" s="42"/>
      <c r="IX22" s="48" t="s">
        <v>140</v>
      </c>
      <c r="IY22" s="42"/>
      <c r="IZ22" s="48" t="s">
        <v>140</v>
      </c>
      <c r="JA22" s="44" t="s">
        <v>176</v>
      </c>
      <c r="JB22" s="42" t="s">
        <v>172</v>
      </c>
      <c r="JC22" s="42"/>
      <c r="JD22" s="42" t="s">
        <v>140</v>
      </c>
      <c r="JE22" s="42"/>
      <c r="JF22" s="42" t="s">
        <v>140</v>
      </c>
      <c r="JG22" s="42"/>
      <c r="JH22" s="48" t="s">
        <v>140</v>
      </c>
      <c r="JI22" s="42"/>
      <c r="JJ22" s="42" t="s">
        <v>140</v>
      </c>
      <c r="JK22" s="42"/>
      <c r="JL22" s="48" t="s">
        <v>172</v>
      </c>
      <c r="JM22" s="42"/>
      <c r="JN22" s="42" t="s">
        <v>140</v>
      </c>
      <c r="JO22" s="42"/>
      <c r="JP22" s="42" t="s">
        <v>140</v>
      </c>
      <c r="JQ22" s="42"/>
      <c r="JR22" s="48" t="s">
        <v>140</v>
      </c>
      <c r="JS22" s="42"/>
      <c r="JT22" s="48" t="s">
        <v>140</v>
      </c>
      <c r="JU22" s="44" t="s">
        <v>176</v>
      </c>
      <c r="JV22" s="42" t="s">
        <v>172</v>
      </c>
      <c r="JW22" s="42"/>
      <c r="JX22" s="42" t="s">
        <v>140</v>
      </c>
      <c r="JY22" s="42"/>
      <c r="JZ22" s="42" t="s">
        <v>140</v>
      </c>
      <c r="KA22" s="42"/>
      <c r="KB22" s="48" t="s">
        <v>140</v>
      </c>
      <c r="KC22" s="42"/>
      <c r="KD22" s="42" t="s">
        <v>140</v>
      </c>
      <c r="KE22" s="42"/>
      <c r="KF22" s="48" t="s">
        <v>172</v>
      </c>
      <c r="KG22" s="42"/>
      <c r="KH22" s="42" t="s">
        <v>140</v>
      </c>
      <c r="KI22" s="42"/>
      <c r="KJ22" s="42" t="s">
        <v>140</v>
      </c>
      <c r="KK22" s="42"/>
      <c r="KL22" s="48" t="s">
        <v>140</v>
      </c>
      <c r="KM22" s="42"/>
      <c r="KN22" s="48" t="s">
        <v>140</v>
      </c>
      <c r="KO22" s="44" t="s">
        <v>176</v>
      </c>
      <c r="KP22" s="42" t="s">
        <v>172</v>
      </c>
      <c r="KQ22" s="42"/>
      <c r="KR22" s="42" t="s">
        <v>140</v>
      </c>
      <c r="KS22" s="42"/>
      <c r="KT22" s="42" t="s">
        <v>140</v>
      </c>
      <c r="KU22" s="42"/>
      <c r="KV22" s="48" t="s">
        <v>140</v>
      </c>
      <c r="KW22" s="42"/>
      <c r="KX22" s="42" t="s">
        <v>140</v>
      </c>
      <c r="KY22" s="42"/>
      <c r="KZ22" s="48" t="s">
        <v>172</v>
      </c>
      <c r="LA22" s="42"/>
      <c r="LB22" s="42" t="s">
        <v>140</v>
      </c>
      <c r="LC22" s="42"/>
      <c r="LD22" s="42" t="s">
        <v>140</v>
      </c>
      <c r="LE22" s="42"/>
      <c r="LF22" s="48" t="s">
        <v>140</v>
      </c>
      <c r="LG22" s="42"/>
      <c r="LH22" s="48" t="s">
        <v>140</v>
      </c>
      <c r="LI22" s="44" t="s">
        <v>176</v>
      </c>
      <c r="LJ22" s="42" t="s">
        <v>172</v>
      </c>
      <c r="LK22" s="42"/>
      <c r="LL22" s="42" t="s">
        <v>140</v>
      </c>
      <c r="LM22" s="42"/>
      <c r="LN22" s="42" t="s">
        <v>140</v>
      </c>
      <c r="LO22" s="42"/>
      <c r="LP22" s="48" t="s">
        <v>140</v>
      </c>
      <c r="LQ22" s="42"/>
      <c r="LR22" s="42" t="s">
        <v>140</v>
      </c>
      <c r="LS22" s="42"/>
      <c r="LT22" s="48" t="s">
        <v>172</v>
      </c>
      <c r="LU22" s="42"/>
      <c r="LV22" s="42" t="s">
        <v>140</v>
      </c>
      <c r="LW22" s="42"/>
      <c r="LX22" s="42" t="s">
        <v>140</v>
      </c>
      <c r="LY22" s="42"/>
      <c r="LZ22" s="48" t="s">
        <v>140</v>
      </c>
      <c r="MA22" s="42"/>
      <c r="MB22" s="48" t="s">
        <v>140</v>
      </c>
      <c r="MC22" s="44" t="s">
        <v>176</v>
      </c>
      <c r="MD22" s="42" t="s">
        <v>172</v>
      </c>
      <c r="ME22" s="42"/>
      <c r="MF22" s="42" t="s">
        <v>140</v>
      </c>
      <c r="MG22" s="42"/>
      <c r="MH22" s="42" t="s">
        <v>140</v>
      </c>
      <c r="MI22" s="42"/>
      <c r="MJ22" s="48" t="s">
        <v>140</v>
      </c>
      <c r="MK22" s="42"/>
      <c r="ML22" s="42" t="s">
        <v>140</v>
      </c>
      <c r="MM22" s="42"/>
      <c r="MN22" s="48" t="s">
        <v>172</v>
      </c>
      <c r="MO22" s="42"/>
      <c r="MP22" s="42" t="s">
        <v>140</v>
      </c>
      <c r="MQ22" s="42"/>
      <c r="MR22" s="42" t="s">
        <v>140</v>
      </c>
      <c r="MS22" s="42"/>
      <c r="MT22" s="48" t="s">
        <v>140</v>
      </c>
      <c r="MU22" s="42"/>
      <c r="MV22" s="48" t="s">
        <v>140</v>
      </c>
      <c r="MW22" s="44" t="s">
        <v>176</v>
      </c>
      <c r="MX22" s="42" t="s">
        <v>172</v>
      </c>
      <c r="MY22" s="42"/>
      <c r="MZ22" s="42" t="s">
        <v>140</v>
      </c>
      <c r="NA22" s="42"/>
      <c r="NB22" s="42" t="s">
        <v>140</v>
      </c>
      <c r="NC22" s="42"/>
      <c r="ND22" s="48" t="s">
        <v>140</v>
      </c>
      <c r="NE22" s="42"/>
      <c r="NF22" s="42" t="s">
        <v>140</v>
      </c>
      <c r="NG22" s="42"/>
      <c r="NH22" s="48" t="s">
        <v>172</v>
      </c>
      <c r="NI22" s="42"/>
      <c r="NJ22" s="42" t="s">
        <v>140</v>
      </c>
      <c r="NK22" s="42"/>
      <c r="NL22" s="42" t="s">
        <v>140</v>
      </c>
      <c r="NM22" s="42"/>
      <c r="NN22" s="48" t="s">
        <v>140</v>
      </c>
      <c r="NO22" s="42"/>
      <c r="NP22" s="48" t="s">
        <v>140</v>
      </c>
      <c r="NQ22" s="44" t="s">
        <v>176</v>
      </c>
      <c r="NR22" s="42" t="s">
        <v>172</v>
      </c>
      <c r="NS22" s="42"/>
      <c r="NT22" s="42" t="s">
        <v>140</v>
      </c>
      <c r="NU22" s="42"/>
      <c r="NV22" s="42" t="s">
        <v>140</v>
      </c>
      <c r="NW22" s="42"/>
      <c r="NX22" s="48" t="s">
        <v>140</v>
      </c>
      <c r="NY22" s="42"/>
      <c r="NZ22" s="42" t="s">
        <v>140</v>
      </c>
      <c r="OA22" s="42"/>
      <c r="OB22" s="48" t="s">
        <v>172</v>
      </c>
      <c r="OC22" s="42"/>
      <c r="OD22" s="42" t="s">
        <v>140</v>
      </c>
      <c r="OE22" s="42"/>
      <c r="OF22" s="42" t="s">
        <v>140</v>
      </c>
      <c r="OG22" s="42"/>
      <c r="OH22" s="48" t="s">
        <v>140</v>
      </c>
      <c r="OI22" s="42"/>
      <c r="OJ22" s="48" t="s">
        <v>140</v>
      </c>
      <c r="OK22" s="44" t="s">
        <v>176</v>
      </c>
      <c r="OL22" s="42" t="s">
        <v>172</v>
      </c>
      <c r="OM22" s="42"/>
      <c r="ON22" s="42" t="s">
        <v>140</v>
      </c>
      <c r="OO22" s="42"/>
      <c r="OP22" s="42" t="s">
        <v>140</v>
      </c>
      <c r="OQ22" s="42"/>
      <c r="OR22" s="48" t="s">
        <v>140</v>
      </c>
      <c r="OS22" s="42"/>
      <c r="OT22" s="42" t="s">
        <v>140</v>
      </c>
      <c r="OU22" s="42"/>
      <c r="OV22" s="48" t="s">
        <v>172</v>
      </c>
      <c r="OW22" s="42"/>
      <c r="OX22" s="42" t="s">
        <v>140</v>
      </c>
      <c r="OY22" s="42"/>
      <c r="OZ22" s="42" t="s">
        <v>140</v>
      </c>
      <c r="PA22" s="42"/>
      <c r="PB22" s="48" t="s">
        <v>140</v>
      </c>
      <c r="PC22" s="42"/>
      <c r="PD22" s="48" t="s">
        <v>140</v>
      </c>
      <c r="PE22" s="44" t="s">
        <v>176</v>
      </c>
      <c r="PF22" s="42" t="s">
        <v>172</v>
      </c>
      <c r="PG22" s="42"/>
      <c r="PH22" s="42" t="s">
        <v>140</v>
      </c>
      <c r="PI22" s="42"/>
      <c r="PJ22" s="42" t="s">
        <v>140</v>
      </c>
      <c r="PK22" s="42"/>
      <c r="PL22" s="48" t="s">
        <v>140</v>
      </c>
      <c r="PM22" s="42"/>
      <c r="PN22" s="42" t="s">
        <v>140</v>
      </c>
      <c r="PO22" s="42"/>
      <c r="PP22" s="48" t="s">
        <v>172</v>
      </c>
      <c r="PQ22" s="42"/>
      <c r="PR22" s="42" t="s">
        <v>140</v>
      </c>
      <c r="PS22" s="42"/>
      <c r="PT22" s="42" t="s">
        <v>140</v>
      </c>
      <c r="PU22" s="42"/>
      <c r="PV22" s="48" t="s">
        <v>140</v>
      </c>
      <c r="PW22" s="42"/>
      <c r="PX22" s="48" t="s">
        <v>140</v>
      </c>
      <c r="PY22" s="44" t="s">
        <v>176</v>
      </c>
      <c r="PZ22" s="42" t="s">
        <v>172</v>
      </c>
      <c r="QA22" s="42"/>
      <c r="QB22" s="42" t="s">
        <v>140</v>
      </c>
      <c r="QC22" s="42"/>
      <c r="QD22" s="42" t="s">
        <v>140</v>
      </c>
      <c r="QE22" s="42"/>
      <c r="QF22" s="48" t="s">
        <v>140</v>
      </c>
      <c r="QG22" s="42"/>
      <c r="QH22" s="42" t="s">
        <v>140</v>
      </c>
      <c r="QI22" s="42"/>
      <c r="QJ22" s="48" t="s">
        <v>172</v>
      </c>
      <c r="QK22" s="42"/>
      <c r="QL22" s="42" t="s">
        <v>140</v>
      </c>
      <c r="QM22" s="42"/>
      <c r="QN22" s="42" t="s">
        <v>140</v>
      </c>
      <c r="QO22" s="42"/>
      <c r="QP22" s="48" t="s">
        <v>140</v>
      </c>
      <c r="QQ22" s="42"/>
      <c r="QR22" s="48" t="s">
        <v>140</v>
      </c>
      <c r="QS22" s="44" t="s">
        <v>176</v>
      </c>
      <c r="QT22" s="42" t="s">
        <v>172</v>
      </c>
      <c r="QU22" s="42"/>
      <c r="QV22" s="42" t="s">
        <v>140</v>
      </c>
      <c r="QW22" s="42"/>
      <c r="QX22" s="42" t="s">
        <v>140</v>
      </c>
      <c r="QY22" s="42"/>
      <c r="QZ22" s="48" t="s">
        <v>140</v>
      </c>
      <c r="RA22" s="42"/>
      <c r="RB22" s="42" t="s">
        <v>140</v>
      </c>
      <c r="RC22" s="42"/>
      <c r="RD22" s="48" t="s">
        <v>172</v>
      </c>
      <c r="RE22" s="42"/>
      <c r="RF22" s="42" t="s">
        <v>140</v>
      </c>
      <c r="RG22" s="42"/>
      <c r="RH22" s="42" t="s">
        <v>140</v>
      </c>
      <c r="RI22" s="42"/>
      <c r="RJ22" s="48" t="s">
        <v>140</v>
      </c>
      <c r="RK22" s="42"/>
      <c r="RL22" s="48" t="s">
        <v>140</v>
      </c>
      <c r="RM22" s="44" t="s">
        <v>176</v>
      </c>
      <c r="RN22" s="42" t="s">
        <v>172</v>
      </c>
      <c r="RO22" s="42"/>
      <c r="RP22" s="42" t="s">
        <v>140</v>
      </c>
      <c r="RQ22" s="42"/>
      <c r="RR22" s="42" t="s">
        <v>140</v>
      </c>
      <c r="RS22" s="42"/>
      <c r="RT22" s="48" t="s">
        <v>140</v>
      </c>
      <c r="RU22" s="42"/>
      <c r="RV22" s="42" t="s">
        <v>140</v>
      </c>
      <c r="RW22" s="42"/>
      <c r="RX22" s="48" t="s">
        <v>172</v>
      </c>
      <c r="RY22" s="42"/>
      <c r="RZ22" s="42" t="s">
        <v>140</v>
      </c>
      <c r="SA22" s="42"/>
      <c r="SB22" s="42" t="s">
        <v>140</v>
      </c>
      <c r="SC22" s="42"/>
      <c r="SD22" s="48" t="s">
        <v>140</v>
      </c>
      <c r="SE22" s="42"/>
      <c r="SF22" s="48" t="s">
        <v>140</v>
      </c>
      <c r="SG22" s="44" t="s">
        <v>176</v>
      </c>
      <c r="SH22" s="42" t="s">
        <v>172</v>
      </c>
      <c r="SI22" s="42"/>
      <c r="SJ22" s="42" t="s">
        <v>140</v>
      </c>
      <c r="SK22" s="42"/>
      <c r="SL22" s="42" t="s">
        <v>140</v>
      </c>
      <c r="SM22" s="42"/>
      <c r="SN22" s="48" t="s">
        <v>140</v>
      </c>
      <c r="SO22" s="42"/>
      <c r="SP22" s="42" t="s">
        <v>140</v>
      </c>
      <c r="SQ22" s="42"/>
      <c r="SR22" s="48" t="s">
        <v>172</v>
      </c>
      <c r="SS22" s="42"/>
      <c r="ST22" s="42" t="s">
        <v>140</v>
      </c>
      <c r="SU22" s="42"/>
      <c r="SV22" s="42" t="s">
        <v>140</v>
      </c>
      <c r="SW22" s="42"/>
      <c r="SX22" s="48" t="s">
        <v>140</v>
      </c>
      <c r="SY22" s="42"/>
      <c r="SZ22" s="48" t="s">
        <v>140</v>
      </c>
      <c r="TA22" s="44" t="s">
        <v>176</v>
      </c>
      <c r="TB22" s="42" t="s">
        <v>172</v>
      </c>
      <c r="TC22" s="42"/>
      <c r="TD22" s="42" t="s">
        <v>140</v>
      </c>
      <c r="TE22" s="42"/>
      <c r="TF22" s="42" t="s">
        <v>140</v>
      </c>
      <c r="TG22" s="42"/>
      <c r="TH22" s="48" t="s">
        <v>140</v>
      </c>
      <c r="TI22" s="42"/>
      <c r="TJ22" s="42" t="s">
        <v>140</v>
      </c>
      <c r="TK22" s="42"/>
      <c r="TL22" s="48" t="s">
        <v>172</v>
      </c>
      <c r="TM22" s="42"/>
      <c r="TN22" s="42" t="s">
        <v>140</v>
      </c>
      <c r="TO22" s="42"/>
      <c r="TP22" s="42" t="s">
        <v>140</v>
      </c>
      <c r="TQ22" s="42"/>
      <c r="TR22" s="48" t="s">
        <v>140</v>
      </c>
      <c r="TS22" s="42"/>
      <c r="TT22" s="48" t="s">
        <v>140</v>
      </c>
      <c r="TU22" s="44" t="s">
        <v>176</v>
      </c>
      <c r="TV22" s="42" t="s">
        <v>172</v>
      </c>
      <c r="TW22" s="42"/>
      <c r="TX22" s="42" t="s">
        <v>140</v>
      </c>
      <c r="TY22" s="42"/>
      <c r="TZ22" s="42" t="s">
        <v>140</v>
      </c>
      <c r="UA22" s="42"/>
      <c r="UB22" s="48" t="s">
        <v>140</v>
      </c>
      <c r="UC22" s="42"/>
      <c r="UD22" s="42" t="s">
        <v>140</v>
      </c>
      <c r="UE22" s="42"/>
      <c r="UF22" s="48" t="s">
        <v>172</v>
      </c>
      <c r="UG22" s="42"/>
      <c r="UH22" s="42" t="s">
        <v>140</v>
      </c>
      <c r="UI22" s="42"/>
      <c r="UJ22" s="42" t="s">
        <v>140</v>
      </c>
      <c r="UK22" s="42"/>
      <c r="UL22" s="48" t="s">
        <v>140</v>
      </c>
      <c r="UM22" s="42"/>
      <c r="UN22" s="48" t="s">
        <v>140</v>
      </c>
      <c r="UO22" s="44" t="s">
        <v>176</v>
      </c>
      <c r="UP22" s="42" t="s">
        <v>172</v>
      </c>
      <c r="UQ22" s="42"/>
      <c r="UR22" s="42" t="s">
        <v>140</v>
      </c>
      <c r="US22" s="42"/>
      <c r="UT22" s="42" t="s">
        <v>140</v>
      </c>
      <c r="UU22" s="42"/>
      <c r="UV22" s="48" t="s">
        <v>140</v>
      </c>
      <c r="UW22" s="42"/>
      <c r="UX22" s="42" t="s">
        <v>140</v>
      </c>
      <c r="UY22" s="42"/>
      <c r="UZ22" s="48" t="s">
        <v>172</v>
      </c>
      <c r="VA22" s="42"/>
      <c r="VB22" s="42" t="s">
        <v>140</v>
      </c>
      <c r="VC22" s="42"/>
      <c r="VD22" s="42" t="s">
        <v>140</v>
      </c>
      <c r="VE22" s="42"/>
      <c r="VF22" s="48" t="s">
        <v>140</v>
      </c>
      <c r="VG22" s="42"/>
      <c r="VH22" s="48" t="s">
        <v>140</v>
      </c>
      <c r="VI22" s="44" t="s">
        <v>176</v>
      </c>
      <c r="VJ22" s="42" t="s">
        <v>172</v>
      </c>
      <c r="VK22" s="42"/>
      <c r="VL22" s="42" t="s">
        <v>140</v>
      </c>
      <c r="VM22" s="42"/>
      <c r="VN22" s="42" t="s">
        <v>140</v>
      </c>
      <c r="VO22" s="42"/>
      <c r="VP22" s="48" t="s">
        <v>140</v>
      </c>
      <c r="VQ22" s="42"/>
      <c r="VR22" s="42" t="s">
        <v>140</v>
      </c>
      <c r="VS22" s="42"/>
      <c r="VT22" s="48" t="s">
        <v>172</v>
      </c>
      <c r="VU22" s="42"/>
      <c r="VV22" s="42" t="s">
        <v>140</v>
      </c>
      <c r="VW22" s="42"/>
      <c r="VX22" s="42" t="s">
        <v>140</v>
      </c>
      <c r="VY22" s="42"/>
      <c r="VZ22" s="48" t="s">
        <v>140</v>
      </c>
      <c r="WA22" s="42"/>
      <c r="WB22" s="48" t="s">
        <v>140</v>
      </c>
      <c r="WC22" s="44" t="s">
        <v>176</v>
      </c>
    </row>
    <row r="23" spans="1:601">
      <c r="A23" s="42" t="s">
        <v>262</v>
      </c>
      <c r="B23" s="64" t="s">
        <v>38</v>
      </c>
      <c r="C23" s="42" t="str">
        <f>INDEX('Deroulé 5Jours'!$A$4:$A$56,MATCH(B23,'Deroulé 5Jours'!B$4:B$56,0),1)</f>
        <v>agent 12</v>
      </c>
      <c r="D23" s="42" t="s">
        <v>139</v>
      </c>
      <c r="E23" s="48"/>
      <c r="F23" s="42" t="s">
        <v>139</v>
      </c>
      <c r="G23" s="44"/>
      <c r="H23" s="42" t="s">
        <v>139</v>
      </c>
      <c r="I23" s="42"/>
      <c r="J23" s="42" t="s">
        <v>139</v>
      </c>
      <c r="K23" s="49"/>
      <c r="L23" s="42" t="s">
        <v>139</v>
      </c>
      <c r="M23" s="42"/>
      <c r="N23" s="42" t="s">
        <v>139</v>
      </c>
      <c r="O23" s="48"/>
      <c r="P23" s="42" t="s">
        <v>139</v>
      </c>
      <c r="Q23" s="44"/>
      <c r="R23" s="42" t="s">
        <v>139</v>
      </c>
      <c r="S23" s="42"/>
      <c r="T23" s="42" t="s">
        <v>139</v>
      </c>
      <c r="U23" s="42"/>
      <c r="V23" s="42" t="s">
        <v>139</v>
      </c>
      <c r="W23" s="42"/>
      <c r="X23" s="42" t="s">
        <v>139</v>
      </c>
      <c r="Y23" s="48"/>
      <c r="Z23" s="42" t="s">
        <v>139</v>
      </c>
      <c r="AA23" s="44"/>
      <c r="AB23" s="42" t="s">
        <v>139</v>
      </c>
      <c r="AC23" s="42"/>
      <c r="AD23" s="42" t="s">
        <v>139</v>
      </c>
      <c r="AE23" s="49"/>
      <c r="AF23" s="42" t="s">
        <v>139</v>
      </c>
      <c r="AG23" s="42"/>
      <c r="AH23" s="42" t="s">
        <v>139</v>
      </c>
      <c r="AI23" s="48"/>
      <c r="AJ23" s="42" t="s">
        <v>139</v>
      </c>
      <c r="AK23" s="44"/>
      <c r="AL23" s="42" t="s">
        <v>139</v>
      </c>
      <c r="AM23" s="42"/>
      <c r="AN23" s="42" t="s">
        <v>139</v>
      </c>
      <c r="AO23" s="42"/>
      <c r="AP23" s="42" t="s">
        <v>139</v>
      </c>
      <c r="AQ23" s="42"/>
      <c r="AR23" s="42" t="s">
        <v>139</v>
      </c>
      <c r="AS23" s="48"/>
      <c r="AT23" s="42" t="s">
        <v>139</v>
      </c>
      <c r="AU23" s="44"/>
      <c r="AV23" s="42" t="s">
        <v>139</v>
      </c>
      <c r="AW23" s="42"/>
      <c r="AX23" s="42" t="s">
        <v>139</v>
      </c>
      <c r="AY23" s="49"/>
      <c r="AZ23" s="42" t="s">
        <v>139</v>
      </c>
      <c r="BA23" s="42"/>
      <c r="BB23" s="42" t="s">
        <v>139</v>
      </c>
      <c r="BC23" s="48"/>
      <c r="BD23" s="42" t="s">
        <v>139</v>
      </c>
      <c r="BE23" s="44"/>
      <c r="BF23" s="42" t="s">
        <v>139</v>
      </c>
      <c r="BG23" s="42"/>
      <c r="BH23" s="42" t="s">
        <v>139</v>
      </c>
      <c r="BI23" s="42"/>
      <c r="BJ23" s="42" t="s">
        <v>139</v>
      </c>
      <c r="BK23" s="42"/>
      <c r="BL23" s="42" t="s">
        <v>139</v>
      </c>
      <c r="BM23" s="48"/>
      <c r="BN23" s="42" t="s">
        <v>139</v>
      </c>
      <c r="BO23" s="44"/>
      <c r="BP23" s="42" t="s">
        <v>139</v>
      </c>
      <c r="BQ23" s="42"/>
      <c r="BR23" s="42" t="s">
        <v>139</v>
      </c>
      <c r="BS23" s="49"/>
      <c r="BT23" s="42" t="s">
        <v>139</v>
      </c>
      <c r="BU23" s="42"/>
      <c r="BV23" s="42" t="s">
        <v>139</v>
      </c>
      <c r="BW23" s="48"/>
      <c r="BX23" s="42" t="s">
        <v>139</v>
      </c>
      <c r="BY23" s="44"/>
      <c r="BZ23" s="42" t="s">
        <v>139</v>
      </c>
      <c r="CA23" s="42"/>
      <c r="CB23" s="42" t="s">
        <v>139</v>
      </c>
      <c r="CC23" s="42"/>
      <c r="CD23" s="42" t="s">
        <v>139</v>
      </c>
      <c r="CE23" s="42"/>
      <c r="CF23" s="42" t="s">
        <v>139</v>
      </c>
      <c r="CG23" s="48"/>
      <c r="CH23" s="42" t="s">
        <v>139</v>
      </c>
      <c r="CI23" s="44"/>
      <c r="CJ23" s="42" t="s">
        <v>139</v>
      </c>
      <c r="CK23" s="42"/>
      <c r="CL23" s="42" t="s">
        <v>139</v>
      </c>
      <c r="CM23" s="49"/>
      <c r="CN23" s="42" t="s">
        <v>139</v>
      </c>
      <c r="CO23" s="42"/>
      <c r="CP23" s="42" t="s">
        <v>139</v>
      </c>
      <c r="CQ23" s="48"/>
      <c r="CR23" s="42" t="s">
        <v>139</v>
      </c>
      <c r="CS23" s="44"/>
      <c r="CT23" s="42" t="s">
        <v>139</v>
      </c>
      <c r="CU23" s="42"/>
      <c r="CV23" s="42" t="s">
        <v>139</v>
      </c>
      <c r="CW23" s="42"/>
      <c r="CX23" s="42" t="s">
        <v>139</v>
      </c>
      <c r="CY23" s="42"/>
      <c r="CZ23" s="42" t="s">
        <v>139</v>
      </c>
      <c r="DA23" s="48"/>
      <c r="DB23" s="42" t="s">
        <v>139</v>
      </c>
      <c r="DC23" s="44"/>
      <c r="DD23" s="42" t="s">
        <v>139</v>
      </c>
      <c r="DE23" s="42"/>
      <c r="DF23" s="42" t="s">
        <v>139</v>
      </c>
      <c r="DG23" s="49"/>
      <c r="DH23" s="42" t="s">
        <v>139</v>
      </c>
      <c r="DI23" s="42"/>
      <c r="DJ23" s="42" t="s">
        <v>139</v>
      </c>
      <c r="DK23" s="48"/>
      <c r="DL23" s="42" t="s">
        <v>139</v>
      </c>
      <c r="DM23" s="44"/>
      <c r="DN23" s="42" t="s">
        <v>139</v>
      </c>
      <c r="DO23" s="42"/>
      <c r="DP23" s="42" t="s">
        <v>139</v>
      </c>
      <c r="DQ23" s="42"/>
      <c r="DR23" s="42" t="s">
        <v>139</v>
      </c>
      <c r="DS23" s="42"/>
      <c r="DT23" s="42" t="s">
        <v>139</v>
      </c>
      <c r="DU23" s="48"/>
      <c r="DV23" s="42" t="s">
        <v>139</v>
      </c>
      <c r="DW23" s="44"/>
      <c r="DX23" s="42" t="s">
        <v>139</v>
      </c>
      <c r="DY23" s="42"/>
      <c r="DZ23" s="42" t="s">
        <v>139</v>
      </c>
      <c r="EA23" s="49"/>
      <c r="EB23" s="42" t="s">
        <v>139</v>
      </c>
      <c r="EC23" s="42"/>
      <c r="ED23" s="42" t="s">
        <v>139</v>
      </c>
      <c r="EE23" s="48"/>
      <c r="EF23" s="42" t="s">
        <v>139</v>
      </c>
      <c r="EG23" s="44"/>
      <c r="EH23" s="42" t="s">
        <v>139</v>
      </c>
      <c r="EI23" s="42"/>
      <c r="EJ23" s="42" t="s">
        <v>139</v>
      </c>
      <c r="EK23" s="42"/>
      <c r="EL23" s="42" t="s">
        <v>139</v>
      </c>
      <c r="EM23" s="42"/>
      <c r="EN23" s="42" t="s">
        <v>139</v>
      </c>
      <c r="EO23" s="48"/>
      <c r="EP23" s="42" t="s">
        <v>139</v>
      </c>
      <c r="EQ23" s="44"/>
      <c r="ER23" s="42" t="s">
        <v>139</v>
      </c>
      <c r="ES23" s="42"/>
      <c r="ET23" s="42" t="s">
        <v>139</v>
      </c>
      <c r="EU23" s="49"/>
      <c r="EV23" s="42" t="s">
        <v>139</v>
      </c>
      <c r="EW23" s="42"/>
      <c r="EX23" s="42" t="s">
        <v>139</v>
      </c>
      <c r="EY23" s="48"/>
      <c r="EZ23" s="42" t="s">
        <v>139</v>
      </c>
      <c r="FA23" s="44"/>
      <c r="FB23" s="42" t="s">
        <v>139</v>
      </c>
      <c r="FC23" s="42"/>
      <c r="FD23" s="42" t="s">
        <v>139</v>
      </c>
      <c r="FE23" s="42"/>
      <c r="FF23" s="42" t="s">
        <v>139</v>
      </c>
      <c r="FG23" s="42"/>
      <c r="FH23" s="42" t="s">
        <v>139</v>
      </c>
      <c r="FI23" s="48"/>
      <c r="FJ23" s="42" t="s">
        <v>139</v>
      </c>
      <c r="FK23" s="44"/>
      <c r="FL23" s="42" t="s">
        <v>139</v>
      </c>
      <c r="FM23" s="42"/>
      <c r="FN23" s="42" t="s">
        <v>139</v>
      </c>
      <c r="FO23" s="49"/>
      <c r="FP23" s="42" t="s">
        <v>139</v>
      </c>
      <c r="FQ23" s="42"/>
      <c r="FR23" s="42" t="s">
        <v>139</v>
      </c>
      <c r="FS23" s="48"/>
      <c r="FT23" s="42" t="s">
        <v>139</v>
      </c>
      <c r="FU23" s="44"/>
      <c r="FV23" s="42" t="s">
        <v>139</v>
      </c>
      <c r="FW23" s="42"/>
      <c r="FX23" s="42" t="s">
        <v>139</v>
      </c>
      <c r="FY23" s="42"/>
      <c r="FZ23" s="42" t="s">
        <v>139</v>
      </c>
      <c r="GA23" s="42"/>
      <c r="GB23" s="42" t="s">
        <v>139</v>
      </c>
      <c r="GC23" s="48"/>
      <c r="GD23" s="42" t="s">
        <v>139</v>
      </c>
      <c r="GE23" s="44"/>
      <c r="GF23" s="42" t="s">
        <v>139</v>
      </c>
      <c r="GG23" s="42"/>
      <c r="GH23" s="42" t="s">
        <v>139</v>
      </c>
      <c r="GI23" s="49"/>
      <c r="GJ23" s="42" t="s">
        <v>139</v>
      </c>
      <c r="GK23" s="42"/>
      <c r="GL23" s="42" t="s">
        <v>139</v>
      </c>
      <c r="GM23" s="48"/>
      <c r="GN23" s="42" t="s">
        <v>139</v>
      </c>
      <c r="GO23" s="44"/>
      <c r="GP23" s="42" t="s">
        <v>139</v>
      </c>
      <c r="GQ23" s="42"/>
      <c r="GR23" s="42" t="s">
        <v>139</v>
      </c>
      <c r="GS23" s="42"/>
      <c r="GT23" s="42" t="s">
        <v>139</v>
      </c>
      <c r="GU23" s="42"/>
      <c r="GV23" s="42" t="s">
        <v>139</v>
      </c>
      <c r="GW23" s="48"/>
      <c r="GX23" s="42" t="s">
        <v>139</v>
      </c>
      <c r="GY23" s="44"/>
      <c r="GZ23" s="42" t="s">
        <v>139</v>
      </c>
      <c r="HA23" s="42"/>
      <c r="HB23" s="42" t="s">
        <v>139</v>
      </c>
      <c r="HC23" s="49"/>
      <c r="HD23" s="42" t="s">
        <v>139</v>
      </c>
      <c r="HE23" s="42"/>
      <c r="HF23" s="42" t="s">
        <v>139</v>
      </c>
      <c r="HG23" s="48"/>
      <c r="HH23" s="42" t="s">
        <v>139</v>
      </c>
      <c r="HI23" s="44"/>
      <c r="HJ23" s="42" t="s">
        <v>139</v>
      </c>
      <c r="HK23" s="42"/>
      <c r="HL23" s="42" t="s">
        <v>139</v>
      </c>
      <c r="HM23" s="42"/>
      <c r="HN23" s="42" t="s">
        <v>139</v>
      </c>
      <c r="HO23" s="42"/>
      <c r="HP23" s="42" t="s">
        <v>139</v>
      </c>
      <c r="HQ23" s="48"/>
      <c r="HR23" s="42" t="s">
        <v>139</v>
      </c>
      <c r="HS23" s="44"/>
      <c r="HT23" s="42" t="s">
        <v>139</v>
      </c>
      <c r="HU23" s="42"/>
      <c r="HV23" s="42" t="s">
        <v>139</v>
      </c>
      <c r="HW23" s="49"/>
      <c r="HX23" s="42" t="s">
        <v>139</v>
      </c>
      <c r="HY23" s="42"/>
      <c r="HZ23" s="42" t="s">
        <v>139</v>
      </c>
      <c r="IA23" s="48"/>
      <c r="IB23" s="42" t="s">
        <v>139</v>
      </c>
      <c r="IC23" s="44"/>
      <c r="ID23" s="42" t="s">
        <v>139</v>
      </c>
      <c r="IE23" s="42"/>
      <c r="IF23" s="42" t="s">
        <v>139</v>
      </c>
      <c r="IG23" s="42"/>
      <c r="IH23" s="42" t="s">
        <v>139</v>
      </c>
      <c r="II23" s="42"/>
      <c r="IJ23" s="42" t="s">
        <v>139</v>
      </c>
      <c r="IK23" s="48"/>
      <c r="IL23" s="42" t="s">
        <v>139</v>
      </c>
      <c r="IM23" s="44"/>
      <c r="IN23" s="42" t="s">
        <v>139</v>
      </c>
      <c r="IO23" s="42"/>
      <c r="IP23" s="42" t="s">
        <v>139</v>
      </c>
      <c r="IQ23" s="49"/>
      <c r="IR23" s="42" t="s">
        <v>139</v>
      </c>
      <c r="IS23" s="42"/>
      <c r="IT23" s="42" t="s">
        <v>139</v>
      </c>
      <c r="IU23" s="48"/>
      <c r="IV23" s="42" t="s">
        <v>139</v>
      </c>
      <c r="IW23" s="44"/>
      <c r="IX23" s="42" t="s">
        <v>139</v>
      </c>
      <c r="IY23" s="42"/>
      <c r="IZ23" s="42" t="s">
        <v>139</v>
      </c>
      <c r="JA23" s="42"/>
      <c r="JB23" s="42" t="s">
        <v>139</v>
      </c>
      <c r="JC23" s="42"/>
      <c r="JD23" s="42" t="s">
        <v>139</v>
      </c>
      <c r="JE23" s="48"/>
      <c r="JF23" s="42" t="s">
        <v>139</v>
      </c>
      <c r="JG23" s="44"/>
      <c r="JH23" s="42" t="s">
        <v>139</v>
      </c>
      <c r="JI23" s="42"/>
      <c r="JJ23" s="42" t="s">
        <v>139</v>
      </c>
      <c r="JK23" s="49"/>
      <c r="JL23" s="42" t="s">
        <v>139</v>
      </c>
      <c r="JM23" s="42"/>
      <c r="JN23" s="42" t="s">
        <v>139</v>
      </c>
      <c r="JO23" s="48"/>
      <c r="JP23" s="42" t="s">
        <v>139</v>
      </c>
      <c r="JQ23" s="44"/>
      <c r="JR23" s="42" t="s">
        <v>139</v>
      </c>
      <c r="JS23" s="42"/>
      <c r="JT23" s="42" t="s">
        <v>139</v>
      </c>
      <c r="JU23" s="42"/>
      <c r="JV23" s="42" t="s">
        <v>139</v>
      </c>
      <c r="JW23" s="42"/>
      <c r="JX23" s="42" t="s">
        <v>139</v>
      </c>
      <c r="JY23" s="48"/>
      <c r="JZ23" s="42" t="s">
        <v>139</v>
      </c>
      <c r="KA23" s="44"/>
      <c r="KB23" s="42" t="s">
        <v>139</v>
      </c>
      <c r="KC23" s="42"/>
      <c r="KD23" s="42" t="s">
        <v>139</v>
      </c>
      <c r="KE23" s="49"/>
      <c r="KF23" s="42" t="s">
        <v>139</v>
      </c>
      <c r="KG23" s="42"/>
      <c r="KH23" s="42" t="s">
        <v>139</v>
      </c>
      <c r="KI23" s="48"/>
      <c r="KJ23" s="42" t="s">
        <v>139</v>
      </c>
      <c r="KK23" s="44"/>
      <c r="KL23" s="42" t="s">
        <v>139</v>
      </c>
      <c r="KM23" s="42"/>
      <c r="KN23" s="42" t="s">
        <v>139</v>
      </c>
      <c r="KO23" s="42"/>
      <c r="KP23" s="42" t="s">
        <v>139</v>
      </c>
      <c r="KQ23" s="42"/>
      <c r="KR23" s="42" t="s">
        <v>139</v>
      </c>
      <c r="KS23" s="48"/>
      <c r="KT23" s="42" t="s">
        <v>139</v>
      </c>
      <c r="KU23" s="44"/>
      <c r="KV23" s="42" t="s">
        <v>139</v>
      </c>
      <c r="KW23" s="42"/>
      <c r="KX23" s="42" t="s">
        <v>139</v>
      </c>
      <c r="KY23" s="49"/>
      <c r="KZ23" s="42" t="s">
        <v>139</v>
      </c>
      <c r="LA23" s="42"/>
      <c r="LB23" s="42" t="s">
        <v>139</v>
      </c>
      <c r="LC23" s="48"/>
      <c r="LD23" s="42" t="s">
        <v>139</v>
      </c>
      <c r="LE23" s="44"/>
      <c r="LF23" s="42" t="s">
        <v>139</v>
      </c>
      <c r="LG23" s="42"/>
      <c r="LH23" s="42" t="s">
        <v>139</v>
      </c>
      <c r="LI23" s="42"/>
      <c r="LJ23" s="42" t="s">
        <v>139</v>
      </c>
      <c r="LK23" s="42"/>
      <c r="LL23" s="42" t="s">
        <v>139</v>
      </c>
      <c r="LM23" s="48"/>
      <c r="LN23" s="42" t="s">
        <v>139</v>
      </c>
      <c r="LO23" s="44"/>
      <c r="LP23" s="42" t="s">
        <v>139</v>
      </c>
      <c r="LQ23" s="42"/>
      <c r="LR23" s="42" t="s">
        <v>139</v>
      </c>
      <c r="LS23" s="49"/>
      <c r="LT23" s="42" t="s">
        <v>139</v>
      </c>
      <c r="LU23" s="42"/>
      <c r="LV23" s="42" t="s">
        <v>139</v>
      </c>
      <c r="LW23" s="48"/>
      <c r="LX23" s="42" t="s">
        <v>139</v>
      </c>
      <c r="LY23" s="44"/>
      <c r="LZ23" s="42" t="s">
        <v>139</v>
      </c>
      <c r="MA23" s="42"/>
      <c r="MB23" s="42" t="s">
        <v>139</v>
      </c>
      <c r="MC23" s="42"/>
      <c r="MD23" s="42" t="s">
        <v>139</v>
      </c>
      <c r="ME23" s="42"/>
      <c r="MF23" s="42" t="s">
        <v>139</v>
      </c>
      <c r="MG23" s="48"/>
      <c r="MH23" s="42" t="s">
        <v>139</v>
      </c>
      <c r="MI23" s="44"/>
      <c r="MJ23" s="42" t="s">
        <v>139</v>
      </c>
      <c r="MK23" s="42"/>
      <c r="ML23" s="42" t="s">
        <v>139</v>
      </c>
      <c r="MM23" s="49"/>
      <c r="MN23" s="42" t="s">
        <v>139</v>
      </c>
      <c r="MO23" s="42"/>
      <c r="MP23" s="42" t="s">
        <v>139</v>
      </c>
      <c r="MQ23" s="48"/>
      <c r="MR23" s="42" t="s">
        <v>139</v>
      </c>
      <c r="MS23" s="44"/>
      <c r="MT23" s="42" t="s">
        <v>139</v>
      </c>
      <c r="MU23" s="42"/>
      <c r="MV23" s="42" t="s">
        <v>139</v>
      </c>
      <c r="MW23" s="42"/>
      <c r="MX23" s="42" t="s">
        <v>139</v>
      </c>
      <c r="MY23" s="42"/>
      <c r="MZ23" s="42" t="s">
        <v>139</v>
      </c>
      <c r="NA23" s="48"/>
      <c r="NB23" s="42" t="s">
        <v>139</v>
      </c>
      <c r="NC23" s="44"/>
      <c r="ND23" s="42" t="s">
        <v>139</v>
      </c>
      <c r="NE23" s="42"/>
      <c r="NF23" s="42" t="s">
        <v>139</v>
      </c>
      <c r="NG23" s="49"/>
      <c r="NH23" s="42" t="s">
        <v>139</v>
      </c>
      <c r="NI23" s="42"/>
      <c r="NJ23" s="42" t="s">
        <v>139</v>
      </c>
      <c r="NK23" s="48"/>
      <c r="NL23" s="42" t="s">
        <v>139</v>
      </c>
      <c r="NM23" s="44"/>
      <c r="NN23" s="42" t="s">
        <v>139</v>
      </c>
      <c r="NO23" s="42"/>
      <c r="NP23" s="42" t="s">
        <v>139</v>
      </c>
      <c r="NQ23" s="42"/>
      <c r="NR23" s="42" t="s">
        <v>139</v>
      </c>
      <c r="NS23" s="42"/>
      <c r="NT23" s="42" t="s">
        <v>139</v>
      </c>
      <c r="NU23" s="48"/>
      <c r="NV23" s="42" t="s">
        <v>139</v>
      </c>
      <c r="NW23" s="44"/>
      <c r="NX23" s="42" t="s">
        <v>139</v>
      </c>
      <c r="NY23" s="42"/>
      <c r="NZ23" s="42" t="s">
        <v>139</v>
      </c>
      <c r="OA23" s="49"/>
      <c r="OB23" s="42" t="s">
        <v>139</v>
      </c>
      <c r="OC23" s="42"/>
      <c r="OD23" s="42" t="s">
        <v>139</v>
      </c>
      <c r="OE23" s="48"/>
      <c r="OF23" s="42" t="s">
        <v>139</v>
      </c>
      <c r="OG23" s="44"/>
      <c r="OH23" s="42" t="s">
        <v>139</v>
      </c>
      <c r="OI23" s="42"/>
      <c r="OJ23" s="42" t="s">
        <v>139</v>
      </c>
      <c r="OK23" s="42"/>
      <c r="OL23" s="42" t="s">
        <v>139</v>
      </c>
      <c r="OM23" s="42"/>
      <c r="ON23" s="42" t="s">
        <v>139</v>
      </c>
      <c r="OO23" s="48"/>
      <c r="OP23" s="42" t="s">
        <v>139</v>
      </c>
      <c r="OQ23" s="44"/>
      <c r="OR23" s="42" t="s">
        <v>139</v>
      </c>
      <c r="OS23" s="42"/>
      <c r="OT23" s="42" t="s">
        <v>139</v>
      </c>
      <c r="OU23" s="49"/>
      <c r="OV23" s="42" t="s">
        <v>139</v>
      </c>
      <c r="OW23" s="42"/>
      <c r="OX23" s="42" t="s">
        <v>139</v>
      </c>
      <c r="OY23" s="48"/>
      <c r="OZ23" s="42" t="s">
        <v>139</v>
      </c>
      <c r="PA23" s="44"/>
      <c r="PB23" s="42" t="s">
        <v>139</v>
      </c>
      <c r="PC23" s="42"/>
      <c r="PD23" s="42" t="s">
        <v>139</v>
      </c>
      <c r="PE23" s="42"/>
      <c r="PF23" s="42" t="s">
        <v>139</v>
      </c>
      <c r="PG23" s="42"/>
      <c r="PH23" s="42" t="s">
        <v>139</v>
      </c>
      <c r="PI23" s="48"/>
      <c r="PJ23" s="42" t="s">
        <v>139</v>
      </c>
      <c r="PK23" s="44"/>
      <c r="PL23" s="42" t="s">
        <v>139</v>
      </c>
      <c r="PM23" s="42"/>
      <c r="PN23" s="42" t="s">
        <v>139</v>
      </c>
      <c r="PO23" s="49"/>
      <c r="PP23" s="42" t="s">
        <v>139</v>
      </c>
      <c r="PQ23" s="42"/>
      <c r="PR23" s="42" t="s">
        <v>139</v>
      </c>
      <c r="PS23" s="48"/>
      <c r="PT23" s="42" t="s">
        <v>139</v>
      </c>
      <c r="PU23" s="44"/>
      <c r="PV23" s="42" t="s">
        <v>139</v>
      </c>
      <c r="PW23" s="42"/>
      <c r="PX23" s="42" t="s">
        <v>139</v>
      </c>
      <c r="PY23" s="42"/>
      <c r="PZ23" s="42" t="s">
        <v>139</v>
      </c>
      <c r="QA23" s="42"/>
      <c r="QB23" s="42" t="s">
        <v>139</v>
      </c>
      <c r="QC23" s="48"/>
      <c r="QD23" s="42" t="s">
        <v>139</v>
      </c>
      <c r="QE23" s="44"/>
      <c r="QF23" s="42" t="s">
        <v>139</v>
      </c>
      <c r="QG23" s="42"/>
      <c r="QH23" s="42" t="s">
        <v>139</v>
      </c>
      <c r="QI23" s="49"/>
      <c r="QJ23" s="42" t="s">
        <v>139</v>
      </c>
      <c r="QK23" s="42"/>
      <c r="QL23" s="42" t="s">
        <v>139</v>
      </c>
      <c r="QM23" s="48"/>
      <c r="QN23" s="42" t="s">
        <v>139</v>
      </c>
      <c r="QO23" s="44"/>
      <c r="QP23" s="42" t="s">
        <v>139</v>
      </c>
      <c r="QQ23" s="42"/>
      <c r="QR23" s="42" t="s">
        <v>139</v>
      </c>
      <c r="QS23" s="42"/>
      <c r="QT23" s="42" t="s">
        <v>139</v>
      </c>
      <c r="QU23" s="42"/>
      <c r="QV23" s="42" t="s">
        <v>139</v>
      </c>
      <c r="QW23" s="48"/>
      <c r="QX23" s="42" t="s">
        <v>139</v>
      </c>
      <c r="QY23" s="44"/>
      <c r="QZ23" s="42" t="s">
        <v>139</v>
      </c>
      <c r="RA23" s="42"/>
      <c r="RB23" s="42" t="s">
        <v>139</v>
      </c>
      <c r="RC23" s="49"/>
      <c r="RD23" s="42" t="s">
        <v>139</v>
      </c>
      <c r="RE23" s="42"/>
      <c r="RF23" s="42" t="s">
        <v>139</v>
      </c>
      <c r="RG23" s="48"/>
      <c r="RH23" s="42" t="s">
        <v>139</v>
      </c>
      <c r="RI23" s="44"/>
      <c r="RJ23" s="42" t="s">
        <v>139</v>
      </c>
      <c r="RK23" s="42"/>
      <c r="RL23" s="42" t="s">
        <v>139</v>
      </c>
      <c r="RM23" s="42"/>
      <c r="RN23" s="42" t="s">
        <v>139</v>
      </c>
      <c r="RO23" s="42"/>
      <c r="RP23" s="42" t="s">
        <v>139</v>
      </c>
      <c r="RQ23" s="48"/>
      <c r="RR23" s="42" t="s">
        <v>139</v>
      </c>
      <c r="RS23" s="44"/>
      <c r="RT23" s="42" t="s">
        <v>139</v>
      </c>
      <c r="RU23" s="42"/>
      <c r="RV23" s="42" t="s">
        <v>139</v>
      </c>
      <c r="RW23" s="49"/>
      <c r="RX23" s="42" t="s">
        <v>139</v>
      </c>
      <c r="RY23" s="42"/>
      <c r="RZ23" s="42" t="s">
        <v>139</v>
      </c>
      <c r="SA23" s="48"/>
      <c r="SB23" s="42" t="s">
        <v>139</v>
      </c>
      <c r="SC23" s="44"/>
      <c r="SD23" s="42" t="s">
        <v>139</v>
      </c>
      <c r="SE23" s="42"/>
      <c r="SF23" s="42" t="s">
        <v>139</v>
      </c>
      <c r="SG23" s="42"/>
      <c r="SH23" s="42" t="s">
        <v>139</v>
      </c>
      <c r="SI23" s="42"/>
      <c r="SJ23" s="42" t="s">
        <v>139</v>
      </c>
      <c r="SK23" s="48"/>
      <c r="SL23" s="42" t="s">
        <v>139</v>
      </c>
      <c r="SM23" s="44"/>
      <c r="SN23" s="42" t="s">
        <v>139</v>
      </c>
      <c r="SO23" s="42"/>
      <c r="SP23" s="42" t="s">
        <v>139</v>
      </c>
      <c r="SQ23" s="49"/>
      <c r="SR23" s="42" t="s">
        <v>139</v>
      </c>
      <c r="SS23" s="42"/>
      <c r="ST23" s="42" t="s">
        <v>139</v>
      </c>
      <c r="SU23" s="48"/>
      <c r="SV23" s="42" t="s">
        <v>139</v>
      </c>
      <c r="SW23" s="44"/>
      <c r="SX23" s="42" t="s">
        <v>139</v>
      </c>
      <c r="SY23" s="42"/>
      <c r="SZ23" s="42" t="s">
        <v>139</v>
      </c>
      <c r="TA23" s="42"/>
      <c r="TB23" s="42" t="s">
        <v>139</v>
      </c>
      <c r="TC23" s="42"/>
      <c r="TD23" s="42" t="s">
        <v>139</v>
      </c>
      <c r="TE23" s="48"/>
      <c r="TF23" s="42" t="s">
        <v>139</v>
      </c>
      <c r="TG23" s="44"/>
      <c r="TH23" s="42" t="s">
        <v>139</v>
      </c>
      <c r="TI23" s="42"/>
      <c r="TJ23" s="42" t="s">
        <v>139</v>
      </c>
      <c r="TK23" s="49"/>
      <c r="TL23" s="42" t="s">
        <v>139</v>
      </c>
      <c r="TM23" s="42"/>
      <c r="TN23" s="42" t="s">
        <v>139</v>
      </c>
      <c r="TO23" s="48"/>
      <c r="TP23" s="42" t="s">
        <v>139</v>
      </c>
      <c r="TQ23" s="44"/>
      <c r="TR23" s="42" t="s">
        <v>139</v>
      </c>
      <c r="TS23" s="42"/>
      <c r="TT23" s="42" t="s">
        <v>139</v>
      </c>
      <c r="TU23" s="42"/>
      <c r="TV23" s="42" t="s">
        <v>139</v>
      </c>
      <c r="TW23" s="42"/>
      <c r="TX23" s="42" t="s">
        <v>139</v>
      </c>
      <c r="TY23" s="48"/>
      <c r="TZ23" s="42" t="s">
        <v>139</v>
      </c>
      <c r="UA23" s="44"/>
      <c r="UB23" s="42" t="s">
        <v>139</v>
      </c>
      <c r="UC23" s="42"/>
      <c r="UD23" s="42" t="s">
        <v>139</v>
      </c>
      <c r="UE23" s="49"/>
      <c r="UF23" s="42" t="s">
        <v>139</v>
      </c>
      <c r="UG23" s="42"/>
      <c r="UH23" s="42" t="s">
        <v>139</v>
      </c>
      <c r="UI23" s="48"/>
      <c r="UJ23" s="42" t="s">
        <v>139</v>
      </c>
      <c r="UK23" s="44"/>
      <c r="UL23" s="42" t="s">
        <v>139</v>
      </c>
      <c r="UM23" s="42"/>
      <c r="UN23" s="42" t="s">
        <v>139</v>
      </c>
      <c r="UO23" s="42"/>
      <c r="UP23" s="42" t="s">
        <v>139</v>
      </c>
      <c r="UQ23" s="42"/>
      <c r="UR23" s="42" t="s">
        <v>139</v>
      </c>
      <c r="US23" s="48"/>
      <c r="UT23" s="42" t="s">
        <v>139</v>
      </c>
      <c r="UU23" s="44"/>
      <c r="UV23" s="42" t="s">
        <v>139</v>
      </c>
      <c r="UW23" s="42"/>
      <c r="UX23" s="42" t="s">
        <v>139</v>
      </c>
      <c r="UY23" s="49"/>
      <c r="UZ23" s="42" t="s">
        <v>139</v>
      </c>
      <c r="VA23" s="42"/>
      <c r="VB23" s="42" t="s">
        <v>139</v>
      </c>
      <c r="VC23" s="48"/>
      <c r="VD23" s="42" t="s">
        <v>139</v>
      </c>
      <c r="VE23" s="44"/>
      <c r="VF23" s="42" t="s">
        <v>139</v>
      </c>
      <c r="VG23" s="42"/>
      <c r="VH23" s="42" t="s">
        <v>139</v>
      </c>
      <c r="VI23" s="42"/>
      <c r="VJ23" s="42" t="s">
        <v>139</v>
      </c>
      <c r="VK23" s="42"/>
      <c r="VL23" s="42" t="s">
        <v>139</v>
      </c>
      <c r="VM23" s="48"/>
      <c r="VN23" s="42" t="s">
        <v>139</v>
      </c>
      <c r="VO23" s="44"/>
      <c r="VP23" s="42" t="s">
        <v>139</v>
      </c>
      <c r="VQ23" s="42"/>
      <c r="VR23" s="42" t="s">
        <v>139</v>
      </c>
      <c r="VS23" s="49"/>
      <c r="VT23" s="42" t="s">
        <v>139</v>
      </c>
      <c r="VU23" s="42"/>
      <c r="VV23" s="42" t="s">
        <v>139</v>
      </c>
      <c r="VW23" s="48"/>
      <c r="VX23" s="42" t="s">
        <v>139</v>
      </c>
      <c r="VY23" s="44"/>
      <c r="VZ23" s="42" t="s">
        <v>139</v>
      </c>
      <c r="WA23" s="42"/>
      <c r="WB23" s="42" t="s">
        <v>139</v>
      </c>
      <c r="WC23" s="42"/>
    </row>
    <row r="24" spans="1:601">
      <c r="A24" s="48" t="s">
        <v>262</v>
      </c>
      <c r="B24" s="64" t="s">
        <v>39</v>
      </c>
      <c r="C24" s="42" t="str">
        <f>INDEX('Deroulé 5Jours'!$A$4:$A$56,MATCH(B24,'Deroulé 5Jours'!B$4:B$56,0),1)</f>
        <v>agent 42</v>
      </c>
      <c r="D24" s="48" t="s">
        <v>138</v>
      </c>
      <c r="E24" s="42"/>
      <c r="F24" s="48" t="s">
        <v>138</v>
      </c>
      <c r="G24" s="42"/>
      <c r="H24" s="48" t="s">
        <v>138</v>
      </c>
      <c r="I24" s="42"/>
      <c r="J24" s="48" t="s">
        <v>138</v>
      </c>
      <c r="K24" s="42"/>
      <c r="L24" s="48" t="s">
        <v>171</v>
      </c>
      <c r="M24" s="42"/>
      <c r="N24" s="48" t="s">
        <v>138</v>
      </c>
      <c r="O24" s="42"/>
      <c r="P24" s="48" t="s">
        <v>138</v>
      </c>
      <c r="Q24" s="42"/>
      <c r="R24" s="48" t="s">
        <v>138</v>
      </c>
      <c r="S24" s="42"/>
      <c r="T24" s="48" t="s">
        <v>138</v>
      </c>
      <c r="U24" s="42"/>
      <c r="V24" s="48" t="s">
        <v>171</v>
      </c>
      <c r="W24" s="42"/>
      <c r="X24" s="48" t="s">
        <v>138</v>
      </c>
      <c r="Y24" s="42"/>
      <c r="Z24" s="48" t="s">
        <v>138</v>
      </c>
      <c r="AA24" s="42"/>
      <c r="AB24" s="48" t="s">
        <v>138</v>
      </c>
      <c r="AC24" s="42"/>
      <c r="AD24" s="48" t="s">
        <v>138</v>
      </c>
      <c r="AE24" s="42"/>
      <c r="AF24" s="48" t="s">
        <v>171</v>
      </c>
      <c r="AG24" s="42"/>
      <c r="AH24" s="48" t="s">
        <v>138</v>
      </c>
      <c r="AI24" s="42"/>
      <c r="AJ24" s="48" t="s">
        <v>138</v>
      </c>
      <c r="AK24" s="42"/>
      <c r="AL24" s="48" t="s">
        <v>138</v>
      </c>
      <c r="AM24" s="42"/>
      <c r="AN24" s="48" t="s">
        <v>138</v>
      </c>
      <c r="AO24" s="42"/>
      <c r="AP24" s="48" t="s">
        <v>171</v>
      </c>
      <c r="AQ24" s="42"/>
      <c r="AR24" s="48" t="s">
        <v>138</v>
      </c>
      <c r="AS24" s="42"/>
      <c r="AT24" s="48" t="s">
        <v>138</v>
      </c>
      <c r="AU24" s="42"/>
      <c r="AV24" s="48" t="s">
        <v>138</v>
      </c>
      <c r="AW24" s="42"/>
      <c r="AX24" s="48" t="s">
        <v>138</v>
      </c>
      <c r="AY24" s="42"/>
      <c r="AZ24" s="48" t="s">
        <v>171</v>
      </c>
      <c r="BA24" s="42"/>
      <c r="BB24" s="48" t="s">
        <v>138</v>
      </c>
      <c r="BC24" s="42"/>
      <c r="BD24" s="48" t="s">
        <v>138</v>
      </c>
      <c r="BE24" s="42"/>
      <c r="BF24" s="48" t="s">
        <v>138</v>
      </c>
      <c r="BG24" s="42"/>
      <c r="BH24" s="48" t="s">
        <v>138</v>
      </c>
      <c r="BI24" s="42"/>
      <c r="BJ24" s="48" t="s">
        <v>171</v>
      </c>
      <c r="BK24" s="42"/>
      <c r="BL24" s="48" t="s">
        <v>138</v>
      </c>
      <c r="BM24" s="42"/>
      <c r="BN24" s="48" t="s">
        <v>138</v>
      </c>
      <c r="BO24" s="42"/>
      <c r="BP24" s="48" t="s">
        <v>138</v>
      </c>
      <c r="BQ24" s="42"/>
      <c r="BR24" s="48" t="s">
        <v>138</v>
      </c>
      <c r="BS24" s="42"/>
      <c r="BT24" s="48" t="s">
        <v>171</v>
      </c>
      <c r="BU24" s="42"/>
      <c r="BV24" s="48" t="s">
        <v>138</v>
      </c>
      <c r="BW24" s="42"/>
      <c r="BX24" s="48" t="s">
        <v>138</v>
      </c>
      <c r="BY24" s="42"/>
      <c r="BZ24" s="48" t="s">
        <v>138</v>
      </c>
      <c r="CA24" s="42"/>
      <c r="CB24" s="48" t="s">
        <v>138</v>
      </c>
      <c r="CC24" s="42"/>
      <c r="CD24" s="48" t="s">
        <v>171</v>
      </c>
      <c r="CE24" s="42"/>
      <c r="CF24" s="48" t="s">
        <v>138</v>
      </c>
      <c r="CG24" s="42"/>
      <c r="CH24" s="48" t="s">
        <v>138</v>
      </c>
      <c r="CI24" s="42"/>
      <c r="CJ24" s="48" t="s">
        <v>138</v>
      </c>
      <c r="CK24" s="42"/>
      <c r="CL24" s="48" t="s">
        <v>138</v>
      </c>
      <c r="CM24" s="42"/>
      <c r="CN24" s="48" t="s">
        <v>171</v>
      </c>
      <c r="CO24" s="42"/>
      <c r="CP24" s="48" t="s">
        <v>138</v>
      </c>
      <c r="CQ24" s="42"/>
      <c r="CR24" s="48" t="s">
        <v>138</v>
      </c>
      <c r="CS24" s="42"/>
      <c r="CT24" s="48" t="s">
        <v>138</v>
      </c>
      <c r="CU24" s="42"/>
      <c r="CV24" s="48" t="s">
        <v>138</v>
      </c>
      <c r="CW24" s="42"/>
      <c r="CX24" s="48" t="s">
        <v>171</v>
      </c>
      <c r="CY24" s="42"/>
      <c r="CZ24" s="48" t="s">
        <v>138</v>
      </c>
      <c r="DA24" s="42"/>
      <c r="DB24" s="48" t="s">
        <v>138</v>
      </c>
      <c r="DC24" s="42"/>
      <c r="DD24" s="48" t="s">
        <v>138</v>
      </c>
      <c r="DE24" s="42"/>
      <c r="DF24" s="48" t="s">
        <v>138</v>
      </c>
      <c r="DG24" s="42"/>
      <c r="DH24" s="48" t="s">
        <v>171</v>
      </c>
      <c r="DI24" s="42"/>
      <c r="DJ24" s="48" t="s">
        <v>138</v>
      </c>
      <c r="DK24" s="42"/>
      <c r="DL24" s="48" t="s">
        <v>138</v>
      </c>
      <c r="DM24" s="42"/>
      <c r="DN24" s="48" t="s">
        <v>138</v>
      </c>
      <c r="DO24" s="42"/>
      <c r="DP24" s="48" t="s">
        <v>138</v>
      </c>
      <c r="DQ24" s="42"/>
      <c r="DR24" s="48" t="s">
        <v>171</v>
      </c>
      <c r="DS24" s="42"/>
      <c r="DT24" s="48" t="s">
        <v>138</v>
      </c>
      <c r="DU24" s="42"/>
      <c r="DV24" s="48" t="s">
        <v>138</v>
      </c>
      <c r="DW24" s="42"/>
      <c r="DX24" s="48" t="s">
        <v>138</v>
      </c>
      <c r="DY24" s="42"/>
      <c r="DZ24" s="48" t="s">
        <v>138</v>
      </c>
      <c r="EA24" s="42"/>
      <c r="EB24" s="48" t="s">
        <v>171</v>
      </c>
      <c r="EC24" s="42"/>
      <c r="ED24" s="48" t="s">
        <v>138</v>
      </c>
      <c r="EE24" s="42"/>
      <c r="EF24" s="48" t="s">
        <v>138</v>
      </c>
      <c r="EG24" s="42"/>
      <c r="EH24" s="48" t="s">
        <v>138</v>
      </c>
      <c r="EI24" s="42"/>
      <c r="EJ24" s="48" t="s">
        <v>138</v>
      </c>
      <c r="EK24" s="42"/>
      <c r="EL24" s="48" t="s">
        <v>171</v>
      </c>
      <c r="EM24" s="42"/>
      <c r="EN24" s="48" t="s">
        <v>138</v>
      </c>
      <c r="EO24" s="42"/>
      <c r="EP24" s="48" t="s">
        <v>138</v>
      </c>
      <c r="EQ24" s="42"/>
      <c r="ER24" s="48" t="s">
        <v>138</v>
      </c>
      <c r="ES24" s="42"/>
      <c r="ET24" s="48" t="s">
        <v>138</v>
      </c>
      <c r="EU24" s="42"/>
      <c r="EV24" s="48" t="s">
        <v>171</v>
      </c>
      <c r="EW24" s="42"/>
      <c r="EX24" s="48" t="s">
        <v>138</v>
      </c>
      <c r="EY24" s="42"/>
      <c r="EZ24" s="48" t="s">
        <v>138</v>
      </c>
      <c r="FA24" s="42"/>
      <c r="FB24" s="48" t="s">
        <v>138</v>
      </c>
      <c r="FC24" s="42"/>
      <c r="FD24" s="48" t="s">
        <v>138</v>
      </c>
      <c r="FE24" s="42"/>
      <c r="FF24" s="48" t="s">
        <v>171</v>
      </c>
      <c r="FG24" s="42"/>
      <c r="FH24" s="48" t="s">
        <v>138</v>
      </c>
      <c r="FI24" s="42"/>
      <c r="FJ24" s="48" t="s">
        <v>138</v>
      </c>
      <c r="FK24" s="42"/>
      <c r="FL24" s="48" t="s">
        <v>138</v>
      </c>
      <c r="FM24" s="42"/>
      <c r="FN24" s="48" t="s">
        <v>138</v>
      </c>
      <c r="FO24" s="42"/>
      <c r="FP24" s="48" t="s">
        <v>171</v>
      </c>
      <c r="FQ24" s="42"/>
      <c r="FR24" s="48" t="s">
        <v>138</v>
      </c>
      <c r="FS24" s="42"/>
      <c r="FT24" s="48" t="s">
        <v>138</v>
      </c>
      <c r="FU24" s="42"/>
      <c r="FV24" s="48" t="s">
        <v>138</v>
      </c>
      <c r="FW24" s="42"/>
      <c r="FX24" s="48" t="s">
        <v>138</v>
      </c>
      <c r="FY24" s="42"/>
      <c r="FZ24" s="48" t="s">
        <v>171</v>
      </c>
      <c r="GA24" s="42"/>
      <c r="GB24" s="48" t="s">
        <v>138</v>
      </c>
      <c r="GC24" s="42"/>
      <c r="GD24" s="48" t="s">
        <v>138</v>
      </c>
      <c r="GE24" s="42"/>
      <c r="GF24" s="48" t="s">
        <v>138</v>
      </c>
      <c r="GG24" s="42"/>
      <c r="GH24" s="48" t="s">
        <v>138</v>
      </c>
      <c r="GI24" s="42"/>
      <c r="GJ24" s="48" t="s">
        <v>171</v>
      </c>
      <c r="GK24" s="42"/>
      <c r="GL24" s="48" t="s">
        <v>138</v>
      </c>
      <c r="GM24" s="42"/>
      <c r="GN24" s="48" t="s">
        <v>138</v>
      </c>
      <c r="GO24" s="42"/>
      <c r="GP24" s="48" t="s">
        <v>138</v>
      </c>
      <c r="GQ24" s="42"/>
      <c r="GR24" s="48" t="s">
        <v>138</v>
      </c>
      <c r="GS24" s="42"/>
      <c r="GT24" s="48" t="s">
        <v>171</v>
      </c>
      <c r="GU24" s="42"/>
      <c r="GV24" s="48" t="s">
        <v>138</v>
      </c>
      <c r="GW24" s="42"/>
      <c r="GX24" s="48" t="s">
        <v>138</v>
      </c>
      <c r="GY24" s="42"/>
      <c r="GZ24" s="48" t="s">
        <v>138</v>
      </c>
      <c r="HA24" s="42"/>
      <c r="HB24" s="48" t="s">
        <v>138</v>
      </c>
      <c r="HC24" s="42"/>
      <c r="HD24" s="48" t="s">
        <v>171</v>
      </c>
      <c r="HE24" s="42"/>
      <c r="HF24" s="48" t="s">
        <v>138</v>
      </c>
      <c r="HG24" s="42"/>
      <c r="HH24" s="48" t="s">
        <v>138</v>
      </c>
      <c r="HI24" s="42"/>
      <c r="HJ24" s="48" t="s">
        <v>138</v>
      </c>
      <c r="HK24" s="42"/>
      <c r="HL24" s="48" t="s">
        <v>138</v>
      </c>
      <c r="HM24" s="42"/>
      <c r="HN24" s="48" t="s">
        <v>171</v>
      </c>
      <c r="HO24" s="42"/>
      <c r="HP24" s="48" t="s">
        <v>138</v>
      </c>
      <c r="HQ24" s="42"/>
      <c r="HR24" s="48" t="s">
        <v>138</v>
      </c>
      <c r="HS24" s="42"/>
      <c r="HT24" s="48" t="s">
        <v>138</v>
      </c>
      <c r="HU24" s="42"/>
      <c r="HV24" s="48" t="s">
        <v>138</v>
      </c>
      <c r="HW24" s="42"/>
      <c r="HX24" s="48" t="s">
        <v>171</v>
      </c>
      <c r="HY24" s="42"/>
      <c r="HZ24" s="48" t="s">
        <v>138</v>
      </c>
      <c r="IA24" s="42"/>
      <c r="IB24" s="48" t="s">
        <v>138</v>
      </c>
      <c r="IC24" s="42"/>
      <c r="ID24" s="48" t="s">
        <v>138</v>
      </c>
      <c r="IE24" s="42"/>
      <c r="IF24" s="48" t="s">
        <v>138</v>
      </c>
      <c r="IG24" s="42"/>
      <c r="IH24" s="48" t="s">
        <v>171</v>
      </c>
      <c r="II24" s="42"/>
      <c r="IJ24" s="48" t="s">
        <v>138</v>
      </c>
      <c r="IK24" s="42"/>
      <c r="IL24" s="48" t="s">
        <v>138</v>
      </c>
      <c r="IM24" s="42"/>
      <c r="IN24" s="48" t="s">
        <v>138</v>
      </c>
      <c r="IO24" s="42"/>
      <c r="IP24" s="48" t="s">
        <v>138</v>
      </c>
      <c r="IQ24" s="42"/>
      <c r="IR24" s="48" t="s">
        <v>171</v>
      </c>
      <c r="IS24" s="42"/>
      <c r="IT24" s="48" t="s">
        <v>138</v>
      </c>
      <c r="IU24" s="42"/>
      <c r="IV24" s="48" t="s">
        <v>138</v>
      </c>
      <c r="IW24" s="42"/>
      <c r="IX24" s="48" t="s">
        <v>138</v>
      </c>
      <c r="IY24" s="42"/>
      <c r="IZ24" s="48" t="s">
        <v>138</v>
      </c>
      <c r="JA24" s="42"/>
      <c r="JB24" s="48" t="s">
        <v>171</v>
      </c>
      <c r="JC24" s="42"/>
      <c r="JD24" s="48" t="s">
        <v>138</v>
      </c>
      <c r="JE24" s="42"/>
      <c r="JF24" s="48" t="s">
        <v>138</v>
      </c>
      <c r="JG24" s="42"/>
      <c r="JH24" s="48" t="s">
        <v>138</v>
      </c>
      <c r="JI24" s="42"/>
      <c r="JJ24" s="48" t="s">
        <v>138</v>
      </c>
      <c r="JK24" s="42"/>
      <c r="JL24" s="48" t="s">
        <v>171</v>
      </c>
      <c r="JM24" s="42"/>
      <c r="JN24" s="48" t="s">
        <v>138</v>
      </c>
      <c r="JO24" s="42"/>
      <c r="JP24" s="48" t="s">
        <v>138</v>
      </c>
      <c r="JQ24" s="42"/>
      <c r="JR24" s="48" t="s">
        <v>138</v>
      </c>
      <c r="JS24" s="42"/>
      <c r="JT24" s="48" t="s">
        <v>138</v>
      </c>
      <c r="JU24" s="42"/>
      <c r="JV24" s="48" t="s">
        <v>171</v>
      </c>
      <c r="JW24" s="42"/>
      <c r="JX24" s="48" t="s">
        <v>138</v>
      </c>
      <c r="JY24" s="42"/>
      <c r="JZ24" s="48" t="s">
        <v>138</v>
      </c>
      <c r="KA24" s="42"/>
      <c r="KB24" s="48" t="s">
        <v>138</v>
      </c>
      <c r="KC24" s="42"/>
      <c r="KD24" s="48" t="s">
        <v>138</v>
      </c>
      <c r="KE24" s="42"/>
      <c r="KF24" s="48" t="s">
        <v>171</v>
      </c>
      <c r="KG24" s="42"/>
      <c r="KH24" s="48" t="s">
        <v>138</v>
      </c>
      <c r="KI24" s="42"/>
      <c r="KJ24" s="48" t="s">
        <v>138</v>
      </c>
      <c r="KK24" s="42"/>
      <c r="KL24" s="48" t="s">
        <v>138</v>
      </c>
      <c r="KM24" s="42"/>
      <c r="KN24" s="48" t="s">
        <v>138</v>
      </c>
      <c r="KO24" s="42"/>
      <c r="KP24" s="48" t="s">
        <v>171</v>
      </c>
      <c r="KQ24" s="42"/>
      <c r="KR24" s="48" t="s">
        <v>138</v>
      </c>
      <c r="KS24" s="42"/>
      <c r="KT24" s="48" t="s">
        <v>138</v>
      </c>
      <c r="KU24" s="42"/>
      <c r="KV24" s="48" t="s">
        <v>138</v>
      </c>
      <c r="KW24" s="42"/>
      <c r="KX24" s="48" t="s">
        <v>138</v>
      </c>
      <c r="KY24" s="42"/>
      <c r="KZ24" s="48" t="s">
        <v>171</v>
      </c>
      <c r="LA24" s="42"/>
      <c r="LB24" s="48" t="s">
        <v>138</v>
      </c>
      <c r="LC24" s="42"/>
      <c r="LD24" s="48" t="s">
        <v>138</v>
      </c>
      <c r="LE24" s="42"/>
      <c r="LF24" s="48" t="s">
        <v>138</v>
      </c>
      <c r="LG24" s="42"/>
      <c r="LH24" s="48" t="s">
        <v>138</v>
      </c>
      <c r="LI24" s="42"/>
      <c r="LJ24" s="48" t="s">
        <v>171</v>
      </c>
      <c r="LK24" s="42"/>
      <c r="LL24" s="48" t="s">
        <v>138</v>
      </c>
      <c r="LM24" s="42"/>
      <c r="LN24" s="48" t="s">
        <v>138</v>
      </c>
      <c r="LO24" s="42"/>
      <c r="LP24" s="48" t="s">
        <v>138</v>
      </c>
      <c r="LQ24" s="42"/>
      <c r="LR24" s="48" t="s">
        <v>138</v>
      </c>
      <c r="LS24" s="42"/>
      <c r="LT24" s="48" t="s">
        <v>171</v>
      </c>
      <c r="LU24" s="42"/>
      <c r="LV24" s="48" t="s">
        <v>138</v>
      </c>
      <c r="LW24" s="42"/>
      <c r="LX24" s="48" t="s">
        <v>138</v>
      </c>
      <c r="LY24" s="42"/>
      <c r="LZ24" s="48" t="s">
        <v>138</v>
      </c>
      <c r="MA24" s="42"/>
      <c r="MB24" s="48" t="s">
        <v>138</v>
      </c>
      <c r="MC24" s="42"/>
      <c r="MD24" s="48" t="s">
        <v>171</v>
      </c>
      <c r="ME24" s="42"/>
      <c r="MF24" s="48" t="s">
        <v>138</v>
      </c>
      <c r="MG24" s="42"/>
      <c r="MH24" s="48" t="s">
        <v>138</v>
      </c>
      <c r="MI24" s="42"/>
      <c r="MJ24" s="48" t="s">
        <v>138</v>
      </c>
      <c r="MK24" s="42"/>
      <c r="ML24" s="48" t="s">
        <v>138</v>
      </c>
      <c r="MM24" s="42"/>
      <c r="MN24" s="48" t="s">
        <v>171</v>
      </c>
      <c r="MO24" s="42"/>
      <c r="MP24" s="48" t="s">
        <v>138</v>
      </c>
      <c r="MQ24" s="42"/>
      <c r="MR24" s="48" t="s">
        <v>138</v>
      </c>
      <c r="MS24" s="42"/>
      <c r="MT24" s="48" t="s">
        <v>138</v>
      </c>
      <c r="MU24" s="42"/>
      <c r="MV24" s="48" t="s">
        <v>138</v>
      </c>
      <c r="MW24" s="42"/>
      <c r="MX24" s="48" t="s">
        <v>171</v>
      </c>
      <c r="MY24" s="42"/>
      <c r="MZ24" s="48" t="s">
        <v>138</v>
      </c>
      <c r="NA24" s="42"/>
      <c r="NB24" s="48" t="s">
        <v>138</v>
      </c>
      <c r="NC24" s="42"/>
      <c r="ND24" s="48" t="s">
        <v>138</v>
      </c>
      <c r="NE24" s="42"/>
      <c r="NF24" s="48" t="s">
        <v>138</v>
      </c>
      <c r="NG24" s="42"/>
      <c r="NH24" s="48" t="s">
        <v>171</v>
      </c>
      <c r="NI24" s="42"/>
      <c r="NJ24" s="48" t="s">
        <v>138</v>
      </c>
      <c r="NK24" s="42"/>
      <c r="NL24" s="48" t="s">
        <v>138</v>
      </c>
      <c r="NM24" s="42"/>
      <c r="NN24" s="48" t="s">
        <v>138</v>
      </c>
      <c r="NO24" s="42"/>
      <c r="NP24" s="48" t="s">
        <v>138</v>
      </c>
      <c r="NQ24" s="42"/>
      <c r="NR24" s="48" t="s">
        <v>171</v>
      </c>
      <c r="NS24" s="42"/>
      <c r="NT24" s="48" t="s">
        <v>138</v>
      </c>
      <c r="NU24" s="42"/>
      <c r="NV24" s="48" t="s">
        <v>138</v>
      </c>
      <c r="NW24" s="42"/>
      <c r="NX24" s="48" t="s">
        <v>138</v>
      </c>
      <c r="NY24" s="42"/>
      <c r="NZ24" s="48" t="s">
        <v>138</v>
      </c>
      <c r="OA24" s="42"/>
      <c r="OB24" s="48" t="s">
        <v>171</v>
      </c>
      <c r="OC24" s="42"/>
      <c r="OD24" s="48" t="s">
        <v>138</v>
      </c>
      <c r="OE24" s="42"/>
      <c r="OF24" s="48" t="s">
        <v>138</v>
      </c>
      <c r="OG24" s="42"/>
      <c r="OH24" s="48" t="s">
        <v>138</v>
      </c>
      <c r="OI24" s="42"/>
      <c r="OJ24" s="48" t="s">
        <v>138</v>
      </c>
      <c r="OK24" s="42"/>
      <c r="OL24" s="48" t="s">
        <v>171</v>
      </c>
      <c r="OM24" s="42"/>
      <c r="ON24" s="48" t="s">
        <v>138</v>
      </c>
      <c r="OO24" s="42"/>
      <c r="OP24" s="48" t="s">
        <v>138</v>
      </c>
      <c r="OQ24" s="42"/>
      <c r="OR24" s="48" t="s">
        <v>138</v>
      </c>
      <c r="OS24" s="42"/>
      <c r="OT24" s="48" t="s">
        <v>138</v>
      </c>
      <c r="OU24" s="42"/>
      <c r="OV24" s="48" t="s">
        <v>171</v>
      </c>
      <c r="OW24" s="42"/>
      <c r="OX24" s="48" t="s">
        <v>138</v>
      </c>
      <c r="OY24" s="42"/>
      <c r="OZ24" s="48" t="s">
        <v>138</v>
      </c>
      <c r="PA24" s="42"/>
      <c r="PB24" s="48" t="s">
        <v>138</v>
      </c>
      <c r="PC24" s="42"/>
      <c r="PD24" s="48" t="s">
        <v>138</v>
      </c>
      <c r="PE24" s="42"/>
      <c r="PF24" s="48" t="s">
        <v>171</v>
      </c>
      <c r="PG24" s="42"/>
      <c r="PH24" s="48" t="s">
        <v>138</v>
      </c>
      <c r="PI24" s="42"/>
      <c r="PJ24" s="48" t="s">
        <v>138</v>
      </c>
      <c r="PK24" s="42"/>
      <c r="PL24" s="48" t="s">
        <v>138</v>
      </c>
      <c r="PM24" s="42"/>
      <c r="PN24" s="48" t="s">
        <v>138</v>
      </c>
      <c r="PO24" s="42"/>
      <c r="PP24" s="48" t="s">
        <v>171</v>
      </c>
      <c r="PQ24" s="42"/>
      <c r="PR24" s="48" t="s">
        <v>138</v>
      </c>
      <c r="PS24" s="42"/>
      <c r="PT24" s="48" t="s">
        <v>138</v>
      </c>
      <c r="PU24" s="42"/>
      <c r="PV24" s="48" t="s">
        <v>138</v>
      </c>
      <c r="PW24" s="42"/>
      <c r="PX24" s="48" t="s">
        <v>138</v>
      </c>
      <c r="PY24" s="42"/>
      <c r="PZ24" s="48" t="s">
        <v>171</v>
      </c>
      <c r="QA24" s="42"/>
      <c r="QB24" s="48" t="s">
        <v>138</v>
      </c>
      <c r="QC24" s="42"/>
      <c r="QD24" s="48" t="s">
        <v>138</v>
      </c>
      <c r="QE24" s="42"/>
      <c r="QF24" s="48" t="s">
        <v>138</v>
      </c>
      <c r="QG24" s="42"/>
      <c r="QH24" s="48" t="s">
        <v>138</v>
      </c>
      <c r="QI24" s="42"/>
      <c r="QJ24" s="48" t="s">
        <v>171</v>
      </c>
      <c r="QK24" s="42"/>
      <c r="QL24" s="48" t="s">
        <v>138</v>
      </c>
      <c r="QM24" s="42"/>
      <c r="QN24" s="48" t="s">
        <v>138</v>
      </c>
      <c r="QO24" s="42"/>
      <c r="QP24" s="48" t="s">
        <v>138</v>
      </c>
      <c r="QQ24" s="42"/>
      <c r="QR24" s="48" t="s">
        <v>138</v>
      </c>
      <c r="QS24" s="42"/>
      <c r="QT24" s="48" t="s">
        <v>171</v>
      </c>
      <c r="QU24" s="42"/>
      <c r="QV24" s="48" t="s">
        <v>138</v>
      </c>
      <c r="QW24" s="42"/>
      <c r="QX24" s="48" t="s">
        <v>138</v>
      </c>
      <c r="QY24" s="42"/>
      <c r="QZ24" s="48" t="s">
        <v>138</v>
      </c>
      <c r="RA24" s="42"/>
      <c r="RB24" s="48" t="s">
        <v>138</v>
      </c>
      <c r="RC24" s="42"/>
      <c r="RD24" s="48" t="s">
        <v>171</v>
      </c>
      <c r="RE24" s="42"/>
      <c r="RF24" s="48" t="s">
        <v>138</v>
      </c>
      <c r="RG24" s="42"/>
      <c r="RH24" s="48" t="s">
        <v>138</v>
      </c>
      <c r="RI24" s="42"/>
      <c r="RJ24" s="48" t="s">
        <v>138</v>
      </c>
      <c r="RK24" s="42"/>
      <c r="RL24" s="48" t="s">
        <v>138</v>
      </c>
      <c r="RM24" s="42"/>
      <c r="RN24" s="48" t="s">
        <v>171</v>
      </c>
      <c r="RO24" s="42"/>
      <c r="RP24" s="48" t="s">
        <v>138</v>
      </c>
      <c r="RQ24" s="42"/>
      <c r="RR24" s="48" t="s">
        <v>138</v>
      </c>
      <c r="RS24" s="42"/>
      <c r="RT24" s="48" t="s">
        <v>138</v>
      </c>
      <c r="RU24" s="42"/>
      <c r="RV24" s="48" t="s">
        <v>138</v>
      </c>
      <c r="RW24" s="42"/>
      <c r="RX24" s="48" t="s">
        <v>171</v>
      </c>
      <c r="RY24" s="42"/>
      <c r="RZ24" s="48" t="s">
        <v>138</v>
      </c>
      <c r="SA24" s="42"/>
      <c r="SB24" s="48" t="s">
        <v>138</v>
      </c>
      <c r="SC24" s="42"/>
      <c r="SD24" s="48" t="s">
        <v>138</v>
      </c>
      <c r="SE24" s="42"/>
      <c r="SF24" s="48" t="s">
        <v>138</v>
      </c>
      <c r="SG24" s="42"/>
      <c r="SH24" s="48" t="s">
        <v>171</v>
      </c>
      <c r="SI24" s="42"/>
      <c r="SJ24" s="48" t="s">
        <v>138</v>
      </c>
      <c r="SK24" s="42"/>
      <c r="SL24" s="48" t="s">
        <v>138</v>
      </c>
      <c r="SM24" s="42"/>
      <c r="SN24" s="48" t="s">
        <v>138</v>
      </c>
      <c r="SO24" s="42"/>
      <c r="SP24" s="48" t="s">
        <v>138</v>
      </c>
      <c r="SQ24" s="42"/>
      <c r="SR24" s="48" t="s">
        <v>171</v>
      </c>
      <c r="SS24" s="42"/>
      <c r="ST24" s="48" t="s">
        <v>138</v>
      </c>
      <c r="SU24" s="42"/>
      <c r="SV24" s="48" t="s">
        <v>138</v>
      </c>
      <c r="SW24" s="42"/>
      <c r="SX24" s="48" t="s">
        <v>138</v>
      </c>
      <c r="SY24" s="42"/>
      <c r="SZ24" s="48" t="s">
        <v>138</v>
      </c>
      <c r="TA24" s="42"/>
      <c r="TB24" s="48" t="s">
        <v>171</v>
      </c>
      <c r="TC24" s="42"/>
      <c r="TD24" s="48" t="s">
        <v>138</v>
      </c>
      <c r="TE24" s="42"/>
      <c r="TF24" s="48" t="s">
        <v>138</v>
      </c>
      <c r="TG24" s="42"/>
      <c r="TH24" s="48" t="s">
        <v>138</v>
      </c>
      <c r="TI24" s="42"/>
      <c r="TJ24" s="48" t="s">
        <v>138</v>
      </c>
      <c r="TK24" s="42"/>
      <c r="TL24" s="48" t="s">
        <v>171</v>
      </c>
      <c r="TM24" s="42"/>
      <c r="TN24" s="48" t="s">
        <v>138</v>
      </c>
      <c r="TO24" s="42"/>
      <c r="TP24" s="48" t="s">
        <v>138</v>
      </c>
      <c r="TQ24" s="42"/>
      <c r="TR24" s="48" t="s">
        <v>138</v>
      </c>
      <c r="TS24" s="42"/>
      <c r="TT24" s="48" t="s">
        <v>138</v>
      </c>
      <c r="TU24" s="42"/>
      <c r="TV24" s="48" t="s">
        <v>171</v>
      </c>
      <c r="TW24" s="42"/>
      <c r="TX24" s="48" t="s">
        <v>138</v>
      </c>
      <c r="TY24" s="42"/>
      <c r="TZ24" s="48" t="s">
        <v>138</v>
      </c>
      <c r="UA24" s="42"/>
      <c r="UB24" s="48" t="s">
        <v>138</v>
      </c>
      <c r="UC24" s="42"/>
      <c r="UD24" s="48" t="s">
        <v>138</v>
      </c>
      <c r="UE24" s="42"/>
      <c r="UF24" s="48" t="s">
        <v>171</v>
      </c>
      <c r="UG24" s="42"/>
      <c r="UH24" s="48" t="s">
        <v>138</v>
      </c>
      <c r="UI24" s="42"/>
      <c r="UJ24" s="48" t="s">
        <v>138</v>
      </c>
      <c r="UK24" s="42"/>
      <c r="UL24" s="48" t="s">
        <v>138</v>
      </c>
      <c r="UM24" s="42"/>
      <c r="UN24" s="48" t="s">
        <v>138</v>
      </c>
      <c r="UO24" s="42"/>
      <c r="UP24" s="48" t="s">
        <v>171</v>
      </c>
      <c r="UQ24" s="42"/>
      <c r="UR24" s="48" t="s">
        <v>138</v>
      </c>
      <c r="US24" s="42"/>
      <c r="UT24" s="48" t="s">
        <v>138</v>
      </c>
      <c r="UU24" s="42"/>
      <c r="UV24" s="48" t="s">
        <v>138</v>
      </c>
      <c r="UW24" s="42"/>
      <c r="UX24" s="48" t="s">
        <v>138</v>
      </c>
      <c r="UY24" s="42"/>
      <c r="UZ24" s="48" t="s">
        <v>171</v>
      </c>
      <c r="VA24" s="42"/>
      <c r="VB24" s="48" t="s">
        <v>138</v>
      </c>
      <c r="VC24" s="42"/>
      <c r="VD24" s="48" t="s">
        <v>138</v>
      </c>
      <c r="VE24" s="42"/>
      <c r="VF24" s="48" t="s">
        <v>138</v>
      </c>
      <c r="VG24" s="42"/>
      <c r="VH24" s="48" t="s">
        <v>138</v>
      </c>
      <c r="VI24" s="42"/>
      <c r="VJ24" s="48" t="s">
        <v>171</v>
      </c>
      <c r="VK24" s="42"/>
      <c r="VL24" s="48" t="s">
        <v>138</v>
      </c>
      <c r="VM24" s="42"/>
      <c r="VN24" s="48" t="s">
        <v>138</v>
      </c>
      <c r="VO24" s="42"/>
      <c r="VP24" s="48" t="s">
        <v>138</v>
      </c>
      <c r="VQ24" s="42"/>
      <c r="VR24" s="48" t="s">
        <v>138</v>
      </c>
      <c r="VS24" s="42"/>
      <c r="VT24" s="48" t="s">
        <v>171</v>
      </c>
      <c r="VU24" s="42"/>
      <c r="VV24" s="48" t="s">
        <v>138</v>
      </c>
      <c r="VW24" s="42"/>
      <c r="VX24" s="48" t="s">
        <v>138</v>
      </c>
      <c r="VY24" s="42"/>
      <c r="VZ24" s="48" t="s">
        <v>138</v>
      </c>
      <c r="WA24" s="42"/>
      <c r="WB24" s="48" t="s">
        <v>138</v>
      </c>
      <c r="WC24" s="42"/>
    </row>
    <row r="25" spans="1:601">
      <c r="A25" s="49" t="s">
        <v>137</v>
      </c>
      <c r="B25" s="42" t="s">
        <v>266</v>
      </c>
      <c r="C25" s="42" t="str">
        <f>INDEX('Deroulé 5Jours'!$A$4:$A$56,MATCH(B25,'Deroulé 5Jours'!B$4:B$56,0),1)</f>
        <v>agent 39</v>
      </c>
      <c r="D25" s="49" t="s">
        <v>137</v>
      </c>
      <c r="E25" s="42"/>
      <c r="F25" s="49" t="s">
        <v>137</v>
      </c>
      <c r="G25" s="42"/>
      <c r="H25" s="49" t="s">
        <v>137</v>
      </c>
      <c r="I25" s="42"/>
      <c r="J25" s="49" t="s">
        <v>137</v>
      </c>
      <c r="K25" s="42"/>
      <c r="L25" s="49" t="s">
        <v>137</v>
      </c>
      <c r="M25" s="42"/>
      <c r="N25" s="49" t="s">
        <v>137</v>
      </c>
      <c r="O25" s="42"/>
      <c r="P25" s="49" t="s">
        <v>137</v>
      </c>
      <c r="Q25" s="42"/>
      <c r="R25" s="49" t="s">
        <v>137</v>
      </c>
      <c r="S25" s="42"/>
      <c r="T25" s="49" t="s">
        <v>137</v>
      </c>
      <c r="U25" s="42"/>
      <c r="V25" s="49" t="s">
        <v>137</v>
      </c>
      <c r="W25" s="42"/>
      <c r="X25" s="49" t="s">
        <v>137</v>
      </c>
      <c r="Y25" s="42"/>
      <c r="Z25" s="49" t="s">
        <v>137</v>
      </c>
      <c r="AA25" s="42"/>
      <c r="AB25" s="49" t="s">
        <v>137</v>
      </c>
      <c r="AC25" s="42"/>
      <c r="AD25" s="49" t="s">
        <v>137</v>
      </c>
      <c r="AE25" s="42"/>
      <c r="AF25" s="49" t="s">
        <v>137</v>
      </c>
      <c r="AG25" s="42"/>
      <c r="AH25" s="49" t="s">
        <v>137</v>
      </c>
      <c r="AI25" s="42"/>
      <c r="AJ25" s="49" t="s">
        <v>137</v>
      </c>
      <c r="AK25" s="42"/>
      <c r="AL25" s="49" t="s">
        <v>137</v>
      </c>
      <c r="AM25" s="42"/>
      <c r="AN25" s="49" t="s">
        <v>137</v>
      </c>
      <c r="AO25" s="42"/>
      <c r="AP25" s="49" t="s">
        <v>137</v>
      </c>
      <c r="AQ25" s="42"/>
      <c r="AR25" s="49" t="s">
        <v>137</v>
      </c>
      <c r="AS25" s="42"/>
      <c r="AT25" s="49" t="s">
        <v>137</v>
      </c>
      <c r="AU25" s="42"/>
      <c r="AV25" s="49" t="s">
        <v>137</v>
      </c>
      <c r="AW25" s="42"/>
      <c r="AX25" s="49" t="s">
        <v>137</v>
      </c>
      <c r="AY25" s="42"/>
      <c r="AZ25" s="49" t="s">
        <v>137</v>
      </c>
      <c r="BA25" s="42"/>
      <c r="BB25" s="49" t="s">
        <v>137</v>
      </c>
      <c r="BC25" s="42"/>
      <c r="BD25" s="49" t="s">
        <v>137</v>
      </c>
      <c r="BE25" s="42"/>
      <c r="BF25" s="49" t="s">
        <v>137</v>
      </c>
      <c r="BG25" s="42"/>
      <c r="BH25" s="49" t="s">
        <v>137</v>
      </c>
      <c r="BI25" s="42"/>
      <c r="BJ25" s="49" t="s">
        <v>137</v>
      </c>
      <c r="BK25" s="42"/>
      <c r="BL25" s="49" t="s">
        <v>137</v>
      </c>
      <c r="BM25" s="42"/>
      <c r="BN25" s="49" t="s">
        <v>137</v>
      </c>
      <c r="BO25" s="42"/>
      <c r="BP25" s="49" t="s">
        <v>137</v>
      </c>
      <c r="BQ25" s="42"/>
      <c r="BR25" s="49" t="s">
        <v>137</v>
      </c>
      <c r="BS25" s="42"/>
      <c r="BT25" s="49" t="s">
        <v>137</v>
      </c>
      <c r="BU25" s="42"/>
      <c r="BV25" s="49" t="s">
        <v>137</v>
      </c>
      <c r="BW25" s="42"/>
      <c r="BX25" s="49" t="s">
        <v>137</v>
      </c>
      <c r="BY25" s="42"/>
      <c r="BZ25" s="49" t="s">
        <v>137</v>
      </c>
      <c r="CA25" s="42"/>
      <c r="CB25" s="49" t="s">
        <v>137</v>
      </c>
      <c r="CC25" s="42"/>
      <c r="CD25" s="49" t="s">
        <v>137</v>
      </c>
      <c r="CE25" s="42"/>
      <c r="CF25" s="49" t="s">
        <v>137</v>
      </c>
      <c r="CG25" s="42"/>
      <c r="CH25" s="49" t="s">
        <v>137</v>
      </c>
      <c r="CI25" s="42"/>
      <c r="CJ25" s="49" t="s">
        <v>137</v>
      </c>
      <c r="CK25" s="42"/>
      <c r="CL25" s="49" t="s">
        <v>137</v>
      </c>
      <c r="CM25" s="42"/>
      <c r="CN25" s="49" t="s">
        <v>137</v>
      </c>
      <c r="CO25" s="42"/>
      <c r="CP25" s="49" t="s">
        <v>137</v>
      </c>
      <c r="CQ25" s="42"/>
      <c r="CR25" s="49" t="s">
        <v>137</v>
      </c>
      <c r="CS25" s="42"/>
      <c r="CT25" s="49" t="s">
        <v>137</v>
      </c>
      <c r="CU25" s="42"/>
      <c r="CV25" s="49" t="s">
        <v>137</v>
      </c>
      <c r="CW25" s="42"/>
      <c r="CX25" s="49" t="s">
        <v>137</v>
      </c>
      <c r="CY25" s="42"/>
      <c r="CZ25" s="49" t="s">
        <v>137</v>
      </c>
      <c r="DA25" s="42"/>
      <c r="DB25" s="49" t="s">
        <v>137</v>
      </c>
      <c r="DC25" s="42"/>
      <c r="DD25" s="49" t="s">
        <v>137</v>
      </c>
      <c r="DE25" s="42"/>
      <c r="DF25" s="49" t="s">
        <v>137</v>
      </c>
      <c r="DG25" s="42"/>
      <c r="DH25" s="49" t="s">
        <v>137</v>
      </c>
      <c r="DI25" s="42"/>
      <c r="DJ25" s="49" t="s">
        <v>137</v>
      </c>
      <c r="DK25" s="42"/>
      <c r="DL25" s="49" t="s">
        <v>137</v>
      </c>
      <c r="DM25" s="42"/>
      <c r="DN25" s="49" t="s">
        <v>137</v>
      </c>
      <c r="DO25" s="42"/>
      <c r="DP25" s="49" t="s">
        <v>137</v>
      </c>
      <c r="DQ25" s="42"/>
      <c r="DR25" s="49" t="s">
        <v>137</v>
      </c>
      <c r="DS25" s="42"/>
      <c r="DT25" s="49" t="s">
        <v>137</v>
      </c>
      <c r="DU25" s="42"/>
      <c r="DV25" s="49" t="s">
        <v>137</v>
      </c>
      <c r="DW25" s="42"/>
      <c r="DX25" s="49" t="s">
        <v>137</v>
      </c>
      <c r="DY25" s="42"/>
      <c r="DZ25" s="49" t="s">
        <v>137</v>
      </c>
      <c r="EA25" s="42"/>
      <c r="EB25" s="49" t="s">
        <v>137</v>
      </c>
      <c r="EC25" s="42"/>
      <c r="ED25" s="49" t="s">
        <v>137</v>
      </c>
      <c r="EE25" s="42"/>
      <c r="EF25" s="49" t="s">
        <v>137</v>
      </c>
      <c r="EG25" s="42"/>
      <c r="EH25" s="49" t="s">
        <v>137</v>
      </c>
      <c r="EI25" s="42"/>
      <c r="EJ25" s="49" t="s">
        <v>137</v>
      </c>
      <c r="EK25" s="42"/>
      <c r="EL25" s="49" t="s">
        <v>137</v>
      </c>
      <c r="EM25" s="42"/>
      <c r="EN25" s="49" t="s">
        <v>137</v>
      </c>
      <c r="EO25" s="42"/>
      <c r="EP25" s="49" t="s">
        <v>137</v>
      </c>
      <c r="EQ25" s="42"/>
      <c r="ER25" s="49" t="s">
        <v>137</v>
      </c>
      <c r="ES25" s="42"/>
      <c r="ET25" s="49" t="s">
        <v>137</v>
      </c>
      <c r="EU25" s="42"/>
      <c r="EV25" s="49" t="s">
        <v>137</v>
      </c>
      <c r="EW25" s="42"/>
      <c r="EX25" s="49" t="s">
        <v>137</v>
      </c>
      <c r="EY25" s="42"/>
      <c r="EZ25" s="49" t="s">
        <v>137</v>
      </c>
      <c r="FA25" s="42"/>
      <c r="FB25" s="49" t="s">
        <v>137</v>
      </c>
      <c r="FC25" s="42"/>
      <c r="FD25" s="49" t="s">
        <v>137</v>
      </c>
      <c r="FE25" s="42"/>
      <c r="FF25" s="49" t="s">
        <v>137</v>
      </c>
      <c r="FG25" s="42"/>
      <c r="FH25" s="49" t="s">
        <v>137</v>
      </c>
      <c r="FI25" s="42"/>
      <c r="FJ25" s="49" t="s">
        <v>137</v>
      </c>
      <c r="FK25" s="42"/>
      <c r="FL25" s="49" t="s">
        <v>137</v>
      </c>
      <c r="FM25" s="42"/>
      <c r="FN25" s="49" t="s">
        <v>137</v>
      </c>
      <c r="FO25" s="42"/>
      <c r="FP25" s="49" t="s">
        <v>137</v>
      </c>
      <c r="FQ25" s="42"/>
      <c r="FR25" s="49" t="s">
        <v>137</v>
      </c>
      <c r="FS25" s="42"/>
      <c r="FT25" s="49" t="s">
        <v>137</v>
      </c>
      <c r="FU25" s="42"/>
      <c r="FV25" s="49" t="s">
        <v>137</v>
      </c>
      <c r="FW25" s="42"/>
      <c r="FX25" s="49" t="s">
        <v>137</v>
      </c>
      <c r="FY25" s="42"/>
      <c r="FZ25" s="49" t="s">
        <v>137</v>
      </c>
      <c r="GA25" s="42"/>
      <c r="GB25" s="49" t="s">
        <v>137</v>
      </c>
      <c r="GC25" s="42"/>
      <c r="GD25" s="49" t="s">
        <v>137</v>
      </c>
      <c r="GE25" s="42"/>
      <c r="GF25" s="49" t="s">
        <v>137</v>
      </c>
      <c r="GG25" s="42"/>
      <c r="GH25" s="49" t="s">
        <v>137</v>
      </c>
      <c r="GI25" s="42"/>
      <c r="GJ25" s="49" t="s">
        <v>137</v>
      </c>
      <c r="GK25" s="42"/>
      <c r="GL25" s="49" t="s">
        <v>137</v>
      </c>
      <c r="GM25" s="42"/>
      <c r="GN25" s="49" t="s">
        <v>137</v>
      </c>
      <c r="GO25" s="42"/>
      <c r="GP25" s="49" t="s">
        <v>137</v>
      </c>
      <c r="GQ25" s="42"/>
      <c r="GR25" s="49" t="s">
        <v>137</v>
      </c>
      <c r="GS25" s="42"/>
      <c r="GT25" s="49" t="s">
        <v>137</v>
      </c>
      <c r="GU25" s="42"/>
      <c r="GV25" s="49" t="s">
        <v>137</v>
      </c>
      <c r="GW25" s="42"/>
      <c r="GX25" s="49" t="s">
        <v>137</v>
      </c>
      <c r="GY25" s="42"/>
      <c r="GZ25" s="49" t="s">
        <v>137</v>
      </c>
      <c r="HA25" s="42"/>
      <c r="HB25" s="49" t="s">
        <v>137</v>
      </c>
      <c r="HC25" s="42"/>
      <c r="HD25" s="49" t="s">
        <v>137</v>
      </c>
      <c r="HE25" s="42"/>
      <c r="HF25" s="49" t="s">
        <v>137</v>
      </c>
      <c r="HG25" s="42"/>
      <c r="HH25" s="49" t="s">
        <v>137</v>
      </c>
      <c r="HI25" s="42"/>
      <c r="HJ25" s="49" t="s">
        <v>137</v>
      </c>
      <c r="HK25" s="42"/>
      <c r="HL25" s="49" t="s">
        <v>137</v>
      </c>
      <c r="HM25" s="42"/>
      <c r="HN25" s="49" t="s">
        <v>137</v>
      </c>
      <c r="HO25" s="42"/>
      <c r="HP25" s="49" t="s">
        <v>137</v>
      </c>
      <c r="HQ25" s="42"/>
      <c r="HR25" s="49" t="s">
        <v>137</v>
      </c>
      <c r="HS25" s="42"/>
      <c r="HT25" s="49" t="s">
        <v>137</v>
      </c>
      <c r="HU25" s="42"/>
      <c r="HV25" s="49" t="s">
        <v>137</v>
      </c>
      <c r="HW25" s="42"/>
      <c r="HX25" s="49" t="s">
        <v>137</v>
      </c>
      <c r="HY25" s="42"/>
      <c r="HZ25" s="49" t="s">
        <v>137</v>
      </c>
      <c r="IA25" s="42"/>
      <c r="IB25" s="49" t="s">
        <v>137</v>
      </c>
      <c r="IC25" s="42"/>
      <c r="ID25" s="49" t="s">
        <v>137</v>
      </c>
      <c r="IE25" s="42"/>
      <c r="IF25" s="49" t="s">
        <v>137</v>
      </c>
      <c r="IG25" s="42"/>
      <c r="IH25" s="49" t="s">
        <v>137</v>
      </c>
      <c r="II25" s="42"/>
      <c r="IJ25" s="49" t="s">
        <v>137</v>
      </c>
      <c r="IK25" s="42"/>
      <c r="IL25" s="49" t="s">
        <v>137</v>
      </c>
      <c r="IM25" s="42"/>
      <c r="IN25" s="49" t="s">
        <v>137</v>
      </c>
      <c r="IO25" s="42"/>
      <c r="IP25" s="49" t="s">
        <v>137</v>
      </c>
      <c r="IQ25" s="42"/>
      <c r="IR25" s="49" t="s">
        <v>137</v>
      </c>
      <c r="IS25" s="42"/>
      <c r="IT25" s="49" t="s">
        <v>137</v>
      </c>
      <c r="IU25" s="42"/>
      <c r="IV25" s="49" t="s">
        <v>137</v>
      </c>
      <c r="IW25" s="42"/>
      <c r="IX25" s="49" t="s">
        <v>137</v>
      </c>
      <c r="IY25" s="42"/>
      <c r="IZ25" s="49" t="s">
        <v>137</v>
      </c>
      <c r="JA25" s="42"/>
      <c r="JB25" s="49" t="s">
        <v>137</v>
      </c>
      <c r="JC25" s="42"/>
      <c r="JD25" s="49" t="s">
        <v>137</v>
      </c>
      <c r="JE25" s="42"/>
      <c r="JF25" s="49" t="s">
        <v>137</v>
      </c>
      <c r="JG25" s="42"/>
      <c r="JH25" s="49" t="s">
        <v>137</v>
      </c>
      <c r="JI25" s="42"/>
      <c r="JJ25" s="49" t="s">
        <v>137</v>
      </c>
      <c r="JK25" s="42"/>
      <c r="JL25" s="49" t="s">
        <v>137</v>
      </c>
      <c r="JM25" s="42"/>
      <c r="JN25" s="49" t="s">
        <v>137</v>
      </c>
      <c r="JO25" s="42"/>
      <c r="JP25" s="49" t="s">
        <v>137</v>
      </c>
      <c r="JQ25" s="42"/>
      <c r="JR25" s="49" t="s">
        <v>137</v>
      </c>
      <c r="JS25" s="42"/>
      <c r="JT25" s="49" t="s">
        <v>137</v>
      </c>
      <c r="JU25" s="42"/>
      <c r="JV25" s="49" t="s">
        <v>137</v>
      </c>
      <c r="JW25" s="42"/>
      <c r="JX25" s="49" t="s">
        <v>137</v>
      </c>
      <c r="JY25" s="42"/>
      <c r="JZ25" s="49" t="s">
        <v>137</v>
      </c>
      <c r="KA25" s="42"/>
      <c r="KB25" s="49" t="s">
        <v>137</v>
      </c>
      <c r="KC25" s="42"/>
      <c r="KD25" s="49" t="s">
        <v>137</v>
      </c>
      <c r="KE25" s="42"/>
      <c r="KF25" s="49" t="s">
        <v>137</v>
      </c>
      <c r="KG25" s="42"/>
      <c r="KH25" s="49" t="s">
        <v>137</v>
      </c>
      <c r="KI25" s="42"/>
      <c r="KJ25" s="49" t="s">
        <v>137</v>
      </c>
      <c r="KK25" s="42"/>
      <c r="KL25" s="49" t="s">
        <v>137</v>
      </c>
      <c r="KM25" s="42"/>
      <c r="KN25" s="49" t="s">
        <v>137</v>
      </c>
      <c r="KO25" s="42"/>
      <c r="KP25" s="49" t="s">
        <v>137</v>
      </c>
      <c r="KQ25" s="42"/>
      <c r="KR25" s="49" t="s">
        <v>137</v>
      </c>
      <c r="KS25" s="42"/>
      <c r="KT25" s="49" t="s">
        <v>137</v>
      </c>
      <c r="KU25" s="42"/>
      <c r="KV25" s="49" t="s">
        <v>137</v>
      </c>
      <c r="KW25" s="42"/>
      <c r="KX25" s="49" t="s">
        <v>137</v>
      </c>
      <c r="KY25" s="42"/>
      <c r="KZ25" s="49" t="s">
        <v>137</v>
      </c>
      <c r="LA25" s="42"/>
      <c r="LB25" s="49" t="s">
        <v>137</v>
      </c>
      <c r="LC25" s="42"/>
      <c r="LD25" s="49" t="s">
        <v>137</v>
      </c>
      <c r="LE25" s="42"/>
      <c r="LF25" s="49" t="s">
        <v>137</v>
      </c>
      <c r="LG25" s="42"/>
      <c r="LH25" s="49" t="s">
        <v>137</v>
      </c>
      <c r="LI25" s="42"/>
      <c r="LJ25" s="49" t="s">
        <v>137</v>
      </c>
      <c r="LK25" s="42"/>
      <c r="LL25" s="49" t="s">
        <v>137</v>
      </c>
      <c r="LM25" s="42"/>
      <c r="LN25" s="49" t="s">
        <v>137</v>
      </c>
      <c r="LO25" s="42"/>
      <c r="LP25" s="49" t="s">
        <v>137</v>
      </c>
      <c r="LQ25" s="42"/>
      <c r="LR25" s="49" t="s">
        <v>137</v>
      </c>
      <c r="LS25" s="42"/>
      <c r="LT25" s="49" t="s">
        <v>137</v>
      </c>
      <c r="LU25" s="42"/>
      <c r="LV25" s="49" t="s">
        <v>137</v>
      </c>
      <c r="LW25" s="42"/>
      <c r="LX25" s="49" t="s">
        <v>137</v>
      </c>
      <c r="LY25" s="42"/>
      <c r="LZ25" s="49" t="s">
        <v>137</v>
      </c>
      <c r="MA25" s="42"/>
      <c r="MB25" s="49" t="s">
        <v>137</v>
      </c>
      <c r="MC25" s="42"/>
      <c r="MD25" s="49" t="s">
        <v>137</v>
      </c>
      <c r="ME25" s="42"/>
      <c r="MF25" s="49" t="s">
        <v>137</v>
      </c>
      <c r="MG25" s="42"/>
      <c r="MH25" s="49" t="s">
        <v>137</v>
      </c>
      <c r="MI25" s="42"/>
      <c r="MJ25" s="49" t="s">
        <v>137</v>
      </c>
      <c r="MK25" s="42"/>
      <c r="ML25" s="49" t="s">
        <v>137</v>
      </c>
      <c r="MM25" s="42"/>
      <c r="MN25" s="49" t="s">
        <v>137</v>
      </c>
      <c r="MO25" s="42"/>
      <c r="MP25" s="49" t="s">
        <v>137</v>
      </c>
      <c r="MQ25" s="42"/>
      <c r="MR25" s="49" t="s">
        <v>137</v>
      </c>
      <c r="MS25" s="42"/>
      <c r="MT25" s="49" t="s">
        <v>137</v>
      </c>
      <c r="MU25" s="42"/>
      <c r="MV25" s="49" t="s">
        <v>137</v>
      </c>
      <c r="MW25" s="42"/>
      <c r="MX25" s="49" t="s">
        <v>137</v>
      </c>
      <c r="MY25" s="42"/>
      <c r="MZ25" s="49" t="s">
        <v>137</v>
      </c>
      <c r="NA25" s="42"/>
      <c r="NB25" s="49" t="s">
        <v>137</v>
      </c>
      <c r="NC25" s="42"/>
      <c r="ND25" s="49" t="s">
        <v>137</v>
      </c>
      <c r="NE25" s="42"/>
      <c r="NF25" s="49" t="s">
        <v>137</v>
      </c>
      <c r="NG25" s="42"/>
      <c r="NH25" s="49" t="s">
        <v>137</v>
      </c>
      <c r="NI25" s="42"/>
      <c r="NJ25" s="49" t="s">
        <v>137</v>
      </c>
      <c r="NK25" s="42"/>
      <c r="NL25" s="49" t="s">
        <v>137</v>
      </c>
      <c r="NM25" s="42"/>
      <c r="NN25" s="49" t="s">
        <v>137</v>
      </c>
      <c r="NO25" s="42"/>
      <c r="NP25" s="49" t="s">
        <v>137</v>
      </c>
      <c r="NQ25" s="42"/>
      <c r="NR25" s="49" t="s">
        <v>137</v>
      </c>
      <c r="NS25" s="42"/>
      <c r="NT25" s="49" t="s">
        <v>137</v>
      </c>
      <c r="NU25" s="42"/>
      <c r="NV25" s="49" t="s">
        <v>137</v>
      </c>
      <c r="NW25" s="42"/>
      <c r="NX25" s="49" t="s">
        <v>137</v>
      </c>
      <c r="NY25" s="42"/>
      <c r="NZ25" s="49" t="s">
        <v>137</v>
      </c>
      <c r="OA25" s="42"/>
      <c r="OB25" s="49" t="s">
        <v>137</v>
      </c>
      <c r="OC25" s="42"/>
      <c r="OD25" s="49" t="s">
        <v>137</v>
      </c>
      <c r="OE25" s="42"/>
      <c r="OF25" s="49" t="s">
        <v>137</v>
      </c>
      <c r="OG25" s="42"/>
      <c r="OH25" s="49" t="s">
        <v>137</v>
      </c>
      <c r="OI25" s="42"/>
      <c r="OJ25" s="49" t="s">
        <v>137</v>
      </c>
      <c r="OK25" s="42"/>
      <c r="OL25" s="49" t="s">
        <v>137</v>
      </c>
      <c r="OM25" s="42"/>
      <c r="ON25" s="49" t="s">
        <v>137</v>
      </c>
      <c r="OO25" s="42"/>
      <c r="OP25" s="49" t="s">
        <v>137</v>
      </c>
      <c r="OQ25" s="42"/>
      <c r="OR25" s="49" t="s">
        <v>137</v>
      </c>
      <c r="OS25" s="42"/>
      <c r="OT25" s="49" t="s">
        <v>137</v>
      </c>
      <c r="OU25" s="42"/>
      <c r="OV25" s="49" t="s">
        <v>137</v>
      </c>
      <c r="OW25" s="42"/>
      <c r="OX25" s="49" t="s">
        <v>137</v>
      </c>
      <c r="OY25" s="42"/>
      <c r="OZ25" s="49" t="s">
        <v>137</v>
      </c>
      <c r="PA25" s="42"/>
      <c r="PB25" s="49" t="s">
        <v>137</v>
      </c>
      <c r="PC25" s="42"/>
      <c r="PD25" s="49" t="s">
        <v>137</v>
      </c>
      <c r="PE25" s="42"/>
      <c r="PF25" s="49" t="s">
        <v>137</v>
      </c>
      <c r="PG25" s="42"/>
      <c r="PH25" s="49" t="s">
        <v>137</v>
      </c>
      <c r="PI25" s="42"/>
      <c r="PJ25" s="49" t="s">
        <v>137</v>
      </c>
      <c r="PK25" s="42"/>
      <c r="PL25" s="49" t="s">
        <v>137</v>
      </c>
      <c r="PM25" s="42"/>
      <c r="PN25" s="49" t="s">
        <v>137</v>
      </c>
      <c r="PO25" s="42"/>
      <c r="PP25" s="49" t="s">
        <v>137</v>
      </c>
      <c r="PQ25" s="42"/>
      <c r="PR25" s="49" t="s">
        <v>137</v>
      </c>
      <c r="PS25" s="42"/>
      <c r="PT25" s="49" t="s">
        <v>137</v>
      </c>
      <c r="PU25" s="42"/>
      <c r="PV25" s="49" t="s">
        <v>137</v>
      </c>
      <c r="PW25" s="42"/>
      <c r="PX25" s="49" t="s">
        <v>137</v>
      </c>
      <c r="PY25" s="42"/>
      <c r="PZ25" s="49" t="s">
        <v>137</v>
      </c>
      <c r="QA25" s="42"/>
      <c r="QB25" s="49" t="s">
        <v>137</v>
      </c>
      <c r="QC25" s="42"/>
      <c r="QD25" s="49" t="s">
        <v>137</v>
      </c>
      <c r="QE25" s="42"/>
      <c r="QF25" s="49" t="s">
        <v>137</v>
      </c>
      <c r="QG25" s="42"/>
      <c r="QH25" s="49" t="s">
        <v>137</v>
      </c>
      <c r="QI25" s="42"/>
      <c r="QJ25" s="49" t="s">
        <v>137</v>
      </c>
      <c r="QK25" s="42"/>
      <c r="QL25" s="49" t="s">
        <v>137</v>
      </c>
      <c r="QM25" s="42"/>
      <c r="QN25" s="49" t="s">
        <v>137</v>
      </c>
      <c r="QO25" s="42"/>
      <c r="QP25" s="49" t="s">
        <v>137</v>
      </c>
      <c r="QQ25" s="42"/>
      <c r="QR25" s="49" t="s">
        <v>137</v>
      </c>
      <c r="QS25" s="42"/>
      <c r="QT25" s="49" t="s">
        <v>137</v>
      </c>
      <c r="QU25" s="42"/>
      <c r="QV25" s="49" t="s">
        <v>137</v>
      </c>
      <c r="QW25" s="42"/>
      <c r="QX25" s="49" t="s">
        <v>137</v>
      </c>
      <c r="QY25" s="42"/>
      <c r="QZ25" s="49" t="s">
        <v>137</v>
      </c>
      <c r="RA25" s="42"/>
      <c r="RB25" s="49" t="s">
        <v>137</v>
      </c>
      <c r="RC25" s="42"/>
      <c r="RD25" s="49" t="s">
        <v>137</v>
      </c>
      <c r="RE25" s="42"/>
      <c r="RF25" s="49" t="s">
        <v>137</v>
      </c>
      <c r="RG25" s="42"/>
      <c r="RH25" s="49" t="s">
        <v>137</v>
      </c>
      <c r="RI25" s="42"/>
      <c r="RJ25" s="49" t="s">
        <v>137</v>
      </c>
      <c r="RK25" s="42"/>
      <c r="RL25" s="49" t="s">
        <v>137</v>
      </c>
      <c r="RM25" s="42"/>
      <c r="RN25" s="49" t="s">
        <v>137</v>
      </c>
      <c r="RO25" s="42"/>
      <c r="RP25" s="49" t="s">
        <v>137</v>
      </c>
      <c r="RQ25" s="42"/>
      <c r="RR25" s="49" t="s">
        <v>137</v>
      </c>
      <c r="RS25" s="42"/>
      <c r="RT25" s="49" t="s">
        <v>137</v>
      </c>
      <c r="RU25" s="42"/>
      <c r="RV25" s="49" t="s">
        <v>137</v>
      </c>
      <c r="RW25" s="42"/>
      <c r="RX25" s="49" t="s">
        <v>137</v>
      </c>
      <c r="RY25" s="42"/>
      <c r="RZ25" s="49" t="s">
        <v>137</v>
      </c>
      <c r="SA25" s="42"/>
      <c r="SB25" s="49" t="s">
        <v>137</v>
      </c>
      <c r="SC25" s="42"/>
      <c r="SD25" s="49" t="s">
        <v>137</v>
      </c>
      <c r="SE25" s="42"/>
      <c r="SF25" s="49" t="s">
        <v>137</v>
      </c>
      <c r="SG25" s="42"/>
      <c r="SH25" s="49" t="s">
        <v>137</v>
      </c>
      <c r="SI25" s="42"/>
      <c r="SJ25" s="49" t="s">
        <v>137</v>
      </c>
      <c r="SK25" s="42"/>
      <c r="SL25" s="49" t="s">
        <v>137</v>
      </c>
      <c r="SM25" s="42"/>
      <c r="SN25" s="49" t="s">
        <v>137</v>
      </c>
      <c r="SO25" s="42"/>
      <c r="SP25" s="49" t="s">
        <v>137</v>
      </c>
      <c r="SQ25" s="42"/>
      <c r="SR25" s="49" t="s">
        <v>137</v>
      </c>
      <c r="SS25" s="42"/>
      <c r="ST25" s="49" t="s">
        <v>137</v>
      </c>
      <c r="SU25" s="42"/>
      <c r="SV25" s="49" t="s">
        <v>137</v>
      </c>
      <c r="SW25" s="42"/>
      <c r="SX25" s="49" t="s">
        <v>137</v>
      </c>
      <c r="SY25" s="42"/>
      <c r="SZ25" s="49" t="s">
        <v>137</v>
      </c>
      <c r="TA25" s="42"/>
      <c r="TB25" s="49" t="s">
        <v>137</v>
      </c>
      <c r="TC25" s="42"/>
      <c r="TD25" s="49" t="s">
        <v>137</v>
      </c>
      <c r="TE25" s="42"/>
      <c r="TF25" s="49" t="s">
        <v>137</v>
      </c>
      <c r="TG25" s="42"/>
      <c r="TH25" s="49" t="s">
        <v>137</v>
      </c>
      <c r="TI25" s="42"/>
      <c r="TJ25" s="49" t="s">
        <v>137</v>
      </c>
      <c r="TK25" s="42"/>
      <c r="TL25" s="49" t="s">
        <v>137</v>
      </c>
      <c r="TM25" s="42"/>
      <c r="TN25" s="49" t="s">
        <v>137</v>
      </c>
      <c r="TO25" s="42"/>
      <c r="TP25" s="49" t="s">
        <v>137</v>
      </c>
      <c r="TQ25" s="42"/>
      <c r="TR25" s="49" t="s">
        <v>137</v>
      </c>
      <c r="TS25" s="42"/>
      <c r="TT25" s="49" t="s">
        <v>137</v>
      </c>
      <c r="TU25" s="42"/>
      <c r="TV25" s="49" t="s">
        <v>137</v>
      </c>
      <c r="TW25" s="42"/>
      <c r="TX25" s="49" t="s">
        <v>137</v>
      </c>
      <c r="TY25" s="42"/>
      <c r="TZ25" s="49" t="s">
        <v>137</v>
      </c>
      <c r="UA25" s="42"/>
      <c r="UB25" s="49" t="s">
        <v>137</v>
      </c>
      <c r="UC25" s="42"/>
      <c r="UD25" s="49" t="s">
        <v>137</v>
      </c>
      <c r="UE25" s="42"/>
      <c r="UF25" s="49" t="s">
        <v>137</v>
      </c>
      <c r="UG25" s="42"/>
      <c r="UH25" s="49" t="s">
        <v>137</v>
      </c>
      <c r="UI25" s="42"/>
      <c r="UJ25" s="49" t="s">
        <v>137</v>
      </c>
      <c r="UK25" s="42"/>
      <c r="UL25" s="49" t="s">
        <v>137</v>
      </c>
      <c r="UM25" s="42"/>
      <c r="UN25" s="49" t="s">
        <v>137</v>
      </c>
      <c r="UO25" s="42"/>
      <c r="UP25" s="49" t="s">
        <v>137</v>
      </c>
      <c r="UQ25" s="42"/>
      <c r="UR25" s="49" t="s">
        <v>137</v>
      </c>
      <c r="US25" s="42"/>
      <c r="UT25" s="49" t="s">
        <v>137</v>
      </c>
      <c r="UU25" s="42"/>
      <c r="UV25" s="49" t="s">
        <v>137</v>
      </c>
      <c r="UW25" s="42"/>
      <c r="UX25" s="49" t="s">
        <v>137</v>
      </c>
      <c r="UY25" s="42"/>
      <c r="UZ25" s="49" t="s">
        <v>137</v>
      </c>
      <c r="VA25" s="42"/>
      <c r="VB25" s="49" t="s">
        <v>137</v>
      </c>
      <c r="VC25" s="42"/>
      <c r="VD25" s="49" t="s">
        <v>137</v>
      </c>
      <c r="VE25" s="42"/>
      <c r="VF25" s="49" t="s">
        <v>137</v>
      </c>
      <c r="VG25" s="42"/>
      <c r="VH25" s="49" t="s">
        <v>137</v>
      </c>
      <c r="VI25" s="42"/>
      <c r="VJ25" s="49" t="s">
        <v>137</v>
      </c>
      <c r="VK25" s="42"/>
      <c r="VL25" s="49" t="s">
        <v>137</v>
      </c>
      <c r="VM25" s="42"/>
      <c r="VN25" s="49" t="s">
        <v>137</v>
      </c>
      <c r="VO25" s="42"/>
      <c r="VP25" s="49" t="s">
        <v>137</v>
      </c>
      <c r="VQ25" s="42"/>
      <c r="VR25" s="49" t="s">
        <v>137</v>
      </c>
      <c r="VS25" s="42"/>
      <c r="VT25" s="49" t="s">
        <v>137</v>
      </c>
      <c r="VU25" s="42"/>
      <c r="VV25" s="49" t="s">
        <v>137</v>
      </c>
      <c r="VW25" s="42"/>
      <c r="VX25" s="49" t="s">
        <v>137</v>
      </c>
      <c r="VY25" s="42"/>
      <c r="VZ25" s="49" t="s">
        <v>137</v>
      </c>
      <c r="WA25" s="42"/>
      <c r="WB25" s="49" t="s">
        <v>137</v>
      </c>
      <c r="WC25" s="42"/>
    </row>
    <row r="26" spans="1:601">
      <c r="A26" s="47" t="s">
        <v>59</v>
      </c>
      <c r="B26" s="42" t="s">
        <v>42</v>
      </c>
      <c r="C26" s="42" t="str">
        <f>INDEX('Deroulé 5Jours'!$A$4:$A$56,MATCH(B26,'Deroulé 5Jours'!B$4:B$56,0),1)</f>
        <v>agent 16</v>
      </c>
      <c r="D26" s="47" t="s">
        <v>59</v>
      </c>
      <c r="E26" s="42"/>
      <c r="F26" s="47" t="s">
        <v>59</v>
      </c>
      <c r="G26" s="42"/>
      <c r="H26" s="47" t="s">
        <v>59</v>
      </c>
      <c r="I26" s="42"/>
      <c r="J26" s="47" t="s">
        <v>59</v>
      </c>
      <c r="K26" s="42"/>
      <c r="L26" s="47" t="s">
        <v>59</v>
      </c>
      <c r="M26" s="42"/>
      <c r="N26" s="47" t="s">
        <v>59</v>
      </c>
      <c r="O26" s="42"/>
      <c r="P26" s="47" t="s">
        <v>59</v>
      </c>
      <c r="Q26" s="42"/>
      <c r="R26" s="47" t="s">
        <v>59</v>
      </c>
      <c r="S26" s="42"/>
      <c r="T26" s="47" t="s">
        <v>59</v>
      </c>
      <c r="U26" s="42"/>
      <c r="V26" s="47" t="s">
        <v>59</v>
      </c>
      <c r="W26" s="42"/>
      <c r="X26" s="47" t="s">
        <v>59</v>
      </c>
      <c r="Y26" s="42"/>
      <c r="Z26" s="47" t="s">
        <v>59</v>
      </c>
      <c r="AA26" s="42"/>
      <c r="AB26" s="47" t="s">
        <v>59</v>
      </c>
      <c r="AC26" s="42"/>
      <c r="AD26" s="47" t="s">
        <v>59</v>
      </c>
      <c r="AE26" s="42"/>
      <c r="AF26" s="47" t="s">
        <v>59</v>
      </c>
      <c r="AG26" s="42"/>
      <c r="AH26" s="47" t="s">
        <v>59</v>
      </c>
      <c r="AI26" s="42"/>
      <c r="AJ26" s="47" t="s">
        <v>59</v>
      </c>
      <c r="AK26" s="42"/>
      <c r="AL26" s="47" t="s">
        <v>59</v>
      </c>
      <c r="AM26" s="42"/>
      <c r="AN26" s="47" t="s">
        <v>59</v>
      </c>
      <c r="AO26" s="42"/>
      <c r="AP26" s="47" t="s">
        <v>59</v>
      </c>
      <c r="AQ26" s="42"/>
      <c r="AR26" s="47" t="s">
        <v>59</v>
      </c>
      <c r="AS26" s="42"/>
      <c r="AT26" s="47" t="s">
        <v>59</v>
      </c>
      <c r="AU26" s="42"/>
      <c r="AV26" s="47" t="s">
        <v>59</v>
      </c>
      <c r="AW26" s="42"/>
      <c r="AX26" s="47" t="s">
        <v>59</v>
      </c>
      <c r="AY26" s="42"/>
      <c r="AZ26" s="47" t="s">
        <v>59</v>
      </c>
      <c r="BA26" s="42"/>
      <c r="BB26" s="47" t="s">
        <v>59</v>
      </c>
      <c r="BC26" s="42"/>
      <c r="BD26" s="47" t="s">
        <v>59</v>
      </c>
      <c r="BE26" s="42"/>
      <c r="BF26" s="47" t="s">
        <v>59</v>
      </c>
      <c r="BG26" s="42"/>
      <c r="BH26" s="47" t="s">
        <v>59</v>
      </c>
      <c r="BI26" s="42"/>
      <c r="BJ26" s="47" t="s">
        <v>59</v>
      </c>
      <c r="BK26" s="42"/>
      <c r="BL26" s="47" t="s">
        <v>59</v>
      </c>
      <c r="BM26" s="42"/>
      <c r="BN26" s="47" t="s">
        <v>59</v>
      </c>
      <c r="BO26" s="42"/>
      <c r="BP26" s="47" t="s">
        <v>59</v>
      </c>
      <c r="BQ26" s="42"/>
      <c r="BR26" s="47" t="s">
        <v>59</v>
      </c>
      <c r="BS26" s="42"/>
      <c r="BT26" s="47" t="s">
        <v>59</v>
      </c>
      <c r="BU26" s="42"/>
      <c r="BV26" s="47" t="s">
        <v>59</v>
      </c>
      <c r="BW26" s="42"/>
      <c r="BX26" s="47" t="s">
        <v>59</v>
      </c>
      <c r="BY26" s="42"/>
      <c r="BZ26" s="47" t="s">
        <v>59</v>
      </c>
      <c r="CA26" s="42"/>
      <c r="CB26" s="47" t="s">
        <v>59</v>
      </c>
      <c r="CC26" s="42"/>
      <c r="CD26" s="47" t="s">
        <v>59</v>
      </c>
      <c r="CE26" s="42"/>
      <c r="CF26" s="47" t="s">
        <v>59</v>
      </c>
      <c r="CG26" s="42"/>
      <c r="CH26" s="47" t="s">
        <v>59</v>
      </c>
      <c r="CI26" s="42"/>
      <c r="CJ26" s="47" t="s">
        <v>59</v>
      </c>
      <c r="CK26" s="42"/>
      <c r="CL26" s="47" t="s">
        <v>59</v>
      </c>
      <c r="CM26" s="42"/>
      <c r="CN26" s="47" t="s">
        <v>59</v>
      </c>
      <c r="CO26" s="42"/>
      <c r="CP26" s="47" t="s">
        <v>59</v>
      </c>
      <c r="CQ26" s="42"/>
      <c r="CR26" s="47" t="s">
        <v>59</v>
      </c>
      <c r="CS26" s="42"/>
      <c r="CT26" s="47" t="s">
        <v>59</v>
      </c>
      <c r="CU26" s="42"/>
      <c r="CV26" s="47" t="s">
        <v>59</v>
      </c>
      <c r="CW26" s="42"/>
      <c r="CX26" s="47" t="s">
        <v>59</v>
      </c>
      <c r="CY26" s="42"/>
      <c r="CZ26" s="47" t="s">
        <v>59</v>
      </c>
      <c r="DA26" s="42"/>
      <c r="DB26" s="47" t="s">
        <v>59</v>
      </c>
      <c r="DC26" s="42"/>
      <c r="DD26" s="47" t="s">
        <v>59</v>
      </c>
      <c r="DE26" s="42"/>
      <c r="DF26" s="47" t="s">
        <v>59</v>
      </c>
      <c r="DG26" s="42"/>
      <c r="DH26" s="47" t="s">
        <v>59</v>
      </c>
      <c r="DI26" s="42"/>
      <c r="DJ26" s="47" t="s">
        <v>59</v>
      </c>
      <c r="DK26" s="42"/>
      <c r="DL26" s="47" t="s">
        <v>59</v>
      </c>
      <c r="DM26" s="42"/>
      <c r="DN26" s="47" t="s">
        <v>59</v>
      </c>
      <c r="DO26" s="42"/>
      <c r="DP26" s="47" t="s">
        <v>59</v>
      </c>
      <c r="DQ26" s="42"/>
      <c r="DR26" s="47" t="s">
        <v>59</v>
      </c>
      <c r="DS26" s="42"/>
      <c r="DT26" s="47" t="s">
        <v>59</v>
      </c>
      <c r="DU26" s="42"/>
      <c r="DV26" s="47" t="s">
        <v>59</v>
      </c>
      <c r="DW26" s="42"/>
      <c r="DX26" s="47" t="s">
        <v>59</v>
      </c>
      <c r="DY26" s="42"/>
      <c r="DZ26" s="47" t="s">
        <v>59</v>
      </c>
      <c r="EA26" s="42"/>
      <c r="EB26" s="47" t="s">
        <v>59</v>
      </c>
      <c r="EC26" s="42"/>
      <c r="ED26" s="47" t="s">
        <v>59</v>
      </c>
      <c r="EE26" s="42"/>
      <c r="EF26" s="47" t="s">
        <v>59</v>
      </c>
      <c r="EG26" s="42"/>
      <c r="EH26" s="47" t="s">
        <v>59</v>
      </c>
      <c r="EI26" s="42"/>
      <c r="EJ26" s="47" t="s">
        <v>59</v>
      </c>
      <c r="EK26" s="42"/>
      <c r="EL26" s="47" t="s">
        <v>59</v>
      </c>
      <c r="EM26" s="42"/>
      <c r="EN26" s="47" t="s">
        <v>59</v>
      </c>
      <c r="EO26" s="42"/>
      <c r="EP26" s="47" t="s">
        <v>59</v>
      </c>
      <c r="EQ26" s="42"/>
      <c r="ER26" s="47" t="s">
        <v>59</v>
      </c>
      <c r="ES26" s="42"/>
      <c r="ET26" s="47" t="s">
        <v>59</v>
      </c>
      <c r="EU26" s="42"/>
      <c r="EV26" s="47" t="s">
        <v>59</v>
      </c>
      <c r="EW26" s="42"/>
      <c r="EX26" s="47" t="s">
        <v>59</v>
      </c>
      <c r="EY26" s="42"/>
      <c r="EZ26" s="47" t="s">
        <v>59</v>
      </c>
      <c r="FA26" s="42"/>
      <c r="FB26" s="47" t="s">
        <v>59</v>
      </c>
      <c r="FC26" s="42"/>
      <c r="FD26" s="47" t="s">
        <v>59</v>
      </c>
      <c r="FE26" s="42"/>
      <c r="FF26" s="47" t="s">
        <v>59</v>
      </c>
      <c r="FG26" s="42"/>
      <c r="FH26" s="47" t="s">
        <v>59</v>
      </c>
      <c r="FI26" s="42"/>
      <c r="FJ26" s="47" t="s">
        <v>59</v>
      </c>
      <c r="FK26" s="42"/>
      <c r="FL26" s="47" t="s">
        <v>59</v>
      </c>
      <c r="FM26" s="42"/>
      <c r="FN26" s="47" t="s">
        <v>59</v>
      </c>
      <c r="FO26" s="42"/>
      <c r="FP26" s="47" t="s">
        <v>59</v>
      </c>
      <c r="FQ26" s="42"/>
      <c r="FR26" s="47" t="s">
        <v>59</v>
      </c>
      <c r="FS26" s="42"/>
      <c r="FT26" s="47" t="s">
        <v>59</v>
      </c>
      <c r="FU26" s="42"/>
      <c r="FV26" s="47" t="s">
        <v>59</v>
      </c>
      <c r="FW26" s="42"/>
      <c r="FX26" s="47" t="s">
        <v>59</v>
      </c>
      <c r="FY26" s="42"/>
      <c r="FZ26" s="47" t="s">
        <v>59</v>
      </c>
      <c r="GA26" s="42"/>
      <c r="GB26" s="47" t="s">
        <v>59</v>
      </c>
      <c r="GC26" s="42"/>
      <c r="GD26" s="47" t="s">
        <v>59</v>
      </c>
      <c r="GE26" s="42"/>
      <c r="GF26" s="47" t="s">
        <v>59</v>
      </c>
      <c r="GG26" s="42"/>
      <c r="GH26" s="47" t="s">
        <v>59</v>
      </c>
      <c r="GI26" s="42"/>
      <c r="GJ26" s="47" t="s">
        <v>59</v>
      </c>
      <c r="GK26" s="42"/>
      <c r="GL26" s="47" t="s">
        <v>59</v>
      </c>
      <c r="GM26" s="42"/>
      <c r="GN26" s="47" t="s">
        <v>59</v>
      </c>
      <c r="GO26" s="42"/>
      <c r="GP26" s="47" t="s">
        <v>59</v>
      </c>
      <c r="GQ26" s="42"/>
      <c r="GR26" s="47" t="s">
        <v>59</v>
      </c>
      <c r="GS26" s="42"/>
      <c r="GT26" s="47" t="s">
        <v>59</v>
      </c>
      <c r="GU26" s="42"/>
      <c r="GV26" s="47" t="s">
        <v>59</v>
      </c>
      <c r="GW26" s="42"/>
      <c r="GX26" s="47" t="s">
        <v>59</v>
      </c>
      <c r="GY26" s="42"/>
      <c r="GZ26" s="47" t="s">
        <v>59</v>
      </c>
      <c r="HA26" s="42"/>
      <c r="HB26" s="47" t="s">
        <v>59</v>
      </c>
      <c r="HC26" s="42"/>
      <c r="HD26" s="47" t="s">
        <v>59</v>
      </c>
      <c r="HE26" s="42"/>
      <c r="HF26" s="47" t="s">
        <v>59</v>
      </c>
      <c r="HG26" s="42"/>
      <c r="HH26" s="47" t="s">
        <v>59</v>
      </c>
      <c r="HI26" s="42"/>
      <c r="HJ26" s="47" t="s">
        <v>59</v>
      </c>
      <c r="HK26" s="42"/>
      <c r="HL26" s="47" t="s">
        <v>59</v>
      </c>
      <c r="HM26" s="42"/>
      <c r="HN26" s="47" t="s">
        <v>59</v>
      </c>
      <c r="HO26" s="42"/>
      <c r="HP26" s="47" t="s">
        <v>59</v>
      </c>
      <c r="HQ26" s="42"/>
      <c r="HR26" s="47" t="s">
        <v>59</v>
      </c>
      <c r="HS26" s="42"/>
      <c r="HT26" s="47" t="s">
        <v>59</v>
      </c>
      <c r="HU26" s="42"/>
      <c r="HV26" s="47" t="s">
        <v>59</v>
      </c>
      <c r="HW26" s="42"/>
      <c r="HX26" s="47" t="s">
        <v>59</v>
      </c>
      <c r="HY26" s="42"/>
      <c r="HZ26" s="47" t="s">
        <v>59</v>
      </c>
      <c r="IA26" s="42"/>
      <c r="IB26" s="47" t="s">
        <v>59</v>
      </c>
      <c r="IC26" s="42"/>
      <c r="ID26" s="47" t="s">
        <v>59</v>
      </c>
      <c r="IE26" s="42"/>
      <c r="IF26" s="47" t="s">
        <v>59</v>
      </c>
      <c r="IG26" s="42"/>
      <c r="IH26" s="47" t="s">
        <v>59</v>
      </c>
      <c r="II26" s="42"/>
      <c r="IJ26" s="47" t="s">
        <v>59</v>
      </c>
      <c r="IK26" s="42"/>
      <c r="IL26" s="47" t="s">
        <v>59</v>
      </c>
      <c r="IM26" s="42"/>
      <c r="IN26" s="47" t="s">
        <v>59</v>
      </c>
      <c r="IO26" s="42"/>
      <c r="IP26" s="47" t="s">
        <v>59</v>
      </c>
      <c r="IQ26" s="42"/>
      <c r="IR26" s="47" t="s">
        <v>59</v>
      </c>
      <c r="IS26" s="42"/>
      <c r="IT26" s="47" t="s">
        <v>59</v>
      </c>
      <c r="IU26" s="42"/>
      <c r="IV26" s="47" t="s">
        <v>59</v>
      </c>
      <c r="IW26" s="42"/>
      <c r="IX26" s="47" t="s">
        <v>59</v>
      </c>
      <c r="IY26" s="42"/>
      <c r="IZ26" s="47" t="s">
        <v>59</v>
      </c>
      <c r="JA26" s="42"/>
      <c r="JB26" s="47" t="s">
        <v>59</v>
      </c>
      <c r="JC26" s="42"/>
      <c r="JD26" s="47" t="s">
        <v>59</v>
      </c>
      <c r="JE26" s="42"/>
      <c r="JF26" s="47" t="s">
        <v>59</v>
      </c>
      <c r="JG26" s="42"/>
      <c r="JH26" s="47" t="s">
        <v>59</v>
      </c>
      <c r="JI26" s="42"/>
      <c r="JJ26" s="47" t="s">
        <v>59</v>
      </c>
      <c r="JK26" s="42"/>
      <c r="JL26" s="47" t="s">
        <v>59</v>
      </c>
      <c r="JM26" s="42"/>
      <c r="JN26" s="47" t="s">
        <v>59</v>
      </c>
      <c r="JO26" s="42"/>
      <c r="JP26" s="47" t="s">
        <v>59</v>
      </c>
      <c r="JQ26" s="42"/>
      <c r="JR26" s="47" t="s">
        <v>59</v>
      </c>
      <c r="JS26" s="42"/>
      <c r="JT26" s="47" t="s">
        <v>59</v>
      </c>
      <c r="JU26" s="42"/>
      <c r="JV26" s="47" t="s">
        <v>59</v>
      </c>
      <c r="JW26" s="42"/>
      <c r="JX26" s="47" t="s">
        <v>59</v>
      </c>
      <c r="JY26" s="42"/>
      <c r="JZ26" s="47" t="s">
        <v>59</v>
      </c>
      <c r="KA26" s="42"/>
      <c r="KB26" s="47" t="s">
        <v>59</v>
      </c>
      <c r="KC26" s="42"/>
      <c r="KD26" s="47" t="s">
        <v>59</v>
      </c>
      <c r="KE26" s="42"/>
      <c r="KF26" s="47" t="s">
        <v>59</v>
      </c>
      <c r="KG26" s="42"/>
      <c r="KH26" s="47" t="s">
        <v>59</v>
      </c>
      <c r="KI26" s="42"/>
      <c r="KJ26" s="47" t="s">
        <v>59</v>
      </c>
      <c r="KK26" s="42"/>
      <c r="KL26" s="47" t="s">
        <v>59</v>
      </c>
      <c r="KM26" s="42"/>
      <c r="KN26" s="47" t="s">
        <v>59</v>
      </c>
      <c r="KO26" s="42"/>
      <c r="KP26" s="47" t="s">
        <v>59</v>
      </c>
      <c r="KQ26" s="42"/>
      <c r="KR26" s="47" t="s">
        <v>59</v>
      </c>
      <c r="KS26" s="42"/>
      <c r="KT26" s="47" t="s">
        <v>59</v>
      </c>
      <c r="KU26" s="42"/>
      <c r="KV26" s="47" t="s">
        <v>59</v>
      </c>
      <c r="KW26" s="42"/>
      <c r="KX26" s="47" t="s">
        <v>59</v>
      </c>
      <c r="KY26" s="42"/>
      <c r="KZ26" s="47" t="s">
        <v>59</v>
      </c>
      <c r="LA26" s="42"/>
      <c r="LB26" s="47" t="s">
        <v>59</v>
      </c>
      <c r="LC26" s="42"/>
      <c r="LD26" s="47" t="s">
        <v>59</v>
      </c>
      <c r="LE26" s="42"/>
      <c r="LF26" s="47" t="s">
        <v>59</v>
      </c>
      <c r="LG26" s="42"/>
      <c r="LH26" s="47" t="s">
        <v>59</v>
      </c>
      <c r="LI26" s="42"/>
      <c r="LJ26" s="47" t="s">
        <v>59</v>
      </c>
      <c r="LK26" s="42"/>
      <c r="LL26" s="47" t="s">
        <v>59</v>
      </c>
      <c r="LM26" s="42"/>
      <c r="LN26" s="47" t="s">
        <v>59</v>
      </c>
      <c r="LO26" s="42"/>
      <c r="LP26" s="47" t="s">
        <v>59</v>
      </c>
      <c r="LQ26" s="42"/>
      <c r="LR26" s="47" t="s">
        <v>59</v>
      </c>
      <c r="LS26" s="42"/>
      <c r="LT26" s="47" t="s">
        <v>59</v>
      </c>
      <c r="LU26" s="42"/>
      <c r="LV26" s="47" t="s">
        <v>59</v>
      </c>
      <c r="LW26" s="42"/>
      <c r="LX26" s="47" t="s">
        <v>59</v>
      </c>
      <c r="LY26" s="42"/>
      <c r="LZ26" s="47" t="s">
        <v>59</v>
      </c>
      <c r="MA26" s="42"/>
      <c r="MB26" s="47" t="s">
        <v>59</v>
      </c>
      <c r="MC26" s="42"/>
      <c r="MD26" s="47" t="s">
        <v>59</v>
      </c>
      <c r="ME26" s="42"/>
      <c r="MF26" s="47" t="s">
        <v>59</v>
      </c>
      <c r="MG26" s="42"/>
      <c r="MH26" s="47" t="s">
        <v>59</v>
      </c>
      <c r="MI26" s="42"/>
      <c r="MJ26" s="47" t="s">
        <v>59</v>
      </c>
      <c r="MK26" s="42"/>
      <c r="ML26" s="47" t="s">
        <v>59</v>
      </c>
      <c r="MM26" s="42"/>
      <c r="MN26" s="47" t="s">
        <v>59</v>
      </c>
      <c r="MO26" s="42"/>
      <c r="MP26" s="47" t="s">
        <v>59</v>
      </c>
      <c r="MQ26" s="42"/>
      <c r="MR26" s="47" t="s">
        <v>59</v>
      </c>
      <c r="MS26" s="42"/>
      <c r="MT26" s="47" t="s">
        <v>59</v>
      </c>
      <c r="MU26" s="42"/>
      <c r="MV26" s="47" t="s">
        <v>59</v>
      </c>
      <c r="MW26" s="42"/>
      <c r="MX26" s="47" t="s">
        <v>59</v>
      </c>
      <c r="MY26" s="42"/>
      <c r="MZ26" s="47" t="s">
        <v>59</v>
      </c>
      <c r="NA26" s="42"/>
      <c r="NB26" s="47" t="s">
        <v>59</v>
      </c>
      <c r="NC26" s="42"/>
      <c r="ND26" s="47" t="s">
        <v>59</v>
      </c>
      <c r="NE26" s="42"/>
      <c r="NF26" s="47" t="s">
        <v>59</v>
      </c>
      <c r="NG26" s="42"/>
      <c r="NH26" s="47" t="s">
        <v>59</v>
      </c>
      <c r="NI26" s="42"/>
      <c r="NJ26" s="47" t="s">
        <v>59</v>
      </c>
      <c r="NK26" s="42"/>
      <c r="NL26" s="47" t="s">
        <v>59</v>
      </c>
      <c r="NM26" s="42"/>
      <c r="NN26" s="47" t="s">
        <v>59</v>
      </c>
      <c r="NO26" s="42"/>
      <c r="NP26" s="47" t="s">
        <v>59</v>
      </c>
      <c r="NQ26" s="42"/>
      <c r="NR26" s="47" t="s">
        <v>59</v>
      </c>
      <c r="NS26" s="42"/>
      <c r="NT26" s="47" t="s">
        <v>59</v>
      </c>
      <c r="NU26" s="42"/>
      <c r="NV26" s="47" t="s">
        <v>59</v>
      </c>
      <c r="NW26" s="42"/>
      <c r="NX26" s="47" t="s">
        <v>59</v>
      </c>
      <c r="NY26" s="42"/>
      <c r="NZ26" s="47" t="s">
        <v>59</v>
      </c>
      <c r="OA26" s="42"/>
      <c r="OB26" s="47" t="s">
        <v>59</v>
      </c>
      <c r="OC26" s="42"/>
      <c r="OD26" s="47" t="s">
        <v>59</v>
      </c>
      <c r="OE26" s="42"/>
      <c r="OF26" s="47" t="s">
        <v>59</v>
      </c>
      <c r="OG26" s="42"/>
      <c r="OH26" s="47" t="s">
        <v>59</v>
      </c>
      <c r="OI26" s="42"/>
      <c r="OJ26" s="47" t="s">
        <v>59</v>
      </c>
      <c r="OK26" s="42"/>
      <c r="OL26" s="47" t="s">
        <v>59</v>
      </c>
      <c r="OM26" s="42"/>
      <c r="ON26" s="47" t="s">
        <v>59</v>
      </c>
      <c r="OO26" s="42"/>
      <c r="OP26" s="47" t="s">
        <v>59</v>
      </c>
      <c r="OQ26" s="42"/>
      <c r="OR26" s="47" t="s">
        <v>59</v>
      </c>
      <c r="OS26" s="42"/>
      <c r="OT26" s="47" t="s">
        <v>59</v>
      </c>
      <c r="OU26" s="42"/>
      <c r="OV26" s="47" t="s">
        <v>59</v>
      </c>
      <c r="OW26" s="42"/>
      <c r="OX26" s="47" t="s">
        <v>59</v>
      </c>
      <c r="OY26" s="42"/>
      <c r="OZ26" s="47" t="s">
        <v>59</v>
      </c>
      <c r="PA26" s="42"/>
      <c r="PB26" s="47" t="s">
        <v>59</v>
      </c>
      <c r="PC26" s="42"/>
      <c r="PD26" s="47" t="s">
        <v>59</v>
      </c>
      <c r="PE26" s="42"/>
      <c r="PF26" s="47" t="s">
        <v>59</v>
      </c>
      <c r="PG26" s="42"/>
      <c r="PH26" s="47" t="s">
        <v>59</v>
      </c>
      <c r="PI26" s="42"/>
      <c r="PJ26" s="47" t="s">
        <v>59</v>
      </c>
      <c r="PK26" s="42"/>
      <c r="PL26" s="47" t="s">
        <v>59</v>
      </c>
      <c r="PM26" s="42"/>
      <c r="PN26" s="47" t="s">
        <v>59</v>
      </c>
      <c r="PO26" s="42"/>
      <c r="PP26" s="47" t="s">
        <v>59</v>
      </c>
      <c r="PQ26" s="42"/>
      <c r="PR26" s="47" t="s">
        <v>59</v>
      </c>
      <c r="PS26" s="42"/>
      <c r="PT26" s="47" t="s">
        <v>59</v>
      </c>
      <c r="PU26" s="42"/>
      <c r="PV26" s="47" t="s">
        <v>59</v>
      </c>
      <c r="PW26" s="42"/>
      <c r="PX26" s="47" t="s">
        <v>59</v>
      </c>
      <c r="PY26" s="42"/>
      <c r="PZ26" s="47" t="s">
        <v>59</v>
      </c>
      <c r="QA26" s="42"/>
      <c r="QB26" s="47" t="s">
        <v>59</v>
      </c>
      <c r="QC26" s="42"/>
      <c r="QD26" s="47" t="s">
        <v>59</v>
      </c>
      <c r="QE26" s="42"/>
      <c r="QF26" s="47" t="s">
        <v>59</v>
      </c>
      <c r="QG26" s="42"/>
      <c r="QH26" s="47" t="s">
        <v>59</v>
      </c>
      <c r="QI26" s="42"/>
      <c r="QJ26" s="47" t="s">
        <v>59</v>
      </c>
      <c r="QK26" s="42"/>
      <c r="QL26" s="47" t="s">
        <v>59</v>
      </c>
      <c r="QM26" s="42"/>
      <c r="QN26" s="47" t="s">
        <v>59</v>
      </c>
      <c r="QO26" s="42"/>
      <c r="QP26" s="47" t="s">
        <v>59</v>
      </c>
      <c r="QQ26" s="42"/>
      <c r="QR26" s="47" t="s">
        <v>59</v>
      </c>
      <c r="QS26" s="42"/>
      <c r="QT26" s="47" t="s">
        <v>59</v>
      </c>
      <c r="QU26" s="42"/>
      <c r="QV26" s="47" t="s">
        <v>59</v>
      </c>
      <c r="QW26" s="42"/>
      <c r="QX26" s="47" t="s">
        <v>59</v>
      </c>
      <c r="QY26" s="42"/>
      <c r="QZ26" s="47" t="s">
        <v>59</v>
      </c>
      <c r="RA26" s="42"/>
      <c r="RB26" s="47" t="s">
        <v>59</v>
      </c>
      <c r="RC26" s="42"/>
      <c r="RD26" s="47" t="s">
        <v>59</v>
      </c>
      <c r="RE26" s="42"/>
      <c r="RF26" s="47" t="s">
        <v>59</v>
      </c>
      <c r="RG26" s="42"/>
      <c r="RH26" s="47" t="s">
        <v>59</v>
      </c>
      <c r="RI26" s="42"/>
      <c r="RJ26" s="47" t="s">
        <v>59</v>
      </c>
      <c r="RK26" s="42"/>
      <c r="RL26" s="47" t="s">
        <v>59</v>
      </c>
      <c r="RM26" s="42"/>
      <c r="RN26" s="47" t="s">
        <v>59</v>
      </c>
      <c r="RO26" s="42"/>
      <c r="RP26" s="47" t="s">
        <v>59</v>
      </c>
      <c r="RQ26" s="42"/>
      <c r="RR26" s="47" t="s">
        <v>59</v>
      </c>
      <c r="RS26" s="42"/>
      <c r="RT26" s="47" t="s">
        <v>59</v>
      </c>
      <c r="RU26" s="42"/>
      <c r="RV26" s="47" t="s">
        <v>59</v>
      </c>
      <c r="RW26" s="42"/>
      <c r="RX26" s="47" t="s">
        <v>59</v>
      </c>
      <c r="RY26" s="42"/>
      <c r="RZ26" s="47" t="s">
        <v>59</v>
      </c>
      <c r="SA26" s="42"/>
      <c r="SB26" s="47" t="s">
        <v>59</v>
      </c>
      <c r="SC26" s="42"/>
      <c r="SD26" s="47" t="s">
        <v>59</v>
      </c>
      <c r="SE26" s="42"/>
      <c r="SF26" s="47" t="s">
        <v>59</v>
      </c>
      <c r="SG26" s="42"/>
      <c r="SH26" s="47" t="s">
        <v>59</v>
      </c>
      <c r="SI26" s="42"/>
      <c r="SJ26" s="47" t="s">
        <v>59</v>
      </c>
      <c r="SK26" s="42"/>
      <c r="SL26" s="47" t="s">
        <v>59</v>
      </c>
      <c r="SM26" s="42"/>
      <c r="SN26" s="47" t="s">
        <v>59</v>
      </c>
      <c r="SO26" s="42"/>
      <c r="SP26" s="47" t="s">
        <v>59</v>
      </c>
      <c r="SQ26" s="42"/>
      <c r="SR26" s="47" t="s">
        <v>59</v>
      </c>
      <c r="SS26" s="42"/>
      <c r="ST26" s="47" t="s">
        <v>59</v>
      </c>
      <c r="SU26" s="42"/>
      <c r="SV26" s="47" t="s">
        <v>59</v>
      </c>
      <c r="SW26" s="42"/>
      <c r="SX26" s="47" t="s">
        <v>59</v>
      </c>
      <c r="SY26" s="42"/>
      <c r="SZ26" s="47" t="s">
        <v>59</v>
      </c>
      <c r="TA26" s="42"/>
      <c r="TB26" s="47" t="s">
        <v>59</v>
      </c>
      <c r="TC26" s="42"/>
      <c r="TD26" s="47" t="s">
        <v>59</v>
      </c>
      <c r="TE26" s="42"/>
      <c r="TF26" s="47" t="s">
        <v>59</v>
      </c>
      <c r="TG26" s="42"/>
      <c r="TH26" s="47" t="s">
        <v>59</v>
      </c>
      <c r="TI26" s="42"/>
      <c r="TJ26" s="47" t="s">
        <v>59</v>
      </c>
      <c r="TK26" s="42"/>
      <c r="TL26" s="47" t="s">
        <v>59</v>
      </c>
      <c r="TM26" s="42"/>
      <c r="TN26" s="47" t="s">
        <v>59</v>
      </c>
      <c r="TO26" s="42"/>
      <c r="TP26" s="47" t="s">
        <v>59</v>
      </c>
      <c r="TQ26" s="42"/>
      <c r="TR26" s="47" t="s">
        <v>59</v>
      </c>
      <c r="TS26" s="42"/>
      <c r="TT26" s="47" t="s">
        <v>59</v>
      </c>
      <c r="TU26" s="42"/>
      <c r="TV26" s="47" t="s">
        <v>59</v>
      </c>
      <c r="TW26" s="42"/>
      <c r="TX26" s="47" t="s">
        <v>59</v>
      </c>
      <c r="TY26" s="42"/>
      <c r="TZ26" s="47" t="s">
        <v>59</v>
      </c>
      <c r="UA26" s="42"/>
      <c r="UB26" s="47" t="s">
        <v>59</v>
      </c>
      <c r="UC26" s="42"/>
      <c r="UD26" s="47" t="s">
        <v>59</v>
      </c>
      <c r="UE26" s="42"/>
      <c r="UF26" s="47" t="s">
        <v>59</v>
      </c>
      <c r="UG26" s="42"/>
      <c r="UH26" s="47" t="s">
        <v>59</v>
      </c>
      <c r="UI26" s="42"/>
      <c r="UJ26" s="47" t="s">
        <v>59</v>
      </c>
      <c r="UK26" s="42"/>
      <c r="UL26" s="47" t="s">
        <v>59</v>
      </c>
      <c r="UM26" s="42"/>
      <c r="UN26" s="47" t="s">
        <v>59</v>
      </c>
      <c r="UO26" s="42"/>
      <c r="UP26" s="47" t="s">
        <v>59</v>
      </c>
      <c r="UQ26" s="42"/>
      <c r="UR26" s="47" t="s">
        <v>59</v>
      </c>
      <c r="US26" s="42"/>
      <c r="UT26" s="47" t="s">
        <v>59</v>
      </c>
      <c r="UU26" s="42"/>
      <c r="UV26" s="47" t="s">
        <v>59</v>
      </c>
      <c r="UW26" s="42"/>
      <c r="UX26" s="47" t="s">
        <v>59</v>
      </c>
      <c r="UY26" s="42"/>
      <c r="UZ26" s="47" t="s">
        <v>59</v>
      </c>
      <c r="VA26" s="42"/>
      <c r="VB26" s="47" t="s">
        <v>59</v>
      </c>
      <c r="VC26" s="42"/>
      <c r="VD26" s="47" t="s">
        <v>59</v>
      </c>
      <c r="VE26" s="42"/>
      <c r="VF26" s="47" t="s">
        <v>59</v>
      </c>
      <c r="VG26" s="42"/>
      <c r="VH26" s="47" t="s">
        <v>59</v>
      </c>
      <c r="VI26" s="42"/>
      <c r="VJ26" s="47" t="s">
        <v>59</v>
      </c>
      <c r="VK26" s="42"/>
      <c r="VL26" s="47" t="s">
        <v>59</v>
      </c>
      <c r="VM26" s="42"/>
      <c r="VN26" s="47" t="s">
        <v>59</v>
      </c>
      <c r="VO26" s="42"/>
      <c r="VP26" s="47" t="s">
        <v>59</v>
      </c>
      <c r="VQ26" s="42"/>
      <c r="VR26" s="47" t="s">
        <v>59</v>
      </c>
      <c r="VS26" s="42"/>
      <c r="VT26" s="47" t="s">
        <v>59</v>
      </c>
      <c r="VU26" s="42"/>
      <c r="VV26" s="47" t="s">
        <v>59</v>
      </c>
      <c r="VW26" s="42"/>
      <c r="VX26" s="47" t="s">
        <v>59</v>
      </c>
      <c r="VY26" s="42"/>
      <c r="VZ26" s="47" t="s">
        <v>59</v>
      </c>
      <c r="WA26" s="42"/>
      <c r="WB26" s="47" t="s">
        <v>59</v>
      </c>
      <c r="WC26" s="42"/>
    </row>
    <row r="27" spans="1:601">
      <c r="A27" s="48" t="s">
        <v>269</v>
      </c>
      <c r="B27" s="42" t="s">
        <v>267</v>
      </c>
      <c r="C27" s="42" t="str">
        <f>INDEX('Deroulé 5Jours'!$A$4:$A$56,MATCH(B27,'Deroulé 5Jours'!B$4:B$56,0),1)</f>
        <v>agent 38</v>
      </c>
      <c r="D27" s="48" t="s">
        <v>136</v>
      </c>
      <c r="E27" s="42"/>
      <c r="F27" s="48" t="s">
        <v>136</v>
      </c>
      <c r="G27" s="42"/>
      <c r="H27" s="48" t="s">
        <v>136</v>
      </c>
      <c r="I27" s="42"/>
      <c r="J27" s="48" t="s">
        <v>136</v>
      </c>
      <c r="K27" s="42"/>
      <c r="L27" s="48" t="s">
        <v>136</v>
      </c>
      <c r="M27" s="42"/>
      <c r="N27" s="48" t="s">
        <v>136</v>
      </c>
      <c r="O27" s="42"/>
      <c r="P27" s="48" t="s">
        <v>136</v>
      </c>
      <c r="Q27" s="42"/>
      <c r="R27" s="48" t="s">
        <v>136</v>
      </c>
      <c r="S27" s="42"/>
      <c r="T27" s="48" t="s">
        <v>136</v>
      </c>
      <c r="U27" s="42"/>
      <c r="V27" s="48" t="s">
        <v>136</v>
      </c>
      <c r="W27" s="42"/>
      <c r="X27" s="48" t="s">
        <v>136</v>
      </c>
      <c r="Y27" s="42"/>
      <c r="Z27" s="48" t="s">
        <v>136</v>
      </c>
      <c r="AA27" s="42"/>
      <c r="AB27" s="48" t="s">
        <v>136</v>
      </c>
      <c r="AC27" s="42"/>
      <c r="AD27" s="48" t="s">
        <v>136</v>
      </c>
      <c r="AE27" s="42"/>
      <c r="AF27" s="48" t="s">
        <v>136</v>
      </c>
      <c r="AG27" s="42"/>
      <c r="AH27" s="48" t="s">
        <v>136</v>
      </c>
      <c r="AI27" s="42"/>
      <c r="AJ27" s="48" t="s">
        <v>136</v>
      </c>
      <c r="AK27" s="42"/>
      <c r="AL27" s="48" t="s">
        <v>136</v>
      </c>
      <c r="AM27" s="42"/>
      <c r="AN27" s="48" t="s">
        <v>136</v>
      </c>
      <c r="AO27" s="42"/>
      <c r="AP27" s="48" t="s">
        <v>136</v>
      </c>
      <c r="AQ27" s="42"/>
      <c r="AR27" s="48" t="s">
        <v>136</v>
      </c>
      <c r="AS27" s="42"/>
      <c r="AT27" s="48" t="s">
        <v>136</v>
      </c>
      <c r="AU27" s="42"/>
      <c r="AV27" s="48" t="s">
        <v>136</v>
      </c>
      <c r="AW27" s="42"/>
      <c r="AX27" s="48" t="s">
        <v>136</v>
      </c>
      <c r="AY27" s="42"/>
      <c r="AZ27" s="48" t="s">
        <v>136</v>
      </c>
      <c r="BA27" s="42"/>
      <c r="BB27" s="48" t="s">
        <v>136</v>
      </c>
      <c r="BC27" s="42"/>
      <c r="BD27" s="48" t="s">
        <v>136</v>
      </c>
      <c r="BE27" s="42"/>
      <c r="BF27" s="48" t="s">
        <v>136</v>
      </c>
      <c r="BG27" s="42"/>
      <c r="BH27" s="48" t="s">
        <v>136</v>
      </c>
      <c r="BI27" s="42"/>
      <c r="BJ27" s="48" t="s">
        <v>136</v>
      </c>
      <c r="BK27" s="42"/>
      <c r="BL27" s="48" t="s">
        <v>136</v>
      </c>
      <c r="BM27" s="42"/>
      <c r="BN27" s="48" t="s">
        <v>136</v>
      </c>
      <c r="BO27" s="42"/>
      <c r="BP27" s="48" t="s">
        <v>136</v>
      </c>
      <c r="BQ27" s="42"/>
      <c r="BR27" s="48" t="s">
        <v>136</v>
      </c>
      <c r="BS27" s="42"/>
      <c r="BT27" s="48" t="s">
        <v>136</v>
      </c>
      <c r="BU27" s="42"/>
      <c r="BV27" s="48" t="s">
        <v>136</v>
      </c>
      <c r="BW27" s="42"/>
      <c r="BX27" s="48" t="s">
        <v>136</v>
      </c>
      <c r="BY27" s="42"/>
      <c r="BZ27" s="48" t="s">
        <v>136</v>
      </c>
      <c r="CA27" s="42"/>
      <c r="CB27" s="48" t="s">
        <v>136</v>
      </c>
      <c r="CC27" s="42"/>
      <c r="CD27" s="48" t="s">
        <v>136</v>
      </c>
      <c r="CE27" s="42"/>
      <c r="CF27" s="48" t="s">
        <v>136</v>
      </c>
      <c r="CG27" s="42"/>
      <c r="CH27" s="48" t="s">
        <v>136</v>
      </c>
      <c r="CI27" s="42"/>
      <c r="CJ27" s="48" t="s">
        <v>136</v>
      </c>
      <c r="CK27" s="42"/>
      <c r="CL27" s="48" t="s">
        <v>136</v>
      </c>
      <c r="CM27" s="42"/>
      <c r="CN27" s="48" t="s">
        <v>136</v>
      </c>
      <c r="CO27" s="42"/>
      <c r="CP27" s="48" t="s">
        <v>136</v>
      </c>
      <c r="CQ27" s="42"/>
      <c r="CR27" s="48" t="s">
        <v>136</v>
      </c>
      <c r="CS27" s="42"/>
      <c r="CT27" s="48" t="s">
        <v>136</v>
      </c>
      <c r="CU27" s="42"/>
      <c r="CV27" s="48" t="s">
        <v>136</v>
      </c>
      <c r="CW27" s="42"/>
      <c r="CX27" s="48" t="s">
        <v>136</v>
      </c>
      <c r="CY27" s="42"/>
      <c r="CZ27" s="48" t="s">
        <v>136</v>
      </c>
      <c r="DA27" s="42"/>
      <c r="DB27" s="48" t="s">
        <v>136</v>
      </c>
      <c r="DC27" s="42"/>
      <c r="DD27" s="48" t="s">
        <v>136</v>
      </c>
      <c r="DE27" s="42"/>
      <c r="DF27" s="48" t="s">
        <v>136</v>
      </c>
      <c r="DG27" s="42"/>
      <c r="DH27" s="48" t="s">
        <v>136</v>
      </c>
      <c r="DI27" s="42"/>
      <c r="DJ27" s="48" t="s">
        <v>136</v>
      </c>
      <c r="DK27" s="42"/>
      <c r="DL27" s="48" t="s">
        <v>136</v>
      </c>
      <c r="DM27" s="42"/>
      <c r="DN27" s="48" t="s">
        <v>136</v>
      </c>
      <c r="DO27" s="42"/>
      <c r="DP27" s="48" t="s">
        <v>136</v>
      </c>
      <c r="DQ27" s="42"/>
      <c r="DR27" s="48" t="s">
        <v>136</v>
      </c>
      <c r="DS27" s="42"/>
      <c r="DT27" s="48" t="s">
        <v>136</v>
      </c>
      <c r="DU27" s="42"/>
      <c r="DV27" s="48" t="s">
        <v>136</v>
      </c>
      <c r="DW27" s="42"/>
      <c r="DX27" s="48" t="s">
        <v>136</v>
      </c>
      <c r="DY27" s="42"/>
      <c r="DZ27" s="48" t="s">
        <v>136</v>
      </c>
      <c r="EA27" s="42"/>
      <c r="EB27" s="48" t="s">
        <v>136</v>
      </c>
      <c r="EC27" s="42"/>
      <c r="ED27" s="48" t="s">
        <v>136</v>
      </c>
      <c r="EE27" s="42"/>
      <c r="EF27" s="48" t="s">
        <v>136</v>
      </c>
      <c r="EG27" s="42"/>
      <c r="EH27" s="48" t="s">
        <v>136</v>
      </c>
      <c r="EI27" s="42"/>
      <c r="EJ27" s="48" t="s">
        <v>136</v>
      </c>
      <c r="EK27" s="42"/>
      <c r="EL27" s="48" t="s">
        <v>136</v>
      </c>
      <c r="EM27" s="42"/>
      <c r="EN27" s="48" t="s">
        <v>136</v>
      </c>
      <c r="EO27" s="42"/>
      <c r="EP27" s="48" t="s">
        <v>136</v>
      </c>
      <c r="EQ27" s="42"/>
      <c r="ER27" s="48" t="s">
        <v>136</v>
      </c>
      <c r="ES27" s="42"/>
      <c r="ET27" s="48" t="s">
        <v>136</v>
      </c>
      <c r="EU27" s="42"/>
      <c r="EV27" s="48" t="s">
        <v>136</v>
      </c>
      <c r="EW27" s="42"/>
      <c r="EX27" s="48" t="s">
        <v>136</v>
      </c>
      <c r="EY27" s="42"/>
      <c r="EZ27" s="48" t="s">
        <v>136</v>
      </c>
      <c r="FA27" s="42"/>
      <c r="FB27" s="48" t="s">
        <v>136</v>
      </c>
      <c r="FC27" s="42"/>
      <c r="FD27" s="48" t="s">
        <v>136</v>
      </c>
      <c r="FE27" s="42"/>
      <c r="FF27" s="48" t="s">
        <v>136</v>
      </c>
      <c r="FG27" s="42"/>
      <c r="FH27" s="48" t="s">
        <v>136</v>
      </c>
      <c r="FI27" s="42"/>
      <c r="FJ27" s="48" t="s">
        <v>136</v>
      </c>
      <c r="FK27" s="42"/>
      <c r="FL27" s="48" t="s">
        <v>136</v>
      </c>
      <c r="FM27" s="42"/>
      <c r="FN27" s="48" t="s">
        <v>136</v>
      </c>
      <c r="FO27" s="42"/>
      <c r="FP27" s="48" t="s">
        <v>136</v>
      </c>
      <c r="FQ27" s="42"/>
      <c r="FR27" s="48" t="s">
        <v>136</v>
      </c>
      <c r="FS27" s="42"/>
      <c r="FT27" s="48" t="s">
        <v>136</v>
      </c>
      <c r="FU27" s="42"/>
      <c r="FV27" s="48" t="s">
        <v>136</v>
      </c>
      <c r="FW27" s="42"/>
      <c r="FX27" s="48" t="s">
        <v>136</v>
      </c>
      <c r="FY27" s="42"/>
      <c r="FZ27" s="48" t="s">
        <v>136</v>
      </c>
      <c r="GA27" s="42"/>
      <c r="GB27" s="48" t="s">
        <v>136</v>
      </c>
      <c r="GC27" s="42"/>
      <c r="GD27" s="48" t="s">
        <v>136</v>
      </c>
      <c r="GE27" s="42"/>
      <c r="GF27" s="48" t="s">
        <v>136</v>
      </c>
      <c r="GG27" s="42"/>
      <c r="GH27" s="48" t="s">
        <v>136</v>
      </c>
      <c r="GI27" s="42"/>
      <c r="GJ27" s="48" t="s">
        <v>136</v>
      </c>
      <c r="GK27" s="42"/>
      <c r="GL27" s="48" t="s">
        <v>136</v>
      </c>
      <c r="GM27" s="42"/>
      <c r="GN27" s="48" t="s">
        <v>136</v>
      </c>
      <c r="GO27" s="42"/>
      <c r="GP27" s="48" t="s">
        <v>136</v>
      </c>
      <c r="GQ27" s="42"/>
      <c r="GR27" s="48" t="s">
        <v>136</v>
      </c>
      <c r="GS27" s="42"/>
      <c r="GT27" s="48" t="s">
        <v>136</v>
      </c>
      <c r="GU27" s="42"/>
      <c r="GV27" s="48" t="s">
        <v>136</v>
      </c>
      <c r="GW27" s="42"/>
      <c r="GX27" s="48" t="s">
        <v>136</v>
      </c>
      <c r="GY27" s="42"/>
      <c r="GZ27" s="48" t="s">
        <v>136</v>
      </c>
      <c r="HA27" s="42"/>
      <c r="HB27" s="48" t="s">
        <v>136</v>
      </c>
      <c r="HC27" s="42"/>
      <c r="HD27" s="48" t="s">
        <v>136</v>
      </c>
      <c r="HE27" s="42"/>
      <c r="HF27" s="48" t="s">
        <v>136</v>
      </c>
      <c r="HG27" s="42"/>
      <c r="HH27" s="48" t="s">
        <v>136</v>
      </c>
      <c r="HI27" s="42"/>
      <c r="HJ27" s="48" t="s">
        <v>136</v>
      </c>
      <c r="HK27" s="42"/>
      <c r="HL27" s="48" t="s">
        <v>136</v>
      </c>
      <c r="HM27" s="42"/>
      <c r="HN27" s="48" t="s">
        <v>136</v>
      </c>
      <c r="HO27" s="42"/>
      <c r="HP27" s="48" t="s">
        <v>136</v>
      </c>
      <c r="HQ27" s="42"/>
      <c r="HR27" s="48" t="s">
        <v>136</v>
      </c>
      <c r="HS27" s="42"/>
      <c r="HT27" s="48" t="s">
        <v>136</v>
      </c>
      <c r="HU27" s="42"/>
      <c r="HV27" s="48" t="s">
        <v>136</v>
      </c>
      <c r="HW27" s="42"/>
      <c r="HX27" s="48" t="s">
        <v>136</v>
      </c>
      <c r="HY27" s="42"/>
      <c r="HZ27" s="48" t="s">
        <v>136</v>
      </c>
      <c r="IA27" s="42"/>
      <c r="IB27" s="48" t="s">
        <v>136</v>
      </c>
      <c r="IC27" s="42"/>
      <c r="ID27" s="48" t="s">
        <v>136</v>
      </c>
      <c r="IE27" s="42"/>
      <c r="IF27" s="48" t="s">
        <v>136</v>
      </c>
      <c r="IG27" s="42"/>
      <c r="IH27" s="48" t="s">
        <v>136</v>
      </c>
      <c r="II27" s="42"/>
      <c r="IJ27" s="48" t="s">
        <v>136</v>
      </c>
      <c r="IK27" s="42"/>
      <c r="IL27" s="48" t="s">
        <v>136</v>
      </c>
      <c r="IM27" s="42"/>
      <c r="IN27" s="48" t="s">
        <v>136</v>
      </c>
      <c r="IO27" s="42"/>
      <c r="IP27" s="48" t="s">
        <v>136</v>
      </c>
      <c r="IQ27" s="42"/>
      <c r="IR27" s="48" t="s">
        <v>136</v>
      </c>
      <c r="IS27" s="42"/>
      <c r="IT27" s="48" t="s">
        <v>136</v>
      </c>
      <c r="IU27" s="42"/>
      <c r="IV27" s="48" t="s">
        <v>136</v>
      </c>
      <c r="IW27" s="42"/>
      <c r="IX27" s="48" t="s">
        <v>136</v>
      </c>
      <c r="IY27" s="42"/>
      <c r="IZ27" s="48" t="s">
        <v>136</v>
      </c>
      <c r="JA27" s="42"/>
      <c r="JB27" s="48" t="s">
        <v>136</v>
      </c>
      <c r="JC27" s="42"/>
      <c r="JD27" s="48" t="s">
        <v>136</v>
      </c>
      <c r="JE27" s="42"/>
      <c r="JF27" s="48" t="s">
        <v>136</v>
      </c>
      <c r="JG27" s="42"/>
      <c r="JH27" s="48" t="s">
        <v>136</v>
      </c>
      <c r="JI27" s="42"/>
      <c r="JJ27" s="48" t="s">
        <v>136</v>
      </c>
      <c r="JK27" s="42"/>
      <c r="JL27" s="48" t="s">
        <v>136</v>
      </c>
      <c r="JM27" s="42"/>
      <c r="JN27" s="48" t="s">
        <v>136</v>
      </c>
      <c r="JO27" s="42"/>
      <c r="JP27" s="48" t="s">
        <v>136</v>
      </c>
      <c r="JQ27" s="42"/>
      <c r="JR27" s="48" t="s">
        <v>136</v>
      </c>
      <c r="JS27" s="42"/>
      <c r="JT27" s="48" t="s">
        <v>136</v>
      </c>
      <c r="JU27" s="42"/>
      <c r="JV27" s="48" t="s">
        <v>136</v>
      </c>
      <c r="JW27" s="42"/>
      <c r="JX27" s="48" t="s">
        <v>136</v>
      </c>
      <c r="JY27" s="42"/>
      <c r="JZ27" s="48" t="s">
        <v>136</v>
      </c>
      <c r="KA27" s="42"/>
      <c r="KB27" s="48" t="s">
        <v>136</v>
      </c>
      <c r="KC27" s="42"/>
      <c r="KD27" s="48" t="s">
        <v>136</v>
      </c>
      <c r="KE27" s="42"/>
      <c r="KF27" s="48" t="s">
        <v>136</v>
      </c>
      <c r="KG27" s="42"/>
      <c r="KH27" s="48" t="s">
        <v>136</v>
      </c>
      <c r="KI27" s="42"/>
      <c r="KJ27" s="48" t="s">
        <v>136</v>
      </c>
      <c r="KK27" s="42"/>
      <c r="KL27" s="48" t="s">
        <v>136</v>
      </c>
      <c r="KM27" s="42"/>
      <c r="KN27" s="48" t="s">
        <v>136</v>
      </c>
      <c r="KO27" s="42"/>
      <c r="KP27" s="48" t="s">
        <v>136</v>
      </c>
      <c r="KQ27" s="42"/>
      <c r="KR27" s="48" t="s">
        <v>136</v>
      </c>
      <c r="KS27" s="42"/>
      <c r="KT27" s="48" t="s">
        <v>136</v>
      </c>
      <c r="KU27" s="42"/>
      <c r="KV27" s="48" t="s">
        <v>136</v>
      </c>
      <c r="KW27" s="42"/>
      <c r="KX27" s="48" t="s">
        <v>136</v>
      </c>
      <c r="KY27" s="42"/>
      <c r="KZ27" s="48" t="s">
        <v>136</v>
      </c>
      <c r="LA27" s="42"/>
      <c r="LB27" s="48" t="s">
        <v>136</v>
      </c>
      <c r="LC27" s="42"/>
      <c r="LD27" s="48" t="s">
        <v>136</v>
      </c>
      <c r="LE27" s="42"/>
      <c r="LF27" s="48" t="s">
        <v>136</v>
      </c>
      <c r="LG27" s="42"/>
      <c r="LH27" s="48" t="s">
        <v>136</v>
      </c>
      <c r="LI27" s="42"/>
      <c r="LJ27" s="48" t="s">
        <v>136</v>
      </c>
      <c r="LK27" s="42"/>
      <c r="LL27" s="48" t="s">
        <v>136</v>
      </c>
      <c r="LM27" s="42"/>
      <c r="LN27" s="48" t="s">
        <v>136</v>
      </c>
      <c r="LO27" s="42"/>
      <c r="LP27" s="48" t="s">
        <v>136</v>
      </c>
      <c r="LQ27" s="42"/>
      <c r="LR27" s="48" t="s">
        <v>136</v>
      </c>
      <c r="LS27" s="42"/>
      <c r="LT27" s="48" t="s">
        <v>136</v>
      </c>
      <c r="LU27" s="42"/>
      <c r="LV27" s="48" t="s">
        <v>136</v>
      </c>
      <c r="LW27" s="42"/>
      <c r="LX27" s="48" t="s">
        <v>136</v>
      </c>
      <c r="LY27" s="42"/>
      <c r="LZ27" s="48" t="s">
        <v>136</v>
      </c>
      <c r="MA27" s="42"/>
      <c r="MB27" s="48" t="s">
        <v>136</v>
      </c>
      <c r="MC27" s="42"/>
      <c r="MD27" s="48" t="s">
        <v>136</v>
      </c>
      <c r="ME27" s="42"/>
      <c r="MF27" s="48" t="s">
        <v>136</v>
      </c>
      <c r="MG27" s="42"/>
      <c r="MH27" s="48" t="s">
        <v>136</v>
      </c>
      <c r="MI27" s="42"/>
      <c r="MJ27" s="48" t="s">
        <v>136</v>
      </c>
      <c r="MK27" s="42"/>
      <c r="ML27" s="48" t="s">
        <v>136</v>
      </c>
      <c r="MM27" s="42"/>
      <c r="MN27" s="48" t="s">
        <v>136</v>
      </c>
      <c r="MO27" s="42"/>
      <c r="MP27" s="48" t="s">
        <v>136</v>
      </c>
      <c r="MQ27" s="42"/>
      <c r="MR27" s="48" t="s">
        <v>136</v>
      </c>
      <c r="MS27" s="42"/>
      <c r="MT27" s="48" t="s">
        <v>136</v>
      </c>
      <c r="MU27" s="42"/>
      <c r="MV27" s="48" t="s">
        <v>136</v>
      </c>
      <c r="MW27" s="42"/>
      <c r="MX27" s="48" t="s">
        <v>136</v>
      </c>
      <c r="MY27" s="42"/>
      <c r="MZ27" s="48" t="s">
        <v>136</v>
      </c>
      <c r="NA27" s="42"/>
      <c r="NB27" s="48" t="s">
        <v>136</v>
      </c>
      <c r="NC27" s="42"/>
      <c r="ND27" s="48" t="s">
        <v>136</v>
      </c>
      <c r="NE27" s="42"/>
      <c r="NF27" s="48" t="s">
        <v>136</v>
      </c>
      <c r="NG27" s="42"/>
      <c r="NH27" s="48" t="s">
        <v>136</v>
      </c>
      <c r="NI27" s="42"/>
      <c r="NJ27" s="48" t="s">
        <v>136</v>
      </c>
      <c r="NK27" s="42"/>
      <c r="NL27" s="48" t="s">
        <v>136</v>
      </c>
      <c r="NM27" s="42"/>
      <c r="NN27" s="48" t="s">
        <v>136</v>
      </c>
      <c r="NO27" s="42"/>
      <c r="NP27" s="48" t="s">
        <v>136</v>
      </c>
      <c r="NQ27" s="42"/>
      <c r="NR27" s="48" t="s">
        <v>136</v>
      </c>
      <c r="NS27" s="42"/>
      <c r="NT27" s="48" t="s">
        <v>136</v>
      </c>
      <c r="NU27" s="42"/>
      <c r="NV27" s="48" t="s">
        <v>136</v>
      </c>
      <c r="NW27" s="42"/>
      <c r="NX27" s="48" t="s">
        <v>136</v>
      </c>
      <c r="NY27" s="42"/>
      <c r="NZ27" s="48" t="s">
        <v>136</v>
      </c>
      <c r="OA27" s="42"/>
      <c r="OB27" s="48" t="s">
        <v>136</v>
      </c>
      <c r="OC27" s="42"/>
      <c r="OD27" s="48" t="s">
        <v>136</v>
      </c>
      <c r="OE27" s="42"/>
      <c r="OF27" s="48" t="s">
        <v>136</v>
      </c>
      <c r="OG27" s="42"/>
      <c r="OH27" s="48" t="s">
        <v>136</v>
      </c>
      <c r="OI27" s="42"/>
      <c r="OJ27" s="48" t="s">
        <v>136</v>
      </c>
      <c r="OK27" s="42"/>
      <c r="OL27" s="48" t="s">
        <v>136</v>
      </c>
      <c r="OM27" s="42"/>
      <c r="ON27" s="48" t="s">
        <v>136</v>
      </c>
      <c r="OO27" s="42"/>
      <c r="OP27" s="48" t="s">
        <v>136</v>
      </c>
      <c r="OQ27" s="42"/>
      <c r="OR27" s="48" t="s">
        <v>136</v>
      </c>
      <c r="OS27" s="42"/>
      <c r="OT27" s="48" t="s">
        <v>136</v>
      </c>
      <c r="OU27" s="42"/>
      <c r="OV27" s="48" t="s">
        <v>136</v>
      </c>
      <c r="OW27" s="42"/>
      <c r="OX27" s="48" t="s">
        <v>136</v>
      </c>
      <c r="OY27" s="42"/>
      <c r="OZ27" s="48" t="s">
        <v>136</v>
      </c>
      <c r="PA27" s="42"/>
      <c r="PB27" s="48" t="s">
        <v>136</v>
      </c>
      <c r="PC27" s="42"/>
      <c r="PD27" s="48" t="s">
        <v>136</v>
      </c>
      <c r="PE27" s="42"/>
      <c r="PF27" s="48" t="s">
        <v>136</v>
      </c>
      <c r="PG27" s="42"/>
      <c r="PH27" s="48" t="s">
        <v>136</v>
      </c>
      <c r="PI27" s="42"/>
      <c r="PJ27" s="48" t="s">
        <v>136</v>
      </c>
      <c r="PK27" s="42"/>
      <c r="PL27" s="48" t="s">
        <v>136</v>
      </c>
      <c r="PM27" s="42"/>
      <c r="PN27" s="48" t="s">
        <v>136</v>
      </c>
      <c r="PO27" s="42"/>
      <c r="PP27" s="48" t="s">
        <v>136</v>
      </c>
      <c r="PQ27" s="42"/>
      <c r="PR27" s="48" t="s">
        <v>136</v>
      </c>
      <c r="PS27" s="42"/>
      <c r="PT27" s="48" t="s">
        <v>136</v>
      </c>
      <c r="PU27" s="42"/>
      <c r="PV27" s="48" t="s">
        <v>136</v>
      </c>
      <c r="PW27" s="42"/>
      <c r="PX27" s="48" t="s">
        <v>136</v>
      </c>
      <c r="PY27" s="42"/>
      <c r="PZ27" s="48" t="s">
        <v>136</v>
      </c>
      <c r="QA27" s="42"/>
      <c r="QB27" s="48" t="s">
        <v>136</v>
      </c>
      <c r="QC27" s="42"/>
      <c r="QD27" s="48" t="s">
        <v>136</v>
      </c>
      <c r="QE27" s="42"/>
      <c r="QF27" s="48" t="s">
        <v>136</v>
      </c>
      <c r="QG27" s="42"/>
      <c r="QH27" s="48" t="s">
        <v>136</v>
      </c>
      <c r="QI27" s="42"/>
      <c r="QJ27" s="48" t="s">
        <v>136</v>
      </c>
      <c r="QK27" s="42"/>
      <c r="QL27" s="48" t="s">
        <v>136</v>
      </c>
      <c r="QM27" s="42"/>
      <c r="QN27" s="48" t="s">
        <v>136</v>
      </c>
      <c r="QO27" s="42"/>
      <c r="QP27" s="48" t="s">
        <v>136</v>
      </c>
      <c r="QQ27" s="42"/>
      <c r="QR27" s="48" t="s">
        <v>136</v>
      </c>
      <c r="QS27" s="42"/>
      <c r="QT27" s="48" t="s">
        <v>136</v>
      </c>
      <c r="QU27" s="42"/>
      <c r="QV27" s="48" t="s">
        <v>136</v>
      </c>
      <c r="QW27" s="42"/>
      <c r="QX27" s="48" t="s">
        <v>136</v>
      </c>
      <c r="QY27" s="42"/>
      <c r="QZ27" s="48" t="s">
        <v>136</v>
      </c>
      <c r="RA27" s="42"/>
      <c r="RB27" s="48" t="s">
        <v>136</v>
      </c>
      <c r="RC27" s="42"/>
      <c r="RD27" s="48" t="s">
        <v>136</v>
      </c>
      <c r="RE27" s="42"/>
      <c r="RF27" s="48" t="s">
        <v>136</v>
      </c>
      <c r="RG27" s="42"/>
      <c r="RH27" s="48" t="s">
        <v>136</v>
      </c>
      <c r="RI27" s="42"/>
      <c r="RJ27" s="48" t="s">
        <v>136</v>
      </c>
      <c r="RK27" s="42"/>
      <c r="RL27" s="48" t="s">
        <v>136</v>
      </c>
      <c r="RM27" s="42"/>
      <c r="RN27" s="48" t="s">
        <v>136</v>
      </c>
      <c r="RO27" s="42"/>
      <c r="RP27" s="48" t="s">
        <v>136</v>
      </c>
      <c r="RQ27" s="42"/>
      <c r="RR27" s="48" t="s">
        <v>136</v>
      </c>
      <c r="RS27" s="42"/>
      <c r="RT27" s="48" t="s">
        <v>136</v>
      </c>
      <c r="RU27" s="42"/>
      <c r="RV27" s="48" t="s">
        <v>136</v>
      </c>
      <c r="RW27" s="42"/>
      <c r="RX27" s="48" t="s">
        <v>136</v>
      </c>
      <c r="RY27" s="42"/>
      <c r="RZ27" s="48" t="s">
        <v>136</v>
      </c>
      <c r="SA27" s="42"/>
      <c r="SB27" s="48" t="s">
        <v>136</v>
      </c>
      <c r="SC27" s="42"/>
      <c r="SD27" s="48" t="s">
        <v>136</v>
      </c>
      <c r="SE27" s="42"/>
      <c r="SF27" s="48" t="s">
        <v>136</v>
      </c>
      <c r="SG27" s="42"/>
      <c r="SH27" s="48" t="s">
        <v>136</v>
      </c>
      <c r="SI27" s="42"/>
      <c r="SJ27" s="48" t="s">
        <v>136</v>
      </c>
      <c r="SK27" s="42"/>
      <c r="SL27" s="48" t="s">
        <v>136</v>
      </c>
      <c r="SM27" s="42"/>
      <c r="SN27" s="48" t="s">
        <v>136</v>
      </c>
      <c r="SO27" s="42"/>
      <c r="SP27" s="48" t="s">
        <v>136</v>
      </c>
      <c r="SQ27" s="42"/>
      <c r="SR27" s="48" t="s">
        <v>136</v>
      </c>
      <c r="SS27" s="42"/>
      <c r="ST27" s="48" t="s">
        <v>136</v>
      </c>
      <c r="SU27" s="42"/>
      <c r="SV27" s="48" t="s">
        <v>136</v>
      </c>
      <c r="SW27" s="42"/>
      <c r="SX27" s="48" t="s">
        <v>136</v>
      </c>
      <c r="SY27" s="42"/>
      <c r="SZ27" s="48" t="s">
        <v>136</v>
      </c>
      <c r="TA27" s="42"/>
      <c r="TB27" s="48" t="s">
        <v>136</v>
      </c>
      <c r="TC27" s="42"/>
      <c r="TD27" s="48" t="s">
        <v>136</v>
      </c>
      <c r="TE27" s="42"/>
      <c r="TF27" s="48" t="s">
        <v>136</v>
      </c>
      <c r="TG27" s="42"/>
      <c r="TH27" s="48" t="s">
        <v>136</v>
      </c>
      <c r="TI27" s="42"/>
      <c r="TJ27" s="48" t="s">
        <v>136</v>
      </c>
      <c r="TK27" s="42"/>
      <c r="TL27" s="48" t="s">
        <v>136</v>
      </c>
      <c r="TM27" s="42"/>
      <c r="TN27" s="48" t="s">
        <v>136</v>
      </c>
      <c r="TO27" s="42"/>
      <c r="TP27" s="48" t="s">
        <v>136</v>
      </c>
      <c r="TQ27" s="42"/>
      <c r="TR27" s="48" t="s">
        <v>136</v>
      </c>
      <c r="TS27" s="42"/>
      <c r="TT27" s="48" t="s">
        <v>136</v>
      </c>
      <c r="TU27" s="42"/>
      <c r="TV27" s="48" t="s">
        <v>136</v>
      </c>
      <c r="TW27" s="42"/>
      <c r="TX27" s="48" t="s">
        <v>136</v>
      </c>
      <c r="TY27" s="42"/>
      <c r="TZ27" s="48" t="s">
        <v>136</v>
      </c>
      <c r="UA27" s="42"/>
      <c r="UB27" s="48" t="s">
        <v>136</v>
      </c>
      <c r="UC27" s="42"/>
      <c r="UD27" s="48" t="s">
        <v>136</v>
      </c>
      <c r="UE27" s="42"/>
      <c r="UF27" s="48" t="s">
        <v>136</v>
      </c>
      <c r="UG27" s="42"/>
      <c r="UH27" s="48" t="s">
        <v>136</v>
      </c>
      <c r="UI27" s="42"/>
      <c r="UJ27" s="48" t="s">
        <v>136</v>
      </c>
      <c r="UK27" s="42"/>
      <c r="UL27" s="48" t="s">
        <v>136</v>
      </c>
      <c r="UM27" s="42"/>
      <c r="UN27" s="48" t="s">
        <v>136</v>
      </c>
      <c r="UO27" s="42"/>
      <c r="UP27" s="48" t="s">
        <v>136</v>
      </c>
      <c r="UQ27" s="42"/>
      <c r="UR27" s="48" t="s">
        <v>136</v>
      </c>
      <c r="US27" s="42"/>
      <c r="UT27" s="48" t="s">
        <v>136</v>
      </c>
      <c r="UU27" s="42"/>
      <c r="UV27" s="48" t="s">
        <v>136</v>
      </c>
      <c r="UW27" s="42"/>
      <c r="UX27" s="48" t="s">
        <v>136</v>
      </c>
      <c r="UY27" s="42"/>
      <c r="UZ27" s="48" t="s">
        <v>136</v>
      </c>
      <c r="VA27" s="42"/>
      <c r="VB27" s="48" t="s">
        <v>136</v>
      </c>
      <c r="VC27" s="42"/>
      <c r="VD27" s="48" t="s">
        <v>136</v>
      </c>
      <c r="VE27" s="42"/>
      <c r="VF27" s="48" t="s">
        <v>136</v>
      </c>
      <c r="VG27" s="42"/>
      <c r="VH27" s="48" t="s">
        <v>136</v>
      </c>
      <c r="VI27" s="42"/>
      <c r="VJ27" s="48" t="s">
        <v>136</v>
      </c>
      <c r="VK27" s="42"/>
      <c r="VL27" s="48" t="s">
        <v>136</v>
      </c>
      <c r="VM27" s="42"/>
      <c r="VN27" s="48" t="s">
        <v>136</v>
      </c>
      <c r="VO27" s="42"/>
      <c r="VP27" s="48" t="s">
        <v>136</v>
      </c>
      <c r="VQ27" s="42"/>
      <c r="VR27" s="48" t="s">
        <v>136</v>
      </c>
      <c r="VS27" s="42"/>
      <c r="VT27" s="48" t="s">
        <v>136</v>
      </c>
      <c r="VU27" s="42"/>
      <c r="VV27" s="48" t="s">
        <v>136</v>
      </c>
      <c r="VW27" s="42"/>
      <c r="VX27" s="48" t="s">
        <v>136</v>
      </c>
      <c r="VY27" s="42"/>
      <c r="VZ27" s="48" t="s">
        <v>136</v>
      </c>
      <c r="WA27" s="42"/>
      <c r="WB27" s="48" t="s">
        <v>136</v>
      </c>
      <c r="WC27" s="42"/>
    </row>
    <row r="28" spans="1:601">
      <c r="A28" s="49" t="s">
        <v>164</v>
      </c>
      <c r="B28" s="42" t="s">
        <v>41</v>
      </c>
      <c r="C28" s="42" t="str">
        <f>INDEX('Deroulé 5Jours'!$A$4:$A$56,MATCH(B28,'Deroulé 5Jours'!B$4:B$56,0),1)</f>
        <v>agent 13</v>
      </c>
      <c r="D28" s="48" t="s">
        <v>135</v>
      </c>
      <c r="E28" s="42"/>
      <c r="F28" s="48" t="s">
        <v>135</v>
      </c>
      <c r="G28" s="42"/>
      <c r="H28" s="48" t="s">
        <v>135</v>
      </c>
      <c r="I28" s="42"/>
      <c r="J28" s="48" t="s">
        <v>135</v>
      </c>
      <c r="K28" s="42"/>
      <c r="L28" s="44" t="s">
        <v>170</v>
      </c>
      <c r="M28" s="42" t="s">
        <v>182</v>
      </c>
      <c r="N28" s="48" t="s">
        <v>135</v>
      </c>
      <c r="O28" s="42"/>
      <c r="P28" s="48" t="s">
        <v>135</v>
      </c>
      <c r="Q28" s="42"/>
      <c r="R28" s="48" t="s">
        <v>135</v>
      </c>
      <c r="S28" s="42"/>
      <c r="T28" s="48" t="s">
        <v>135</v>
      </c>
      <c r="U28" s="42"/>
      <c r="V28" s="49" t="s">
        <v>170</v>
      </c>
      <c r="W28" s="42" t="s">
        <v>164</v>
      </c>
      <c r="X28" s="48" t="s">
        <v>135</v>
      </c>
      <c r="Y28" s="42"/>
      <c r="Z28" s="48" t="s">
        <v>135</v>
      </c>
      <c r="AA28" s="42"/>
      <c r="AB28" s="48" t="s">
        <v>135</v>
      </c>
      <c r="AC28" s="42"/>
      <c r="AD28" s="48" t="s">
        <v>135</v>
      </c>
      <c r="AE28" s="42"/>
      <c r="AF28" s="44" t="s">
        <v>170</v>
      </c>
      <c r="AG28" s="42" t="s">
        <v>182</v>
      </c>
      <c r="AH28" s="48" t="s">
        <v>135</v>
      </c>
      <c r="AI28" s="42"/>
      <c r="AJ28" s="48" t="s">
        <v>135</v>
      </c>
      <c r="AK28" s="42"/>
      <c r="AL28" s="48" t="s">
        <v>135</v>
      </c>
      <c r="AM28" s="42"/>
      <c r="AN28" s="48" t="s">
        <v>135</v>
      </c>
      <c r="AO28" s="42"/>
      <c r="AP28" s="49" t="s">
        <v>170</v>
      </c>
      <c r="AQ28" s="42" t="s">
        <v>164</v>
      </c>
      <c r="AR28" s="48" t="s">
        <v>135</v>
      </c>
      <c r="AS28" s="42"/>
      <c r="AT28" s="48" t="s">
        <v>135</v>
      </c>
      <c r="AU28" s="42"/>
      <c r="AV28" s="48" t="s">
        <v>135</v>
      </c>
      <c r="AW28" s="42"/>
      <c r="AX28" s="48" t="s">
        <v>135</v>
      </c>
      <c r="AY28" s="42"/>
      <c r="AZ28" s="44" t="s">
        <v>170</v>
      </c>
      <c r="BA28" s="42" t="s">
        <v>182</v>
      </c>
      <c r="BB28" s="48" t="s">
        <v>135</v>
      </c>
      <c r="BC28" s="42"/>
      <c r="BD28" s="48" t="s">
        <v>135</v>
      </c>
      <c r="BE28" s="42"/>
      <c r="BF28" s="48" t="s">
        <v>135</v>
      </c>
      <c r="BG28" s="42"/>
      <c r="BH28" s="48" t="s">
        <v>135</v>
      </c>
      <c r="BI28" s="42"/>
      <c r="BJ28" s="49" t="s">
        <v>170</v>
      </c>
      <c r="BK28" s="42" t="s">
        <v>164</v>
      </c>
      <c r="BL28" s="48" t="s">
        <v>135</v>
      </c>
      <c r="BM28" s="42"/>
      <c r="BN28" s="48" t="s">
        <v>135</v>
      </c>
      <c r="BO28" s="42"/>
      <c r="BP28" s="48" t="s">
        <v>135</v>
      </c>
      <c r="BQ28" s="42"/>
      <c r="BR28" s="48" t="s">
        <v>135</v>
      </c>
      <c r="BS28" s="42"/>
      <c r="BT28" s="44" t="s">
        <v>170</v>
      </c>
      <c r="BU28" s="42" t="s">
        <v>182</v>
      </c>
      <c r="BV28" s="48" t="s">
        <v>135</v>
      </c>
      <c r="BW28" s="42"/>
      <c r="BX28" s="48" t="s">
        <v>135</v>
      </c>
      <c r="BY28" s="42"/>
      <c r="BZ28" s="48" t="s">
        <v>135</v>
      </c>
      <c r="CA28" s="42"/>
      <c r="CB28" s="48" t="s">
        <v>135</v>
      </c>
      <c r="CC28" s="42"/>
      <c r="CD28" s="49" t="s">
        <v>170</v>
      </c>
      <c r="CE28" s="42" t="s">
        <v>164</v>
      </c>
      <c r="CF28" s="48" t="s">
        <v>135</v>
      </c>
      <c r="CG28" s="42"/>
      <c r="CH28" s="48" t="s">
        <v>135</v>
      </c>
      <c r="CI28" s="42"/>
      <c r="CJ28" s="48" t="s">
        <v>135</v>
      </c>
      <c r="CK28" s="42"/>
      <c r="CL28" s="48" t="s">
        <v>135</v>
      </c>
      <c r="CM28" s="42"/>
      <c r="CN28" s="44" t="s">
        <v>170</v>
      </c>
      <c r="CO28" s="42" t="s">
        <v>182</v>
      </c>
      <c r="CP28" s="48" t="s">
        <v>135</v>
      </c>
      <c r="CQ28" s="42"/>
      <c r="CR28" s="48" t="s">
        <v>135</v>
      </c>
      <c r="CS28" s="42"/>
      <c r="CT28" s="48" t="s">
        <v>135</v>
      </c>
      <c r="CU28" s="42"/>
      <c r="CV28" s="48" t="s">
        <v>135</v>
      </c>
      <c r="CW28" s="42"/>
      <c r="CX28" s="49" t="s">
        <v>170</v>
      </c>
      <c r="CY28" s="42" t="s">
        <v>164</v>
      </c>
      <c r="CZ28" s="48" t="s">
        <v>135</v>
      </c>
      <c r="DA28" s="42"/>
      <c r="DB28" s="48" t="s">
        <v>135</v>
      </c>
      <c r="DC28" s="42"/>
      <c r="DD28" s="48" t="s">
        <v>135</v>
      </c>
      <c r="DE28" s="42"/>
      <c r="DF28" s="48" t="s">
        <v>135</v>
      </c>
      <c r="DG28" s="42"/>
      <c r="DH28" s="44" t="s">
        <v>170</v>
      </c>
      <c r="DI28" s="42" t="s">
        <v>182</v>
      </c>
      <c r="DJ28" s="48" t="s">
        <v>135</v>
      </c>
      <c r="DK28" s="42"/>
      <c r="DL28" s="48" t="s">
        <v>135</v>
      </c>
      <c r="DM28" s="42"/>
      <c r="DN28" s="48" t="s">
        <v>135</v>
      </c>
      <c r="DO28" s="42"/>
      <c r="DP28" s="48" t="s">
        <v>135</v>
      </c>
      <c r="DQ28" s="42"/>
      <c r="DR28" s="49" t="s">
        <v>170</v>
      </c>
      <c r="DS28" s="42" t="s">
        <v>164</v>
      </c>
      <c r="DT28" s="48" t="s">
        <v>135</v>
      </c>
      <c r="DU28" s="42"/>
      <c r="DV28" s="48" t="s">
        <v>135</v>
      </c>
      <c r="DW28" s="42"/>
      <c r="DX28" s="48" t="s">
        <v>135</v>
      </c>
      <c r="DY28" s="42"/>
      <c r="DZ28" s="48" t="s">
        <v>135</v>
      </c>
      <c r="EA28" s="42"/>
      <c r="EB28" s="44" t="s">
        <v>170</v>
      </c>
      <c r="EC28" s="42" t="s">
        <v>182</v>
      </c>
      <c r="ED28" s="48" t="s">
        <v>135</v>
      </c>
      <c r="EE28" s="42"/>
      <c r="EF28" s="48" t="s">
        <v>135</v>
      </c>
      <c r="EG28" s="42"/>
      <c r="EH28" s="48" t="s">
        <v>135</v>
      </c>
      <c r="EI28" s="42"/>
      <c r="EJ28" s="48" t="s">
        <v>135</v>
      </c>
      <c r="EK28" s="42"/>
      <c r="EL28" s="49" t="s">
        <v>170</v>
      </c>
      <c r="EM28" s="42" t="s">
        <v>164</v>
      </c>
      <c r="EN28" s="48" t="s">
        <v>135</v>
      </c>
      <c r="EO28" s="42"/>
      <c r="EP28" s="48" t="s">
        <v>135</v>
      </c>
      <c r="EQ28" s="42"/>
      <c r="ER28" s="48" t="s">
        <v>135</v>
      </c>
      <c r="ES28" s="42"/>
      <c r="ET28" s="48" t="s">
        <v>135</v>
      </c>
      <c r="EU28" s="42"/>
      <c r="EV28" s="44" t="s">
        <v>170</v>
      </c>
      <c r="EW28" s="42" t="s">
        <v>182</v>
      </c>
      <c r="EX28" s="48" t="s">
        <v>135</v>
      </c>
      <c r="EY28" s="42"/>
      <c r="EZ28" s="48" t="s">
        <v>135</v>
      </c>
      <c r="FA28" s="42"/>
      <c r="FB28" s="48" t="s">
        <v>135</v>
      </c>
      <c r="FC28" s="42"/>
      <c r="FD28" s="48" t="s">
        <v>135</v>
      </c>
      <c r="FE28" s="42"/>
      <c r="FF28" s="49" t="s">
        <v>170</v>
      </c>
      <c r="FG28" s="42" t="s">
        <v>164</v>
      </c>
      <c r="FH28" s="48" t="s">
        <v>135</v>
      </c>
      <c r="FI28" s="42"/>
      <c r="FJ28" s="48" t="s">
        <v>135</v>
      </c>
      <c r="FK28" s="42"/>
      <c r="FL28" s="48" t="s">
        <v>135</v>
      </c>
      <c r="FM28" s="42"/>
      <c r="FN28" s="48" t="s">
        <v>135</v>
      </c>
      <c r="FO28" s="42"/>
      <c r="FP28" s="44" t="s">
        <v>170</v>
      </c>
      <c r="FQ28" s="42" t="s">
        <v>182</v>
      </c>
      <c r="FR28" s="48" t="s">
        <v>135</v>
      </c>
      <c r="FS28" s="42"/>
      <c r="FT28" s="48" t="s">
        <v>135</v>
      </c>
      <c r="FU28" s="42"/>
      <c r="FV28" s="48" t="s">
        <v>135</v>
      </c>
      <c r="FW28" s="42"/>
      <c r="FX28" s="48" t="s">
        <v>135</v>
      </c>
      <c r="FY28" s="42"/>
      <c r="FZ28" s="49" t="s">
        <v>170</v>
      </c>
      <c r="GA28" s="42" t="s">
        <v>164</v>
      </c>
      <c r="GB28" s="48" t="s">
        <v>135</v>
      </c>
      <c r="GC28" s="42"/>
      <c r="GD28" s="48" t="s">
        <v>135</v>
      </c>
      <c r="GE28" s="42"/>
      <c r="GF28" s="48" t="s">
        <v>135</v>
      </c>
      <c r="GG28" s="42"/>
      <c r="GH28" s="48" t="s">
        <v>135</v>
      </c>
      <c r="GI28" s="42"/>
      <c r="GJ28" s="44" t="s">
        <v>170</v>
      </c>
      <c r="GK28" s="42" t="s">
        <v>182</v>
      </c>
      <c r="GL28" s="48" t="s">
        <v>135</v>
      </c>
      <c r="GM28" s="42"/>
      <c r="GN28" s="48" t="s">
        <v>135</v>
      </c>
      <c r="GO28" s="42"/>
      <c r="GP28" s="48" t="s">
        <v>135</v>
      </c>
      <c r="GQ28" s="42"/>
      <c r="GR28" s="48" t="s">
        <v>135</v>
      </c>
      <c r="GS28" s="42"/>
      <c r="GT28" s="49" t="s">
        <v>170</v>
      </c>
      <c r="GU28" s="42" t="s">
        <v>164</v>
      </c>
      <c r="GV28" s="48" t="s">
        <v>135</v>
      </c>
      <c r="GW28" s="42"/>
      <c r="GX28" s="48" t="s">
        <v>135</v>
      </c>
      <c r="GY28" s="42"/>
      <c r="GZ28" s="48" t="s">
        <v>135</v>
      </c>
      <c r="HA28" s="42"/>
      <c r="HB28" s="48" t="s">
        <v>135</v>
      </c>
      <c r="HC28" s="42"/>
      <c r="HD28" s="44" t="s">
        <v>170</v>
      </c>
      <c r="HE28" s="42" t="s">
        <v>182</v>
      </c>
      <c r="HF28" s="48" t="s">
        <v>135</v>
      </c>
      <c r="HG28" s="42"/>
      <c r="HH28" s="48" t="s">
        <v>135</v>
      </c>
      <c r="HI28" s="42"/>
      <c r="HJ28" s="48" t="s">
        <v>135</v>
      </c>
      <c r="HK28" s="42"/>
      <c r="HL28" s="48" t="s">
        <v>135</v>
      </c>
      <c r="HM28" s="42"/>
      <c r="HN28" s="49" t="s">
        <v>170</v>
      </c>
      <c r="HO28" s="42" t="s">
        <v>164</v>
      </c>
      <c r="HP28" s="48" t="s">
        <v>135</v>
      </c>
      <c r="HQ28" s="42"/>
      <c r="HR28" s="48" t="s">
        <v>135</v>
      </c>
      <c r="HS28" s="42"/>
      <c r="HT28" s="48" t="s">
        <v>135</v>
      </c>
      <c r="HU28" s="42"/>
      <c r="HV28" s="48" t="s">
        <v>135</v>
      </c>
      <c r="HW28" s="42"/>
      <c r="HX28" s="44" t="s">
        <v>170</v>
      </c>
      <c r="HY28" s="42" t="s">
        <v>182</v>
      </c>
      <c r="HZ28" s="48" t="s">
        <v>135</v>
      </c>
      <c r="IA28" s="42"/>
      <c r="IB28" s="48" t="s">
        <v>135</v>
      </c>
      <c r="IC28" s="42"/>
      <c r="ID28" s="48" t="s">
        <v>135</v>
      </c>
      <c r="IE28" s="42"/>
      <c r="IF28" s="48" t="s">
        <v>135</v>
      </c>
      <c r="IG28" s="42"/>
      <c r="IH28" s="49" t="s">
        <v>170</v>
      </c>
      <c r="II28" s="42" t="s">
        <v>164</v>
      </c>
      <c r="IJ28" s="48" t="s">
        <v>135</v>
      </c>
      <c r="IK28" s="42"/>
      <c r="IL28" s="48" t="s">
        <v>135</v>
      </c>
      <c r="IM28" s="42"/>
      <c r="IN28" s="48" t="s">
        <v>135</v>
      </c>
      <c r="IO28" s="42"/>
      <c r="IP28" s="48" t="s">
        <v>135</v>
      </c>
      <c r="IQ28" s="42"/>
      <c r="IR28" s="44" t="s">
        <v>170</v>
      </c>
      <c r="IS28" s="42" t="s">
        <v>182</v>
      </c>
      <c r="IT28" s="48" t="s">
        <v>135</v>
      </c>
      <c r="IU28" s="42"/>
      <c r="IV28" s="48" t="s">
        <v>135</v>
      </c>
      <c r="IW28" s="42"/>
      <c r="IX28" s="48" t="s">
        <v>135</v>
      </c>
      <c r="IY28" s="42"/>
      <c r="IZ28" s="48" t="s">
        <v>135</v>
      </c>
      <c r="JA28" s="42"/>
      <c r="JB28" s="49" t="s">
        <v>170</v>
      </c>
      <c r="JC28" s="42" t="s">
        <v>164</v>
      </c>
      <c r="JD28" s="48" t="s">
        <v>135</v>
      </c>
      <c r="JE28" s="42"/>
      <c r="JF28" s="48" t="s">
        <v>135</v>
      </c>
      <c r="JG28" s="42"/>
      <c r="JH28" s="48" t="s">
        <v>135</v>
      </c>
      <c r="JI28" s="42"/>
      <c r="JJ28" s="48" t="s">
        <v>135</v>
      </c>
      <c r="JK28" s="42"/>
      <c r="JL28" s="44" t="s">
        <v>170</v>
      </c>
      <c r="JM28" s="42" t="s">
        <v>182</v>
      </c>
      <c r="JN28" s="48" t="s">
        <v>135</v>
      </c>
      <c r="JO28" s="42"/>
      <c r="JP28" s="48" t="s">
        <v>135</v>
      </c>
      <c r="JQ28" s="42"/>
      <c r="JR28" s="48" t="s">
        <v>135</v>
      </c>
      <c r="JS28" s="42"/>
      <c r="JT28" s="48" t="s">
        <v>135</v>
      </c>
      <c r="JU28" s="42"/>
      <c r="JV28" s="49" t="s">
        <v>170</v>
      </c>
      <c r="JW28" s="42" t="s">
        <v>164</v>
      </c>
      <c r="JX28" s="48" t="s">
        <v>135</v>
      </c>
      <c r="JY28" s="42"/>
      <c r="JZ28" s="48" t="s">
        <v>135</v>
      </c>
      <c r="KA28" s="42"/>
      <c r="KB28" s="48" t="s">
        <v>135</v>
      </c>
      <c r="KC28" s="42"/>
      <c r="KD28" s="48" t="s">
        <v>135</v>
      </c>
      <c r="KE28" s="42"/>
      <c r="KF28" s="44" t="s">
        <v>170</v>
      </c>
      <c r="KG28" s="42" t="s">
        <v>182</v>
      </c>
      <c r="KH28" s="48" t="s">
        <v>135</v>
      </c>
      <c r="KI28" s="42"/>
      <c r="KJ28" s="48" t="s">
        <v>135</v>
      </c>
      <c r="KK28" s="42"/>
      <c r="KL28" s="48" t="s">
        <v>135</v>
      </c>
      <c r="KM28" s="42"/>
      <c r="KN28" s="48" t="s">
        <v>135</v>
      </c>
      <c r="KO28" s="42"/>
      <c r="KP28" s="49" t="s">
        <v>170</v>
      </c>
      <c r="KQ28" s="42" t="s">
        <v>164</v>
      </c>
      <c r="KR28" s="48" t="s">
        <v>135</v>
      </c>
      <c r="KS28" s="42"/>
      <c r="KT28" s="48" t="s">
        <v>135</v>
      </c>
      <c r="KU28" s="42"/>
      <c r="KV28" s="48" t="s">
        <v>135</v>
      </c>
      <c r="KW28" s="42"/>
      <c r="KX28" s="48" t="s">
        <v>135</v>
      </c>
      <c r="KY28" s="42"/>
      <c r="KZ28" s="44" t="s">
        <v>170</v>
      </c>
      <c r="LA28" s="42" t="s">
        <v>182</v>
      </c>
      <c r="LB28" s="48" t="s">
        <v>135</v>
      </c>
      <c r="LC28" s="42"/>
      <c r="LD28" s="48" t="s">
        <v>135</v>
      </c>
      <c r="LE28" s="42"/>
      <c r="LF28" s="48" t="s">
        <v>135</v>
      </c>
      <c r="LG28" s="42"/>
      <c r="LH28" s="48" t="s">
        <v>135</v>
      </c>
      <c r="LI28" s="42"/>
      <c r="LJ28" s="49" t="s">
        <v>170</v>
      </c>
      <c r="LK28" s="42" t="s">
        <v>164</v>
      </c>
      <c r="LL28" s="48" t="s">
        <v>135</v>
      </c>
      <c r="LM28" s="42"/>
      <c r="LN28" s="48" t="s">
        <v>135</v>
      </c>
      <c r="LO28" s="42"/>
      <c r="LP28" s="48" t="s">
        <v>135</v>
      </c>
      <c r="LQ28" s="42"/>
      <c r="LR28" s="48" t="s">
        <v>135</v>
      </c>
      <c r="LS28" s="42"/>
      <c r="LT28" s="44" t="s">
        <v>170</v>
      </c>
      <c r="LU28" s="42" t="s">
        <v>182</v>
      </c>
      <c r="LV28" s="48" t="s">
        <v>135</v>
      </c>
      <c r="LW28" s="42"/>
      <c r="LX28" s="48" t="s">
        <v>135</v>
      </c>
      <c r="LY28" s="42"/>
      <c r="LZ28" s="48" t="s">
        <v>135</v>
      </c>
      <c r="MA28" s="42"/>
      <c r="MB28" s="48" t="s">
        <v>135</v>
      </c>
      <c r="MC28" s="42"/>
      <c r="MD28" s="49" t="s">
        <v>170</v>
      </c>
      <c r="ME28" s="42" t="s">
        <v>164</v>
      </c>
      <c r="MF28" s="48" t="s">
        <v>135</v>
      </c>
      <c r="MG28" s="42"/>
      <c r="MH28" s="48" t="s">
        <v>135</v>
      </c>
      <c r="MI28" s="42"/>
      <c r="MJ28" s="48" t="s">
        <v>135</v>
      </c>
      <c r="MK28" s="42"/>
      <c r="ML28" s="48" t="s">
        <v>135</v>
      </c>
      <c r="MM28" s="42"/>
      <c r="MN28" s="44" t="s">
        <v>170</v>
      </c>
      <c r="MO28" s="42" t="s">
        <v>182</v>
      </c>
      <c r="MP28" s="48" t="s">
        <v>135</v>
      </c>
      <c r="MQ28" s="42"/>
      <c r="MR28" s="48" t="s">
        <v>135</v>
      </c>
      <c r="MS28" s="42"/>
      <c r="MT28" s="48" t="s">
        <v>135</v>
      </c>
      <c r="MU28" s="42"/>
      <c r="MV28" s="48" t="s">
        <v>135</v>
      </c>
      <c r="MW28" s="42"/>
      <c r="MX28" s="49" t="s">
        <v>170</v>
      </c>
      <c r="MY28" s="42" t="s">
        <v>164</v>
      </c>
      <c r="MZ28" s="48" t="s">
        <v>135</v>
      </c>
      <c r="NA28" s="42"/>
      <c r="NB28" s="48" t="s">
        <v>135</v>
      </c>
      <c r="NC28" s="42"/>
      <c r="ND28" s="48" t="s">
        <v>135</v>
      </c>
      <c r="NE28" s="42"/>
      <c r="NF28" s="48" t="s">
        <v>135</v>
      </c>
      <c r="NG28" s="42"/>
      <c r="NH28" s="44" t="s">
        <v>170</v>
      </c>
      <c r="NI28" s="42" t="s">
        <v>182</v>
      </c>
      <c r="NJ28" s="48" t="s">
        <v>135</v>
      </c>
      <c r="NK28" s="42"/>
      <c r="NL28" s="48" t="s">
        <v>135</v>
      </c>
      <c r="NM28" s="42"/>
      <c r="NN28" s="48" t="s">
        <v>135</v>
      </c>
      <c r="NO28" s="42"/>
      <c r="NP28" s="48" t="s">
        <v>135</v>
      </c>
      <c r="NQ28" s="42"/>
      <c r="NR28" s="49" t="s">
        <v>170</v>
      </c>
      <c r="NS28" s="42" t="s">
        <v>164</v>
      </c>
      <c r="NT28" s="48" t="s">
        <v>135</v>
      </c>
      <c r="NU28" s="42"/>
      <c r="NV28" s="48" t="s">
        <v>135</v>
      </c>
      <c r="NW28" s="42"/>
      <c r="NX28" s="48" t="s">
        <v>135</v>
      </c>
      <c r="NY28" s="42"/>
      <c r="NZ28" s="48" t="s">
        <v>135</v>
      </c>
      <c r="OA28" s="42"/>
      <c r="OB28" s="44" t="s">
        <v>170</v>
      </c>
      <c r="OC28" s="42" t="s">
        <v>182</v>
      </c>
      <c r="OD28" s="48" t="s">
        <v>135</v>
      </c>
      <c r="OE28" s="42"/>
      <c r="OF28" s="48" t="s">
        <v>135</v>
      </c>
      <c r="OG28" s="42"/>
      <c r="OH28" s="48" t="s">
        <v>135</v>
      </c>
      <c r="OI28" s="42"/>
      <c r="OJ28" s="48" t="s">
        <v>135</v>
      </c>
      <c r="OK28" s="42"/>
      <c r="OL28" s="49" t="s">
        <v>170</v>
      </c>
      <c r="OM28" s="42" t="s">
        <v>164</v>
      </c>
      <c r="ON28" s="48" t="s">
        <v>135</v>
      </c>
      <c r="OO28" s="42"/>
      <c r="OP28" s="48" t="s">
        <v>135</v>
      </c>
      <c r="OQ28" s="42"/>
      <c r="OR28" s="48" t="s">
        <v>135</v>
      </c>
      <c r="OS28" s="42"/>
      <c r="OT28" s="48" t="s">
        <v>135</v>
      </c>
      <c r="OU28" s="42"/>
      <c r="OV28" s="44" t="s">
        <v>170</v>
      </c>
      <c r="OW28" s="42" t="s">
        <v>182</v>
      </c>
      <c r="OX28" s="48" t="s">
        <v>135</v>
      </c>
      <c r="OY28" s="42"/>
      <c r="OZ28" s="48" t="s">
        <v>135</v>
      </c>
      <c r="PA28" s="42"/>
      <c r="PB28" s="48" t="s">
        <v>135</v>
      </c>
      <c r="PC28" s="42"/>
      <c r="PD28" s="48" t="s">
        <v>135</v>
      </c>
      <c r="PE28" s="42"/>
      <c r="PF28" s="49" t="s">
        <v>170</v>
      </c>
      <c r="PG28" s="42" t="s">
        <v>164</v>
      </c>
      <c r="PH28" s="48" t="s">
        <v>135</v>
      </c>
      <c r="PI28" s="42"/>
      <c r="PJ28" s="48" t="s">
        <v>135</v>
      </c>
      <c r="PK28" s="42"/>
      <c r="PL28" s="48" t="s">
        <v>135</v>
      </c>
      <c r="PM28" s="42"/>
      <c r="PN28" s="48" t="s">
        <v>135</v>
      </c>
      <c r="PO28" s="42"/>
      <c r="PP28" s="44" t="s">
        <v>170</v>
      </c>
      <c r="PQ28" s="42" t="s">
        <v>182</v>
      </c>
      <c r="PR28" s="48" t="s">
        <v>135</v>
      </c>
      <c r="PS28" s="42"/>
      <c r="PT28" s="48" t="s">
        <v>135</v>
      </c>
      <c r="PU28" s="42"/>
      <c r="PV28" s="48" t="s">
        <v>135</v>
      </c>
      <c r="PW28" s="42"/>
      <c r="PX28" s="48" t="s">
        <v>135</v>
      </c>
      <c r="PY28" s="42"/>
      <c r="PZ28" s="49" t="s">
        <v>170</v>
      </c>
      <c r="QA28" s="42" t="s">
        <v>164</v>
      </c>
      <c r="QB28" s="48" t="s">
        <v>135</v>
      </c>
      <c r="QC28" s="42"/>
      <c r="QD28" s="48" t="s">
        <v>135</v>
      </c>
      <c r="QE28" s="42"/>
      <c r="QF28" s="48" t="s">
        <v>135</v>
      </c>
      <c r="QG28" s="42"/>
      <c r="QH28" s="48" t="s">
        <v>135</v>
      </c>
      <c r="QI28" s="42"/>
      <c r="QJ28" s="44" t="s">
        <v>170</v>
      </c>
      <c r="QK28" s="42" t="s">
        <v>182</v>
      </c>
      <c r="QL28" s="48" t="s">
        <v>135</v>
      </c>
      <c r="QM28" s="42"/>
      <c r="QN28" s="48" t="s">
        <v>135</v>
      </c>
      <c r="QO28" s="42"/>
      <c r="QP28" s="48" t="s">
        <v>135</v>
      </c>
      <c r="QQ28" s="42"/>
      <c r="QR28" s="48" t="s">
        <v>135</v>
      </c>
      <c r="QS28" s="42"/>
      <c r="QT28" s="49" t="s">
        <v>170</v>
      </c>
      <c r="QU28" s="42" t="s">
        <v>164</v>
      </c>
      <c r="QV28" s="48" t="s">
        <v>135</v>
      </c>
      <c r="QW28" s="42"/>
      <c r="QX28" s="48" t="s">
        <v>135</v>
      </c>
      <c r="QY28" s="42"/>
      <c r="QZ28" s="48" t="s">
        <v>135</v>
      </c>
      <c r="RA28" s="42"/>
      <c r="RB28" s="48" t="s">
        <v>135</v>
      </c>
      <c r="RC28" s="42"/>
      <c r="RD28" s="44" t="s">
        <v>170</v>
      </c>
      <c r="RE28" s="42" t="s">
        <v>182</v>
      </c>
      <c r="RF28" s="48" t="s">
        <v>135</v>
      </c>
      <c r="RG28" s="42"/>
      <c r="RH28" s="48" t="s">
        <v>135</v>
      </c>
      <c r="RI28" s="42"/>
      <c r="RJ28" s="48" t="s">
        <v>135</v>
      </c>
      <c r="RK28" s="42"/>
      <c r="RL28" s="48" t="s">
        <v>135</v>
      </c>
      <c r="RM28" s="42"/>
      <c r="RN28" s="49" t="s">
        <v>170</v>
      </c>
      <c r="RO28" s="42" t="s">
        <v>164</v>
      </c>
      <c r="RP28" s="48" t="s">
        <v>135</v>
      </c>
      <c r="RQ28" s="42"/>
      <c r="RR28" s="48" t="s">
        <v>135</v>
      </c>
      <c r="RS28" s="42"/>
      <c r="RT28" s="48" t="s">
        <v>135</v>
      </c>
      <c r="RU28" s="42"/>
      <c r="RV28" s="48" t="s">
        <v>135</v>
      </c>
      <c r="RW28" s="42"/>
      <c r="RX28" s="44" t="s">
        <v>170</v>
      </c>
      <c r="RY28" s="42" t="s">
        <v>182</v>
      </c>
      <c r="RZ28" s="48" t="s">
        <v>135</v>
      </c>
      <c r="SA28" s="42"/>
      <c r="SB28" s="48" t="s">
        <v>135</v>
      </c>
      <c r="SC28" s="42"/>
      <c r="SD28" s="48" t="s">
        <v>135</v>
      </c>
      <c r="SE28" s="42"/>
      <c r="SF28" s="48" t="s">
        <v>135</v>
      </c>
      <c r="SG28" s="42"/>
      <c r="SH28" s="49" t="s">
        <v>170</v>
      </c>
      <c r="SI28" s="42" t="s">
        <v>164</v>
      </c>
      <c r="SJ28" s="48" t="s">
        <v>135</v>
      </c>
      <c r="SK28" s="42"/>
      <c r="SL28" s="48" t="s">
        <v>135</v>
      </c>
      <c r="SM28" s="42"/>
      <c r="SN28" s="48" t="s">
        <v>135</v>
      </c>
      <c r="SO28" s="42"/>
      <c r="SP28" s="48" t="s">
        <v>135</v>
      </c>
      <c r="SQ28" s="42"/>
      <c r="SR28" s="44" t="s">
        <v>170</v>
      </c>
      <c r="SS28" s="42" t="s">
        <v>182</v>
      </c>
      <c r="ST28" s="48" t="s">
        <v>135</v>
      </c>
      <c r="SU28" s="42"/>
      <c r="SV28" s="48" t="s">
        <v>135</v>
      </c>
      <c r="SW28" s="42"/>
      <c r="SX28" s="48" t="s">
        <v>135</v>
      </c>
      <c r="SY28" s="42"/>
      <c r="SZ28" s="48" t="s">
        <v>135</v>
      </c>
      <c r="TA28" s="42"/>
      <c r="TB28" s="49" t="s">
        <v>170</v>
      </c>
      <c r="TC28" s="42" t="s">
        <v>164</v>
      </c>
      <c r="TD28" s="48" t="s">
        <v>135</v>
      </c>
      <c r="TE28" s="42"/>
      <c r="TF28" s="48" t="s">
        <v>135</v>
      </c>
      <c r="TG28" s="42"/>
      <c r="TH28" s="48" t="s">
        <v>135</v>
      </c>
      <c r="TI28" s="42"/>
      <c r="TJ28" s="48" t="s">
        <v>135</v>
      </c>
      <c r="TK28" s="42"/>
      <c r="TL28" s="44" t="s">
        <v>170</v>
      </c>
      <c r="TM28" s="42" t="s">
        <v>182</v>
      </c>
      <c r="TN28" s="48" t="s">
        <v>135</v>
      </c>
      <c r="TO28" s="42"/>
      <c r="TP28" s="48" t="s">
        <v>135</v>
      </c>
      <c r="TQ28" s="42"/>
      <c r="TR28" s="48" t="s">
        <v>135</v>
      </c>
      <c r="TS28" s="42"/>
      <c r="TT28" s="48" t="s">
        <v>135</v>
      </c>
      <c r="TU28" s="42"/>
      <c r="TV28" s="49" t="s">
        <v>170</v>
      </c>
      <c r="TW28" s="42" t="s">
        <v>164</v>
      </c>
      <c r="TX28" s="48" t="s">
        <v>135</v>
      </c>
      <c r="TY28" s="42"/>
      <c r="TZ28" s="48" t="s">
        <v>135</v>
      </c>
      <c r="UA28" s="42"/>
      <c r="UB28" s="48" t="s">
        <v>135</v>
      </c>
      <c r="UC28" s="42"/>
      <c r="UD28" s="48" t="s">
        <v>135</v>
      </c>
      <c r="UE28" s="42"/>
      <c r="UF28" s="44" t="s">
        <v>170</v>
      </c>
      <c r="UG28" s="42" t="s">
        <v>182</v>
      </c>
      <c r="UH28" s="48" t="s">
        <v>135</v>
      </c>
      <c r="UI28" s="42"/>
      <c r="UJ28" s="48" t="s">
        <v>135</v>
      </c>
      <c r="UK28" s="42"/>
      <c r="UL28" s="48" t="s">
        <v>135</v>
      </c>
      <c r="UM28" s="42"/>
      <c r="UN28" s="48" t="s">
        <v>135</v>
      </c>
      <c r="UO28" s="42"/>
      <c r="UP28" s="49" t="s">
        <v>170</v>
      </c>
      <c r="UQ28" s="42" t="s">
        <v>164</v>
      </c>
      <c r="UR28" s="48" t="s">
        <v>135</v>
      </c>
      <c r="US28" s="42"/>
      <c r="UT28" s="48" t="s">
        <v>135</v>
      </c>
      <c r="UU28" s="42"/>
      <c r="UV28" s="48" t="s">
        <v>135</v>
      </c>
      <c r="UW28" s="42"/>
      <c r="UX28" s="48" t="s">
        <v>135</v>
      </c>
      <c r="UY28" s="42"/>
      <c r="UZ28" s="44" t="s">
        <v>170</v>
      </c>
      <c r="VA28" s="42" t="s">
        <v>182</v>
      </c>
      <c r="VB28" s="48" t="s">
        <v>135</v>
      </c>
      <c r="VC28" s="42"/>
      <c r="VD28" s="48" t="s">
        <v>135</v>
      </c>
      <c r="VE28" s="42"/>
      <c r="VF28" s="48" t="s">
        <v>135</v>
      </c>
      <c r="VG28" s="42"/>
      <c r="VH28" s="48" t="s">
        <v>135</v>
      </c>
      <c r="VI28" s="42"/>
      <c r="VJ28" s="49" t="s">
        <v>170</v>
      </c>
      <c r="VK28" s="42" t="s">
        <v>164</v>
      </c>
      <c r="VL28" s="48" t="s">
        <v>135</v>
      </c>
      <c r="VM28" s="42"/>
      <c r="VN28" s="48" t="s">
        <v>135</v>
      </c>
      <c r="VO28" s="42"/>
      <c r="VP28" s="48" t="s">
        <v>135</v>
      </c>
      <c r="VQ28" s="42"/>
      <c r="VR28" s="48" t="s">
        <v>135</v>
      </c>
      <c r="VS28" s="42"/>
      <c r="VT28" s="44" t="s">
        <v>170</v>
      </c>
      <c r="VU28" s="42" t="s">
        <v>182</v>
      </c>
      <c r="VV28" s="48" t="s">
        <v>135</v>
      </c>
      <c r="VW28" s="42"/>
      <c r="VX28" s="48" t="s">
        <v>135</v>
      </c>
      <c r="VY28" s="42"/>
      <c r="VZ28" s="48" t="s">
        <v>135</v>
      </c>
      <c r="WA28" s="42"/>
      <c r="WB28" s="48" t="s">
        <v>135</v>
      </c>
      <c r="WC28" s="42"/>
    </row>
    <row r="29" spans="1:601" ht="18">
      <c r="A29" s="57" t="s">
        <v>268</v>
      </c>
      <c r="B29" s="42" t="s">
        <v>43</v>
      </c>
      <c r="C29" s="42" t="str">
        <f>INDEX('Deroulé 5Jours'!$A$4:$A$56,MATCH(B29,'Deroulé 5Jours'!B$4:B$56,0),1)</f>
        <v>agent 15</v>
      </c>
      <c r="D29" s="48" t="s">
        <v>134</v>
      </c>
      <c r="E29" s="42"/>
      <c r="F29" s="48" t="s">
        <v>134</v>
      </c>
      <c r="G29" s="42"/>
      <c r="H29" s="48" t="s">
        <v>134</v>
      </c>
      <c r="I29" s="42"/>
      <c r="J29" s="48" t="s">
        <v>134</v>
      </c>
      <c r="K29" s="42"/>
      <c r="L29" s="57" t="s">
        <v>134</v>
      </c>
      <c r="M29" s="42"/>
      <c r="N29" s="48" t="s">
        <v>134</v>
      </c>
      <c r="O29" s="42"/>
      <c r="P29" s="48" t="s">
        <v>134</v>
      </c>
      <c r="Q29" s="42"/>
      <c r="R29" s="48" t="s">
        <v>134</v>
      </c>
      <c r="S29" s="42"/>
      <c r="T29" s="48" t="s">
        <v>134</v>
      </c>
      <c r="U29" s="59"/>
      <c r="V29" s="57" t="s">
        <v>134</v>
      </c>
      <c r="W29" s="42"/>
      <c r="X29" s="48" t="s">
        <v>134</v>
      </c>
      <c r="Y29" s="42"/>
      <c r="Z29" s="48" t="s">
        <v>134</v>
      </c>
      <c r="AA29" s="42"/>
      <c r="AB29" s="48" t="s">
        <v>134</v>
      </c>
      <c r="AC29" s="42"/>
      <c r="AD29" s="48" t="s">
        <v>134</v>
      </c>
      <c r="AE29" s="42"/>
      <c r="AF29" s="57" t="s">
        <v>134</v>
      </c>
      <c r="AG29" s="42"/>
      <c r="AH29" s="48" t="s">
        <v>134</v>
      </c>
      <c r="AI29" s="42"/>
      <c r="AJ29" s="48" t="s">
        <v>134</v>
      </c>
      <c r="AK29" s="42"/>
      <c r="AL29" s="48" t="s">
        <v>134</v>
      </c>
      <c r="AM29" s="42"/>
      <c r="AN29" s="48" t="s">
        <v>134</v>
      </c>
      <c r="AO29" s="59"/>
      <c r="AP29" s="57" t="s">
        <v>134</v>
      </c>
      <c r="AQ29" s="42"/>
      <c r="AR29" s="48" t="s">
        <v>134</v>
      </c>
      <c r="AS29" s="42"/>
      <c r="AT29" s="48" t="s">
        <v>134</v>
      </c>
      <c r="AU29" s="42"/>
      <c r="AV29" s="48" t="s">
        <v>134</v>
      </c>
      <c r="AW29" s="42"/>
      <c r="AX29" s="48" t="s">
        <v>134</v>
      </c>
      <c r="AY29" s="42"/>
      <c r="AZ29" s="57" t="s">
        <v>134</v>
      </c>
      <c r="BA29" s="42"/>
      <c r="BB29" s="48" t="s">
        <v>134</v>
      </c>
      <c r="BC29" s="42"/>
      <c r="BD29" s="48" t="s">
        <v>134</v>
      </c>
      <c r="BE29" s="42"/>
      <c r="BF29" s="48" t="s">
        <v>134</v>
      </c>
      <c r="BG29" s="42"/>
      <c r="BH29" s="48" t="s">
        <v>134</v>
      </c>
      <c r="BI29" s="59"/>
      <c r="BJ29" s="57" t="s">
        <v>134</v>
      </c>
      <c r="BK29" s="42"/>
      <c r="BL29" s="48" t="s">
        <v>134</v>
      </c>
      <c r="BM29" s="42"/>
      <c r="BN29" s="48" t="s">
        <v>134</v>
      </c>
      <c r="BO29" s="42"/>
      <c r="BP29" s="48" t="s">
        <v>134</v>
      </c>
      <c r="BQ29" s="42"/>
      <c r="BR29" s="48" t="s">
        <v>134</v>
      </c>
      <c r="BS29" s="42"/>
      <c r="BT29" s="57" t="s">
        <v>134</v>
      </c>
      <c r="BU29" s="42"/>
      <c r="BV29" s="48" t="s">
        <v>134</v>
      </c>
      <c r="BW29" s="42"/>
      <c r="BX29" s="48" t="s">
        <v>134</v>
      </c>
      <c r="BY29" s="42"/>
      <c r="BZ29" s="48" t="s">
        <v>134</v>
      </c>
      <c r="CA29" s="42"/>
      <c r="CB29" s="48" t="s">
        <v>134</v>
      </c>
      <c r="CC29" s="59"/>
      <c r="CD29" s="57" t="s">
        <v>134</v>
      </c>
      <c r="CE29" s="42"/>
      <c r="CF29" s="48" t="s">
        <v>134</v>
      </c>
      <c r="CG29" s="42"/>
      <c r="CH29" s="48" t="s">
        <v>134</v>
      </c>
      <c r="CI29" s="42"/>
      <c r="CJ29" s="48" t="s">
        <v>134</v>
      </c>
      <c r="CK29" s="42"/>
      <c r="CL29" s="48" t="s">
        <v>134</v>
      </c>
      <c r="CM29" s="42"/>
      <c r="CN29" s="57" t="s">
        <v>134</v>
      </c>
      <c r="CO29" s="42"/>
      <c r="CP29" s="48" t="s">
        <v>134</v>
      </c>
      <c r="CQ29" s="42"/>
      <c r="CR29" s="48" t="s">
        <v>134</v>
      </c>
      <c r="CS29" s="42"/>
      <c r="CT29" s="48" t="s">
        <v>134</v>
      </c>
      <c r="CU29" s="42"/>
      <c r="CV29" s="48" t="s">
        <v>134</v>
      </c>
      <c r="CW29" s="59"/>
      <c r="CX29" s="57" t="s">
        <v>134</v>
      </c>
      <c r="CY29" s="42"/>
      <c r="CZ29" s="48" t="s">
        <v>134</v>
      </c>
      <c r="DA29" s="42"/>
      <c r="DB29" s="48" t="s">
        <v>134</v>
      </c>
      <c r="DC29" s="42"/>
      <c r="DD29" s="48" t="s">
        <v>134</v>
      </c>
      <c r="DE29" s="42"/>
      <c r="DF29" s="48" t="s">
        <v>134</v>
      </c>
      <c r="DG29" s="42"/>
      <c r="DH29" s="57" t="s">
        <v>134</v>
      </c>
      <c r="DI29" s="42"/>
      <c r="DJ29" s="48" t="s">
        <v>134</v>
      </c>
      <c r="DK29" s="42"/>
      <c r="DL29" s="48" t="s">
        <v>134</v>
      </c>
      <c r="DM29" s="42"/>
      <c r="DN29" s="48" t="s">
        <v>134</v>
      </c>
      <c r="DO29" s="42"/>
      <c r="DP29" s="48" t="s">
        <v>134</v>
      </c>
      <c r="DQ29" s="59"/>
      <c r="DR29" s="57" t="s">
        <v>134</v>
      </c>
      <c r="DS29" s="42"/>
      <c r="DT29" s="48" t="s">
        <v>134</v>
      </c>
      <c r="DU29" s="42"/>
      <c r="DV29" s="48" t="s">
        <v>134</v>
      </c>
      <c r="DW29" s="42"/>
      <c r="DX29" s="48" t="s">
        <v>134</v>
      </c>
      <c r="DY29" s="42"/>
      <c r="DZ29" s="48" t="s">
        <v>134</v>
      </c>
      <c r="EA29" s="42"/>
      <c r="EB29" s="57" t="s">
        <v>134</v>
      </c>
      <c r="EC29" s="42"/>
      <c r="ED29" s="48" t="s">
        <v>134</v>
      </c>
      <c r="EE29" s="42"/>
      <c r="EF29" s="48" t="s">
        <v>134</v>
      </c>
      <c r="EG29" s="42"/>
      <c r="EH29" s="48" t="s">
        <v>134</v>
      </c>
      <c r="EI29" s="42"/>
      <c r="EJ29" s="48" t="s">
        <v>134</v>
      </c>
      <c r="EK29" s="59"/>
      <c r="EL29" s="57" t="s">
        <v>134</v>
      </c>
      <c r="EM29" s="42"/>
      <c r="EN29" s="48" t="s">
        <v>134</v>
      </c>
      <c r="EO29" s="42"/>
      <c r="EP29" s="48" t="s">
        <v>134</v>
      </c>
      <c r="EQ29" s="42"/>
      <c r="ER29" s="48" t="s">
        <v>134</v>
      </c>
      <c r="ES29" s="42"/>
      <c r="ET29" s="48" t="s">
        <v>134</v>
      </c>
      <c r="EU29" s="42"/>
      <c r="EV29" s="57" t="s">
        <v>134</v>
      </c>
      <c r="EW29" s="42"/>
      <c r="EX29" s="48" t="s">
        <v>134</v>
      </c>
      <c r="EY29" s="42"/>
      <c r="EZ29" s="48" t="s">
        <v>134</v>
      </c>
      <c r="FA29" s="42"/>
      <c r="FB29" s="48" t="s">
        <v>134</v>
      </c>
      <c r="FC29" s="42"/>
      <c r="FD29" s="48" t="s">
        <v>134</v>
      </c>
      <c r="FE29" s="59"/>
      <c r="FF29" s="57" t="s">
        <v>134</v>
      </c>
      <c r="FG29" s="42"/>
      <c r="FH29" s="48" t="s">
        <v>134</v>
      </c>
      <c r="FI29" s="42"/>
      <c r="FJ29" s="48" t="s">
        <v>134</v>
      </c>
      <c r="FK29" s="42"/>
      <c r="FL29" s="48" t="s">
        <v>134</v>
      </c>
      <c r="FM29" s="42"/>
      <c r="FN29" s="48" t="s">
        <v>134</v>
      </c>
      <c r="FO29" s="42"/>
      <c r="FP29" s="57" t="s">
        <v>134</v>
      </c>
      <c r="FQ29" s="42"/>
      <c r="FR29" s="48" t="s">
        <v>134</v>
      </c>
      <c r="FS29" s="42"/>
      <c r="FT29" s="48" t="s">
        <v>134</v>
      </c>
      <c r="FU29" s="42"/>
      <c r="FV29" s="48" t="s">
        <v>134</v>
      </c>
      <c r="FW29" s="42"/>
      <c r="FX29" s="48" t="s">
        <v>134</v>
      </c>
      <c r="FY29" s="59"/>
      <c r="FZ29" s="57" t="s">
        <v>134</v>
      </c>
      <c r="GA29" s="42"/>
      <c r="GB29" s="48" t="s">
        <v>134</v>
      </c>
      <c r="GC29" s="42"/>
      <c r="GD29" s="48" t="s">
        <v>134</v>
      </c>
      <c r="GE29" s="42"/>
      <c r="GF29" s="48" t="s">
        <v>134</v>
      </c>
      <c r="GG29" s="42"/>
      <c r="GH29" s="48" t="s">
        <v>134</v>
      </c>
      <c r="GI29" s="42"/>
      <c r="GJ29" s="57" t="s">
        <v>134</v>
      </c>
      <c r="GK29" s="42"/>
      <c r="GL29" s="48" t="s">
        <v>134</v>
      </c>
      <c r="GM29" s="42"/>
      <c r="GN29" s="48" t="s">
        <v>134</v>
      </c>
      <c r="GO29" s="42"/>
      <c r="GP29" s="48" t="s">
        <v>134</v>
      </c>
      <c r="GQ29" s="42"/>
      <c r="GR29" s="48" t="s">
        <v>134</v>
      </c>
      <c r="GS29" s="59"/>
      <c r="GT29" s="57" t="s">
        <v>134</v>
      </c>
      <c r="GU29" s="42"/>
      <c r="GV29" s="48" t="s">
        <v>134</v>
      </c>
      <c r="GW29" s="42"/>
      <c r="GX29" s="48" t="s">
        <v>134</v>
      </c>
      <c r="GY29" s="42"/>
      <c r="GZ29" s="48" t="s">
        <v>134</v>
      </c>
      <c r="HA29" s="42"/>
      <c r="HB29" s="48" t="s">
        <v>134</v>
      </c>
      <c r="HC29" s="42"/>
      <c r="HD29" s="57" t="s">
        <v>134</v>
      </c>
      <c r="HE29" s="42"/>
      <c r="HF29" s="48" t="s">
        <v>134</v>
      </c>
      <c r="HG29" s="42"/>
      <c r="HH29" s="48" t="s">
        <v>134</v>
      </c>
      <c r="HI29" s="42"/>
      <c r="HJ29" s="48" t="s">
        <v>134</v>
      </c>
      <c r="HK29" s="42"/>
      <c r="HL29" s="48" t="s">
        <v>134</v>
      </c>
      <c r="HM29" s="59"/>
      <c r="HN29" s="57" t="s">
        <v>134</v>
      </c>
      <c r="HO29" s="42"/>
      <c r="HP29" s="48" t="s">
        <v>134</v>
      </c>
      <c r="HQ29" s="42"/>
      <c r="HR29" s="48" t="s">
        <v>134</v>
      </c>
      <c r="HS29" s="42"/>
      <c r="HT29" s="48" t="s">
        <v>134</v>
      </c>
      <c r="HU29" s="42"/>
      <c r="HV29" s="48" t="s">
        <v>134</v>
      </c>
      <c r="HW29" s="42"/>
      <c r="HX29" s="57" t="s">
        <v>134</v>
      </c>
      <c r="HY29" s="42"/>
      <c r="HZ29" s="48" t="s">
        <v>134</v>
      </c>
      <c r="IA29" s="42"/>
      <c r="IB29" s="48" t="s">
        <v>134</v>
      </c>
      <c r="IC29" s="42"/>
      <c r="ID29" s="48" t="s">
        <v>134</v>
      </c>
      <c r="IE29" s="42"/>
      <c r="IF29" s="48" t="s">
        <v>134</v>
      </c>
      <c r="IG29" s="59"/>
      <c r="IH29" s="57" t="s">
        <v>134</v>
      </c>
      <c r="II29" s="42"/>
      <c r="IJ29" s="48" t="s">
        <v>134</v>
      </c>
      <c r="IK29" s="42"/>
      <c r="IL29" s="48" t="s">
        <v>134</v>
      </c>
      <c r="IM29" s="42"/>
      <c r="IN29" s="48" t="s">
        <v>134</v>
      </c>
      <c r="IO29" s="42"/>
      <c r="IP29" s="48" t="s">
        <v>134</v>
      </c>
      <c r="IQ29" s="42"/>
      <c r="IR29" s="57" t="s">
        <v>134</v>
      </c>
      <c r="IS29" s="42"/>
      <c r="IT29" s="48" t="s">
        <v>134</v>
      </c>
      <c r="IU29" s="42"/>
      <c r="IV29" s="48" t="s">
        <v>134</v>
      </c>
      <c r="IW29" s="42"/>
      <c r="IX29" s="48" t="s">
        <v>134</v>
      </c>
      <c r="IY29" s="42"/>
      <c r="IZ29" s="48" t="s">
        <v>134</v>
      </c>
      <c r="JA29" s="59"/>
      <c r="JB29" s="57" t="s">
        <v>134</v>
      </c>
      <c r="JC29" s="42"/>
      <c r="JD29" s="48" t="s">
        <v>134</v>
      </c>
      <c r="JE29" s="42"/>
      <c r="JF29" s="48" t="s">
        <v>134</v>
      </c>
      <c r="JG29" s="42"/>
      <c r="JH29" s="48" t="s">
        <v>134</v>
      </c>
      <c r="JI29" s="42"/>
      <c r="JJ29" s="48" t="s">
        <v>134</v>
      </c>
      <c r="JK29" s="42"/>
      <c r="JL29" s="57" t="s">
        <v>134</v>
      </c>
      <c r="JM29" s="42"/>
      <c r="JN29" s="48" t="s">
        <v>134</v>
      </c>
      <c r="JO29" s="42"/>
      <c r="JP29" s="48" t="s">
        <v>134</v>
      </c>
      <c r="JQ29" s="42"/>
      <c r="JR29" s="48" t="s">
        <v>134</v>
      </c>
      <c r="JS29" s="42"/>
      <c r="JT29" s="48" t="s">
        <v>134</v>
      </c>
      <c r="JU29" s="59"/>
      <c r="JV29" s="57" t="s">
        <v>134</v>
      </c>
      <c r="JW29" s="42"/>
      <c r="JX29" s="48" t="s">
        <v>134</v>
      </c>
      <c r="JY29" s="42"/>
      <c r="JZ29" s="48" t="s">
        <v>134</v>
      </c>
      <c r="KA29" s="42"/>
      <c r="KB29" s="48" t="s">
        <v>134</v>
      </c>
      <c r="KC29" s="42"/>
      <c r="KD29" s="48" t="s">
        <v>134</v>
      </c>
      <c r="KE29" s="42"/>
      <c r="KF29" s="57" t="s">
        <v>134</v>
      </c>
      <c r="KG29" s="42"/>
      <c r="KH29" s="48" t="s">
        <v>134</v>
      </c>
      <c r="KI29" s="42"/>
      <c r="KJ29" s="48" t="s">
        <v>134</v>
      </c>
      <c r="KK29" s="42"/>
      <c r="KL29" s="48" t="s">
        <v>134</v>
      </c>
      <c r="KM29" s="42"/>
      <c r="KN29" s="48" t="s">
        <v>134</v>
      </c>
      <c r="KO29" s="59"/>
      <c r="KP29" s="57" t="s">
        <v>134</v>
      </c>
      <c r="KQ29" s="42"/>
      <c r="KR29" s="48" t="s">
        <v>134</v>
      </c>
      <c r="KS29" s="42"/>
      <c r="KT29" s="48" t="s">
        <v>134</v>
      </c>
      <c r="KU29" s="42"/>
      <c r="KV29" s="48" t="s">
        <v>134</v>
      </c>
      <c r="KW29" s="42"/>
      <c r="KX29" s="48" t="s">
        <v>134</v>
      </c>
      <c r="KY29" s="42"/>
      <c r="KZ29" s="57" t="s">
        <v>134</v>
      </c>
      <c r="LA29" s="42"/>
      <c r="LB29" s="48" t="s">
        <v>134</v>
      </c>
      <c r="LC29" s="42"/>
      <c r="LD29" s="48" t="s">
        <v>134</v>
      </c>
      <c r="LE29" s="42"/>
      <c r="LF29" s="48" t="s">
        <v>134</v>
      </c>
      <c r="LG29" s="42"/>
      <c r="LH29" s="48" t="s">
        <v>134</v>
      </c>
      <c r="LI29" s="59"/>
      <c r="LJ29" s="57" t="s">
        <v>134</v>
      </c>
      <c r="LK29" s="42"/>
      <c r="LL29" s="48" t="s">
        <v>134</v>
      </c>
      <c r="LM29" s="42"/>
      <c r="LN29" s="48" t="s">
        <v>134</v>
      </c>
      <c r="LO29" s="42"/>
      <c r="LP29" s="48" t="s">
        <v>134</v>
      </c>
      <c r="LQ29" s="42"/>
      <c r="LR29" s="48" t="s">
        <v>134</v>
      </c>
      <c r="LS29" s="42"/>
      <c r="LT29" s="57" t="s">
        <v>134</v>
      </c>
      <c r="LU29" s="42"/>
      <c r="LV29" s="48" t="s">
        <v>134</v>
      </c>
      <c r="LW29" s="42"/>
      <c r="LX29" s="48" t="s">
        <v>134</v>
      </c>
      <c r="LY29" s="42"/>
      <c r="LZ29" s="48" t="s">
        <v>134</v>
      </c>
      <c r="MA29" s="42"/>
      <c r="MB29" s="48" t="s">
        <v>134</v>
      </c>
      <c r="MC29" s="59"/>
      <c r="MD29" s="57" t="s">
        <v>134</v>
      </c>
      <c r="ME29" s="42"/>
      <c r="MF29" s="48" t="s">
        <v>134</v>
      </c>
      <c r="MG29" s="42"/>
      <c r="MH29" s="48" t="s">
        <v>134</v>
      </c>
      <c r="MI29" s="42"/>
      <c r="MJ29" s="48" t="s">
        <v>134</v>
      </c>
      <c r="MK29" s="42"/>
      <c r="ML29" s="48" t="s">
        <v>134</v>
      </c>
      <c r="MM29" s="42"/>
      <c r="MN29" s="57" t="s">
        <v>134</v>
      </c>
      <c r="MO29" s="42"/>
      <c r="MP29" s="48" t="s">
        <v>134</v>
      </c>
      <c r="MQ29" s="42"/>
      <c r="MR29" s="48" t="s">
        <v>134</v>
      </c>
      <c r="MS29" s="42"/>
      <c r="MT29" s="48" t="s">
        <v>134</v>
      </c>
      <c r="MU29" s="42"/>
      <c r="MV29" s="48" t="s">
        <v>134</v>
      </c>
      <c r="MW29" s="59"/>
      <c r="MX29" s="57" t="s">
        <v>134</v>
      </c>
      <c r="MY29" s="42"/>
      <c r="MZ29" s="48" t="s">
        <v>134</v>
      </c>
      <c r="NA29" s="42"/>
      <c r="NB29" s="48" t="s">
        <v>134</v>
      </c>
      <c r="NC29" s="42"/>
      <c r="ND29" s="48" t="s">
        <v>134</v>
      </c>
      <c r="NE29" s="42"/>
      <c r="NF29" s="48" t="s">
        <v>134</v>
      </c>
      <c r="NG29" s="42"/>
      <c r="NH29" s="57" t="s">
        <v>134</v>
      </c>
      <c r="NI29" s="42"/>
      <c r="NJ29" s="48" t="s">
        <v>134</v>
      </c>
      <c r="NK29" s="42"/>
      <c r="NL29" s="48" t="s">
        <v>134</v>
      </c>
      <c r="NM29" s="42"/>
      <c r="NN29" s="48" t="s">
        <v>134</v>
      </c>
      <c r="NO29" s="42"/>
      <c r="NP29" s="48" t="s">
        <v>134</v>
      </c>
      <c r="NQ29" s="59"/>
      <c r="NR29" s="57" t="s">
        <v>134</v>
      </c>
      <c r="NS29" s="42"/>
      <c r="NT29" s="48" t="s">
        <v>134</v>
      </c>
      <c r="NU29" s="42"/>
      <c r="NV29" s="48" t="s">
        <v>134</v>
      </c>
      <c r="NW29" s="42"/>
      <c r="NX29" s="48" t="s">
        <v>134</v>
      </c>
      <c r="NY29" s="42"/>
      <c r="NZ29" s="48" t="s">
        <v>134</v>
      </c>
      <c r="OA29" s="42"/>
      <c r="OB29" s="57" t="s">
        <v>134</v>
      </c>
      <c r="OC29" s="42"/>
      <c r="OD29" s="48" t="s">
        <v>134</v>
      </c>
      <c r="OE29" s="42"/>
      <c r="OF29" s="48" t="s">
        <v>134</v>
      </c>
      <c r="OG29" s="42"/>
      <c r="OH29" s="48" t="s">
        <v>134</v>
      </c>
      <c r="OI29" s="42"/>
      <c r="OJ29" s="48" t="s">
        <v>134</v>
      </c>
      <c r="OK29" s="59"/>
      <c r="OL29" s="57" t="s">
        <v>134</v>
      </c>
      <c r="OM29" s="42"/>
      <c r="ON29" s="48" t="s">
        <v>134</v>
      </c>
      <c r="OO29" s="42"/>
      <c r="OP29" s="48" t="s">
        <v>134</v>
      </c>
      <c r="OQ29" s="42"/>
      <c r="OR29" s="48" t="s">
        <v>134</v>
      </c>
      <c r="OS29" s="42"/>
      <c r="OT29" s="48" t="s">
        <v>134</v>
      </c>
      <c r="OU29" s="42"/>
      <c r="OV29" s="57" t="s">
        <v>134</v>
      </c>
      <c r="OW29" s="42"/>
      <c r="OX29" s="48" t="s">
        <v>134</v>
      </c>
      <c r="OY29" s="42"/>
      <c r="OZ29" s="48" t="s">
        <v>134</v>
      </c>
      <c r="PA29" s="42"/>
      <c r="PB29" s="48" t="s">
        <v>134</v>
      </c>
      <c r="PC29" s="42"/>
      <c r="PD29" s="48" t="s">
        <v>134</v>
      </c>
      <c r="PE29" s="59"/>
      <c r="PF29" s="57" t="s">
        <v>134</v>
      </c>
      <c r="PG29" s="42"/>
      <c r="PH29" s="48" t="s">
        <v>134</v>
      </c>
      <c r="PI29" s="42"/>
      <c r="PJ29" s="48" t="s">
        <v>134</v>
      </c>
      <c r="PK29" s="42"/>
      <c r="PL29" s="48" t="s">
        <v>134</v>
      </c>
      <c r="PM29" s="42"/>
      <c r="PN29" s="48" t="s">
        <v>134</v>
      </c>
      <c r="PO29" s="42"/>
      <c r="PP29" s="57" t="s">
        <v>134</v>
      </c>
      <c r="PQ29" s="42"/>
      <c r="PR29" s="48" t="s">
        <v>134</v>
      </c>
      <c r="PS29" s="42"/>
      <c r="PT29" s="48" t="s">
        <v>134</v>
      </c>
      <c r="PU29" s="42"/>
      <c r="PV29" s="48" t="s">
        <v>134</v>
      </c>
      <c r="PW29" s="42"/>
      <c r="PX29" s="48" t="s">
        <v>134</v>
      </c>
      <c r="PY29" s="59"/>
      <c r="PZ29" s="57" t="s">
        <v>134</v>
      </c>
      <c r="QA29" s="42"/>
      <c r="QB29" s="48" t="s">
        <v>134</v>
      </c>
      <c r="QC29" s="42"/>
      <c r="QD29" s="48" t="s">
        <v>134</v>
      </c>
      <c r="QE29" s="42"/>
      <c r="QF29" s="48" t="s">
        <v>134</v>
      </c>
      <c r="QG29" s="42"/>
      <c r="QH29" s="48" t="s">
        <v>134</v>
      </c>
      <c r="QI29" s="42"/>
      <c r="QJ29" s="57" t="s">
        <v>134</v>
      </c>
      <c r="QK29" s="42"/>
      <c r="QL29" s="48" t="s">
        <v>134</v>
      </c>
      <c r="QM29" s="42"/>
      <c r="QN29" s="48" t="s">
        <v>134</v>
      </c>
      <c r="QO29" s="42"/>
      <c r="QP29" s="48" t="s">
        <v>134</v>
      </c>
      <c r="QQ29" s="42"/>
      <c r="QR29" s="48" t="s">
        <v>134</v>
      </c>
      <c r="QS29" s="59"/>
      <c r="QT29" s="57" t="s">
        <v>134</v>
      </c>
      <c r="QU29" s="42"/>
      <c r="QV29" s="48" t="s">
        <v>134</v>
      </c>
      <c r="QW29" s="42"/>
      <c r="QX29" s="48" t="s">
        <v>134</v>
      </c>
      <c r="QY29" s="42"/>
      <c r="QZ29" s="48" t="s">
        <v>134</v>
      </c>
      <c r="RA29" s="42"/>
      <c r="RB29" s="48" t="s">
        <v>134</v>
      </c>
      <c r="RC29" s="42"/>
      <c r="RD29" s="57" t="s">
        <v>134</v>
      </c>
      <c r="RE29" s="42"/>
      <c r="RF29" s="48" t="s">
        <v>134</v>
      </c>
      <c r="RG29" s="42"/>
      <c r="RH29" s="48" t="s">
        <v>134</v>
      </c>
      <c r="RI29" s="42"/>
      <c r="RJ29" s="48" t="s">
        <v>134</v>
      </c>
      <c r="RK29" s="42"/>
      <c r="RL29" s="48" t="s">
        <v>134</v>
      </c>
      <c r="RM29" s="59"/>
      <c r="RN29" s="57" t="s">
        <v>134</v>
      </c>
      <c r="RO29" s="42"/>
      <c r="RP29" s="48" t="s">
        <v>134</v>
      </c>
      <c r="RQ29" s="42"/>
      <c r="RR29" s="48" t="s">
        <v>134</v>
      </c>
      <c r="RS29" s="42"/>
      <c r="RT29" s="48" t="s">
        <v>134</v>
      </c>
      <c r="RU29" s="42"/>
      <c r="RV29" s="48" t="s">
        <v>134</v>
      </c>
      <c r="RW29" s="42"/>
      <c r="RX29" s="57" t="s">
        <v>134</v>
      </c>
      <c r="RY29" s="42"/>
      <c r="RZ29" s="48" t="s">
        <v>134</v>
      </c>
      <c r="SA29" s="42"/>
      <c r="SB29" s="48" t="s">
        <v>134</v>
      </c>
      <c r="SC29" s="42"/>
      <c r="SD29" s="48" t="s">
        <v>134</v>
      </c>
      <c r="SE29" s="42"/>
      <c r="SF29" s="48" t="s">
        <v>134</v>
      </c>
      <c r="SG29" s="59"/>
      <c r="SH29" s="57" t="s">
        <v>134</v>
      </c>
      <c r="SI29" s="42"/>
      <c r="SJ29" s="48" t="s">
        <v>134</v>
      </c>
      <c r="SK29" s="42"/>
      <c r="SL29" s="48" t="s">
        <v>134</v>
      </c>
      <c r="SM29" s="42"/>
      <c r="SN29" s="48" t="s">
        <v>134</v>
      </c>
      <c r="SO29" s="42"/>
      <c r="SP29" s="48" t="s">
        <v>134</v>
      </c>
      <c r="SQ29" s="42"/>
      <c r="SR29" s="57" t="s">
        <v>134</v>
      </c>
      <c r="SS29" s="42"/>
      <c r="ST29" s="48" t="s">
        <v>134</v>
      </c>
      <c r="SU29" s="42"/>
      <c r="SV29" s="48" t="s">
        <v>134</v>
      </c>
      <c r="SW29" s="42"/>
      <c r="SX29" s="48" t="s">
        <v>134</v>
      </c>
      <c r="SY29" s="42"/>
      <c r="SZ29" s="48" t="s">
        <v>134</v>
      </c>
      <c r="TA29" s="59"/>
      <c r="TB29" s="57" t="s">
        <v>134</v>
      </c>
      <c r="TC29" s="42"/>
      <c r="TD29" s="48" t="s">
        <v>134</v>
      </c>
      <c r="TE29" s="42"/>
      <c r="TF29" s="48" t="s">
        <v>134</v>
      </c>
      <c r="TG29" s="42"/>
      <c r="TH29" s="48" t="s">
        <v>134</v>
      </c>
      <c r="TI29" s="42"/>
      <c r="TJ29" s="48" t="s">
        <v>134</v>
      </c>
      <c r="TK29" s="42"/>
      <c r="TL29" s="57" t="s">
        <v>134</v>
      </c>
      <c r="TM29" s="42"/>
      <c r="TN29" s="48" t="s">
        <v>134</v>
      </c>
      <c r="TO29" s="42"/>
      <c r="TP29" s="48" t="s">
        <v>134</v>
      </c>
      <c r="TQ29" s="42"/>
      <c r="TR29" s="48" t="s">
        <v>134</v>
      </c>
      <c r="TS29" s="42"/>
      <c r="TT29" s="48" t="s">
        <v>134</v>
      </c>
      <c r="TU29" s="59"/>
      <c r="TV29" s="57" t="s">
        <v>134</v>
      </c>
      <c r="TW29" s="42"/>
      <c r="TX29" s="48" t="s">
        <v>134</v>
      </c>
      <c r="TY29" s="42"/>
      <c r="TZ29" s="48" t="s">
        <v>134</v>
      </c>
      <c r="UA29" s="42"/>
      <c r="UB29" s="48" t="s">
        <v>134</v>
      </c>
      <c r="UC29" s="42"/>
      <c r="UD29" s="48" t="s">
        <v>134</v>
      </c>
      <c r="UE29" s="42"/>
      <c r="UF29" s="57" t="s">
        <v>134</v>
      </c>
      <c r="UG29" s="42"/>
      <c r="UH29" s="48" t="s">
        <v>134</v>
      </c>
      <c r="UI29" s="42"/>
      <c r="UJ29" s="48" t="s">
        <v>134</v>
      </c>
      <c r="UK29" s="42"/>
      <c r="UL29" s="48" t="s">
        <v>134</v>
      </c>
      <c r="UM29" s="42"/>
      <c r="UN29" s="48" t="s">
        <v>134</v>
      </c>
      <c r="UO29" s="59"/>
      <c r="UP29" s="57" t="s">
        <v>134</v>
      </c>
      <c r="UQ29" s="42"/>
      <c r="UR29" s="48" t="s">
        <v>134</v>
      </c>
      <c r="US29" s="42"/>
      <c r="UT29" s="48" t="s">
        <v>134</v>
      </c>
      <c r="UU29" s="42"/>
      <c r="UV29" s="48" t="s">
        <v>134</v>
      </c>
      <c r="UW29" s="42"/>
      <c r="UX29" s="48" t="s">
        <v>134</v>
      </c>
      <c r="UY29" s="42"/>
      <c r="UZ29" s="57" t="s">
        <v>134</v>
      </c>
      <c r="VA29" s="42"/>
      <c r="VB29" s="48" t="s">
        <v>134</v>
      </c>
      <c r="VC29" s="42"/>
      <c r="VD29" s="48" t="s">
        <v>134</v>
      </c>
      <c r="VE29" s="42"/>
      <c r="VF29" s="48" t="s">
        <v>134</v>
      </c>
      <c r="VG29" s="42"/>
      <c r="VH29" s="48" t="s">
        <v>134</v>
      </c>
      <c r="VI29" s="59"/>
      <c r="VJ29" s="57" t="s">
        <v>134</v>
      </c>
      <c r="VK29" s="42"/>
      <c r="VL29" s="48" t="s">
        <v>134</v>
      </c>
      <c r="VM29" s="42"/>
      <c r="VN29" s="48" t="s">
        <v>134</v>
      </c>
      <c r="VO29" s="42"/>
      <c r="VP29" s="48" t="s">
        <v>134</v>
      </c>
      <c r="VQ29" s="42"/>
      <c r="VR29" s="48" t="s">
        <v>134</v>
      </c>
      <c r="VS29" s="42"/>
      <c r="VT29" s="57" t="s">
        <v>134</v>
      </c>
      <c r="VU29" s="42"/>
      <c r="VV29" s="48" t="s">
        <v>134</v>
      </c>
      <c r="VW29" s="42"/>
      <c r="VX29" s="48" t="s">
        <v>134</v>
      </c>
      <c r="VY29" s="42"/>
      <c r="VZ29" s="48" t="s">
        <v>134</v>
      </c>
      <c r="WA29" s="42"/>
      <c r="WB29" s="48" t="s">
        <v>134</v>
      </c>
      <c r="WC29" s="59"/>
    </row>
    <row r="30" spans="1:601" ht="18">
      <c r="A30" s="229" t="s">
        <v>133</v>
      </c>
      <c r="B30" s="231"/>
      <c r="C30" s="240"/>
      <c r="D30" s="70" t="s">
        <v>133</v>
      </c>
      <c r="E30" s="229" t="s">
        <v>133</v>
      </c>
      <c r="F30" s="230"/>
      <c r="G30" s="229" t="s">
        <v>133</v>
      </c>
      <c r="H30" s="230"/>
      <c r="I30" s="229" t="s">
        <v>133</v>
      </c>
      <c r="J30" s="230"/>
      <c r="K30" s="229" t="s">
        <v>133</v>
      </c>
      <c r="L30" s="230"/>
      <c r="M30" s="229" t="s">
        <v>133</v>
      </c>
      <c r="N30" s="230"/>
      <c r="O30" s="229" t="s">
        <v>133</v>
      </c>
      <c r="P30" s="230"/>
      <c r="Q30" s="229" t="s">
        <v>133</v>
      </c>
      <c r="R30" s="230"/>
      <c r="S30" s="229" t="s">
        <v>133</v>
      </c>
      <c r="T30" s="230"/>
      <c r="U30" s="229" t="s">
        <v>133</v>
      </c>
      <c r="V30" s="230"/>
      <c r="W30" s="229" t="s">
        <v>133</v>
      </c>
      <c r="X30" s="230"/>
      <c r="Y30" s="229" t="s">
        <v>133</v>
      </c>
      <c r="Z30" s="230"/>
      <c r="AA30" s="229" t="s">
        <v>133</v>
      </c>
      <c r="AB30" s="230"/>
      <c r="AC30" s="229" t="s">
        <v>133</v>
      </c>
      <c r="AD30" s="230"/>
      <c r="AE30" s="229" t="s">
        <v>133</v>
      </c>
      <c r="AF30" s="230"/>
      <c r="AG30" s="229" t="s">
        <v>133</v>
      </c>
      <c r="AH30" s="230"/>
      <c r="AI30" s="229" t="s">
        <v>133</v>
      </c>
      <c r="AJ30" s="230"/>
      <c r="AK30" s="229" t="s">
        <v>133</v>
      </c>
      <c r="AL30" s="230"/>
      <c r="AM30" s="229" t="s">
        <v>133</v>
      </c>
      <c r="AN30" s="230"/>
      <c r="AO30" s="229" t="s">
        <v>133</v>
      </c>
      <c r="AP30" s="230"/>
      <c r="AQ30" s="229" t="s">
        <v>133</v>
      </c>
      <c r="AR30" s="230"/>
      <c r="AS30" s="229" t="s">
        <v>133</v>
      </c>
      <c r="AT30" s="230"/>
      <c r="AU30" s="229" t="s">
        <v>133</v>
      </c>
      <c r="AV30" s="230"/>
      <c r="AW30" s="229" t="s">
        <v>133</v>
      </c>
      <c r="AX30" s="230"/>
      <c r="AY30" s="229" t="s">
        <v>133</v>
      </c>
      <c r="AZ30" s="230"/>
      <c r="BA30" s="229" t="s">
        <v>133</v>
      </c>
      <c r="BB30" s="230"/>
      <c r="BC30" s="229" t="s">
        <v>133</v>
      </c>
      <c r="BD30" s="230"/>
      <c r="BE30" s="229" t="s">
        <v>133</v>
      </c>
      <c r="BF30" s="230"/>
      <c r="BG30" s="229" t="s">
        <v>133</v>
      </c>
      <c r="BH30" s="230"/>
      <c r="BI30" s="229" t="s">
        <v>133</v>
      </c>
      <c r="BJ30" s="230"/>
      <c r="BK30" s="229" t="s">
        <v>133</v>
      </c>
      <c r="BL30" s="230"/>
      <c r="BM30" s="229" t="s">
        <v>133</v>
      </c>
      <c r="BN30" s="230"/>
      <c r="BO30" s="229" t="s">
        <v>133</v>
      </c>
      <c r="BP30" s="230"/>
      <c r="BQ30" s="229" t="s">
        <v>133</v>
      </c>
      <c r="BR30" s="230"/>
      <c r="BS30" s="229" t="s">
        <v>133</v>
      </c>
      <c r="BT30" s="230"/>
      <c r="BU30" s="229" t="s">
        <v>133</v>
      </c>
      <c r="BV30" s="230"/>
      <c r="BW30" s="229" t="s">
        <v>133</v>
      </c>
      <c r="BX30" s="230"/>
      <c r="BY30" s="229" t="s">
        <v>133</v>
      </c>
      <c r="BZ30" s="230"/>
      <c r="CA30" s="229" t="s">
        <v>133</v>
      </c>
      <c r="CB30" s="230"/>
      <c r="CC30" s="229" t="s">
        <v>133</v>
      </c>
      <c r="CD30" s="230"/>
      <c r="CE30" s="229" t="s">
        <v>133</v>
      </c>
      <c r="CF30" s="230"/>
      <c r="CG30" s="229" t="s">
        <v>133</v>
      </c>
      <c r="CH30" s="230"/>
      <c r="CI30" s="229" t="s">
        <v>133</v>
      </c>
      <c r="CJ30" s="230"/>
      <c r="CK30" s="229" t="s">
        <v>133</v>
      </c>
      <c r="CL30" s="230"/>
      <c r="CM30" s="229" t="s">
        <v>133</v>
      </c>
      <c r="CN30" s="230"/>
      <c r="CO30" s="229" t="s">
        <v>133</v>
      </c>
      <c r="CP30" s="230"/>
      <c r="CQ30" s="229" t="s">
        <v>133</v>
      </c>
      <c r="CR30" s="230"/>
      <c r="CS30" s="229" t="s">
        <v>133</v>
      </c>
      <c r="CT30" s="230"/>
      <c r="CU30" s="229" t="s">
        <v>133</v>
      </c>
      <c r="CV30" s="230"/>
      <c r="CW30" s="229" t="s">
        <v>133</v>
      </c>
      <c r="CX30" s="230"/>
      <c r="CY30" s="229" t="s">
        <v>133</v>
      </c>
      <c r="CZ30" s="230"/>
      <c r="DA30" s="229" t="s">
        <v>133</v>
      </c>
      <c r="DB30" s="230"/>
      <c r="DC30" s="229" t="s">
        <v>133</v>
      </c>
      <c r="DD30" s="230"/>
      <c r="DE30" s="229" t="s">
        <v>133</v>
      </c>
      <c r="DF30" s="230"/>
      <c r="DG30" s="229" t="s">
        <v>133</v>
      </c>
      <c r="DH30" s="230"/>
      <c r="DI30" s="229" t="s">
        <v>133</v>
      </c>
      <c r="DJ30" s="230"/>
      <c r="DK30" s="229" t="s">
        <v>133</v>
      </c>
      <c r="DL30" s="230"/>
      <c r="DM30" s="229" t="s">
        <v>133</v>
      </c>
      <c r="DN30" s="230"/>
      <c r="DO30" s="229" t="s">
        <v>133</v>
      </c>
      <c r="DP30" s="230"/>
      <c r="DQ30" s="229" t="s">
        <v>133</v>
      </c>
      <c r="DR30" s="230"/>
      <c r="DS30" s="229" t="s">
        <v>133</v>
      </c>
      <c r="DT30" s="230"/>
      <c r="DU30" s="229" t="s">
        <v>133</v>
      </c>
      <c r="DV30" s="230"/>
      <c r="DW30" s="229" t="s">
        <v>133</v>
      </c>
      <c r="DX30" s="230"/>
      <c r="DY30" s="229" t="s">
        <v>133</v>
      </c>
      <c r="DZ30" s="230"/>
      <c r="EA30" s="229" t="s">
        <v>133</v>
      </c>
      <c r="EB30" s="230"/>
      <c r="EC30" s="229" t="s">
        <v>133</v>
      </c>
      <c r="ED30" s="230"/>
      <c r="EE30" s="229" t="s">
        <v>133</v>
      </c>
      <c r="EF30" s="230"/>
      <c r="EG30" s="229" t="s">
        <v>133</v>
      </c>
      <c r="EH30" s="230"/>
      <c r="EI30" s="229" t="s">
        <v>133</v>
      </c>
      <c r="EJ30" s="230"/>
      <c r="EK30" s="229" t="s">
        <v>133</v>
      </c>
      <c r="EL30" s="230"/>
      <c r="EM30" s="229" t="s">
        <v>133</v>
      </c>
      <c r="EN30" s="230"/>
      <c r="EO30" s="229" t="s">
        <v>133</v>
      </c>
      <c r="EP30" s="230"/>
      <c r="EQ30" s="229" t="s">
        <v>133</v>
      </c>
      <c r="ER30" s="230"/>
      <c r="ES30" s="229" t="s">
        <v>133</v>
      </c>
      <c r="ET30" s="230"/>
      <c r="EU30" s="229" t="s">
        <v>133</v>
      </c>
      <c r="EV30" s="230"/>
      <c r="EW30" s="229" t="s">
        <v>133</v>
      </c>
      <c r="EX30" s="230"/>
      <c r="EY30" s="229" t="s">
        <v>133</v>
      </c>
      <c r="EZ30" s="230"/>
      <c r="FA30" s="229" t="s">
        <v>133</v>
      </c>
      <c r="FB30" s="230"/>
      <c r="FC30" s="229" t="s">
        <v>133</v>
      </c>
      <c r="FD30" s="230"/>
      <c r="FE30" s="229" t="s">
        <v>133</v>
      </c>
      <c r="FF30" s="230"/>
      <c r="FG30" s="229" t="s">
        <v>133</v>
      </c>
      <c r="FH30" s="230"/>
      <c r="FI30" s="229" t="s">
        <v>133</v>
      </c>
      <c r="FJ30" s="230"/>
      <c r="FK30" s="229" t="s">
        <v>133</v>
      </c>
      <c r="FL30" s="230"/>
      <c r="FM30" s="229" t="s">
        <v>133</v>
      </c>
      <c r="FN30" s="230"/>
      <c r="FO30" s="229" t="s">
        <v>133</v>
      </c>
      <c r="FP30" s="230"/>
      <c r="FQ30" s="229" t="s">
        <v>133</v>
      </c>
      <c r="FR30" s="230"/>
      <c r="FS30" s="229" t="s">
        <v>133</v>
      </c>
      <c r="FT30" s="230"/>
      <c r="FU30" s="229" t="s">
        <v>133</v>
      </c>
      <c r="FV30" s="230"/>
      <c r="FW30" s="229" t="s">
        <v>133</v>
      </c>
      <c r="FX30" s="230"/>
      <c r="FY30" s="229" t="s">
        <v>133</v>
      </c>
      <c r="FZ30" s="230"/>
      <c r="GA30" s="229" t="s">
        <v>133</v>
      </c>
      <c r="GB30" s="230"/>
      <c r="GC30" s="229" t="s">
        <v>133</v>
      </c>
      <c r="GD30" s="230"/>
      <c r="GE30" s="229" t="s">
        <v>133</v>
      </c>
      <c r="GF30" s="230"/>
      <c r="GG30" s="229" t="s">
        <v>133</v>
      </c>
      <c r="GH30" s="230"/>
      <c r="GI30" s="229" t="s">
        <v>133</v>
      </c>
      <c r="GJ30" s="230"/>
      <c r="GK30" s="229" t="s">
        <v>133</v>
      </c>
      <c r="GL30" s="230"/>
      <c r="GM30" s="229" t="s">
        <v>133</v>
      </c>
      <c r="GN30" s="230"/>
      <c r="GO30" s="229" t="s">
        <v>133</v>
      </c>
      <c r="GP30" s="230"/>
      <c r="GQ30" s="229" t="s">
        <v>133</v>
      </c>
      <c r="GR30" s="230"/>
      <c r="GS30" s="229" t="s">
        <v>133</v>
      </c>
      <c r="GT30" s="230"/>
      <c r="GU30" s="229" t="s">
        <v>133</v>
      </c>
      <c r="GV30" s="230"/>
      <c r="GW30" s="229" t="s">
        <v>133</v>
      </c>
      <c r="GX30" s="230"/>
      <c r="GY30" s="229" t="s">
        <v>133</v>
      </c>
      <c r="GZ30" s="230"/>
      <c r="HA30" s="229" t="s">
        <v>133</v>
      </c>
      <c r="HB30" s="230"/>
      <c r="HC30" s="229" t="s">
        <v>133</v>
      </c>
      <c r="HD30" s="230"/>
      <c r="HE30" s="229" t="s">
        <v>133</v>
      </c>
      <c r="HF30" s="230"/>
      <c r="HG30" s="229" t="s">
        <v>133</v>
      </c>
      <c r="HH30" s="230"/>
      <c r="HI30" s="229" t="s">
        <v>133</v>
      </c>
      <c r="HJ30" s="230"/>
      <c r="HK30" s="229" t="s">
        <v>133</v>
      </c>
      <c r="HL30" s="230"/>
      <c r="HM30" s="229" t="s">
        <v>133</v>
      </c>
      <c r="HN30" s="230"/>
      <c r="HO30" s="229" t="s">
        <v>133</v>
      </c>
      <c r="HP30" s="230"/>
      <c r="HQ30" s="229" t="s">
        <v>133</v>
      </c>
      <c r="HR30" s="230"/>
      <c r="HS30" s="229" t="s">
        <v>133</v>
      </c>
      <c r="HT30" s="230"/>
      <c r="HU30" s="229" t="s">
        <v>133</v>
      </c>
      <c r="HV30" s="230"/>
      <c r="HW30" s="229" t="s">
        <v>133</v>
      </c>
      <c r="HX30" s="230"/>
      <c r="HY30" s="229" t="s">
        <v>133</v>
      </c>
      <c r="HZ30" s="230"/>
      <c r="IA30" s="229" t="s">
        <v>133</v>
      </c>
      <c r="IB30" s="230"/>
      <c r="IC30" s="229" t="s">
        <v>133</v>
      </c>
      <c r="ID30" s="230"/>
      <c r="IE30" s="229" t="s">
        <v>133</v>
      </c>
      <c r="IF30" s="230"/>
      <c r="IG30" s="229" t="s">
        <v>133</v>
      </c>
      <c r="IH30" s="230"/>
      <c r="II30" s="229" t="s">
        <v>133</v>
      </c>
      <c r="IJ30" s="230"/>
      <c r="IK30" s="229" t="s">
        <v>133</v>
      </c>
      <c r="IL30" s="230"/>
      <c r="IM30" s="229" t="s">
        <v>133</v>
      </c>
      <c r="IN30" s="230"/>
      <c r="IO30" s="229" t="s">
        <v>133</v>
      </c>
      <c r="IP30" s="230"/>
      <c r="IQ30" s="229" t="s">
        <v>133</v>
      </c>
      <c r="IR30" s="230"/>
      <c r="IS30" s="229" t="s">
        <v>133</v>
      </c>
      <c r="IT30" s="230"/>
      <c r="IU30" s="229" t="s">
        <v>133</v>
      </c>
      <c r="IV30" s="230"/>
      <c r="IW30" s="229" t="s">
        <v>133</v>
      </c>
      <c r="IX30" s="230"/>
      <c r="IY30" s="229" t="s">
        <v>133</v>
      </c>
      <c r="IZ30" s="230"/>
      <c r="JA30" s="229" t="s">
        <v>133</v>
      </c>
      <c r="JB30" s="230"/>
      <c r="JC30" s="229" t="s">
        <v>133</v>
      </c>
      <c r="JD30" s="230"/>
      <c r="JE30" s="229" t="s">
        <v>133</v>
      </c>
      <c r="JF30" s="230"/>
      <c r="JG30" s="229" t="s">
        <v>133</v>
      </c>
      <c r="JH30" s="230"/>
      <c r="JI30" s="229" t="s">
        <v>133</v>
      </c>
      <c r="JJ30" s="230"/>
      <c r="JK30" s="229" t="s">
        <v>133</v>
      </c>
      <c r="JL30" s="230"/>
      <c r="JM30" s="229" t="s">
        <v>133</v>
      </c>
      <c r="JN30" s="230"/>
      <c r="JO30" s="229" t="s">
        <v>133</v>
      </c>
      <c r="JP30" s="230"/>
      <c r="JQ30" s="229" t="s">
        <v>133</v>
      </c>
      <c r="JR30" s="230"/>
      <c r="JS30" s="229" t="s">
        <v>133</v>
      </c>
      <c r="JT30" s="230"/>
      <c r="JU30" s="229" t="s">
        <v>133</v>
      </c>
      <c r="JV30" s="230"/>
      <c r="JW30" s="229" t="s">
        <v>133</v>
      </c>
      <c r="JX30" s="230"/>
      <c r="JY30" s="229" t="s">
        <v>133</v>
      </c>
      <c r="JZ30" s="230"/>
      <c r="KA30" s="229" t="s">
        <v>133</v>
      </c>
      <c r="KB30" s="230"/>
      <c r="KC30" s="229" t="s">
        <v>133</v>
      </c>
      <c r="KD30" s="230"/>
      <c r="KE30" s="229" t="s">
        <v>133</v>
      </c>
      <c r="KF30" s="230"/>
      <c r="KG30" s="229" t="s">
        <v>133</v>
      </c>
      <c r="KH30" s="230"/>
      <c r="KI30" s="229" t="s">
        <v>133</v>
      </c>
      <c r="KJ30" s="230"/>
      <c r="KK30" s="229" t="s">
        <v>133</v>
      </c>
      <c r="KL30" s="230"/>
      <c r="KM30" s="229" t="s">
        <v>133</v>
      </c>
      <c r="KN30" s="230"/>
      <c r="KO30" s="229" t="s">
        <v>133</v>
      </c>
      <c r="KP30" s="230"/>
      <c r="KQ30" s="229" t="s">
        <v>133</v>
      </c>
      <c r="KR30" s="230"/>
      <c r="KS30" s="229" t="s">
        <v>133</v>
      </c>
      <c r="KT30" s="230"/>
      <c r="KU30" s="229" t="s">
        <v>133</v>
      </c>
      <c r="KV30" s="230"/>
      <c r="KW30" s="229" t="s">
        <v>133</v>
      </c>
      <c r="KX30" s="230"/>
      <c r="KY30" s="229" t="s">
        <v>133</v>
      </c>
      <c r="KZ30" s="230"/>
      <c r="LA30" s="229" t="s">
        <v>133</v>
      </c>
      <c r="LB30" s="230"/>
      <c r="LC30" s="229" t="s">
        <v>133</v>
      </c>
      <c r="LD30" s="230"/>
      <c r="LE30" s="229" t="s">
        <v>133</v>
      </c>
      <c r="LF30" s="230"/>
      <c r="LG30" s="229" t="s">
        <v>133</v>
      </c>
      <c r="LH30" s="230"/>
      <c r="LI30" s="229" t="s">
        <v>133</v>
      </c>
      <c r="LJ30" s="230"/>
      <c r="LK30" s="229" t="s">
        <v>133</v>
      </c>
      <c r="LL30" s="230"/>
      <c r="LM30" s="229" t="s">
        <v>133</v>
      </c>
      <c r="LN30" s="230"/>
      <c r="LO30" s="229" t="s">
        <v>133</v>
      </c>
      <c r="LP30" s="230"/>
      <c r="LQ30" s="229" t="s">
        <v>133</v>
      </c>
      <c r="LR30" s="230"/>
      <c r="LS30" s="229" t="s">
        <v>133</v>
      </c>
      <c r="LT30" s="230"/>
      <c r="LU30" s="229" t="s">
        <v>133</v>
      </c>
      <c r="LV30" s="230"/>
      <c r="LW30" s="229" t="s">
        <v>133</v>
      </c>
      <c r="LX30" s="230"/>
      <c r="LY30" s="229" t="s">
        <v>133</v>
      </c>
      <c r="LZ30" s="230"/>
      <c r="MA30" s="229" t="s">
        <v>133</v>
      </c>
      <c r="MB30" s="230"/>
      <c r="MC30" s="229" t="s">
        <v>133</v>
      </c>
      <c r="MD30" s="230"/>
      <c r="ME30" s="229" t="s">
        <v>133</v>
      </c>
      <c r="MF30" s="230"/>
      <c r="MG30" s="229" t="s">
        <v>133</v>
      </c>
      <c r="MH30" s="230"/>
      <c r="MI30" s="229" t="s">
        <v>133</v>
      </c>
      <c r="MJ30" s="230"/>
      <c r="MK30" s="229" t="s">
        <v>133</v>
      </c>
      <c r="ML30" s="230"/>
      <c r="MM30" s="229" t="s">
        <v>133</v>
      </c>
      <c r="MN30" s="230"/>
      <c r="MO30" s="229" t="s">
        <v>133</v>
      </c>
      <c r="MP30" s="230"/>
      <c r="MQ30" s="229" t="s">
        <v>133</v>
      </c>
      <c r="MR30" s="230"/>
      <c r="MS30" s="229" t="s">
        <v>133</v>
      </c>
      <c r="MT30" s="230"/>
      <c r="MU30" s="229" t="s">
        <v>133</v>
      </c>
      <c r="MV30" s="230"/>
      <c r="MW30" s="229" t="s">
        <v>133</v>
      </c>
      <c r="MX30" s="230"/>
      <c r="MY30" s="229" t="s">
        <v>133</v>
      </c>
      <c r="MZ30" s="230"/>
      <c r="NA30" s="229" t="s">
        <v>133</v>
      </c>
      <c r="NB30" s="230"/>
      <c r="NC30" s="229" t="s">
        <v>133</v>
      </c>
      <c r="ND30" s="230"/>
      <c r="NE30" s="229" t="s">
        <v>133</v>
      </c>
      <c r="NF30" s="230"/>
      <c r="NG30" s="229" t="s">
        <v>133</v>
      </c>
      <c r="NH30" s="230"/>
      <c r="NI30" s="229" t="s">
        <v>133</v>
      </c>
      <c r="NJ30" s="230"/>
      <c r="NK30" s="229" t="s">
        <v>133</v>
      </c>
      <c r="NL30" s="230"/>
      <c r="NM30" s="229" t="s">
        <v>133</v>
      </c>
      <c r="NN30" s="230"/>
      <c r="NO30" s="229" t="s">
        <v>133</v>
      </c>
      <c r="NP30" s="230"/>
      <c r="NQ30" s="229" t="s">
        <v>133</v>
      </c>
      <c r="NR30" s="230"/>
      <c r="NS30" s="229" t="s">
        <v>133</v>
      </c>
      <c r="NT30" s="230"/>
      <c r="NU30" s="229" t="s">
        <v>133</v>
      </c>
      <c r="NV30" s="230"/>
      <c r="NW30" s="229" t="s">
        <v>133</v>
      </c>
      <c r="NX30" s="230"/>
      <c r="NY30" s="229" t="s">
        <v>133</v>
      </c>
      <c r="NZ30" s="230"/>
      <c r="OA30" s="229" t="s">
        <v>133</v>
      </c>
      <c r="OB30" s="230"/>
      <c r="OC30" s="229" t="s">
        <v>133</v>
      </c>
      <c r="OD30" s="230"/>
      <c r="OE30" s="229" t="s">
        <v>133</v>
      </c>
      <c r="OF30" s="230"/>
      <c r="OG30" s="229" t="s">
        <v>133</v>
      </c>
      <c r="OH30" s="230"/>
      <c r="OI30" s="229" t="s">
        <v>133</v>
      </c>
      <c r="OJ30" s="230"/>
      <c r="OK30" s="229" t="s">
        <v>133</v>
      </c>
      <c r="OL30" s="230"/>
      <c r="OM30" s="229" t="s">
        <v>133</v>
      </c>
      <c r="ON30" s="230"/>
      <c r="OO30" s="229" t="s">
        <v>133</v>
      </c>
      <c r="OP30" s="230"/>
      <c r="OQ30" s="229" t="s">
        <v>133</v>
      </c>
      <c r="OR30" s="230"/>
      <c r="OS30" s="229" t="s">
        <v>133</v>
      </c>
      <c r="OT30" s="230"/>
      <c r="OU30" s="229" t="s">
        <v>133</v>
      </c>
      <c r="OV30" s="230"/>
      <c r="OW30" s="229" t="s">
        <v>133</v>
      </c>
      <c r="OX30" s="230"/>
      <c r="OY30" s="229" t="s">
        <v>133</v>
      </c>
      <c r="OZ30" s="230"/>
      <c r="PA30" s="229" t="s">
        <v>133</v>
      </c>
      <c r="PB30" s="230"/>
      <c r="PC30" s="229" t="s">
        <v>133</v>
      </c>
      <c r="PD30" s="230"/>
      <c r="PE30" s="229" t="s">
        <v>133</v>
      </c>
      <c r="PF30" s="230"/>
      <c r="PG30" s="229" t="s">
        <v>133</v>
      </c>
      <c r="PH30" s="230"/>
      <c r="PI30" s="229" t="s">
        <v>133</v>
      </c>
      <c r="PJ30" s="230"/>
      <c r="PK30" s="229" t="s">
        <v>133</v>
      </c>
      <c r="PL30" s="230"/>
      <c r="PM30" s="229" t="s">
        <v>133</v>
      </c>
      <c r="PN30" s="230"/>
      <c r="PO30" s="229" t="s">
        <v>133</v>
      </c>
      <c r="PP30" s="230"/>
      <c r="PQ30" s="229" t="s">
        <v>133</v>
      </c>
      <c r="PR30" s="230"/>
      <c r="PS30" s="229" t="s">
        <v>133</v>
      </c>
      <c r="PT30" s="230"/>
      <c r="PU30" s="229" t="s">
        <v>133</v>
      </c>
      <c r="PV30" s="230"/>
      <c r="PW30" s="229" t="s">
        <v>133</v>
      </c>
      <c r="PX30" s="230"/>
      <c r="PY30" s="229" t="s">
        <v>133</v>
      </c>
      <c r="PZ30" s="230"/>
      <c r="QA30" s="229" t="s">
        <v>133</v>
      </c>
      <c r="QB30" s="230"/>
      <c r="QC30" s="229" t="s">
        <v>133</v>
      </c>
      <c r="QD30" s="230"/>
      <c r="QE30" s="229" t="s">
        <v>133</v>
      </c>
      <c r="QF30" s="230"/>
      <c r="QG30" s="229" t="s">
        <v>133</v>
      </c>
      <c r="QH30" s="230"/>
      <c r="QI30" s="229" t="s">
        <v>133</v>
      </c>
      <c r="QJ30" s="230"/>
      <c r="QK30" s="229" t="s">
        <v>133</v>
      </c>
      <c r="QL30" s="230"/>
      <c r="QM30" s="229" t="s">
        <v>133</v>
      </c>
      <c r="QN30" s="230"/>
      <c r="QO30" s="229" t="s">
        <v>133</v>
      </c>
      <c r="QP30" s="230"/>
      <c r="QQ30" s="229" t="s">
        <v>133</v>
      </c>
      <c r="QR30" s="230"/>
      <c r="QS30" s="229" t="s">
        <v>133</v>
      </c>
      <c r="QT30" s="230"/>
      <c r="QU30" s="229" t="s">
        <v>133</v>
      </c>
      <c r="QV30" s="230"/>
      <c r="QW30" s="229" t="s">
        <v>133</v>
      </c>
      <c r="QX30" s="230"/>
      <c r="QY30" s="229" t="s">
        <v>133</v>
      </c>
      <c r="QZ30" s="230"/>
      <c r="RA30" s="229" t="s">
        <v>133</v>
      </c>
      <c r="RB30" s="230"/>
      <c r="RC30" s="229" t="s">
        <v>133</v>
      </c>
      <c r="RD30" s="230"/>
      <c r="RE30" s="229" t="s">
        <v>133</v>
      </c>
      <c r="RF30" s="230"/>
      <c r="RG30" s="229" t="s">
        <v>133</v>
      </c>
      <c r="RH30" s="230"/>
      <c r="RI30" s="229" t="s">
        <v>133</v>
      </c>
      <c r="RJ30" s="230"/>
      <c r="RK30" s="229" t="s">
        <v>133</v>
      </c>
      <c r="RL30" s="230"/>
      <c r="RM30" s="229" t="s">
        <v>133</v>
      </c>
      <c r="RN30" s="230"/>
      <c r="RO30" s="229" t="s">
        <v>133</v>
      </c>
      <c r="RP30" s="230"/>
      <c r="RQ30" s="229" t="s">
        <v>133</v>
      </c>
      <c r="RR30" s="230"/>
      <c r="RS30" s="229" t="s">
        <v>133</v>
      </c>
      <c r="RT30" s="230"/>
      <c r="RU30" s="229" t="s">
        <v>133</v>
      </c>
      <c r="RV30" s="230"/>
      <c r="RW30" s="229" t="s">
        <v>133</v>
      </c>
      <c r="RX30" s="230"/>
      <c r="RY30" s="229" t="s">
        <v>133</v>
      </c>
      <c r="RZ30" s="230"/>
      <c r="SA30" s="229" t="s">
        <v>133</v>
      </c>
      <c r="SB30" s="230"/>
      <c r="SC30" s="229" t="s">
        <v>133</v>
      </c>
      <c r="SD30" s="230"/>
      <c r="SE30" s="229" t="s">
        <v>133</v>
      </c>
      <c r="SF30" s="230"/>
      <c r="SG30" s="229" t="s">
        <v>133</v>
      </c>
      <c r="SH30" s="230"/>
      <c r="SI30" s="229" t="s">
        <v>133</v>
      </c>
      <c r="SJ30" s="230"/>
      <c r="SK30" s="229" t="s">
        <v>133</v>
      </c>
      <c r="SL30" s="230"/>
      <c r="SM30" s="229" t="s">
        <v>133</v>
      </c>
      <c r="SN30" s="230"/>
      <c r="SO30" s="229" t="s">
        <v>133</v>
      </c>
      <c r="SP30" s="230"/>
      <c r="SQ30" s="229" t="s">
        <v>133</v>
      </c>
      <c r="SR30" s="230"/>
      <c r="SS30" s="229" t="s">
        <v>133</v>
      </c>
      <c r="ST30" s="230"/>
      <c r="SU30" s="229" t="s">
        <v>133</v>
      </c>
      <c r="SV30" s="230"/>
      <c r="SW30" s="229" t="s">
        <v>133</v>
      </c>
      <c r="SX30" s="230"/>
      <c r="SY30" s="229" t="s">
        <v>133</v>
      </c>
      <c r="SZ30" s="230"/>
      <c r="TA30" s="229" t="s">
        <v>133</v>
      </c>
      <c r="TB30" s="230"/>
      <c r="TC30" s="229" t="s">
        <v>133</v>
      </c>
      <c r="TD30" s="230"/>
      <c r="TE30" s="229" t="s">
        <v>133</v>
      </c>
      <c r="TF30" s="230"/>
      <c r="TG30" s="229" t="s">
        <v>133</v>
      </c>
      <c r="TH30" s="230"/>
      <c r="TI30" s="229" t="s">
        <v>133</v>
      </c>
      <c r="TJ30" s="230"/>
      <c r="TK30" s="229" t="s">
        <v>133</v>
      </c>
      <c r="TL30" s="230"/>
      <c r="TM30" s="229" t="s">
        <v>133</v>
      </c>
      <c r="TN30" s="230"/>
      <c r="TO30" s="229" t="s">
        <v>133</v>
      </c>
      <c r="TP30" s="230"/>
      <c r="TQ30" s="229" t="s">
        <v>133</v>
      </c>
      <c r="TR30" s="230"/>
      <c r="TS30" s="229" t="s">
        <v>133</v>
      </c>
      <c r="TT30" s="230"/>
      <c r="TU30" s="229" t="s">
        <v>133</v>
      </c>
      <c r="TV30" s="230"/>
      <c r="TW30" s="229" t="s">
        <v>133</v>
      </c>
      <c r="TX30" s="230"/>
      <c r="TY30" s="229" t="s">
        <v>133</v>
      </c>
      <c r="TZ30" s="230"/>
      <c r="UA30" s="229" t="s">
        <v>133</v>
      </c>
      <c r="UB30" s="230"/>
      <c r="UC30" s="229" t="s">
        <v>133</v>
      </c>
      <c r="UD30" s="230"/>
      <c r="UE30" s="229" t="s">
        <v>133</v>
      </c>
      <c r="UF30" s="230"/>
      <c r="UG30" s="229" t="s">
        <v>133</v>
      </c>
      <c r="UH30" s="230"/>
      <c r="UI30" s="229" t="s">
        <v>133</v>
      </c>
      <c r="UJ30" s="230"/>
      <c r="UK30" s="229" t="s">
        <v>133</v>
      </c>
      <c r="UL30" s="230"/>
      <c r="UM30" s="229" t="s">
        <v>133</v>
      </c>
      <c r="UN30" s="230"/>
      <c r="UO30" s="229" t="s">
        <v>133</v>
      </c>
      <c r="UP30" s="230"/>
      <c r="UQ30" s="229" t="s">
        <v>133</v>
      </c>
      <c r="UR30" s="230"/>
      <c r="US30" s="229" t="s">
        <v>133</v>
      </c>
      <c r="UT30" s="230"/>
      <c r="UU30" s="229" t="s">
        <v>133</v>
      </c>
      <c r="UV30" s="230"/>
      <c r="UW30" s="229" t="s">
        <v>133</v>
      </c>
      <c r="UX30" s="230"/>
      <c r="UY30" s="229" t="s">
        <v>133</v>
      </c>
      <c r="UZ30" s="230"/>
      <c r="VA30" s="229" t="s">
        <v>133</v>
      </c>
      <c r="VB30" s="230"/>
      <c r="VC30" s="229" t="s">
        <v>133</v>
      </c>
      <c r="VD30" s="230"/>
      <c r="VE30" s="229" t="s">
        <v>133</v>
      </c>
      <c r="VF30" s="230"/>
      <c r="VG30" s="229" t="s">
        <v>133</v>
      </c>
      <c r="VH30" s="230"/>
      <c r="VI30" s="229" t="s">
        <v>133</v>
      </c>
      <c r="VJ30" s="230"/>
      <c r="VK30" s="229" t="s">
        <v>133</v>
      </c>
      <c r="VL30" s="230"/>
      <c r="VM30" s="229" t="s">
        <v>133</v>
      </c>
      <c r="VN30" s="230"/>
      <c r="VO30" s="229" t="s">
        <v>133</v>
      </c>
      <c r="VP30" s="230"/>
      <c r="VQ30" s="229" t="s">
        <v>133</v>
      </c>
      <c r="VR30" s="230"/>
      <c r="VS30" s="229" t="s">
        <v>133</v>
      </c>
      <c r="VT30" s="230"/>
      <c r="VU30" s="229" t="s">
        <v>133</v>
      </c>
      <c r="VV30" s="230"/>
      <c r="VW30" s="229" t="s">
        <v>133</v>
      </c>
      <c r="VX30" s="230"/>
      <c r="VY30" s="229" t="s">
        <v>133</v>
      </c>
      <c r="VZ30" s="230"/>
      <c r="WA30" s="229" t="s">
        <v>133</v>
      </c>
      <c r="WB30" s="230"/>
    </row>
    <row r="31" spans="1:601">
      <c r="A31" s="42" t="s">
        <v>270</v>
      </c>
      <c r="B31" s="42" t="s">
        <v>40</v>
      </c>
      <c r="C31" s="42" t="str">
        <f>INDEX('Deroulé 5Jours'!$A$4:$A$56,MATCH(B31,'Deroulé 5Jours'!B$4:B$56,0),1)</f>
        <v>agent 29</v>
      </c>
      <c r="D31" s="48" t="s">
        <v>132</v>
      </c>
      <c r="E31" s="42"/>
      <c r="F31" s="42" t="s">
        <v>132</v>
      </c>
      <c r="G31" s="44"/>
      <c r="H31" s="42" t="s">
        <v>132</v>
      </c>
      <c r="I31" s="42"/>
      <c r="J31" s="42" t="s">
        <v>132</v>
      </c>
      <c r="K31" s="42"/>
      <c r="L31" s="42" t="s">
        <v>132</v>
      </c>
      <c r="M31" s="42"/>
      <c r="N31" s="48" t="s">
        <v>132</v>
      </c>
      <c r="O31" s="42"/>
      <c r="P31" s="42" t="s">
        <v>132</v>
      </c>
      <c r="Q31" s="44"/>
      <c r="R31" s="42" t="s">
        <v>132</v>
      </c>
      <c r="S31" s="42"/>
      <c r="T31" s="42" t="s">
        <v>132</v>
      </c>
      <c r="U31" s="42"/>
      <c r="V31" s="42" t="s">
        <v>132</v>
      </c>
      <c r="W31" s="42"/>
      <c r="X31" s="48" t="s">
        <v>132</v>
      </c>
      <c r="Y31" s="42"/>
      <c r="Z31" s="42" t="s">
        <v>132</v>
      </c>
      <c r="AA31" s="44"/>
      <c r="AB31" s="42" t="s">
        <v>132</v>
      </c>
      <c r="AC31" s="42"/>
      <c r="AD31" s="42" t="s">
        <v>132</v>
      </c>
      <c r="AE31" s="42"/>
      <c r="AF31" s="42" t="s">
        <v>132</v>
      </c>
      <c r="AG31" s="42"/>
      <c r="AH31" s="48" t="s">
        <v>132</v>
      </c>
      <c r="AI31" s="42"/>
      <c r="AJ31" s="42" t="s">
        <v>132</v>
      </c>
      <c r="AK31" s="44"/>
      <c r="AL31" s="42" t="s">
        <v>132</v>
      </c>
      <c r="AM31" s="42"/>
      <c r="AN31" s="42" t="s">
        <v>132</v>
      </c>
      <c r="AO31" s="42"/>
      <c r="AP31" s="42" t="s">
        <v>132</v>
      </c>
      <c r="AQ31" s="42"/>
      <c r="AR31" s="48" t="s">
        <v>132</v>
      </c>
      <c r="AS31" s="42"/>
      <c r="AT31" s="42" t="s">
        <v>132</v>
      </c>
      <c r="AU31" s="44"/>
      <c r="AV31" s="42" t="s">
        <v>132</v>
      </c>
      <c r="AW31" s="42"/>
      <c r="AX31" s="42" t="s">
        <v>132</v>
      </c>
      <c r="AY31" s="42"/>
      <c r="AZ31" s="42" t="s">
        <v>132</v>
      </c>
      <c r="BA31" s="42"/>
      <c r="BB31" s="48" t="s">
        <v>132</v>
      </c>
      <c r="BC31" s="42"/>
      <c r="BD31" s="42" t="s">
        <v>132</v>
      </c>
      <c r="BE31" s="44"/>
      <c r="BF31" s="42" t="s">
        <v>132</v>
      </c>
      <c r="BG31" s="42"/>
      <c r="BH31" s="42" t="s">
        <v>132</v>
      </c>
      <c r="BI31" s="42"/>
      <c r="BJ31" s="42" t="s">
        <v>132</v>
      </c>
      <c r="BK31" s="42"/>
      <c r="BL31" s="48" t="s">
        <v>132</v>
      </c>
      <c r="BM31" s="42"/>
      <c r="BN31" s="42" t="s">
        <v>132</v>
      </c>
      <c r="BO31" s="44"/>
      <c r="BP31" s="42" t="s">
        <v>132</v>
      </c>
      <c r="BQ31" s="42"/>
      <c r="BR31" s="42" t="s">
        <v>132</v>
      </c>
      <c r="BS31" s="42"/>
      <c r="BT31" s="42" t="s">
        <v>132</v>
      </c>
      <c r="BU31" s="42"/>
      <c r="BV31" s="48" t="s">
        <v>132</v>
      </c>
      <c r="BW31" s="42"/>
      <c r="BX31" s="42" t="s">
        <v>132</v>
      </c>
      <c r="BY31" s="44"/>
      <c r="BZ31" s="42" t="s">
        <v>132</v>
      </c>
      <c r="CA31" s="42"/>
      <c r="CB31" s="42" t="s">
        <v>132</v>
      </c>
      <c r="CC31" s="42"/>
      <c r="CD31" s="42" t="s">
        <v>132</v>
      </c>
      <c r="CE31" s="42"/>
      <c r="CF31" s="48" t="s">
        <v>132</v>
      </c>
      <c r="CG31" s="42"/>
      <c r="CH31" s="42" t="s">
        <v>132</v>
      </c>
      <c r="CI31" s="44"/>
      <c r="CJ31" s="42" t="s">
        <v>132</v>
      </c>
      <c r="CK31" s="42"/>
      <c r="CL31" s="42" t="s">
        <v>132</v>
      </c>
      <c r="CM31" s="42"/>
      <c r="CN31" s="42" t="s">
        <v>132</v>
      </c>
      <c r="CO31" s="42"/>
      <c r="CP31" s="48" t="s">
        <v>132</v>
      </c>
      <c r="CQ31" s="42"/>
      <c r="CR31" s="42" t="s">
        <v>132</v>
      </c>
      <c r="CS31" s="44"/>
      <c r="CT31" s="42" t="s">
        <v>132</v>
      </c>
      <c r="CU31" s="42"/>
      <c r="CV31" s="42" t="s">
        <v>132</v>
      </c>
      <c r="CW31" s="42"/>
      <c r="CX31" s="42" t="s">
        <v>132</v>
      </c>
      <c r="CY31" s="42"/>
      <c r="CZ31" s="48" t="s">
        <v>132</v>
      </c>
      <c r="DA31" s="42"/>
      <c r="DB31" s="42" t="s">
        <v>132</v>
      </c>
      <c r="DC31" s="44"/>
      <c r="DD31" s="42" t="s">
        <v>132</v>
      </c>
      <c r="DE31" s="42"/>
      <c r="DF31" s="42" t="s">
        <v>132</v>
      </c>
      <c r="DG31" s="42"/>
      <c r="DH31" s="42" t="s">
        <v>132</v>
      </c>
      <c r="DI31" s="42"/>
      <c r="DJ31" s="48" t="s">
        <v>132</v>
      </c>
      <c r="DK31" s="42"/>
      <c r="DL31" s="42" t="s">
        <v>132</v>
      </c>
      <c r="DM31" s="44"/>
      <c r="DN31" s="42" t="s">
        <v>132</v>
      </c>
      <c r="DO31" s="42"/>
      <c r="DP31" s="42" t="s">
        <v>132</v>
      </c>
      <c r="DQ31" s="42"/>
      <c r="DR31" s="42" t="s">
        <v>132</v>
      </c>
      <c r="DS31" s="42"/>
      <c r="DT31" s="48" t="s">
        <v>132</v>
      </c>
      <c r="DU31" s="42"/>
      <c r="DV31" s="42" t="s">
        <v>132</v>
      </c>
      <c r="DW31" s="44"/>
      <c r="DX31" s="42" t="s">
        <v>132</v>
      </c>
      <c r="DY31" s="42"/>
      <c r="DZ31" s="42" t="s">
        <v>132</v>
      </c>
      <c r="EA31" s="42"/>
      <c r="EB31" s="42" t="s">
        <v>132</v>
      </c>
      <c r="EC31" s="42"/>
      <c r="ED31" s="48" t="s">
        <v>132</v>
      </c>
      <c r="EE31" s="42"/>
      <c r="EF31" s="42" t="s">
        <v>132</v>
      </c>
      <c r="EG31" s="44"/>
      <c r="EH31" s="42" t="s">
        <v>132</v>
      </c>
      <c r="EI31" s="42"/>
      <c r="EJ31" s="42" t="s">
        <v>132</v>
      </c>
      <c r="EK31" s="42"/>
      <c r="EL31" s="42" t="s">
        <v>132</v>
      </c>
      <c r="EM31" s="42"/>
      <c r="EN31" s="48" t="s">
        <v>132</v>
      </c>
      <c r="EO31" s="42"/>
      <c r="EP31" s="42" t="s">
        <v>132</v>
      </c>
      <c r="EQ31" s="44"/>
      <c r="ER31" s="42" t="s">
        <v>132</v>
      </c>
      <c r="ES31" s="42"/>
      <c r="ET31" s="42" t="s">
        <v>132</v>
      </c>
      <c r="EU31" s="42"/>
      <c r="EV31" s="42" t="s">
        <v>132</v>
      </c>
      <c r="EW31" s="42"/>
      <c r="EX31" s="48" t="s">
        <v>132</v>
      </c>
      <c r="EY31" s="42"/>
      <c r="EZ31" s="42" t="s">
        <v>132</v>
      </c>
      <c r="FA31" s="44"/>
      <c r="FB31" s="42" t="s">
        <v>132</v>
      </c>
      <c r="FC31" s="42"/>
      <c r="FD31" s="42" t="s">
        <v>132</v>
      </c>
      <c r="FE31" s="42"/>
      <c r="FF31" s="42" t="s">
        <v>132</v>
      </c>
      <c r="FG31" s="42"/>
      <c r="FH31" s="48" t="s">
        <v>132</v>
      </c>
      <c r="FI31" s="42"/>
      <c r="FJ31" s="42" t="s">
        <v>132</v>
      </c>
      <c r="FK31" s="44"/>
      <c r="FL31" s="42" t="s">
        <v>132</v>
      </c>
      <c r="FM31" s="42"/>
      <c r="FN31" s="42" t="s">
        <v>132</v>
      </c>
      <c r="FO31" s="42"/>
      <c r="FP31" s="42" t="s">
        <v>132</v>
      </c>
      <c r="FQ31" s="42"/>
      <c r="FR31" s="48" t="s">
        <v>132</v>
      </c>
      <c r="FS31" s="42"/>
      <c r="FT31" s="42" t="s">
        <v>132</v>
      </c>
      <c r="FU31" s="44"/>
      <c r="FV31" s="42" t="s">
        <v>132</v>
      </c>
      <c r="FW31" s="42"/>
      <c r="FX31" s="42" t="s">
        <v>132</v>
      </c>
      <c r="FY31" s="42"/>
      <c r="FZ31" s="42" t="s">
        <v>132</v>
      </c>
      <c r="GA31" s="42"/>
      <c r="GB31" s="48" t="s">
        <v>132</v>
      </c>
      <c r="GC31" s="42"/>
      <c r="GD31" s="42" t="s">
        <v>132</v>
      </c>
      <c r="GE31" s="44"/>
      <c r="GF31" s="42" t="s">
        <v>132</v>
      </c>
      <c r="GG31" s="42"/>
      <c r="GH31" s="42" t="s">
        <v>132</v>
      </c>
      <c r="GI31" s="42"/>
      <c r="GJ31" s="42" t="s">
        <v>132</v>
      </c>
      <c r="GK31" s="42"/>
      <c r="GL31" s="48" t="s">
        <v>132</v>
      </c>
      <c r="GM31" s="42"/>
      <c r="GN31" s="42" t="s">
        <v>132</v>
      </c>
      <c r="GO31" s="44"/>
      <c r="GP31" s="42" t="s">
        <v>132</v>
      </c>
      <c r="GQ31" s="42"/>
      <c r="GR31" s="42" t="s">
        <v>132</v>
      </c>
      <c r="GS31" s="42"/>
      <c r="GT31" s="42" t="s">
        <v>132</v>
      </c>
      <c r="GU31" s="42"/>
      <c r="GV31" s="48" t="s">
        <v>132</v>
      </c>
      <c r="GW31" s="42"/>
      <c r="GX31" s="42" t="s">
        <v>132</v>
      </c>
      <c r="GY31" s="44"/>
      <c r="GZ31" s="42" t="s">
        <v>132</v>
      </c>
      <c r="HA31" s="42"/>
      <c r="HB31" s="42" t="s">
        <v>132</v>
      </c>
      <c r="HC31" s="42"/>
      <c r="HD31" s="42" t="s">
        <v>132</v>
      </c>
      <c r="HE31" s="42"/>
      <c r="HF31" s="48" t="s">
        <v>132</v>
      </c>
      <c r="HG31" s="42"/>
      <c r="HH31" s="42" t="s">
        <v>132</v>
      </c>
      <c r="HI31" s="44"/>
      <c r="HJ31" s="42" t="s">
        <v>132</v>
      </c>
      <c r="HK31" s="42"/>
      <c r="HL31" s="42" t="s">
        <v>132</v>
      </c>
      <c r="HM31" s="42"/>
      <c r="HN31" s="42" t="s">
        <v>132</v>
      </c>
      <c r="HO31" s="42"/>
      <c r="HP31" s="48" t="s">
        <v>132</v>
      </c>
      <c r="HQ31" s="42"/>
      <c r="HR31" s="42" t="s">
        <v>132</v>
      </c>
      <c r="HS31" s="44"/>
      <c r="HT31" s="42" t="s">
        <v>132</v>
      </c>
      <c r="HU31" s="42"/>
      <c r="HV31" s="42" t="s">
        <v>132</v>
      </c>
      <c r="HW31" s="42"/>
      <c r="HX31" s="42" t="s">
        <v>132</v>
      </c>
      <c r="HY31" s="42"/>
      <c r="HZ31" s="48" t="s">
        <v>132</v>
      </c>
      <c r="IA31" s="42"/>
      <c r="IB31" s="42" t="s">
        <v>132</v>
      </c>
      <c r="IC31" s="44"/>
      <c r="ID31" s="42" t="s">
        <v>132</v>
      </c>
      <c r="IE31" s="42"/>
      <c r="IF31" s="42" t="s">
        <v>132</v>
      </c>
      <c r="IG31" s="42"/>
      <c r="IH31" s="42" t="s">
        <v>132</v>
      </c>
      <c r="II31" s="42"/>
      <c r="IJ31" s="48" t="s">
        <v>132</v>
      </c>
      <c r="IK31" s="42"/>
      <c r="IL31" s="42" t="s">
        <v>132</v>
      </c>
      <c r="IM31" s="44"/>
      <c r="IN31" s="42" t="s">
        <v>132</v>
      </c>
      <c r="IO31" s="42"/>
      <c r="IP31" s="42" t="s">
        <v>132</v>
      </c>
      <c r="IQ31" s="42"/>
      <c r="IR31" s="42" t="s">
        <v>132</v>
      </c>
      <c r="IS31" s="42"/>
      <c r="IT31" s="48" t="s">
        <v>132</v>
      </c>
      <c r="IU31" s="42"/>
      <c r="IV31" s="42" t="s">
        <v>132</v>
      </c>
      <c r="IW31" s="44"/>
      <c r="IX31" s="42" t="s">
        <v>132</v>
      </c>
      <c r="IY31" s="42"/>
      <c r="IZ31" s="42" t="s">
        <v>132</v>
      </c>
      <c r="JA31" s="42"/>
      <c r="JB31" s="42" t="s">
        <v>132</v>
      </c>
      <c r="JC31" s="42"/>
      <c r="JD31" s="48" t="s">
        <v>132</v>
      </c>
      <c r="JE31" s="42"/>
      <c r="JF31" s="42" t="s">
        <v>132</v>
      </c>
      <c r="JG31" s="44"/>
      <c r="JH31" s="42" t="s">
        <v>132</v>
      </c>
      <c r="JI31" s="42"/>
      <c r="JJ31" s="42" t="s">
        <v>132</v>
      </c>
      <c r="JK31" s="42"/>
      <c r="JL31" s="42" t="s">
        <v>132</v>
      </c>
      <c r="JM31" s="42"/>
      <c r="JN31" s="48" t="s">
        <v>132</v>
      </c>
      <c r="JO31" s="42"/>
      <c r="JP31" s="42" t="s">
        <v>132</v>
      </c>
      <c r="JQ31" s="44"/>
      <c r="JR31" s="42" t="s">
        <v>132</v>
      </c>
      <c r="JS31" s="42"/>
      <c r="JT31" s="42" t="s">
        <v>132</v>
      </c>
      <c r="JU31" s="42"/>
      <c r="JV31" s="42" t="s">
        <v>132</v>
      </c>
      <c r="JW31" s="42"/>
      <c r="JX31" s="48" t="s">
        <v>132</v>
      </c>
      <c r="JY31" s="42"/>
      <c r="JZ31" s="42" t="s">
        <v>132</v>
      </c>
      <c r="KA31" s="44"/>
      <c r="KB31" s="42" t="s">
        <v>132</v>
      </c>
      <c r="KC31" s="42"/>
      <c r="KD31" s="42" t="s">
        <v>132</v>
      </c>
      <c r="KE31" s="42"/>
      <c r="KF31" s="42" t="s">
        <v>132</v>
      </c>
      <c r="KG31" s="42"/>
      <c r="KH31" s="48" t="s">
        <v>132</v>
      </c>
      <c r="KI31" s="42"/>
      <c r="KJ31" s="42" t="s">
        <v>132</v>
      </c>
      <c r="KK31" s="44"/>
      <c r="KL31" s="42" t="s">
        <v>132</v>
      </c>
      <c r="KM31" s="42"/>
      <c r="KN31" s="42" t="s">
        <v>132</v>
      </c>
      <c r="KO31" s="42"/>
      <c r="KP31" s="42" t="s">
        <v>132</v>
      </c>
      <c r="KQ31" s="42"/>
      <c r="KR31" s="48" t="s">
        <v>132</v>
      </c>
      <c r="KS31" s="42"/>
      <c r="KT31" s="42" t="s">
        <v>132</v>
      </c>
      <c r="KU31" s="44"/>
      <c r="KV31" s="42" t="s">
        <v>132</v>
      </c>
      <c r="KW31" s="42"/>
      <c r="KX31" s="42" t="s">
        <v>132</v>
      </c>
      <c r="KY31" s="42"/>
      <c r="KZ31" s="42" t="s">
        <v>132</v>
      </c>
      <c r="LA31" s="42"/>
      <c r="LB31" s="48" t="s">
        <v>132</v>
      </c>
      <c r="LC31" s="42"/>
      <c r="LD31" s="42" t="s">
        <v>132</v>
      </c>
      <c r="LE31" s="44"/>
      <c r="LF31" s="42" t="s">
        <v>132</v>
      </c>
      <c r="LG31" s="42"/>
      <c r="LH31" s="42" t="s">
        <v>132</v>
      </c>
      <c r="LI31" s="42"/>
      <c r="LJ31" s="42" t="s">
        <v>132</v>
      </c>
      <c r="LK31" s="42"/>
      <c r="LL31" s="48" t="s">
        <v>132</v>
      </c>
      <c r="LM31" s="42"/>
      <c r="LN31" s="42" t="s">
        <v>132</v>
      </c>
      <c r="LO31" s="44"/>
      <c r="LP31" s="42" t="s">
        <v>132</v>
      </c>
      <c r="LQ31" s="42"/>
      <c r="LR31" s="42" t="s">
        <v>132</v>
      </c>
      <c r="LS31" s="42"/>
      <c r="LT31" s="42" t="s">
        <v>132</v>
      </c>
      <c r="LU31" s="42"/>
      <c r="LV31" s="48" t="s">
        <v>132</v>
      </c>
      <c r="LW31" s="42"/>
      <c r="LX31" s="42" t="s">
        <v>132</v>
      </c>
      <c r="LY31" s="44"/>
      <c r="LZ31" s="42" t="s">
        <v>132</v>
      </c>
      <c r="MA31" s="42"/>
      <c r="MB31" s="42" t="s">
        <v>132</v>
      </c>
      <c r="MC31" s="42"/>
      <c r="MD31" s="42" t="s">
        <v>132</v>
      </c>
      <c r="ME31" s="42"/>
      <c r="MF31" s="48" t="s">
        <v>132</v>
      </c>
      <c r="MG31" s="42"/>
      <c r="MH31" s="42" t="s">
        <v>132</v>
      </c>
      <c r="MI31" s="44"/>
      <c r="MJ31" s="42" t="s">
        <v>132</v>
      </c>
      <c r="MK31" s="42"/>
      <c r="ML31" s="42" t="s">
        <v>132</v>
      </c>
      <c r="MM31" s="42"/>
      <c r="MN31" s="42" t="s">
        <v>132</v>
      </c>
      <c r="MO31" s="42"/>
      <c r="MP31" s="48" t="s">
        <v>132</v>
      </c>
      <c r="MQ31" s="42"/>
      <c r="MR31" s="42" t="s">
        <v>132</v>
      </c>
      <c r="MS31" s="44"/>
      <c r="MT31" s="42" t="s">
        <v>132</v>
      </c>
      <c r="MU31" s="42"/>
      <c r="MV31" s="42" t="s">
        <v>132</v>
      </c>
      <c r="MW31" s="42"/>
      <c r="MX31" s="42" t="s">
        <v>132</v>
      </c>
      <c r="MY31" s="42"/>
      <c r="MZ31" s="48" t="s">
        <v>132</v>
      </c>
      <c r="NA31" s="42"/>
      <c r="NB31" s="42" t="s">
        <v>132</v>
      </c>
      <c r="NC31" s="44"/>
      <c r="ND31" s="42" t="s">
        <v>132</v>
      </c>
      <c r="NE31" s="42"/>
      <c r="NF31" s="42" t="s">
        <v>132</v>
      </c>
      <c r="NG31" s="42"/>
      <c r="NH31" s="42" t="s">
        <v>132</v>
      </c>
      <c r="NI31" s="42"/>
      <c r="NJ31" s="48" t="s">
        <v>132</v>
      </c>
      <c r="NK31" s="42"/>
      <c r="NL31" s="42" t="s">
        <v>132</v>
      </c>
      <c r="NM31" s="44"/>
      <c r="NN31" s="42" t="s">
        <v>132</v>
      </c>
      <c r="NO31" s="42"/>
      <c r="NP31" s="42" t="s">
        <v>132</v>
      </c>
      <c r="NQ31" s="42"/>
      <c r="NR31" s="42" t="s">
        <v>132</v>
      </c>
      <c r="NS31" s="42"/>
      <c r="NT31" s="48" t="s">
        <v>132</v>
      </c>
      <c r="NU31" s="42"/>
      <c r="NV31" s="42" t="s">
        <v>132</v>
      </c>
      <c r="NW31" s="44"/>
      <c r="NX31" s="42" t="s">
        <v>132</v>
      </c>
      <c r="NY31" s="42"/>
      <c r="NZ31" s="42" t="s">
        <v>132</v>
      </c>
      <c r="OA31" s="42"/>
      <c r="OB31" s="42" t="s">
        <v>132</v>
      </c>
      <c r="OC31" s="42"/>
      <c r="OD31" s="48" t="s">
        <v>132</v>
      </c>
      <c r="OE31" s="42"/>
      <c r="OF31" s="42" t="s">
        <v>132</v>
      </c>
      <c r="OG31" s="44"/>
      <c r="OH31" s="42" t="s">
        <v>132</v>
      </c>
      <c r="OI31" s="42"/>
      <c r="OJ31" s="42" t="s">
        <v>132</v>
      </c>
      <c r="OK31" s="42"/>
      <c r="OL31" s="42" t="s">
        <v>132</v>
      </c>
      <c r="OM31" s="42"/>
      <c r="ON31" s="48" t="s">
        <v>132</v>
      </c>
      <c r="OO31" s="42"/>
      <c r="OP31" s="42" t="s">
        <v>132</v>
      </c>
      <c r="OQ31" s="44"/>
      <c r="OR31" s="42" t="s">
        <v>132</v>
      </c>
      <c r="OS31" s="42"/>
      <c r="OT31" s="42" t="s">
        <v>132</v>
      </c>
      <c r="OU31" s="42"/>
      <c r="OV31" s="42" t="s">
        <v>132</v>
      </c>
      <c r="OW31" s="42"/>
      <c r="OX31" s="48" t="s">
        <v>132</v>
      </c>
      <c r="OY31" s="42"/>
      <c r="OZ31" s="42" t="s">
        <v>132</v>
      </c>
      <c r="PA31" s="44"/>
      <c r="PB31" s="42" t="s">
        <v>132</v>
      </c>
      <c r="PC31" s="42"/>
      <c r="PD31" s="42" t="s">
        <v>132</v>
      </c>
      <c r="PE31" s="42"/>
      <c r="PF31" s="42" t="s">
        <v>132</v>
      </c>
      <c r="PG31" s="42"/>
      <c r="PH31" s="48" t="s">
        <v>132</v>
      </c>
      <c r="PI31" s="42"/>
      <c r="PJ31" s="42" t="s">
        <v>132</v>
      </c>
      <c r="PK31" s="44"/>
      <c r="PL31" s="42" t="s">
        <v>132</v>
      </c>
      <c r="PM31" s="42"/>
      <c r="PN31" s="42" t="s">
        <v>132</v>
      </c>
      <c r="PO31" s="42"/>
      <c r="PP31" s="42" t="s">
        <v>132</v>
      </c>
      <c r="PQ31" s="42"/>
      <c r="PR31" s="48" t="s">
        <v>132</v>
      </c>
      <c r="PS31" s="42"/>
      <c r="PT31" s="42" t="s">
        <v>132</v>
      </c>
      <c r="PU31" s="44"/>
      <c r="PV31" s="42" t="s">
        <v>132</v>
      </c>
      <c r="PW31" s="42"/>
      <c r="PX31" s="42" t="s">
        <v>132</v>
      </c>
      <c r="PY31" s="42"/>
      <c r="PZ31" s="42" t="s">
        <v>132</v>
      </c>
      <c r="QA31" s="42"/>
      <c r="QB31" s="48" t="s">
        <v>132</v>
      </c>
      <c r="QC31" s="42"/>
      <c r="QD31" s="42" t="s">
        <v>132</v>
      </c>
      <c r="QE31" s="44"/>
      <c r="QF31" s="42" t="s">
        <v>132</v>
      </c>
      <c r="QG31" s="42"/>
      <c r="QH31" s="42" t="s">
        <v>132</v>
      </c>
      <c r="QI31" s="42"/>
      <c r="QJ31" s="42" t="s">
        <v>132</v>
      </c>
      <c r="QK31" s="42"/>
      <c r="QL31" s="48" t="s">
        <v>132</v>
      </c>
      <c r="QM31" s="42"/>
      <c r="QN31" s="42" t="s">
        <v>132</v>
      </c>
      <c r="QO31" s="44"/>
      <c r="QP31" s="42" t="s">
        <v>132</v>
      </c>
      <c r="QQ31" s="42"/>
      <c r="QR31" s="42" t="s">
        <v>132</v>
      </c>
      <c r="QS31" s="42"/>
      <c r="QT31" s="42" t="s">
        <v>132</v>
      </c>
      <c r="QU31" s="42"/>
      <c r="QV31" s="48" t="s">
        <v>132</v>
      </c>
      <c r="QW31" s="42"/>
      <c r="QX31" s="42" t="s">
        <v>132</v>
      </c>
      <c r="QY31" s="44"/>
      <c r="QZ31" s="42" t="s">
        <v>132</v>
      </c>
      <c r="RA31" s="42"/>
      <c r="RB31" s="42" t="s">
        <v>132</v>
      </c>
      <c r="RC31" s="42"/>
      <c r="RD31" s="42" t="s">
        <v>132</v>
      </c>
      <c r="RE31" s="42"/>
      <c r="RF31" s="48" t="s">
        <v>132</v>
      </c>
      <c r="RG31" s="42"/>
      <c r="RH31" s="42" t="s">
        <v>132</v>
      </c>
      <c r="RI31" s="44"/>
      <c r="RJ31" s="42" t="s">
        <v>132</v>
      </c>
      <c r="RK31" s="42"/>
      <c r="RL31" s="42" t="s">
        <v>132</v>
      </c>
      <c r="RM31" s="42"/>
      <c r="RN31" s="42" t="s">
        <v>132</v>
      </c>
      <c r="RO31" s="42"/>
      <c r="RP31" s="48" t="s">
        <v>132</v>
      </c>
      <c r="RQ31" s="42"/>
      <c r="RR31" s="42" t="s">
        <v>132</v>
      </c>
      <c r="RS31" s="44"/>
      <c r="RT31" s="42" t="s">
        <v>132</v>
      </c>
      <c r="RU31" s="42"/>
      <c r="RV31" s="42" t="s">
        <v>132</v>
      </c>
      <c r="RW31" s="42"/>
      <c r="RX31" s="42" t="s">
        <v>132</v>
      </c>
      <c r="RY31" s="42"/>
      <c r="RZ31" s="48" t="s">
        <v>132</v>
      </c>
      <c r="SA31" s="42"/>
      <c r="SB31" s="42" t="s">
        <v>132</v>
      </c>
      <c r="SC31" s="44"/>
      <c r="SD31" s="42" t="s">
        <v>132</v>
      </c>
      <c r="SE31" s="42"/>
      <c r="SF31" s="42" t="s">
        <v>132</v>
      </c>
      <c r="SG31" s="42"/>
      <c r="SH31" s="42" t="s">
        <v>132</v>
      </c>
      <c r="SI31" s="42"/>
      <c r="SJ31" s="48" t="s">
        <v>132</v>
      </c>
      <c r="SK31" s="42"/>
      <c r="SL31" s="42" t="s">
        <v>132</v>
      </c>
      <c r="SM31" s="44"/>
      <c r="SN31" s="42" t="s">
        <v>132</v>
      </c>
      <c r="SO31" s="42"/>
      <c r="SP31" s="42" t="s">
        <v>132</v>
      </c>
      <c r="SQ31" s="42"/>
      <c r="SR31" s="42" t="s">
        <v>132</v>
      </c>
      <c r="SS31" s="42"/>
      <c r="ST31" s="48" t="s">
        <v>132</v>
      </c>
      <c r="SU31" s="42"/>
      <c r="SV31" s="42" t="s">
        <v>132</v>
      </c>
      <c r="SW31" s="44"/>
      <c r="SX31" s="42" t="s">
        <v>132</v>
      </c>
      <c r="SY31" s="42"/>
      <c r="SZ31" s="42" t="s">
        <v>132</v>
      </c>
      <c r="TA31" s="42"/>
      <c r="TB31" s="42" t="s">
        <v>132</v>
      </c>
      <c r="TC31" s="42"/>
      <c r="TD31" s="48" t="s">
        <v>132</v>
      </c>
      <c r="TE31" s="42"/>
      <c r="TF31" s="42" t="s">
        <v>132</v>
      </c>
      <c r="TG31" s="44"/>
      <c r="TH31" s="42" t="s">
        <v>132</v>
      </c>
      <c r="TI31" s="42"/>
      <c r="TJ31" s="42" t="s">
        <v>132</v>
      </c>
      <c r="TK31" s="42"/>
      <c r="TL31" s="42" t="s">
        <v>132</v>
      </c>
      <c r="TM31" s="42"/>
      <c r="TN31" s="48" t="s">
        <v>132</v>
      </c>
      <c r="TO31" s="42"/>
      <c r="TP31" s="42" t="s">
        <v>132</v>
      </c>
      <c r="TQ31" s="44"/>
      <c r="TR31" s="42" t="s">
        <v>132</v>
      </c>
      <c r="TS31" s="42"/>
      <c r="TT31" s="42" t="s">
        <v>132</v>
      </c>
      <c r="TU31" s="42"/>
      <c r="TV31" s="42" t="s">
        <v>132</v>
      </c>
      <c r="TW31" s="42"/>
      <c r="TX31" s="48" t="s">
        <v>132</v>
      </c>
      <c r="TY31" s="42"/>
      <c r="TZ31" s="42" t="s">
        <v>132</v>
      </c>
      <c r="UA31" s="44"/>
      <c r="UB31" s="42" t="s">
        <v>132</v>
      </c>
      <c r="UC31" s="42"/>
      <c r="UD31" s="42" t="s">
        <v>132</v>
      </c>
      <c r="UE31" s="42"/>
      <c r="UF31" s="42" t="s">
        <v>132</v>
      </c>
      <c r="UG31" s="42"/>
      <c r="UH31" s="48" t="s">
        <v>132</v>
      </c>
      <c r="UI31" s="42"/>
      <c r="UJ31" s="42" t="s">
        <v>132</v>
      </c>
      <c r="UK31" s="44"/>
      <c r="UL31" s="42" t="s">
        <v>132</v>
      </c>
      <c r="UM31" s="42"/>
      <c r="UN31" s="42" t="s">
        <v>132</v>
      </c>
      <c r="UO31" s="42"/>
      <c r="UP31" s="42" t="s">
        <v>132</v>
      </c>
      <c r="UQ31" s="42"/>
      <c r="UR31" s="48" t="s">
        <v>132</v>
      </c>
      <c r="US31" s="42"/>
      <c r="UT31" s="42" t="s">
        <v>132</v>
      </c>
      <c r="UU31" s="44"/>
      <c r="UV31" s="42" t="s">
        <v>132</v>
      </c>
      <c r="UW31" s="42"/>
      <c r="UX31" s="42" t="s">
        <v>132</v>
      </c>
      <c r="UY31" s="42"/>
      <c r="UZ31" s="42" t="s">
        <v>132</v>
      </c>
      <c r="VA31" s="42"/>
      <c r="VB31" s="48" t="s">
        <v>132</v>
      </c>
      <c r="VC31" s="42"/>
      <c r="VD31" s="42" t="s">
        <v>132</v>
      </c>
      <c r="VE31" s="44"/>
      <c r="VF31" s="42" t="s">
        <v>132</v>
      </c>
      <c r="VG31" s="42"/>
      <c r="VH31" s="42" t="s">
        <v>132</v>
      </c>
      <c r="VI31" s="42"/>
      <c r="VJ31" s="42" t="s">
        <v>132</v>
      </c>
      <c r="VK31" s="42"/>
      <c r="VL31" s="48" t="s">
        <v>132</v>
      </c>
      <c r="VM31" s="42"/>
      <c r="VN31" s="42" t="s">
        <v>132</v>
      </c>
      <c r="VO31" s="44"/>
      <c r="VP31" s="42" t="s">
        <v>132</v>
      </c>
      <c r="VQ31" s="42"/>
      <c r="VR31" s="42" t="s">
        <v>132</v>
      </c>
      <c r="VS31" s="42"/>
      <c r="VT31" s="42" t="s">
        <v>132</v>
      </c>
      <c r="VU31" s="42"/>
      <c r="VV31" s="48" t="s">
        <v>132</v>
      </c>
      <c r="VW31" s="42"/>
      <c r="VX31" s="42" t="s">
        <v>132</v>
      </c>
      <c r="VY31" s="44"/>
      <c r="VZ31" s="42" t="s">
        <v>132</v>
      </c>
      <c r="WA31" s="42"/>
      <c r="WB31" s="42" t="s">
        <v>132</v>
      </c>
      <c r="WC31" s="42"/>
    </row>
    <row r="32" spans="1:601">
      <c r="A32" s="42" t="s">
        <v>270</v>
      </c>
      <c r="B32" s="42" t="s">
        <v>49</v>
      </c>
      <c r="C32" s="42" t="str">
        <f>INDEX('Deroulé 5Jours'!$A$4:$A$56,MATCH(B32,'Deroulé 5Jours'!B$4:B$56,0),1)</f>
        <v>agent 28</v>
      </c>
      <c r="D32" s="49" t="s">
        <v>131</v>
      </c>
      <c r="E32" s="42"/>
      <c r="F32" s="48" t="s">
        <v>131</v>
      </c>
      <c r="G32" s="42"/>
      <c r="H32" s="42" t="s">
        <v>131</v>
      </c>
      <c r="I32" s="42"/>
      <c r="J32" s="42" t="s">
        <v>131</v>
      </c>
      <c r="K32" s="42"/>
      <c r="L32" s="42" t="s">
        <v>131</v>
      </c>
      <c r="M32" s="42"/>
      <c r="N32" s="49" t="s">
        <v>131</v>
      </c>
      <c r="O32" s="42"/>
      <c r="P32" s="48" t="s">
        <v>131</v>
      </c>
      <c r="Q32" s="42"/>
      <c r="R32" s="42" t="s">
        <v>131</v>
      </c>
      <c r="S32" s="42"/>
      <c r="T32" s="42" t="s">
        <v>131</v>
      </c>
      <c r="U32" s="42"/>
      <c r="V32" s="42" t="s">
        <v>131</v>
      </c>
      <c r="W32" s="42"/>
      <c r="X32" s="49" t="s">
        <v>131</v>
      </c>
      <c r="Y32" s="42"/>
      <c r="Z32" s="48" t="s">
        <v>131</v>
      </c>
      <c r="AA32" s="42"/>
      <c r="AB32" s="42" t="s">
        <v>131</v>
      </c>
      <c r="AC32" s="42"/>
      <c r="AD32" s="42" t="s">
        <v>131</v>
      </c>
      <c r="AE32" s="42"/>
      <c r="AF32" s="42" t="s">
        <v>131</v>
      </c>
      <c r="AG32" s="42"/>
      <c r="AH32" s="49" t="s">
        <v>131</v>
      </c>
      <c r="AI32" s="42"/>
      <c r="AJ32" s="48" t="s">
        <v>131</v>
      </c>
      <c r="AK32" s="42"/>
      <c r="AL32" s="42" t="s">
        <v>131</v>
      </c>
      <c r="AM32" s="42"/>
      <c r="AN32" s="42" t="s">
        <v>131</v>
      </c>
      <c r="AO32" s="42"/>
      <c r="AP32" s="42" t="s">
        <v>131</v>
      </c>
      <c r="AQ32" s="42"/>
      <c r="AR32" s="49" t="s">
        <v>131</v>
      </c>
      <c r="AS32" s="42"/>
      <c r="AT32" s="48" t="s">
        <v>131</v>
      </c>
      <c r="AU32" s="42"/>
      <c r="AV32" s="42" t="s">
        <v>131</v>
      </c>
      <c r="AW32" s="42"/>
      <c r="AX32" s="42" t="s">
        <v>131</v>
      </c>
      <c r="AY32" s="42"/>
      <c r="AZ32" s="42" t="s">
        <v>131</v>
      </c>
      <c r="BA32" s="42"/>
      <c r="BB32" s="49" t="s">
        <v>131</v>
      </c>
      <c r="BC32" s="42"/>
      <c r="BD32" s="48" t="s">
        <v>131</v>
      </c>
      <c r="BE32" s="42"/>
      <c r="BF32" s="42" t="s">
        <v>131</v>
      </c>
      <c r="BG32" s="42"/>
      <c r="BH32" s="42" t="s">
        <v>131</v>
      </c>
      <c r="BI32" s="42"/>
      <c r="BJ32" s="42" t="s">
        <v>131</v>
      </c>
      <c r="BK32" s="42"/>
      <c r="BL32" s="49" t="s">
        <v>131</v>
      </c>
      <c r="BM32" s="42"/>
      <c r="BN32" s="48" t="s">
        <v>131</v>
      </c>
      <c r="BO32" s="42"/>
      <c r="BP32" s="42" t="s">
        <v>131</v>
      </c>
      <c r="BQ32" s="42"/>
      <c r="BR32" s="42" t="s">
        <v>131</v>
      </c>
      <c r="BS32" s="42"/>
      <c r="BT32" s="42" t="s">
        <v>131</v>
      </c>
      <c r="BU32" s="42"/>
      <c r="BV32" s="49" t="s">
        <v>131</v>
      </c>
      <c r="BW32" s="42"/>
      <c r="BX32" s="48" t="s">
        <v>131</v>
      </c>
      <c r="BY32" s="42"/>
      <c r="BZ32" s="42" t="s">
        <v>131</v>
      </c>
      <c r="CA32" s="42"/>
      <c r="CB32" s="42" t="s">
        <v>131</v>
      </c>
      <c r="CC32" s="42"/>
      <c r="CD32" s="42" t="s">
        <v>131</v>
      </c>
      <c r="CE32" s="42"/>
      <c r="CF32" s="49" t="s">
        <v>131</v>
      </c>
      <c r="CG32" s="42"/>
      <c r="CH32" s="48" t="s">
        <v>131</v>
      </c>
      <c r="CI32" s="42"/>
      <c r="CJ32" s="42" t="s">
        <v>131</v>
      </c>
      <c r="CK32" s="42"/>
      <c r="CL32" s="42" t="s">
        <v>131</v>
      </c>
      <c r="CM32" s="42"/>
      <c r="CN32" s="42" t="s">
        <v>131</v>
      </c>
      <c r="CO32" s="42"/>
      <c r="CP32" s="49" t="s">
        <v>131</v>
      </c>
      <c r="CQ32" s="42"/>
      <c r="CR32" s="48" t="s">
        <v>131</v>
      </c>
      <c r="CS32" s="42"/>
      <c r="CT32" s="42" t="s">
        <v>131</v>
      </c>
      <c r="CU32" s="42"/>
      <c r="CV32" s="42" t="s">
        <v>131</v>
      </c>
      <c r="CW32" s="42"/>
      <c r="CX32" s="42" t="s">
        <v>131</v>
      </c>
      <c r="CY32" s="42"/>
      <c r="CZ32" s="49" t="s">
        <v>131</v>
      </c>
      <c r="DA32" s="42"/>
      <c r="DB32" s="48" t="s">
        <v>131</v>
      </c>
      <c r="DC32" s="42"/>
      <c r="DD32" s="42" t="s">
        <v>131</v>
      </c>
      <c r="DE32" s="42"/>
      <c r="DF32" s="42" t="s">
        <v>131</v>
      </c>
      <c r="DG32" s="42"/>
      <c r="DH32" s="42" t="s">
        <v>131</v>
      </c>
      <c r="DI32" s="42"/>
      <c r="DJ32" s="49" t="s">
        <v>131</v>
      </c>
      <c r="DK32" s="42"/>
      <c r="DL32" s="48" t="s">
        <v>131</v>
      </c>
      <c r="DM32" s="42"/>
      <c r="DN32" s="42" t="s">
        <v>131</v>
      </c>
      <c r="DO32" s="42"/>
      <c r="DP32" s="42" t="s">
        <v>131</v>
      </c>
      <c r="DQ32" s="42"/>
      <c r="DR32" s="42" t="s">
        <v>131</v>
      </c>
      <c r="DS32" s="42"/>
      <c r="DT32" s="49" t="s">
        <v>131</v>
      </c>
      <c r="DU32" s="42"/>
      <c r="DV32" s="48" t="s">
        <v>131</v>
      </c>
      <c r="DW32" s="42"/>
      <c r="DX32" s="42" t="s">
        <v>131</v>
      </c>
      <c r="DY32" s="42"/>
      <c r="DZ32" s="42" t="s">
        <v>131</v>
      </c>
      <c r="EA32" s="42"/>
      <c r="EB32" s="42" t="s">
        <v>131</v>
      </c>
      <c r="EC32" s="42"/>
      <c r="ED32" s="49" t="s">
        <v>131</v>
      </c>
      <c r="EE32" s="42"/>
      <c r="EF32" s="48" t="s">
        <v>131</v>
      </c>
      <c r="EG32" s="42"/>
      <c r="EH32" s="42" t="s">
        <v>131</v>
      </c>
      <c r="EI32" s="42"/>
      <c r="EJ32" s="42" t="s">
        <v>131</v>
      </c>
      <c r="EK32" s="42"/>
      <c r="EL32" s="42" t="s">
        <v>131</v>
      </c>
      <c r="EM32" s="42"/>
      <c r="EN32" s="49" t="s">
        <v>131</v>
      </c>
      <c r="EO32" s="42"/>
      <c r="EP32" s="48" t="s">
        <v>131</v>
      </c>
      <c r="EQ32" s="42"/>
      <c r="ER32" s="42" t="s">
        <v>131</v>
      </c>
      <c r="ES32" s="42"/>
      <c r="ET32" s="42" t="s">
        <v>131</v>
      </c>
      <c r="EU32" s="42"/>
      <c r="EV32" s="42" t="s">
        <v>131</v>
      </c>
      <c r="EW32" s="42"/>
      <c r="EX32" s="49" t="s">
        <v>131</v>
      </c>
      <c r="EY32" s="42"/>
      <c r="EZ32" s="48" t="s">
        <v>131</v>
      </c>
      <c r="FA32" s="42"/>
      <c r="FB32" s="42" t="s">
        <v>131</v>
      </c>
      <c r="FC32" s="42"/>
      <c r="FD32" s="42" t="s">
        <v>131</v>
      </c>
      <c r="FE32" s="42"/>
      <c r="FF32" s="42" t="s">
        <v>131</v>
      </c>
      <c r="FG32" s="42"/>
      <c r="FH32" s="49" t="s">
        <v>131</v>
      </c>
      <c r="FI32" s="42"/>
      <c r="FJ32" s="48" t="s">
        <v>131</v>
      </c>
      <c r="FK32" s="42"/>
      <c r="FL32" s="42" t="s">
        <v>131</v>
      </c>
      <c r="FM32" s="42"/>
      <c r="FN32" s="42" t="s">
        <v>131</v>
      </c>
      <c r="FO32" s="42"/>
      <c r="FP32" s="42" t="s">
        <v>131</v>
      </c>
      <c r="FQ32" s="42"/>
      <c r="FR32" s="49" t="s">
        <v>131</v>
      </c>
      <c r="FS32" s="42"/>
      <c r="FT32" s="48" t="s">
        <v>131</v>
      </c>
      <c r="FU32" s="42"/>
      <c r="FV32" s="42" t="s">
        <v>131</v>
      </c>
      <c r="FW32" s="42"/>
      <c r="FX32" s="42" t="s">
        <v>131</v>
      </c>
      <c r="FY32" s="42"/>
      <c r="FZ32" s="42" t="s">
        <v>131</v>
      </c>
      <c r="GA32" s="42"/>
      <c r="GB32" s="49" t="s">
        <v>131</v>
      </c>
      <c r="GC32" s="42"/>
      <c r="GD32" s="48" t="s">
        <v>131</v>
      </c>
      <c r="GE32" s="42"/>
      <c r="GF32" s="42" t="s">
        <v>131</v>
      </c>
      <c r="GG32" s="42"/>
      <c r="GH32" s="42" t="s">
        <v>131</v>
      </c>
      <c r="GI32" s="42"/>
      <c r="GJ32" s="42" t="s">
        <v>131</v>
      </c>
      <c r="GK32" s="42"/>
      <c r="GL32" s="49" t="s">
        <v>131</v>
      </c>
      <c r="GM32" s="42"/>
      <c r="GN32" s="48" t="s">
        <v>131</v>
      </c>
      <c r="GO32" s="42"/>
      <c r="GP32" s="42" t="s">
        <v>131</v>
      </c>
      <c r="GQ32" s="42"/>
      <c r="GR32" s="42" t="s">
        <v>131</v>
      </c>
      <c r="GS32" s="42"/>
      <c r="GT32" s="42" t="s">
        <v>131</v>
      </c>
      <c r="GU32" s="42"/>
      <c r="GV32" s="49" t="s">
        <v>131</v>
      </c>
      <c r="GW32" s="42"/>
      <c r="GX32" s="48" t="s">
        <v>131</v>
      </c>
      <c r="GY32" s="42"/>
      <c r="GZ32" s="42" t="s">
        <v>131</v>
      </c>
      <c r="HA32" s="42"/>
      <c r="HB32" s="42" t="s">
        <v>131</v>
      </c>
      <c r="HC32" s="42"/>
      <c r="HD32" s="42" t="s">
        <v>131</v>
      </c>
      <c r="HE32" s="42"/>
      <c r="HF32" s="49" t="s">
        <v>131</v>
      </c>
      <c r="HG32" s="42"/>
      <c r="HH32" s="48" t="s">
        <v>131</v>
      </c>
      <c r="HI32" s="42"/>
      <c r="HJ32" s="42" t="s">
        <v>131</v>
      </c>
      <c r="HK32" s="42"/>
      <c r="HL32" s="42" t="s">
        <v>131</v>
      </c>
      <c r="HM32" s="42"/>
      <c r="HN32" s="42" t="s">
        <v>131</v>
      </c>
      <c r="HO32" s="42"/>
      <c r="HP32" s="49" t="s">
        <v>131</v>
      </c>
      <c r="HQ32" s="42"/>
      <c r="HR32" s="48" t="s">
        <v>131</v>
      </c>
      <c r="HS32" s="42"/>
      <c r="HT32" s="42" t="s">
        <v>131</v>
      </c>
      <c r="HU32" s="42"/>
      <c r="HV32" s="42" t="s">
        <v>131</v>
      </c>
      <c r="HW32" s="42"/>
      <c r="HX32" s="42" t="s">
        <v>131</v>
      </c>
      <c r="HY32" s="42"/>
      <c r="HZ32" s="49" t="s">
        <v>131</v>
      </c>
      <c r="IA32" s="42"/>
      <c r="IB32" s="48" t="s">
        <v>131</v>
      </c>
      <c r="IC32" s="42"/>
      <c r="ID32" s="42" t="s">
        <v>131</v>
      </c>
      <c r="IE32" s="42"/>
      <c r="IF32" s="42" t="s">
        <v>131</v>
      </c>
      <c r="IG32" s="42"/>
      <c r="IH32" s="42" t="s">
        <v>131</v>
      </c>
      <c r="II32" s="42"/>
      <c r="IJ32" s="49" t="s">
        <v>131</v>
      </c>
      <c r="IK32" s="42"/>
      <c r="IL32" s="48" t="s">
        <v>131</v>
      </c>
      <c r="IM32" s="42"/>
      <c r="IN32" s="42" t="s">
        <v>131</v>
      </c>
      <c r="IO32" s="42"/>
      <c r="IP32" s="42" t="s">
        <v>131</v>
      </c>
      <c r="IQ32" s="42"/>
      <c r="IR32" s="42" t="s">
        <v>131</v>
      </c>
      <c r="IS32" s="42"/>
      <c r="IT32" s="49" t="s">
        <v>131</v>
      </c>
      <c r="IU32" s="42"/>
      <c r="IV32" s="48" t="s">
        <v>131</v>
      </c>
      <c r="IW32" s="42"/>
      <c r="IX32" s="42" t="s">
        <v>131</v>
      </c>
      <c r="IY32" s="42"/>
      <c r="IZ32" s="42" t="s">
        <v>131</v>
      </c>
      <c r="JA32" s="42"/>
      <c r="JB32" s="42" t="s">
        <v>131</v>
      </c>
      <c r="JC32" s="42"/>
      <c r="JD32" s="49" t="s">
        <v>131</v>
      </c>
      <c r="JE32" s="42"/>
      <c r="JF32" s="48" t="s">
        <v>131</v>
      </c>
      <c r="JG32" s="42"/>
      <c r="JH32" s="42" t="s">
        <v>131</v>
      </c>
      <c r="JI32" s="42"/>
      <c r="JJ32" s="42" t="s">
        <v>131</v>
      </c>
      <c r="JK32" s="42"/>
      <c r="JL32" s="42" t="s">
        <v>131</v>
      </c>
      <c r="JM32" s="42"/>
      <c r="JN32" s="49" t="s">
        <v>131</v>
      </c>
      <c r="JO32" s="42"/>
      <c r="JP32" s="48" t="s">
        <v>131</v>
      </c>
      <c r="JQ32" s="42"/>
      <c r="JR32" s="42" t="s">
        <v>131</v>
      </c>
      <c r="JS32" s="42"/>
      <c r="JT32" s="42" t="s">
        <v>131</v>
      </c>
      <c r="JU32" s="42"/>
      <c r="JV32" s="42" t="s">
        <v>131</v>
      </c>
      <c r="JW32" s="42"/>
      <c r="JX32" s="49" t="s">
        <v>131</v>
      </c>
      <c r="JY32" s="42"/>
      <c r="JZ32" s="48" t="s">
        <v>131</v>
      </c>
      <c r="KA32" s="42"/>
      <c r="KB32" s="42" t="s">
        <v>131</v>
      </c>
      <c r="KC32" s="42"/>
      <c r="KD32" s="42" t="s">
        <v>131</v>
      </c>
      <c r="KE32" s="42"/>
      <c r="KF32" s="42" t="s">
        <v>131</v>
      </c>
      <c r="KG32" s="42"/>
      <c r="KH32" s="49" t="s">
        <v>131</v>
      </c>
      <c r="KI32" s="42"/>
      <c r="KJ32" s="48" t="s">
        <v>131</v>
      </c>
      <c r="KK32" s="42"/>
      <c r="KL32" s="42" t="s">
        <v>131</v>
      </c>
      <c r="KM32" s="42"/>
      <c r="KN32" s="42" t="s">
        <v>131</v>
      </c>
      <c r="KO32" s="42"/>
      <c r="KP32" s="42" t="s">
        <v>131</v>
      </c>
      <c r="KQ32" s="42"/>
      <c r="KR32" s="49" t="s">
        <v>131</v>
      </c>
      <c r="KS32" s="42"/>
      <c r="KT32" s="48" t="s">
        <v>131</v>
      </c>
      <c r="KU32" s="42"/>
      <c r="KV32" s="42" t="s">
        <v>131</v>
      </c>
      <c r="KW32" s="42"/>
      <c r="KX32" s="42" t="s">
        <v>131</v>
      </c>
      <c r="KY32" s="42"/>
      <c r="KZ32" s="42" t="s">
        <v>131</v>
      </c>
      <c r="LA32" s="42"/>
      <c r="LB32" s="49" t="s">
        <v>131</v>
      </c>
      <c r="LC32" s="42"/>
      <c r="LD32" s="48" t="s">
        <v>131</v>
      </c>
      <c r="LE32" s="42"/>
      <c r="LF32" s="42" t="s">
        <v>131</v>
      </c>
      <c r="LG32" s="42"/>
      <c r="LH32" s="42" t="s">
        <v>131</v>
      </c>
      <c r="LI32" s="42"/>
      <c r="LJ32" s="42" t="s">
        <v>131</v>
      </c>
      <c r="LK32" s="42"/>
      <c r="LL32" s="49" t="s">
        <v>131</v>
      </c>
      <c r="LM32" s="42"/>
      <c r="LN32" s="48" t="s">
        <v>131</v>
      </c>
      <c r="LO32" s="42"/>
      <c r="LP32" s="42" t="s">
        <v>131</v>
      </c>
      <c r="LQ32" s="42"/>
      <c r="LR32" s="42" t="s">
        <v>131</v>
      </c>
      <c r="LS32" s="42"/>
      <c r="LT32" s="42" t="s">
        <v>131</v>
      </c>
      <c r="LU32" s="42"/>
      <c r="LV32" s="49" t="s">
        <v>131</v>
      </c>
      <c r="LW32" s="42"/>
      <c r="LX32" s="48" t="s">
        <v>131</v>
      </c>
      <c r="LY32" s="42"/>
      <c r="LZ32" s="42" t="s">
        <v>131</v>
      </c>
      <c r="MA32" s="42"/>
      <c r="MB32" s="42" t="s">
        <v>131</v>
      </c>
      <c r="MC32" s="42"/>
      <c r="MD32" s="42" t="s">
        <v>131</v>
      </c>
      <c r="ME32" s="42"/>
      <c r="MF32" s="49" t="s">
        <v>131</v>
      </c>
      <c r="MG32" s="42"/>
      <c r="MH32" s="48" t="s">
        <v>131</v>
      </c>
      <c r="MI32" s="42"/>
      <c r="MJ32" s="42" t="s">
        <v>131</v>
      </c>
      <c r="MK32" s="42"/>
      <c r="ML32" s="42" t="s">
        <v>131</v>
      </c>
      <c r="MM32" s="42"/>
      <c r="MN32" s="42" t="s">
        <v>131</v>
      </c>
      <c r="MO32" s="42"/>
      <c r="MP32" s="49" t="s">
        <v>131</v>
      </c>
      <c r="MQ32" s="42"/>
      <c r="MR32" s="48" t="s">
        <v>131</v>
      </c>
      <c r="MS32" s="42"/>
      <c r="MT32" s="42" t="s">
        <v>131</v>
      </c>
      <c r="MU32" s="42"/>
      <c r="MV32" s="42" t="s">
        <v>131</v>
      </c>
      <c r="MW32" s="42"/>
      <c r="MX32" s="42" t="s">
        <v>131</v>
      </c>
      <c r="MY32" s="42"/>
      <c r="MZ32" s="49" t="s">
        <v>131</v>
      </c>
      <c r="NA32" s="42"/>
      <c r="NB32" s="48" t="s">
        <v>131</v>
      </c>
      <c r="NC32" s="42"/>
      <c r="ND32" s="42" t="s">
        <v>131</v>
      </c>
      <c r="NE32" s="42"/>
      <c r="NF32" s="42" t="s">
        <v>131</v>
      </c>
      <c r="NG32" s="42"/>
      <c r="NH32" s="42" t="s">
        <v>131</v>
      </c>
      <c r="NI32" s="42"/>
      <c r="NJ32" s="49" t="s">
        <v>131</v>
      </c>
      <c r="NK32" s="42"/>
      <c r="NL32" s="48" t="s">
        <v>131</v>
      </c>
      <c r="NM32" s="42"/>
      <c r="NN32" s="42" t="s">
        <v>131</v>
      </c>
      <c r="NO32" s="42"/>
      <c r="NP32" s="42" t="s">
        <v>131</v>
      </c>
      <c r="NQ32" s="42"/>
      <c r="NR32" s="42" t="s">
        <v>131</v>
      </c>
      <c r="NS32" s="42"/>
      <c r="NT32" s="49" t="s">
        <v>131</v>
      </c>
      <c r="NU32" s="42"/>
      <c r="NV32" s="48" t="s">
        <v>131</v>
      </c>
      <c r="NW32" s="42"/>
      <c r="NX32" s="42" t="s">
        <v>131</v>
      </c>
      <c r="NY32" s="42"/>
      <c r="NZ32" s="42" t="s">
        <v>131</v>
      </c>
      <c r="OA32" s="42"/>
      <c r="OB32" s="42" t="s">
        <v>131</v>
      </c>
      <c r="OC32" s="42"/>
      <c r="OD32" s="49" t="s">
        <v>131</v>
      </c>
      <c r="OE32" s="42"/>
      <c r="OF32" s="48" t="s">
        <v>131</v>
      </c>
      <c r="OG32" s="42"/>
      <c r="OH32" s="42" t="s">
        <v>131</v>
      </c>
      <c r="OI32" s="42"/>
      <c r="OJ32" s="42" t="s">
        <v>131</v>
      </c>
      <c r="OK32" s="42"/>
      <c r="OL32" s="42" t="s">
        <v>131</v>
      </c>
      <c r="OM32" s="42"/>
      <c r="ON32" s="49" t="s">
        <v>131</v>
      </c>
      <c r="OO32" s="42"/>
      <c r="OP32" s="48" t="s">
        <v>131</v>
      </c>
      <c r="OQ32" s="42"/>
      <c r="OR32" s="42" t="s">
        <v>131</v>
      </c>
      <c r="OS32" s="42"/>
      <c r="OT32" s="42" t="s">
        <v>131</v>
      </c>
      <c r="OU32" s="42"/>
      <c r="OV32" s="42" t="s">
        <v>131</v>
      </c>
      <c r="OW32" s="42"/>
      <c r="OX32" s="49" t="s">
        <v>131</v>
      </c>
      <c r="OY32" s="42"/>
      <c r="OZ32" s="48" t="s">
        <v>131</v>
      </c>
      <c r="PA32" s="42"/>
      <c r="PB32" s="42" t="s">
        <v>131</v>
      </c>
      <c r="PC32" s="42"/>
      <c r="PD32" s="42" t="s">
        <v>131</v>
      </c>
      <c r="PE32" s="42"/>
      <c r="PF32" s="42" t="s">
        <v>131</v>
      </c>
      <c r="PG32" s="42"/>
      <c r="PH32" s="49" t="s">
        <v>131</v>
      </c>
      <c r="PI32" s="42"/>
      <c r="PJ32" s="48" t="s">
        <v>131</v>
      </c>
      <c r="PK32" s="42"/>
      <c r="PL32" s="42" t="s">
        <v>131</v>
      </c>
      <c r="PM32" s="42"/>
      <c r="PN32" s="42" t="s">
        <v>131</v>
      </c>
      <c r="PO32" s="42"/>
      <c r="PP32" s="42" t="s">
        <v>131</v>
      </c>
      <c r="PQ32" s="42"/>
      <c r="PR32" s="49" t="s">
        <v>131</v>
      </c>
      <c r="PS32" s="42"/>
      <c r="PT32" s="48" t="s">
        <v>131</v>
      </c>
      <c r="PU32" s="42"/>
      <c r="PV32" s="42" t="s">
        <v>131</v>
      </c>
      <c r="PW32" s="42"/>
      <c r="PX32" s="42" t="s">
        <v>131</v>
      </c>
      <c r="PY32" s="42"/>
      <c r="PZ32" s="42" t="s">
        <v>131</v>
      </c>
      <c r="QA32" s="42"/>
      <c r="QB32" s="49" t="s">
        <v>131</v>
      </c>
      <c r="QC32" s="42"/>
      <c r="QD32" s="48" t="s">
        <v>131</v>
      </c>
      <c r="QE32" s="42"/>
      <c r="QF32" s="42" t="s">
        <v>131</v>
      </c>
      <c r="QG32" s="42"/>
      <c r="QH32" s="42" t="s">
        <v>131</v>
      </c>
      <c r="QI32" s="42"/>
      <c r="QJ32" s="42" t="s">
        <v>131</v>
      </c>
      <c r="QK32" s="42"/>
      <c r="QL32" s="49" t="s">
        <v>131</v>
      </c>
      <c r="QM32" s="42"/>
      <c r="QN32" s="48" t="s">
        <v>131</v>
      </c>
      <c r="QO32" s="42"/>
      <c r="QP32" s="42" t="s">
        <v>131</v>
      </c>
      <c r="QQ32" s="42"/>
      <c r="QR32" s="42" t="s">
        <v>131</v>
      </c>
      <c r="QS32" s="42"/>
      <c r="QT32" s="42" t="s">
        <v>131</v>
      </c>
      <c r="QU32" s="42"/>
      <c r="QV32" s="49" t="s">
        <v>131</v>
      </c>
      <c r="QW32" s="42"/>
      <c r="QX32" s="48" t="s">
        <v>131</v>
      </c>
      <c r="QY32" s="42"/>
      <c r="QZ32" s="42" t="s">
        <v>131</v>
      </c>
      <c r="RA32" s="42"/>
      <c r="RB32" s="42" t="s">
        <v>131</v>
      </c>
      <c r="RC32" s="42"/>
      <c r="RD32" s="42" t="s">
        <v>131</v>
      </c>
      <c r="RE32" s="42"/>
      <c r="RF32" s="49" t="s">
        <v>131</v>
      </c>
      <c r="RG32" s="42"/>
      <c r="RH32" s="48" t="s">
        <v>131</v>
      </c>
      <c r="RI32" s="42"/>
      <c r="RJ32" s="42" t="s">
        <v>131</v>
      </c>
      <c r="RK32" s="42"/>
      <c r="RL32" s="42" t="s">
        <v>131</v>
      </c>
      <c r="RM32" s="42"/>
      <c r="RN32" s="42" t="s">
        <v>131</v>
      </c>
      <c r="RO32" s="42"/>
      <c r="RP32" s="49" t="s">
        <v>131</v>
      </c>
      <c r="RQ32" s="42"/>
      <c r="RR32" s="48" t="s">
        <v>131</v>
      </c>
      <c r="RS32" s="42"/>
      <c r="RT32" s="42" t="s">
        <v>131</v>
      </c>
      <c r="RU32" s="42"/>
      <c r="RV32" s="42" t="s">
        <v>131</v>
      </c>
      <c r="RW32" s="42"/>
      <c r="RX32" s="42" t="s">
        <v>131</v>
      </c>
      <c r="RY32" s="42"/>
      <c r="RZ32" s="49" t="s">
        <v>131</v>
      </c>
      <c r="SA32" s="42"/>
      <c r="SB32" s="48" t="s">
        <v>131</v>
      </c>
      <c r="SC32" s="42"/>
      <c r="SD32" s="42" t="s">
        <v>131</v>
      </c>
      <c r="SE32" s="42"/>
      <c r="SF32" s="42" t="s">
        <v>131</v>
      </c>
      <c r="SG32" s="42"/>
      <c r="SH32" s="42" t="s">
        <v>131</v>
      </c>
      <c r="SI32" s="42"/>
      <c r="SJ32" s="49" t="s">
        <v>131</v>
      </c>
      <c r="SK32" s="42"/>
      <c r="SL32" s="48" t="s">
        <v>131</v>
      </c>
      <c r="SM32" s="42"/>
      <c r="SN32" s="42" t="s">
        <v>131</v>
      </c>
      <c r="SO32" s="42"/>
      <c r="SP32" s="42" t="s">
        <v>131</v>
      </c>
      <c r="SQ32" s="42"/>
      <c r="SR32" s="42" t="s">
        <v>131</v>
      </c>
      <c r="SS32" s="42"/>
      <c r="ST32" s="49" t="s">
        <v>131</v>
      </c>
      <c r="SU32" s="42"/>
      <c r="SV32" s="48" t="s">
        <v>131</v>
      </c>
      <c r="SW32" s="42"/>
      <c r="SX32" s="42" t="s">
        <v>131</v>
      </c>
      <c r="SY32" s="42"/>
      <c r="SZ32" s="42" t="s">
        <v>131</v>
      </c>
      <c r="TA32" s="42"/>
      <c r="TB32" s="42" t="s">
        <v>131</v>
      </c>
      <c r="TC32" s="42"/>
      <c r="TD32" s="49" t="s">
        <v>131</v>
      </c>
      <c r="TE32" s="42"/>
      <c r="TF32" s="48" t="s">
        <v>131</v>
      </c>
      <c r="TG32" s="42"/>
      <c r="TH32" s="42" t="s">
        <v>131</v>
      </c>
      <c r="TI32" s="42"/>
      <c r="TJ32" s="42" t="s">
        <v>131</v>
      </c>
      <c r="TK32" s="42"/>
      <c r="TL32" s="42" t="s">
        <v>131</v>
      </c>
      <c r="TM32" s="42"/>
      <c r="TN32" s="49" t="s">
        <v>131</v>
      </c>
      <c r="TO32" s="42"/>
      <c r="TP32" s="48" t="s">
        <v>131</v>
      </c>
      <c r="TQ32" s="42"/>
      <c r="TR32" s="42" t="s">
        <v>131</v>
      </c>
      <c r="TS32" s="42"/>
      <c r="TT32" s="42" t="s">
        <v>131</v>
      </c>
      <c r="TU32" s="42"/>
      <c r="TV32" s="42" t="s">
        <v>131</v>
      </c>
      <c r="TW32" s="42"/>
      <c r="TX32" s="49" t="s">
        <v>131</v>
      </c>
      <c r="TY32" s="42"/>
      <c r="TZ32" s="48" t="s">
        <v>131</v>
      </c>
      <c r="UA32" s="42"/>
      <c r="UB32" s="42" t="s">
        <v>131</v>
      </c>
      <c r="UC32" s="42"/>
      <c r="UD32" s="42" t="s">
        <v>131</v>
      </c>
      <c r="UE32" s="42"/>
      <c r="UF32" s="42" t="s">
        <v>131</v>
      </c>
      <c r="UG32" s="42"/>
      <c r="UH32" s="49" t="s">
        <v>131</v>
      </c>
      <c r="UI32" s="42"/>
      <c r="UJ32" s="48" t="s">
        <v>131</v>
      </c>
      <c r="UK32" s="42"/>
      <c r="UL32" s="42" t="s">
        <v>131</v>
      </c>
      <c r="UM32" s="42"/>
      <c r="UN32" s="42" t="s">
        <v>131</v>
      </c>
      <c r="UO32" s="42"/>
      <c r="UP32" s="42" t="s">
        <v>131</v>
      </c>
      <c r="UQ32" s="42"/>
      <c r="UR32" s="49" t="s">
        <v>131</v>
      </c>
      <c r="US32" s="42"/>
      <c r="UT32" s="48" t="s">
        <v>131</v>
      </c>
      <c r="UU32" s="42"/>
      <c r="UV32" s="42" t="s">
        <v>131</v>
      </c>
      <c r="UW32" s="42"/>
      <c r="UX32" s="42" t="s">
        <v>131</v>
      </c>
      <c r="UY32" s="42"/>
      <c r="UZ32" s="42" t="s">
        <v>131</v>
      </c>
      <c r="VA32" s="42"/>
      <c r="VB32" s="49" t="s">
        <v>131</v>
      </c>
      <c r="VC32" s="42"/>
      <c r="VD32" s="48" t="s">
        <v>131</v>
      </c>
      <c r="VE32" s="42"/>
      <c r="VF32" s="42" t="s">
        <v>131</v>
      </c>
      <c r="VG32" s="42"/>
      <c r="VH32" s="42" t="s">
        <v>131</v>
      </c>
      <c r="VI32" s="42"/>
      <c r="VJ32" s="42" t="s">
        <v>131</v>
      </c>
      <c r="VK32" s="42"/>
      <c r="VL32" s="49" t="s">
        <v>131</v>
      </c>
      <c r="VM32" s="42"/>
      <c r="VN32" s="48" t="s">
        <v>131</v>
      </c>
      <c r="VO32" s="42"/>
      <c r="VP32" s="42" t="s">
        <v>131</v>
      </c>
      <c r="VQ32" s="42"/>
      <c r="VR32" s="42" t="s">
        <v>131</v>
      </c>
      <c r="VS32" s="42"/>
      <c r="VT32" s="42" t="s">
        <v>131</v>
      </c>
      <c r="VU32" s="42"/>
      <c r="VV32" s="49" t="s">
        <v>131</v>
      </c>
      <c r="VW32" s="42"/>
      <c r="VX32" s="48" t="s">
        <v>131</v>
      </c>
      <c r="VY32" s="42"/>
      <c r="VZ32" s="42" t="s">
        <v>131</v>
      </c>
      <c r="WA32" s="42"/>
      <c r="WB32" s="42" t="s">
        <v>131</v>
      </c>
      <c r="WC32" s="42"/>
    </row>
    <row r="33" spans="1:601">
      <c r="A33" s="42" t="s">
        <v>271</v>
      </c>
      <c r="B33" s="42" t="s">
        <v>48</v>
      </c>
      <c r="C33" s="42" t="str">
        <f>INDEX('Deroulé 5Jours'!$A$4:$A$56,MATCH(B33,'Deroulé 5Jours'!B$4:B$56,0),1)</f>
        <v>agent 27</v>
      </c>
      <c r="D33" s="42" t="s">
        <v>130</v>
      </c>
      <c r="E33" s="42"/>
      <c r="F33" s="42" t="s">
        <v>130</v>
      </c>
      <c r="G33" s="42"/>
      <c r="H33" s="42" t="s">
        <v>130</v>
      </c>
      <c r="I33" s="42"/>
      <c r="J33" s="42" t="s">
        <v>130</v>
      </c>
      <c r="K33" s="42"/>
      <c r="L33" s="42" t="s">
        <v>130</v>
      </c>
      <c r="M33" s="42"/>
      <c r="N33" s="42" t="s">
        <v>130</v>
      </c>
      <c r="O33" s="42"/>
      <c r="P33" s="42" t="s">
        <v>130</v>
      </c>
      <c r="Q33" s="42"/>
      <c r="R33" s="42" t="s">
        <v>130</v>
      </c>
      <c r="S33" s="42"/>
      <c r="T33" s="42" t="s">
        <v>130</v>
      </c>
      <c r="U33" s="42"/>
      <c r="V33" s="42" t="s">
        <v>130</v>
      </c>
      <c r="W33" s="42"/>
      <c r="X33" s="42" t="s">
        <v>130</v>
      </c>
      <c r="Y33" s="42"/>
      <c r="Z33" s="42" t="s">
        <v>130</v>
      </c>
      <c r="AA33" s="42"/>
      <c r="AB33" s="42" t="s">
        <v>130</v>
      </c>
      <c r="AC33" s="42"/>
      <c r="AD33" s="42" t="s">
        <v>130</v>
      </c>
      <c r="AE33" s="42"/>
      <c r="AF33" s="42" t="s">
        <v>130</v>
      </c>
      <c r="AG33" s="42"/>
      <c r="AH33" s="42" t="s">
        <v>130</v>
      </c>
      <c r="AI33" s="42"/>
      <c r="AJ33" s="42" t="s">
        <v>130</v>
      </c>
      <c r="AK33" s="42"/>
      <c r="AL33" s="42" t="s">
        <v>130</v>
      </c>
      <c r="AM33" s="42"/>
      <c r="AN33" s="42" t="s">
        <v>130</v>
      </c>
      <c r="AO33" s="42"/>
      <c r="AP33" s="42" t="s">
        <v>130</v>
      </c>
      <c r="AQ33" s="42"/>
      <c r="AR33" s="42" t="s">
        <v>130</v>
      </c>
      <c r="AS33" s="42"/>
      <c r="AT33" s="42" t="s">
        <v>130</v>
      </c>
      <c r="AU33" s="42"/>
      <c r="AV33" s="42" t="s">
        <v>130</v>
      </c>
      <c r="AW33" s="42"/>
      <c r="AX33" s="42" t="s">
        <v>130</v>
      </c>
      <c r="AY33" s="42"/>
      <c r="AZ33" s="42" t="s">
        <v>130</v>
      </c>
      <c r="BA33" s="42"/>
      <c r="BB33" s="42" t="s">
        <v>130</v>
      </c>
      <c r="BC33" s="42"/>
      <c r="BD33" s="42" t="s">
        <v>130</v>
      </c>
      <c r="BE33" s="42"/>
      <c r="BF33" s="42" t="s">
        <v>130</v>
      </c>
      <c r="BG33" s="42"/>
      <c r="BH33" s="42" t="s">
        <v>130</v>
      </c>
      <c r="BI33" s="42"/>
      <c r="BJ33" s="42" t="s">
        <v>130</v>
      </c>
      <c r="BK33" s="42"/>
      <c r="BL33" s="42" t="s">
        <v>130</v>
      </c>
      <c r="BM33" s="42"/>
      <c r="BN33" s="42" t="s">
        <v>130</v>
      </c>
      <c r="BO33" s="42"/>
      <c r="BP33" s="42" t="s">
        <v>130</v>
      </c>
      <c r="BQ33" s="42"/>
      <c r="BR33" s="42" t="s">
        <v>130</v>
      </c>
      <c r="BS33" s="42"/>
      <c r="BT33" s="42" t="s">
        <v>130</v>
      </c>
      <c r="BU33" s="42"/>
      <c r="BV33" s="42" t="s">
        <v>130</v>
      </c>
      <c r="BW33" s="42"/>
      <c r="BX33" s="42" t="s">
        <v>130</v>
      </c>
      <c r="BY33" s="42"/>
      <c r="BZ33" s="42" t="s">
        <v>130</v>
      </c>
      <c r="CA33" s="42"/>
      <c r="CB33" s="42" t="s">
        <v>130</v>
      </c>
      <c r="CC33" s="42"/>
      <c r="CD33" s="42" t="s">
        <v>130</v>
      </c>
      <c r="CE33" s="42"/>
      <c r="CF33" s="42" t="s">
        <v>130</v>
      </c>
      <c r="CG33" s="42"/>
      <c r="CH33" s="42" t="s">
        <v>130</v>
      </c>
      <c r="CI33" s="42"/>
      <c r="CJ33" s="42" t="s">
        <v>130</v>
      </c>
      <c r="CK33" s="42"/>
      <c r="CL33" s="42" t="s">
        <v>130</v>
      </c>
      <c r="CM33" s="42"/>
      <c r="CN33" s="42" t="s">
        <v>130</v>
      </c>
      <c r="CO33" s="42"/>
      <c r="CP33" s="42" t="s">
        <v>130</v>
      </c>
      <c r="CQ33" s="42"/>
      <c r="CR33" s="42" t="s">
        <v>130</v>
      </c>
      <c r="CS33" s="42"/>
      <c r="CT33" s="42" t="s">
        <v>130</v>
      </c>
      <c r="CU33" s="42"/>
      <c r="CV33" s="42" t="s">
        <v>130</v>
      </c>
      <c r="CW33" s="42"/>
      <c r="CX33" s="42" t="s">
        <v>130</v>
      </c>
      <c r="CY33" s="42"/>
      <c r="CZ33" s="42" t="s">
        <v>130</v>
      </c>
      <c r="DA33" s="42"/>
      <c r="DB33" s="42" t="s">
        <v>130</v>
      </c>
      <c r="DC33" s="42"/>
      <c r="DD33" s="42" t="s">
        <v>130</v>
      </c>
      <c r="DE33" s="42"/>
      <c r="DF33" s="42" t="s">
        <v>130</v>
      </c>
      <c r="DG33" s="42"/>
      <c r="DH33" s="42" t="s">
        <v>130</v>
      </c>
      <c r="DI33" s="42"/>
      <c r="DJ33" s="42" t="s">
        <v>130</v>
      </c>
      <c r="DK33" s="42"/>
      <c r="DL33" s="42" t="s">
        <v>130</v>
      </c>
      <c r="DM33" s="42"/>
      <c r="DN33" s="42" t="s">
        <v>130</v>
      </c>
      <c r="DO33" s="42"/>
      <c r="DP33" s="42" t="s">
        <v>130</v>
      </c>
      <c r="DQ33" s="42"/>
      <c r="DR33" s="42" t="s">
        <v>130</v>
      </c>
      <c r="DS33" s="42"/>
      <c r="DT33" s="42" t="s">
        <v>130</v>
      </c>
      <c r="DU33" s="42"/>
      <c r="DV33" s="42" t="s">
        <v>130</v>
      </c>
      <c r="DW33" s="42"/>
      <c r="DX33" s="42" t="s">
        <v>130</v>
      </c>
      <c r="DY33" s="42"/>
      <c r="DZ33" s="42" t="s">
        <v>130</v>
      </c>
      <c r="EA33" s="42"/>
      <c r="EB33" s="42" t="s">
        <v>130</v>
      </c>
      <c r="EC33" s="42"/>
      <c r="ED33" s="42" t="s">
        <v>130</v>
      </c>
      <c r="EE33" s="42"/>
      <c r="EF33" s="42" t="s">
        <v>130</v>
      </c>
      <c r="EG33" s="42"/>
      <c r="EH33" s="42" t="s">
        <v>130</v>
      </c>
      <c r="EI33" s="42"/>
      <c r="EJ33" s="42" t="s">
        <v>130</v>
      </c>
      <c r="EK33" s="42"/>
      <c r="EL33" s="42" t="s">
        <v>130</v>
      </c>
      <c r="EM33" s="42"/>
      <c r="EN33" s="42" t="s">
        <v>130</v>
      </c>
      <c r="EO33" s="42"/>
      <c r="EP33" s="42" t="s">
        <v>130</v>
      </c>
      <c r="EQ33" s="42"/>
      <c r="ER33" s="42" t="s">
        <v>130</v>
      </c>
      <c r="ES33" s="42"/>
      <c r="ET33" s="42" t="s">
        <v>130</v>
      </c>
      <c r="EU33" s="42"/>
      <c r="EV33" s="42" t="s">
        <v>130</v>
      </c>
      <c r="EW33" s="42"/>
      <c r="EX33" s="42" t="s">
        <v>130</v>
      </c>
      <c r="EY33" s="42"/>
      <c r="EZ33" s="42" t="s">
        <v>130</v>
      </c>
      <c r="FA33" s="42"/>
      <c r="FB33" s="42" t="s">
        <v>130</v>
      </c>
      <c r="FC33" s="42"/>
      <c r="FD33" s="42" t="s">
        <v>130</v>
      </c>
      <c r="FE33" s="42"/>
      <c r="FF33" s="42" t="s">
        <v>130</v>
      </c>
      <c r="FG33" s="42"/>
      <c r="FH33" s="42" t="s">
        <v>130</v>
      </c>
      <c r="FI33" s="42"/>
      <c r="FJ33" s="42" t="s">
        <v>130</v>
      </c>
      <c r="FK33" s="42"/>
      <c r="FL33" s="42" t="s">
        <v>130</v>
      </c>
      <c r="FM33" s="42"/>
      <c r="FN33" s="42" t="s">
        <v>130</v>
      </c>
      <c r="FO33" s="42"/>
      <c r="FP33" s="42" t="s">
        <v>130</v>
      </c>
      <c r="FQ33" s="42"/>
      <c r="FR33" s="42" t="s">
        <v>130</v>
      </c>
      <c r="FS33" s="42"/>
      <c r="FT33" s="42" t="s">
        <v>130</v>
      </c>
      <c r="FU33" s="42"/>
      <c r="FV33" s="42" t="s">
        <v>130</v>
      </c>
      <c r="FW33" s="42"/>
      <c r="FX33" s="42" t="s">
        <v>130</v>
      </c>
      <c r="FY33" s="42"/>
      <c r="FZ33" s="42" t="s">
        <v>130</v>
      </c>
      <c r="GA33" s="42"/>
      <c r="GB33" s="42" t="s">
        <v>130</v>
      </c>
      <c r="GC33" s="42"/>
      <c r="GD33" s="42" t="s">
        <v>130</v>
      </c>
      <c r="GE33" s="42"/>
      <c r="GF33" s="42" t="s">
        <v>130</v>
      </c>
      <c r="GG33" s="42"/>
      <c r="GH33" s="42" t="s">
        <v>130</v>
      </c>
      <c r="GI33" s="42"/>
      <c r="GJ33" s="42" t="s">
        <v>130</v>
      </c>
      <c r="GK33" s="42"/>
      <c r="GL33" s="42" t="s">
        <v>130</v>
      </c>
      <c r="GM33" s="42"/>
      <c r="GN33" s="42" t="s">
        <v>130</v>
      </c>
      <c r="GO33" s="42"/>
      <c r="GP33" s="42" t="s">
        <v>130</v>
      </c>
      <c r="GQ33" s="42"/>
      <c r="GR33" s="42" t="s">
        <v>130</v>
      </c>
      <c r="GS33" s="42"/>
      <c r="GT33" s="42" t="s">
        <v>130</v>
      </c>
      <c r="GU33" s="42"/>
      <c r="GV33" s="42" t="s">
        <v>130</v>
      </c>
      <c r="GW33" s="42"/>
      <c r="GX33" s="42" t="s">
        <v>130</v>
      </c>
      <c r="GY33" s="42"/>
      <c r="GZ33" s="42" t="s">
        <v>130</v>
      </c>
      <c r="HA33" s="42"/>
      <c r="HB33" s="42" t="s">
        <v>130</v>
      </c>
      <c r="HC33" s="42"/>
      <c r="HD33" s="42" t="s">
        <v>130</v>
      </c>
      <c r="HE33" s="42"/>
      <c r="HF33" s="42" t="s">
        <v>130</v>
      </c>
      <c r="HG33" s="42"/>
      <c r="HH33" s="42" t="s">
        <v>130</v>
      </c>
      <c r="HI33" s="42"/>
      <c r="HJ33" s="42" t="s">
        <v>130</v>
      </c>
      <c r="HK33" s="42"/>
      <c r="HL33" s="42" t="s">
        <v>130</v>
      </c>
      <c r="HM33" s="42"/>
      <c r="HN33" s="42" t="s">
        <v>130</v>
      </c>
      <c r="HO33" s="42"/>
      <c r="HP33" s="42" t="s">
        <v>130</v>
      </c>
      <c r="HQ33" s="42"/>
      <c r="HR33" s="42" t="s">
        <v>130</v>
      </c>
      <c r="HS33" s="42"/>
      <c r="HT33" s="42" t="s">
        <v>130</v>
      </c>
      <c r="HU33" s="42"/>
      <c r="HV33" s="42" t="s">
        <v>130</v>
      </c>
      <c r="HW33" s="42"/>
      <c r="HX33" s="42" t="s">
        <v>130</v>
      </c>
      <c r="HY33" s="42"/>
      <c r="HZ33" s="42" t="s">
        <v>130</v>
      </c>
      <c r="IA33" s="42"/>
      <c r="IB33" s="42" t="s">
        <v>130</v>
      </c>
      <c r="IC33" s="42"/>
      <c r="ID33" s="42" t="s">
        <v>130</v>
      </c>
      <c r="IE33" s="42"/>
      <c r="IF33" s="42" t="s">
        <v>130</v>
      </c>
      <c r="IG33" s="42"/>
      <c r="IH33" s="42" t="s">
        <v>130</v>
      </c>
      <c r="II33" s="42"/>
      <c r="IJ33" s="42" t="s">
        <v>130</v>
      </c>
      <c r="IK33" s="42"/>
      <c r="IL33" s="42" t="s">
        <v>130</v>
      </c>
      <c r="IM33" s="42"/>
      <c r="IN33" s="42" t="s">
        <v>130</v>
      </c>
      <c r="IO33" s="42"/>
      <c r="IP33" s="42" t="s">
        <v>130</v>
      </c>
      <c r="IQ33" s="42"/>
      <c r="IR33" s="42" t="s">
        <v>130</v>
      </c>
      <c r="IS33" s="42"/>
      <c r="IT33" s="42" t="s">
        <v>130</v>
      </c>
      <c r="IU33" s="42"/>
      <c r="IV33" s="42" t="s">
        <v>130</v>
      </c>
      <c r="IW33" s="42"/>
      <c r="IX33" s="42" t="s">
        <v>130</v>
      </c>
      <c r="IY33" s="42"/>
      <c r="IZ33" s="42" t="s">
        <v>130</v>
      </c>
      <c r="JA33" s="42"/>
      <c r="JB33" s="42" t="s">
        <v>130</v>
      </c>
      <c r="JC33" s="42"/>
      <c r="JD33" s="42" t="s">
        <v>130</v>
      </c>
      <c r="JE33" s="42"/>
      <c r="JF33" s="42" t="s">
        <v>130</v>
      </c>
      <c r="JG33" s="42"/>
      <c r="JH33" s="42" t="s">
        <v>130</v>
      </c>
      <c r="JI33" s="42"/>
      <c r="JJ33" s="42" t="s">
        <v>130</v>
      </c>
      <c r="JK33" s="42"/>
      <c r="JL33" s="42" t="s">
        <v>130</v>
      </c>
      <c r="JM33" s="42"/>
      <c r="JN33" s="42" t="s">
        <v>130</v>
      </c>
      <c r="JO33" s="42"/>
      <c r="JP33" s="42" t="s">
        <v>130</v>
      </c>
      <c r="JQ33" s="42"/>
      <c r="JR33" s="42" t="s">
        <v>130</v>
      </c>
      <c r="JS33" s="42"/>
      <c r="JT33" s="42" t="s">
        <v>130</v>
      </c>
      <c r="JU33" s="42"/>
      <c r="JV33" s="42" t="s">
        <v>130</v>
      </c>
      <c r="JW33" s="42"/>
      <c r="JX33" s="42" t="s">
        <v>130</v>
      </c>
      <c r="JY33" s="42"/>
      <c r="JZ33" s="42" t="s">
        <v>130</v>
      </c>
      <c r="KA33" s="42"/>
      <c r="KB33" s="42" t="s">
        <v>130</v>
      </c>
      <c r="KC33" s="42"/>
      <c r="KD33" s="42" t="s">
        <v>130</v>
      </c>
      <c r="KE33" s="42"/>
      <c r="KF33" s="42" t="s">
        <v>130</v>
      </c>
      <c r="KG33" s="42"/>
      <c r="KH33" s="42" t="s">
        <v>130</v>
      </c>
      <c r="KI33" s="42"/>
      <c r="KJ33" s="42" t="s">
        <v>130</v>
      </c>
      <c r="KK33" s="42"/>
      <c r="KL33" s="42" t="s">
        <v>130</v>
      </c>
      <c r="KM33" s="42"/>
      <c r="KN33" s="42" t="s">
        <v>130</v>
      </c>
      <c r="KO33" s="42"/>
      <c r="KP33" s="42" t="s">
        <v>130</v>
      </c>
      <c r="KQ33" s="42"/>
      <c r="KR33" s="42" t="s">
        <v>130</v>
      </c>
      <c r="KS33" s="42"/>
      <c r="KT33" s="42" t="s">
        <v>130</v>
      </c>
      <c r="KU33" s="42"/>
      <c r="KV33" s="42" t="s">
        <v>130</v>
      </c>
      <c r="KW33" s="42"/>
      <c r="KX33" s="42" t="s">
        <v>130</v>
      </c>
      <c r="KY33" s="42"/>
      <c r="KZ33" s="42" t="s">
        <v>130</v>
      </c>
      <c r="LA33" s="42"/>
      <c r="LB33" s="42" t="s">
        <v>130</v>
      </c>
      <c r="LC33" s="42"/>
      <c r="LD33" s="42" t="s">
        <v>130</v>
      </c>
      <c r="LE33" s="42"/>
      <c r="LF33" s="42" t="s">
        <v>130</v>
      </c>
      <c r="LG33" s="42"/>
      <c r="LH33" s="42" t="s">
        <v>130</v>
      </c>
      <c r="LI33" s="42"/>
      <c r="LJ33" s="42" t="s">
        <v>130</v>
      </c>
      <c r="LK33" s="42"/>
      <c r="LL33" s="42" t="s">
        <v>130</v>
      </c>
      <c r="LM33" s="42"/>
      <c r="LN33" s="42" t="s">
        <v>130</v>
      </c>
      <c r="LO33" s="42"/>
      <c r="LP33" s="42" t="s">
        <v>130</v>
      </c>
      <c r="LQ33" s="42"/>
      <c r="LR33" s="42" t="s">
        <v>130</v>
      </c>
      <c r="LS33" s="42"/>
      <c r="LT33" s="42" t="s">
        <v>130</v>
      </c>
      <c r="LU33" s="42"/>
      <c r="LV33" s="42" t="s">
        <v>130</v>
      </c>
      <c r="LW33" s="42"/>
      <c r="LX33" s="42" t="s">
        <v>130</v>
      </c>
      <c r="LY33" s="42"/>
      <c r="LZ33" s="42" t="s">
        <v>130</v>
      </c>
      <c r="MA33" s="42"/>
      <c r="MB33" s="42" t="s">
        <v>130</v>
      </c>
      <c r="MC33" s="42"/>
      <c r="MD33" s="42" t="s">
        <v>130</v>
      </c>
      <c r="ME33" s="42"/>
      <c r="MF33" s="42" t="s">
        <v>130</v>
      </c>
      <c r="MG33" s="42"/>
      <c r="MH33" s="42" t="s">
        <v>130</v>
      </c>
      <c r="MI33" s="42"/>
      <c r="MJ33" s="42" t="s">
        <v>130</v>
      </c>
      <c r="MK33" s="42"/>
      <c r="ML33" s="42" t="s">
        <v>130</v>
      </c>
      <c r="MM33" s="42"/>
      <c r="MN33" s="42" t="s">
        <v>130</v>
      </c>
      <c r="MO33" s="42"/>
      <c r="MP33" s="42" t="s">
        <v>130</v>
      </c>
      <c r="MQ33" s="42"/>
      <c r="MR33" s="42" t="s">
        <v>130</v>
      </c>
      <c r="MS33" s="42"/>
      <c r="MT33" s="42" t="s">
        <v>130</v>
      </c>
      <c r="MU33" s="42"/>
      <c r="MV33" s="42" t="s">
        <v>130</v>
      </c>
      <c r="MW33" s="42"/>
      <c r="MX33" s="42" t="s">
        <v>130</v>
      </c>
      <c r="MY33" s="42"/>
      <c r="MZ33" s="42" t="s">
        <v>130</v>
      </c>
      <c r="NA33" s="42"/>
      <c r="NB33" s="42" t="s">
        <v>130</v>
      </c>
      <c r="NC33" s="42"/>
      <c r="ND33" s="42" t="s">
        <v>130</v>
      </c>
      <c r="NE33" s="42"/>
      <c r="NF33" s="42" t="s">
        <v>130</v>
      </c>
      <c r="NG33" s="42"/>
      <c r="NH33" s="42" t="s">
        <v>130</v>
      </c>
      <c r="NI33" s="42"/>
      <c r="NJ33" s="42" t="s">
        <v>130</v>
      </c>
      <c r="NK33" s="42"/>
      <c r="NL33" s="42" t="s">
        <v>130</v>
      </c>
      <c r="NM33" s="42"/>
      <c r="NN33" s="42" t="s">
        <v>130</v>
      </c>
      <c r="NO33" s="42"/>
      <c r="NP33" s="42" t="s">
        <v>130</v>
      </c>
      <c r="NQ33" s="42"/>
      <c r="NR33" s="42" t="s">
        <v>130</v>
      </c>
      <c r="NS33" s="42"/>
      <c r="NT33" s="42" t="s">
        <v>130</v>
      </c>
      <c r="NU33" s="42"/>
      <c r="NV33" s="42" t="s">
        <v>130</v>
      </c>
      <c r="NW33" s="42"/>
      <c r="NX33" s="42" t="s">
        <v>130</v>
      </c>
      <c r="NY33" s="42"/>
      <c r="NZ33" s="42" t="s">
        <v>130</v>
      </c>
      <c r="OA33" s="42"/>
      <c r="OB33" s="42" t="s">
        <v>130</v>
      </c>
      <c r="OC33" s="42"/>
      <c r="OD33" s="42" t="s">
        <v>130</v>
      </c>
      <c r="OE33" s="42"/>
      <c r="OF33" s="42" t="s">
        <v>130</v>
      </c>
      <c r="OG33" s="42"/>
      <c r="OH33" s="42" t="s">
        <v>130</v>
      </c>
      <c r="OI33" s="42"/>
      <c r="OJ33" s="42" t="s">
        <v>130</v>
      </c>
      <c r="OK33" s="42"/>
      <c r="OL33" s="42" t="s">
        <v>130</v>
      </c>
      <c r="OM33" s="42"/>
      <c r="ON33" s="42" t="s">
        <v>130</v>
      </c>
      <c r="OO33" s="42"/>
      <c r="OP33" s="42" t="s">
        <v>130</v>
      </c>
      <c r="OQ33" s="42"/>
      <c r="OR33" s="42" t="s">
        <v>130</v>
      </c>
      <c r="OS33" s="42"/>
      <c r="OT33" s="42" t="s">
        <v>130</v>
      </c>
      <c r="OU33" s="42"/>
      <c r="OV33" s="42" t="s">
        <v>130</v>
      </c>
      <c r="OW33" s="42"/>
      <c r="OX33" s="42" t="s">
        <v>130</v>
      </c>
      <c r="OY33" s="42"/>
      <c r="OZ33" s="42" t="s">
        <v>130</v>
      </c>
      <c r="PA33" s="42"/>
      <c r="PB33" s="42" t="s">
        <v>130</v>
      </c>
      <c r="PC33" s="42"/>
      <c r="PD33" s="42" t="s">
        <v>130</v>
      </c>
      <c r="PE33" s="42"/>
      <c r="PF33" s="42" t="s">
        <v>130</v>
      </c>
      <c r="PG33" s="42"/>
      <c r="PH33" s="42" t="s">
        <v>130</v>
      </c>
      <c r="PI33" s="42"/>
      <c r="PJ33" s="42" t="s">
        <v>130</v>
      </c>
      <c r="PK33" s="42"/>
      <c r="PL33" s="42" t="s">
        <v>130</v>
      </c>
      <c r="PM33" s="42"/>
      <c r="PN33" s="42" t="s">
        <v>130</v>
      </c>
      <c r="PO33" s="42"/>
      <c r="PP33" s="42" t="s">
        <v>130</v>
      </c>
      <c r="PQ33" s="42"/>
      <c r="PR33" s="42" t="s">
        <v>130</v>
      </c>
      <c r="PS33" s="42"/>
      <c r="PT33" s="42" t="s">
        <v>130</v>
      </c>
      <c r="PU33" s="42"/>
      <c r="PV33" s="42" t="s">
        <v>130</v>
      </c>
      <c r="PW33" s="42"/>
      <c r="PX33" s="42" t="s">
        <v>130</v>
      </c>
      <c r="PY33" s="42"/>
      <c r="PZ33" s="42" t="s">
        <v>130</v>
      </c>
      <c r="QA33" s="42"/>
      <c r="QB33" s="42" t="s">
        <v>130</v>
      </c>
      <c r="QC33" s="42"/>
      <c r="QD33" s="42" t="s">
        <v>130</v>
      </c>
      <c r="QE33" s="42"/>
      <c r="QF33" s="42" t="s">
        <v>130</v>
      </c>
      <c r="QG33" s="42"/>
      <c r="QH33" s="42" t="s">
        <v>130</v>
      </c>
      <c r="QI33" s="42"/>
      <c r="QJ33" s="42" t="s">
        <v>130</v>
      </c>
      <c r="QK33" s="42"/>
      <c r="QL33" s="42" t="s">
        <v>130</v>
      </c>
      <c r="QM33" s="42"/>
      <c r="QN33" s="42" t="s">
        <v>130</v>
      </c>
      <c r="QO33" s="42"/>
      <c r="QP33" s="42" t="s">
        <v>130</v>
      </c>
      <c r="QQ33" s="42"/>
      <c r="QR33" s="42" t="s">
        <v>130</v>
      </c>
      <c r="QS33" s="42"/>
      <c r="QT33" s="42" t="s">
        <v>130</v>
      </c>
      <c r="QU33" s="42"/>
      <c r="QV33" s="42" t="s">
        <v>130</v>
      </c>
      <c r="QW33" s="42"/>
      <c r="QX33" s="42" t="s">
        <v>130</v>
      </c>
      <c r="QY33" s="42"/>
      <c r="QZ33" s="42" t="s">
        <v>130</v>
      </c>
      <c r="RA33" s="42"/>
      <c r="RB33" s="42" t="s">
        <v>130</v>
      </c>
      <c r="RC33" s="42"/>
      <c r="RD33" s="42" t="s">
        <v>130</v>
      </c>
      <c r="RE33" s="42"/>
      <c r="RF33" s="42" t="s">
        <v>130</v>
      </c>
      <c r="RG33" s="42"/>
      <c r="RH33" s="42" t="s">
        <v>130</v>
      </c>
      <c r="RI33" s="42"/>
      <c r="RJ33" s="42" t="s">
        <v>130</v>
      </c>
      <c r="RK33" s="42"/>
      <c r="RL33" s="42" t="s">
        <v>130</v>
      </c>
      <c r="RM33" s="42"/>
      <c r="RN33" s="42" t="s">
        <v>130</v>
      </c>
      <c r="RO33" s="42"/>
      <c r="RP33" s="42" t="s">
        <v>130</v>
      </c>
      <c r="RQ33" s="42"/>
      <c r="RR33" s="42" t="s">
        <v>130</v>
      </c>
      <c r="RS33" s="42"/>
      <c r="RT33" s="42" t="s">
        <v>130</v>
      </c>
      <c r="RU33" s="42"/>
      <c r="RV33" s="42" t="s">
        <v>130</v>
      </c>
      <c r="RW33" s="42"/>
      <c r="RX33" s="42" t="s">
        <v>130</v>
      </c>
      <c r="RY33" s="42"/>
      <c r="RZ33" s="42" t="s">
        <v>130</v>
      </c>
      <c r="SA33" s="42"/>
      <c r="SB33" s="42" t="s">
        <v>130</v>
      </c>
      <c r="SC33" s="42"/>
      <c r="SD33" s="42" t="s">
        <v>130</v>
      </c>
      <c r="SE33" s="42"/>
      <c r="SF33" s="42" t="s">
        <v>130</v>
      </c>
      <c r="SG33" s="42"/>
      <c r="SH33" s="42" t="s">
        <v>130</v>
      </c>
      <c r="SI33" s="42"/>
      <c r="SJ33" s="42" t="s">
        <v>130</v>
      </c>
      <c r="SK33" s="42"/>
      <c r="SL33" s="42" t="s">
        <v>130</v>
      </c>
      <c r="SM33" s="42"/>
      <c r="SN33" s="42" t="s">
        <v>130</v>
      </c>
      <c r="SO33" s="42"/>
      <c r="SP33" s="42" t="s">
        <v>130</v>
      </c>
      <c r="SQ33" s="42"/>
      <c r="SR33" s="42" t="s">
        <v>130</v>
      </c>
      <c r="SS33" s="42"/>
      <c r="ST33" s="42" t="s">
        <v>130</v>
      </c>
      <c r="SU33" s="42"/>
      <c r="SV33" s="42" t="s">
        <v>130</v>
      </c>
      <c r="SW33" s="42"/>
      <c r="SX33" s="42" t="s">
        <v>130</v>
      </c>
      <c r="SY33" s="42"/>
      <c r="SZ33" s="42" t="s">
        <v>130</v>
      </c>
      <c r="TA33" s="42"/>
      <c r="TB33" s="42" t="s">
        <v>130</v>
      </c>
      <c r="TC33" s="42"/>
      <c r="TD33" s="42" t="s">
        <v>130</v>
      </c>
      <c r="TE33" s="42"/>
      <c r="TF33" s="42" t="s">
        <v>130</v>
      </c>
      <c r="TG33" s="42"/>
      <c r="TH33" s="42" t="s">
        <v>130</v>
      </c>
      <c r="TI33" s="42"/>
      <c r="TJ33" s="42" t="s">
        <v>130</v>
      </c>
      <c r="TK33" s="42"/>
      <c r="TL33" s="42" t="s">
        <v>130</v>
      </c>
      <c r="TM33" s="42"/>
      <c r="TN33" s="42" t="s">
        <v>130</v>
      </c>
      <c r="TO33" s="42"/>
      <c r="TP33" s="42" t="s">
        <v>130</v>
      </c>
      <c r="TQ33" s="42"/>
      <c r="TR33" s="42" t="s">
        <v>130</v>
      </c>
      <c r="TS33" s="42"/>
      <c r="TT33" s="42" t="s">
        <v>130</v>
      </c>
      <c r="TU33" s="42"/>
      <c r="TV33" s="42" t="s">
        <v>130</v>
      </c>
      <c r="TW33" s="42"/>
      <c r="TX33" s="42" t="s">
        <v>130</v>
      </c>
      <c r="TY33" s="42"/>
      <c r="TZ33" s="42" t="s">
        <v>130</v>
      </c>
      <c r="UA33" s="42"/>
      <c r="UB33" s="42" t="s">
        <v>130</v>
      </c>
      <c r="UC33" s="42"/>
      <c r="UD33" s="42" t="s">
        <v>130</v>
      </c>
      <c r="UE33" s="42"/>
      <c r="UF33" s="42" t="s">
        <v>130</v>
      </c>
      <c r="UG33" s="42"/>
      <c r="UH33" s="42" t="s">
        <v>130</v>
      </c>
      <c r="UI33" s="42"/>
      <c r="UJ33" s="42" t="s">
        <v>130</v>
      </c>
      <c r="UK33" s="42"/>
      <c r="UL33" s="42" t="s">
        <v>130</v>
      </c>
      <c r="UM33" s="42"/>
      <c r="UN33" s="42" t="s">
        <v>130</v>
      </c>
      <c r="UO33" s="42"/>
      <c r="UP33" s="42" t="s">
        <v>130</v>
      </c>
      <c r="UQ33" s="42"/>
      <c r="UR33" s="42" t="s">
        <v>130</v>
      </c>
      <c r="US33" s="42"/>
      <c r="UT33" s="42" t="s">
        <v>130</v>
      </c>
      <c r="UU33" s="42"/>
      <c r="UV33" s="42" t="s">
        <v>130</v>
      </c>
      <c r="UW33" s="42"/>
      <c r="UX33" s="42" t="s">
        <v>130</v>
      </c>
      <c r="UY33" s="42"/>
      <c r="UZ33" s="42" t="s">
        <v>130</v>
      </c>
      <c r="VA33" s="42"/>
      <c r="VB33" s="42" t="s">
        <v>130</v>
      </c>
      <c r="VC33" s="42"/>
      <c r="VD33" s="42" t="s">
        <v>130</v>
      </c>
      <c r="VE33" s="42"/>
      <c r="VF33" s="42" t="s">
        <v>130</v>
      </c>
      <c r="VG33" s="42"/>
      <c r="VH33" s="42" t="s">
        <v>130</v>
      </c>
      <c r="VI33" s="42"/>
      <c r="VJ33" s="42" t="s">
        <v>130</v>
      </c>
      <c r="VK33" s="42"/>
      <c r="VL33" s="42" t="s">
        <v>130</v>
      </c>
      <c r="VM33" s="42"/>
      <c r="VN33" s="42" t="s">
        <v>130</v>
      </c>
      <c r="VO33" s="42"/>
      <c r="VP33" s="42" t="s">
        <v>130</v>
      </c>
      <c r="VQ33" s="42"/>
      <c r="VR33" s="42" t="s">
        <v>130</v>
      </c>
      <c r="VS33" s="42"/>
      <c r="VT33" s="42" t="s">
        <v>130</v>
      </c>
      <c r="VU33" s="42"/>
      <c r="VV33" s="42" t="s">
        <v>130</v>
      </c>
      <c r="VW33" s="42"/>
      <c r="VX33" s="42" t="s">
        <v>130</v>
      </c>
      <c r="VY33" s="42"/>
      <c r="VZ33" s="42" t="s">
        <v>130</v>
      </c>
      <c r="WA33" s="42"/>
      <c r="WB33" s="42" t="s">
        <v>130</v>
      </c>
      <c r="WC33" s="42"/>
    </row>
    <row r="34" spans="1:601">
      <c r="A34" s="48" t="s">
        <v>129</v>
      </c>
      <c r="B34" s="42" t="s">
        <v>12</v>
      </c>
      <c r="C34" s="42" t="str">
        <f>INDEX('Deroulé 5Jours'!$A$4:$A$56,MATCH(B34,'Deroulé 5Jours'!B$4:B$56,0),1)</f>
        <v>agent 33</v>
      </c>
      <c r="D34" s="48" t="s">
        <v>129</v>
      </c>
      <c r="E34" s="42"/>
      <c r="F34" s="48" t="s">
        <v>129</v>
      </c>
      <c r="G34" s="42"/>
      <c r="H34" s="48" t="s">
        <v>129</v>
      </c>
      <c r="I34" s="42"/>
      <c r="J34" s="48" t="s">
        <v>129</v>
      </c>
      <c r="K34" s="42"/>
      <c r="L34" s="48" t="s">
        <v>129</v>
      </c>
      <c r="M34" s="42"/>
      <c r="N34" s="48" t="s">
        <v>129</v>
      </c>
      <c r="O34" s="42"/>
      <c r="P34" s="48" t="s">
        <v>129</v>
      </c>
      <c r="Q34" s="42"/>
      <c r="R34" s="48" t="s">
        <v>129</v>
      </c>
      <c r="S34" s="42"/>
      <c r="T34" s="48" t="s">
        <v>129</v>
      </c>
      <c r="U34" s="42"/>
      <c r="V34" s="48" t="s">
        <v>129</v>
      </c>
      <c r="W34" s="42"/>
      <c r="X34" s="48" t="s">
        <v>129</v>
      </c>
      <c r="Y34" s="42"/>
      <c r="Z34" s="48" t="s">
        <v>129</v>
      </c>
      <c r="AA34" s="42"/>
      <c r="AB34" s="48" t="s">
        <v>129</v>
      </c>
      <c r="AC34" s="42"/>
      <c r="AD34" s="48" t="s">
        <v>129</v>
      </c>
      <c r="AE34" s="42"/>
      <c r="AF34" s="48" t="s">
        <v>129</v>
      </c>
      <c r="AG34" s="42"/>
      <c r="AH34" s="48" t="s">
        <v>129</v>
      </c>
      <c r="AI34" s="42"/>
      <c r="AJ34" s="48" t="s">
        <v>129</v>
      </c>
      <c r="AK34" s="42"/>
      <c r="AL34" s="48" t="s">
        <v>129</v>
      </c>
      <c r="AM34" s="42"/>
      <c r="AN34" s="48" t="s">
        <v>129</v>
      </c>
      <c r="AO34" s="42"/>
      <c r="AP34" s="48" t="s">
        <v>129</v>
      </c>
      <c r="AQ34" s="42"/>
      <c r="AR34" s="48" t="s">
        <v>129</v>
      </c>
      <c r="AS34" s="42"/>
      <c r="AT34" s="48" t="s">
        <v>129</v>
      </c>
      <c r="AU34" s="42"/>
      <c r="AV34" s="48" t="s">
        <v>129</v>
      </c>
      <c r="AW34" s="42"/>
      <c r="AX34" s="48" t="s">
        <v>129</v>
      </c>
      <c r="AY34" s="42"/>
      <c r="AZ34" s="48" t="s">
        <v>129</v>
      </c>
      <c r="BA34" s="42"/>
      <c r="BB34" s="48" t="s">
        <v>129</v>
      </c>
      <c r="BC34" s="42"/>
      <c r="BD34" s="48" t="s">
        <v>129</v>
      </c>
      <c r="BE34" s="42"/>
      <c r="BF34" s="48" t="s">
        <v>129</v>
      </c>
      <c r="BG34" s="42"/>
      <c r="BH34" s="48" t="s">
        <v>129</v>
      </c>
      <c r="BI34" s="42"/>
      <c r="BJ34" s="48" t="s">
        <v>129</v>
      </c>
      <c r="BK34" s="42"/>
      <c r="BL34" s="48" t="s">
        <v>129</v>
      </c>
      <c r="BM34" s="42"/>
      <c r="BN34" s="48" t="s">
        <v>129</v>
      </c>
      <c r="BO34" s="42"/>
      <c r="BP34" s="48" t="s">
        <v>129</v>
      </c>
      <c r="BQ34" s="42"/>
      <c r="BR34" s="48" t="s">
        <v>129</v>
      </c>
      <c r="BS34" s="42"/>
      <c r="BT34" s="48" t="s">
        <v>129</v>
      </c>
      <c r="BU34" s="42"/>
      <c r="BV34" s="48" t="s">
        <v>129</v>
      </c>
      <c r="BW34" s="42"/>
      <c r="BX34" s="48" t="s">
        <v>129</v>
      </c>
      <c r="BY34" s="42"/>
      <c r="BZ34" s="48" t="s">
        <v>129</v>
      </c>
      <c r="CA34" s="42"/>
      <c r="CB34" s="48" t="s">
        <v>129</v>
      </c>
      <c r="CC34" s="42"/>
      <c r="CD34" s="48" t="s">
        <v>129</v>
      </c>
      <c r="CE34" s="42"/>
      <c r="CF34" s="48" t="s">
        <v>129</v>
      </c>
      <c r="CG34" s="42"/>
      <c r="CH34" s="48" t="s">
        <v>129</v>
      </c>
      <c r="CI34" s="42"/>
      <c r="CJ34" s="48" t="s">
        <v>129</v>
      </c>
      <c r="CK34" s="42"/>
      <c r="CL34" s="48" t="s">
        <v>129</v>
      </c>
      <c r="CM34" s="42"/>
      <c r="CN34" s="48" t="s">
        <v>129</v>
      </c>
      <c r="CO34" s="42"/>
      <c r="CP34" s="48" t="s">
        <v>129</v>
      </c>
      <c r="CQ34" s="42"/>
      <c r="CR34" s="48" t="s">
        <v>129</v>
      </c>
      <c r="CS34" s="42"/>
      <c r="CT34" s="48" t="s">
        <v>129</v>
      </c>
      <c r="CU34" s="42"/>
      <c r="CV34" s="48" t="s">
        <v>129</v>
      </c>
      <c r="CW34" s="42"/>
      <c r="CX34" s="48" t="s">
        <v>129</v>
      </c>
      <c r="CY34" s="42"/>
      <c r="CZ34" s="48" t="s">
        <v>129</v>
      </c>
      <c r="DA34" s="42"/>
      <c r="DB34" s="48" t="s">
        <v>129</v>
      </c>
      <c r="DC34" s="42"/>
      <c r="DD34" s="48" t="s">
        <v>129</v>
      </c>
      <c r="DE34" s="42"/>
      <c r="DF34" s="48" t="s">
        <v>129</v>
      </c>
      <c r="DG34" s="42"/>
      <c r="DH34" s="48" t="s">
        <v>129</v>
      </c>
      <c r="DI34" s="42"/>
      <c r="DJ34" s="48" t="s">
        <v>129</v>
      </c>
      <c r="DK34" s="42"/>
      <c r="DL34" s="48" t="s">
        <v>129</v>
      </c>
      <c r="DM34" s="42"/>
      <c r="DN34" s="48" t="s">
        <v>129</v>
      </c>
      <c r="DO34" s="42"/>
      <c r="DP34" s="48" t="s">
        <v>129</v>
      </c>
      <c r="DQ34" s="42"/>
      <c r="DR34" s="48" t="s">
        <v>129</v>
      </c>
      <c r="DS34" s="42"/>
      <c r="DT34" s="48" t="s">
        <v>129</v>
      </c>
      <c r="DU34" s="42"/>
      <c r="DV34" s="48" t="s">
        <v>129</v>
      </c>
      <c r="DW34" s="42"/>
      <c r="DX34" s="48" t="s">
        <v>129</v>
      </c>
      <c r="DY34" s="42"/>
      <c r="DZ34" s="48" t="s">
        <v>129</v>
      </c>
      <c r="EA34" s="42"/>
      <c r="EB34" s="48" t="s">
        <v>129</v>
      </c>
      <c r="EC34" s="42"/>
      <c r="ED34" s="48" t="s">
        <v>129</v>
      </c>
      <c r="EE34" s="42"/>
      <c r="EF34" s="48" t="s">
        <v>129</v>
      </c>
      <c r="EG34" s="42"/>
      <c r="EH34" s="48" t="s">
        <v>129</v>
      </c>
      <c r="EI34" s="42"/>
      <c r="EJ34" s="48" t="s">
        <v>129</v>
      </c>
      <c r="EK34" s="42"/>
      <c r="EL34" s="48" t="s">
        <v>129</v>
      </c>
      <c r="EM34" s="42"/>
      <c r="EN34" s="48" t="s">
        <v>129</v>
      </c>
      <c r="EO34" s="42"/>
      <c r="EP34" s="48" t="s">
        <v>129</v>
      </c>
      <c r="EQ34" s="42"/>
      <c r="ER34" s="48" t="s">
        <v>129</v>
      </c>
      <c r="ES34" s="42"/>
      <c r="ET34" s="48" t="s">
        <v>129</v>
      </c>
      <c r="EU34" s="42"/>
      <c r="EV34" s="48" t="s">
        <v>129</v>
      </c>
      <c r="EW34" s="42"/>
      <c r="EX34" s="48" t="s">
        <v>129</v>
      </c>
      <c r="EY34" s="42"/>
      <c r="EZ34" s="48" t="s">
        <v>129</v>
      </c>
      <c r="FA34" s="42"/>
      <c r="FB34" s="48" t="s">
        <v>129</v>
      </c>
      <c r="FC34" s="42"/>
      <c r="FD34" s="48" t="s">
        <v>129</v>
      </c>
      <c r="FE34" s="42"/>
      <c r="FF34" s="48" t="s">
        <v>129</v>
      </c>
      <c r="FG34" s="42"/>
      <c r="FH34" s="48" t="s">
        <v>129</v>
      </c>
      <c r="FI34" s="42"/>
      <c r="FJ34" s="48" t="s">
        <v>129</v>
      </c>
      <c r="FK34" s="42"/>
      <c r="FL34" s="48" t="s">
        <v>129</v>
      </c>
      <c r="FM34" s="42"/>
      <c r="FN34" s="48" t="s">
        <v>129</v>
      </c>
      <c r="FO34" s="42"/>
      <c r="FP34" s="48" t="s">
        <v>129</v>
      </c>
      <c r="FQ34" s="42"/>
      <c r="FR34" s="48" t="s">
        <v>129</v>
      </c>
      <c r="FS34" s="42"/>
      <c r="FT34" s="48" t="s">
        <v>129</v>
      </c>
      <c r="FU34" s="42"/>
      <c r="FV34" s="48" t="s">
        <v>129</v>
      </c>
      <c r="FW34" s="42"/>
      <c r="FX34" s="48" t="s">
        <v>129</v>
      </c>
      <c r="FY34" s="42"/>
      <c r="FZ34" s="48" t="s">
        <v>129</v>
      </c>
      <c r="GA34" s="42"/>
      <c r="GB34" s="48" t="s">
        <v>129</v>
      </c>
      <c r="GC34" s="42"/>
      <c r="GD34" s="48" t="s">
        <v>129</v>
      </c>
      <c r="GE34" s="42"/>
      <c r="GF34" s="48" t="s">
        <v>129</v>
      </c>
      <c r="GG34" s="42"/>
      <c r="GH34" s="48" t="s">
        <v>129</v>
      </c>
      <c r="GI34" s="42"/>
      <c r="GJ34" s="48" t="s">
        <v>129</v>
      </c>
      <c r="GK34" s="42"/>
      <c r="GL34" s="48" t="s">
        <v>129</v>
      </c>
      <c r="GM34" s="42"/>
      <c r="GN34" s="48" t="s">
        <v>129</v>
      </c>
      <c r="GO34" s="42"/>
      <c r="GP34" s="48" t="s">
        <v>129</v>
      </c>
      <c r="GQ34" s="42"/>
      <c r="GR34" s="48" t="s">
        <v>129</v>
      </c>
      <c r="GS34" s="42"/>
      <c r="GT34" s="48" t="s">
        <v>129</v>
      </c>
      <c r="GU34" s="42"/>
      <c r="GV34" s="48" t="s">
        <v>129</v>
      </c>
      <c r="GW34" s="42"/>
      <c r="GX34" s="48" t="s">
        <v>129</v>
      </c>
      <c r="GY34" s="42"/>
      <c r="GZ34" s="48" t="s">
        <v>129</v>
      </c>
      <c r="HA34" s="42"/>
      <c r="HB34" s="48" t="s">
        <v>129</v>
      </c>
      <c r="HC34" s="42"/>
      <c r="HD34" s="48" t="s">
        <v>129</v>
      </c>
      <c r="HE34" s="42"/>
      <c r="HF34" s="48" t="s">
        <v>129</v>
      </c>
      <c r="HG34" s="42"/>
      <c r="HH34" s="48" t="s">
        <v>129</v>
      </c>
      <c r="HI34" s="42"/>
      <c r="HJ34" s="48" t="s">
        <v>129</v>
      </c>
      <c r="HK34" s="42"/>
      <c r="HL34" s="48" t="s">
        <v>129</v>
      </c>
      <c r="HM34" s="42"/>
      <c r="HN34" s="48" t="s">
        <v>129</v>
      </c>
      <c r="HO34" s="42"/>
      <c r="HP34" s="48" t="s">
        <v>129</v>
      </c>
      <c r="HQ34" s="42"/>
      <c r="HR34" s="48" t="s">
        <v>129</v>
      </c>
      <c r="HS34" s="42"/>
      <c r="HT34" s="48" t="s">
        <v>129</v>
      </c>
      <c r="HU34" s="42"/>
      <c r="HV34" s="48" t="s">
        <v>129</v>
      </c>
      <c r="HW34" s="42"/>
      <c r="HX34" s="48" t="s">
        <v>129</v>
      </c>
      <c r="HY34" s="42"/>
      <c r="HZ34" s="48" t="s">
        <v>129</v>
      </c>
      <c r="IA34" s="42"/>
      <c r="IB34" s="48" t="s">
        <v>129</v>
      </c>
      <c r="IC34" s="42"/>
      <c r="ID34" s="48" t="s">
        <v>129</v>
      </c>
      <c r="IE34" s="42"/>
      <c r="IF34" s="48" t="s">
        <v>129</v>
      </c>
      <c r="IG34" s="42"/>
      <c r="IH34" s="48" t="s">
        <v>129</v>
      </c>
      <c r="II34" s="42"/>
      <c r="IJ34" s="48" t="s">
        <v>129</v>
      </c>
      <c r="IK34" s="42"/>
      <c r="IL34" s="48" t="s">
        <v>129</v>
      </c>
      <c r="IM34" s="42"/>
      <c r="IN34" s="48" t="s">
        <v>129</v>
      </c>
      <c r="IO34" s="42"/>
      <c r="IP34" s="48" t="s">
        <v>129</v>
      </c>
      <c r="IQ34" s="42"/>
      <c r="IR34" s="48" t="s">
        <v>129</v>
      </c>
      <c r="IS34" s="42"/>
      <c r="IT34" s="48" t="s">
        <v>129</v>
      </c>
      <c r="IU34" s="42"/>
      <c r="IV34" s="48" t="s">
        <v>129</v>
      </c>
      <c r="IW34" s="42"/>
      <c r="IX34" s="48" t="s">
        <v>129</v>
      </c>
      <c r="IY34" s="42"/>
      <c r="IZ34" s="48" t="s">
        <v>129</v>
      </c>
      <c r="JA34" s="42"/>
      <c r="JB34" s="48" t="s">
        <v>129</v>
      </c>
      <c r="JC34" s="42"/>
      <c r="JD34" s="48" t="s">
        <v>129</v>
      </c>
      <c r="JE34" s="42"/>
      <c r="JF34" s="48" t="s">
        <v>129</v>
      </c>
      <c r="JG34" s="42"/>
      <c r="JH34" s="48" t="s">
        <v>129</v>
      </c>
      <c r="JI34" s="42"/>
      <c r="JJ34" s="48" t="s">
        <v>129</v>
      </c>
      <c r="JK34" s="42"/>
      <c r="JL34" s="48" t="s">
        <v>129</v>
      </c>
      <c r="JM34" s="42"/>
      <c r="JN34" s="48" t="s">
        <v>129</v>
      </c>
      <c r="JO34" s="42"/>
      <c r="JP34" s="48" t="s">
        <v>129</v>
      </c>
      <c r="JQ34" s="42"/>
      <c r="JR34" s="48" t="s">
        <v>129</v>
      </c>
      <c r="JS34" s="42"/>
      <c r="JT34" s="48" t="s">
        <v>129</v>
      </c>
      <c r="JU34" s="42"/>
      <c r="JV34" s="48" t="s">
        <v>129</v>
      </c>
      <c r="JW34" s="42"/>
      <c r="JX34" s="48" t="s">
        <v>129</v>
      </c>
      <c r="JY34" s="42"/>
      <c r="JZ34" s="48" t="s">
        <v>129</v>
      </c>
      <c r="KA34" s="42"/>
      <c r="KB34" s="48" t="s">
        <v>129</v>
      </c>
      <c r="KC34" s="42"/>
      <c r="KD34" s="48" t="s">
        <v>129</v>
      </c>
      <c r="KE34" s="42"/>
      <c r="KF34" s="48" t="s">
        <v>129</v>
      </c>
      <c r="KG34" s="42"/>
      <c r="KH34" s="48" t="s">
        <v>129</v>
      </c>
      <c r="KI34" s="42"/>
      <c r="KJ34" s="48" t="s">
        <v>129</v>
      </c>
      <c r="KK34" s="42"/>
      <c r="KL34" s="48" t="s">
        <v>129</v>
      </c>
      <c r="KM34" s="42"/>
      <c r="KN34" s="48" t="s">
        <v>129</v>
      </c>
      <c r="KO34" s="42"/>
      <c r="KP34" s="48" t="s">
        <v>129</v>
      </c>
      <c r="KQ34" s="42"/>
      <c r="KR34" s="48" t="s">
        <v>129</v>
      </c>
      <c r="KS34" s="42"/>
      <c r="KT34" s="48" t="s">
        <v>129</v>
      </c>
      <c r="KU34" s="42"/>
      <c r="KV34" s="48" t="s">
        <v>129</v>
      </c>
      <c r="KW34" s="42"/>
      <c r="KX34" s="48" t="s">
        <v>129</v>
      </c>
      <c r="KY34" s="42"/>
      <c r="KZ34" s="48" t="s">
        <v>129</v>
      </c>
      <c r="LA34" s="42"/>
      <c r="LB34" s="48" t="s">
        <v>129</v>
      </c>
      <c r="LC34" s="42"/>
      <c r="LD34" s="48" t="s">
        <v>129</v>
      </c>
      <c r="LE34" s="42"/>
      <c r="LF34" s="48" t="s">
        <v>129</v>
      </c>
      <c r="LG34" s="42"/>
      <c r="LH34" s="48" t="s">
        <v>129</v>
      </c>
      <c r="LI34" s="42"/>
      <c r="LJ34" s="48" t="s">
        <v>129</v>
      </c>
      <c r="LK34" s="42"/>
      <c r="LL34" s="48" t="s">
        <v>129</v>
      </c>
      <c r="LM34" s="42"/>
      <c r="LN34" s="48" t="s">
        <v>129</v>
      </c>
      <c r="LO34" s="42"/>
      <c r="LP34" s="48" t="s">
        <v>129</v>
      </c>
      <c r="LQ34" s="42"/>
      <c r="LR34" s="48" t="s">
        <v>129</v>
      </c>
      <c r="LS34" s="42"/>
      <c r="LT34" s="48" t="s">
        <v>129</v>
      </c>
      <c r="LU34" s="42"/>
      <c r="LV34" s="48" t="s">
        <v>129</v>
      </c>
      <c r="LW34" s="42"/>
      <c r="LX34" s="48" t="s">
        <v>129</v>
      </c>
      <c r="LY34" s="42"/>
      <c r="LZ34" s="48" t="s">
        <v>129</v>
      </c>
      <c r="MA34" s="42"/>
      <c r="MB34" s="48" t="s">
        <v>129</v>
      </c>
      <c r="MC34" s="42"/>
      <c r="MD34" s="48" t="s">
        <v>129</v>
      </c>
      <c r="ME34" s="42"/>
      <c r="MF34" s="48" t="s">
        <v>129</v>
      </c>
      <c r="MG34" s="42"/>
      <c r="MH34" s="48" t="s">
        <v>129</v>
      </c>
      <c r="MI34" s="42"/>
      <c r="MJ34" s="48" t="s">
        <v>129</v>
      </c>
      <c r="MK34" s="42"/>
      <c r="ML34" s="48" t="s">
        <v>129</v>
      </c>
      <c r="MM34" s="42"/>
      <c r="MN34" s="48" t="s">
        <v>129</v>
      </c>
      <c r="MO34" s="42"/>
      <c r="MP34" s="48" t="s">
        <v>129</v>
      </c>
      <c r="MQ34" s="42"/>
      <c r="MR34" s="48" t="s">
        <v>129</v>
      </c>
      <c r="MS34" s="42"/>
      <c r="MT34" s="48" t="s">
        <v>129</v>
      </c>
      <c r="MU34" s="42"/>
      <c r="MV34" s="48" t="s">
        <v>129</v>
      </c>
      <c r="MW34" s="42"/>
      <c r="MX34" s="48" t="s">
        <v>129</v>
      </c>
      <c r="MY34" s="42"/>
      <c r="MZ34" s="48" t="s">
        <v>129</v>
      </c>
      <c r="NA34" s="42"/>
      <c r="NB34" s="48" t="s">
        <v>129</v>
      </c>
      <c r="NC34" s="42"/>
      <c r="ND34" s="48" t="s">
        <v>129</v>
      </c>
      <c r="NE34" s="42"/>
      <c r="NF34" s="48" t="s">
        <v>129</v>
      </c>
      <c r="NG34" s="42"/>
      <c r="NH34" s="48" t="s">
        <v>129</v>
      </c>
      <c r="NI34" s="42"/>
      <c r="NJ34" s="48" t="s">
        <v>129</v>
      </c>
      <c r="NK34" s="42"/>
      <c r="NL34" s="48" t="s">
        <v>129</v>
      </c>
      <c r="NM34" s="42"/>
      <c r="NN34" s="48" t="s">
        <v>129</v>
      </c>
      <c r="NO34" s="42"/>
      <c r="NP34" s="48" t="s">
        <v>129</v>
      </c>
      <c r="NQ34" s="42"/>
      <c r="NR34" s="48" t="s">
        <v>129</v>
      </c>
      <c r="NS34" s="42"/>
      <c r="NT34" s="48" t="s">
        <v>129</v>
      </c>
      <c r="NU34" s="42"/>
      <c r="NV34" s="48" t="s">
        <v>129</v>
      </c>
      <c r="NW34" s="42"/>
      <c r="NX34" s="48" t="s">
        <v>129</v>
      </c>
      <c r="NY34" s="42"/>
      <c r="NZ34" s="48" t="s">
        <v>129</v>
      </c>
      <c r="OA34" s="42"/>
      <c r="OB34" s="48" t="s">
        <v>129</v>
      </c>
      <c r="OC34" s="42"/>
      <c r="OD34" s="48" t="s">
        <v>129</v>
      </c>
      <c r="OE34" s="42"/>
      <c r="OF34" s="48" t="s">
        <v>129</v>
      </c>
      <c r="OG34" s="42"/>
      <c r="OH34" s="48" t="s">
        <v>129</v>
      </c>
      <c r="OI34" s="42"/>
      <c r="OJ34" s="48" t="s">
        <v>129</v>
      </c>
      <c r="OK34" s="42"/>
      <c r="OL34" s="48" t="s">
        <v>129</v>
      </c>
      <c r="OM34" s="42"/>
      <c r="ON34" s="48" t="s">
        <v>129</v>
      </c>
      <c r="OO34" s="42"/>
      <c r="OP34" s="48" t="s">
        <v>129</v>
      </c>
      <c r="OQ34" s="42"/>
      <c r="OR34" s="48" t="s">
        <v>129</v>
      </c>
      <c r="OS34" s="42"/>
      <c r="OT34" s="48" t="s">
        <v>129</v>
      </c>
      <c r="OU34" s="42"/>
      <c r="OV34" s="48" t="s">
        <v>129</v>
      </c>
      <c r="OW34" s="42"/>
      <c r="OX34" s="48" t="s">
        <v>129</v>
      </c>
      <c r="OY34" s="42"/>
      <c r="OZ34" s="48" t="s">
        <v>129</v>
      </c>
      <c r="PA34" s="42"/>
      <c r="PB34" s="48" t="s">
        <v>129</v>
      </c>
      <c r="PC34" s="42"/>
      <c r="PD34" s="48" t="s">
        <v>129</v>
      </c>
      <c r="PE34" s="42"/>
      <c r="PF34" s="48" t="s">
        <v>129</v>
      </c>
      <c r="PG34" s="42"/>
      <c r="PH34" s="48" t="s">
        <v>129</v>
      </c>
      <c r="PI34" s="42"/>
      <c r="PJ34" s="48" t="s">
        <v>129</v>
      </c>
      <c r="PK34" s="42"/>
      <c r="PL34" s="48" t="s">
        <v>129</v>
      </c>
      <c r="PM34" s="42"/>
      <c r="PN34" s="48" t="s">
        <v>129</v>
      </c>
      <c r="PO34" s="42"/>
      <c r="PP34" s="48" t="s">
        <v>129</v>
      </c>
      <c r="PQ34" s="42"/>
      <c r="PR34" s="48" t="s">
        <v>129</v>
      </c>
      <c r="PS34" s="42"/>
      <c r="PT34" s="48" t="s">
        <v>129</v>
      </c>
      <c r="PU34" s="42"/>
      <c r="PV34" s="48" t="s">
        <v>129</v>
      </c>
      <c r="PW34" s="42"/>
      <c r="PX34" s="48" t="s">
        <v>129</v>
      </c>
      <c r="PY34" s="42"/>
      <c r="PZ34" s="48" t="s">
        <v>129</v>
      </c>
      <c r="QA34" s="42"/>
      <c r="QB34" s="48" t="s">
        <v>129</v>
      </c>
      <c r="QC34" s="42"/>
      <c r="QD34" s="48" t="s">
        <v>129</v>
      </c>
      <c r="QE34" s="42"/>
      <c r="QF34" s="48" t="s">
        <v>129</v>
      </c>
      <c r="QG34" s="42"/>
      <c r="QH34" s="48" t="s">
        <v>129</v>
      </c>
      <c r="QI34" s="42"/>
      <c r="QJ34" s="48" t="s">
        <v>129</v>
      </c>
      <c r="QK34" s="42"/>
      <c r="QL34" s="48" t="s">
        <v>129</v>
      </c>
      <c r="QM34" s="42"/>
      <c r="QN34" s="48" t="s">
        <v>129</v>
      </c>
      <c r="QO34" s="42"/>
      <c r="QP34" s="48" t="s">
        <v>129</v>
      </c>
      <c r="QQ34" s="42"/>
      <c r="QR34" s="48" t="s">
        <v>129</v>
      </c>
      <c r="QS34" s="42"/>
      <c r="QT34" s="48" t="s">
        <v>129</v>
      </c>
      <c r="QU34" s="42"/>
      <c r="QV34" s="48" t="s">
        <v>129</v>
      </c>
      <c r="QW34" s="42"/>
      <c r="QX34" s="48" t="s">
        <v>129</v>
      </c>
      <c r="QY34" s="42"/>
      <c r="QZ34" s="48" t="s">
        <v>129</v>
      </c>
      <c r="RA34" s="42"/>
      <c r="RB34" s="48" t="s">
        <v>129</v>
      </c>
      <c r="RC34" s="42"/>
      <c r="RD34" s="48" t="s">
        <v>129</v>
      </c>
      <c r="RE34" s="42"/>
      <c r="RF34" s="48" t="s">
        <v>129</v>
      </c>
      <c r="RG34" s="42"/>
      <c r="RH34" s="48" t="s">
        <v>129</v>
      </c>
      <c r="RI34" s="42"/>
      <c r="RJ34" s="48" t="s">
        <v>129</v>
      </c>
      <c r="RK34" s="42"/>
      <c r="RL34" s="48" t="s">
        <v>129</v>
      </c>
      <c r="RM34" s="42"/>
      <c r="RN34" s="48" t="s">
        <v>129</v>
      </c>
      <c r="RO34" s="42"/>
      <c r="RP34" s="48" t="s">
        <v>129</v>
      </c>
      <c r="RQ34" s="42"/>
      <c r="RR34" s="48" t="s">
        <v>129</v>
      </c>
      <c r="RS34" s="42"/>
      <c r="RT34" s="48" t="s">
        <v>129</v>
      </c>
      <c r="RU34" s="42"/>
      <c r="RV34" s="48" t="s">
        <v>129</v>
      </c>
      <c r="RW34" s="42"/>
      <c r="RX34" s="48" t="s">
        <v>129</v>
      </c>
      <c r="RY34" s="42"/>
      <c r="RZ34" s="48" t="s">
        <v>129</v>
      </c>
      <c r="SA34" s="42"/>
      <c r="SB34" s="48" t="s">
        <v>129</v>
      </c>
      <c r="SC34" s="42"/>
      <c r="SD34" s="48" t="s">
        <v>129</v>
      </c>
      <c r="SE34" s="42"/>
      <c r="SF34" s="48" t="s">
        <v>129</v>
      </c>
      <c r="SG34" s="42"/>
      <c r="SH34" s="48" t="s">
        <v>129</v>
      </c>
      <c r="SI34" s="42"/>
      <c r="SJ34" s="48" t="s">
        <v>129</v>
      </c>
      <c r="SK34" s="42"/>
      <c r="SL34" s="48" t="s">
        <v>129</v>
      </c>
      <c r="SM34" s="42"/>
      <c r="SN34" s="48" t="s">
        <v>129</v>
      </c>
      <c r="SO34" s="42"/>
      <c r="SP34" s="48" t="s">
        <v>129</v>
      </c>
      <c r="SQ34" s="42"/>
      <c r="SR34" s="48" t="s">
        <v>129</v>
      </c>
      <c r="SS34" s="42"/>
      <c r="ST34" s="48" t="s">
        <v>129</v>
      </c>
      <c r="SU34" s="42"/>
      <c r="SV34" s="48" t="s">
        <v>129</v>
      </c>
      <c r="SW34" s="42"/>
      <c r="SX34" s="48" t="s">
        <v>129</v>
      </c>
      <c r="SY34" s="42"/>
      <c r="SZ34" s="48" t="s">
        <v>129</v>
      </c>
      <c r="TA34" s="42"/>
      <c r="TB34" s="48" t="s">
        <v>129</v>
      </c>
      <c r="TC34" s="42"/>
      <c r="TD34" s="48" t="s">
        <v>129</v>
      </c>
      <c r="TE34" s="42"/>
      <c r="TF34" s="48" t="s">
        <v>129</v>
      </c>
      <c r="TG34" s="42"/>
      <c r="TH34" s="48" t="s">
        <v>129</v>
      </c>
      <c r="TI34" s="42"/>
      <c r="TJ34" s="48" t="s">
        <v>129</v>
      </c>
      <c r="TK34" s="42"/>
      <c r="TL34" s="48" t="s">
        <v>129</v>
      </c>
      <c r="TM34" s="42"/>
      <c r="TN34" s="48" t="s">
        <v>129</v>
      </c>
      <c r="TO34" s="42"/>
      <c r="TP34" s="48" t="s">
        <v>129</v>
      </c>
      <c r="TQ34" s="42"/>
      <c r="TR34" s="48" t="s">
        <v>129</v>
      </c>
      <c r="TS34" s="42"/>
      <c r="TT34" s="48" t="s">
        <v>129</v>
      </c>
      <c r="TU34" s="42"/>
      <c r="TV34" s="48" t="s">
        <v>129</v>
      </c>
      <c r="TW34" s="42"/>
      <c r="TX34" s="48" t="s">
        <v>129</v>
      </c>
      <c r="TY34" s="42"/>
      <c r="TZ34" s="48" t="s">
        <v>129</v>
      </c>
      <c r="UA34" s="42"/>
      <c r="UB34" s="48" t="s">
        <v>129</v>
      </c>
      <c r="UC34" s="42"/>
      <c r="UD34" s="48" t="s">
        <v>129</v>
      </c>
      <c r="UE34" s="42"/>
      <c r="UF34" s="48" t="s">
        <v>129</v>
      </c>
      <c r="UG34" s="42"/>
      <c r="UH34" s="48" t="s">
        <v>129</v>
      </c>
      <c r="UI34" s="42"/>
      <c r="UJ34" s="48" t="s">
        <v>129</v>
      </c>
      <c r="UK34" s="42"/>
      <c r="UL34" s="48" t="s">
        <v>129</v>
      </c>
      <c r="UM34" s="42"/>
      <c r="UN34" s="48" t="s">
        <v>129</v>
      </c>
      <c r="UO34" s="42"/>
      <c r="UP34" s="48" t="s">
        <v>129</v>
      </c>
      <c r="UQ34" s="42"/>
      <c r="UR34" s="48" t="s">
        <v>129</v>
      </c>
      <c r="US34" s="42"/>
      <c r="UT34" s="48" t="s">
        <v>129</v>
      </c>
      <c r="UU34" s="42"/>
      <c r="UV34" s="48" t="s">
        <v>129</v>
      </c>
      <c r="UW34" s="42"/>
      <c r="UX34" s="48" t="s">
        <v>129</v>
      </c>
      <c r="UY34" s="42"/>
      <c r="UZ34" s="48" t="s">
        <v>129</v>
      </c>
      <c r="VA34" s="42"/>
      <c r="VB34" s="48" t="s">
        <v>129</v>
      </c>
      <c r="VC34" s="42"/>
      <c r="VD34" s="48" t="s">
        <v>129</v>
      </c>
      <c r="VE34" s="42"/>
      <c r="VF34" s="48" t="s">
        <v>129</v>
      </c>
      <c r="VG34" s="42"/>
      <c r="VH34" s="48" t="s">
        <v>129</v>
      </c>
      <c r="VI34" s="42"/>
      <c r="VJ34" s="48" t="s">
        <v>129</v>
      </c>
      <c r="VK34" s="42"/>
      <c r="VL34" s="48" t="s">
        <v>129</v>
      </c>
      <c r="VM34" s="42"/>
      <c r="VN34" s="48" t="s">
        <v>129</v>
      </c>
      <c r="VO34" s="42"/>
      <c r="VP34" s="48" t="s">
        <v>129</v>
      </c>
      <c r="VQ34" s="42"/>
      <c r="VR34" s="48" t="s">
        <v>129</v>
      </c>
      <c r="VS34" s="42"/>
      <c r="VT34" s="48" t="s">
        <v>129</v>
      </c>
      <c r="VU34" s="42"/>
      <c r="VV34" s="48" t="s">
        <v>129</v>
      </c>
      <c r="VW34" s="42"/>
      <c r="VX34" s="48" t="s">
        <v>129</v>
      </c>
      <c r="VY34" s="42"/>
      <c r="VZ34" s="48" t="s">
        <v>129</v>
      </c>
      <c r="WA34" s="42"/>
      <c r="WB34" s="48" t="s">
        <v>129</v>
      </c>
      <c r="WC34" s="42"/>
    </row>
    <row r="35" spans="1:601">
      <c r="A35" s="48" t="s">
        <v>128</v>
      </c>
      <c r="B35" s="42" t="s">
        <v>37</v>
      </c>
      <c r="C35" s="42" t="str">
        <f>INDEX('Deroulé 5Jours'!$A$4:$A$56,MATCH(B35,'Deroulé 5Jours'!B$4:B$56,0),1)</f>
        <v>agent 10</v>
      </c>
      <c r="D35" s="48" t="s">
        <v>128</v>
      </c>
      <c r="E35" s="42"/>
      <c r="F35" s="48" t="s">
        <v>128</v>
      </c>
      <c r="G35" s="42"/>
      <c r="H35" s="48" t="s">
        <v>128</v>
      </c>
      <c r="I35" s="42"/>
      <c r="J35" s="48" t="s">
        <v>128</v>
      </c>
      <c r="K35" s="42"/>
      <c r="L35" s="48" t="s">
        <v>128</v>
      </c>
      <c r="M35" s="42"/>
      <c r="N35" s="48" t="s">
        <v>128</v>
      </c>
      <c r="O35" s="42"/>
      <c r="P35" s="48" t="s">
        <v>128</v>
      </c>
      <c r="Q35" s="42"/>
      <c r="R35" s="48" t="s">
        <v>128</v>
      </c>
      <c r="S35" s="42"/>
      <c r="T35" s="48" t="s">
        <v>128</v>
      </c>
      <c r="U35" s="42"/>
      <c r="V35" s="48" t="s">
        <v>128</v>
      </c>
      <c r="W35" s="42"/>
      <c r="X35" s="48" t="s">
        <v>128</v>
      </c>
      <c r="Y35" s="42"/>
      <c r="Z35" s="48" t="s">
        <v>128</v>
      </c>
      <c r="AA35" s="42"/>
      <c r="AB35" s="48" t="s">
        <v>128</v>
      </c>
      <c r="AC35" s="42"/>
      <c r="AD35" s="48" t="s">
        <v>128</v>
      </c>
      <c r="AE35" s="42"/>
      <c r="AF35" s="48" t="s">
        <v>128</v>
      </c>
      <c r="AG35" s="42"/>
      <c r="AH35" s="48" t="s">
        <v>128</v>
      </c>
      <c r="AI35" s="42"/>
      <c r="AJ35" s="48" t="s">
        <v>128</v>
      </c>
      <c r="AK35" s="42"/>
      <c r="AL35" s="48" t="s">
        <v>128</v>
      </c>
      <c r="AM35" s="42"/>
      <c r="AN35" s="48" t="s">
        <v>128</v>
      </c>
      <c r="AO35" s="42"/>
      <c r="AP35" s="48" t="s">
        <v>128</v>
      </c>
      <c r="AQ35" s="42"/>
      <c r="AR35" s="48" t="s">
        <v>128</v>
      </c>
      <c r="AS35" s="42"/>
      <c r="AT35" s="48" t="s">
        <v>128</v>
      </c>
      <c r="AU35" s="42"/>
      <c r="AV35" s="48" t="s">
        <v>128</v>
      </c>
      <c r="AW35" s="42"/>
      <c r="AX35" s="48" t="s">
        <v>128</v>
      </c>
      <c r="AY35" s="42"/>
      <c r="AZ35" s="48" t="s">
        <v>128</v>
      </c>
      <c r="BA35" s="42"/>
      <c r="BB35" s="48" t="s">
        <v>128</v>
      </c>
      <c r="BC35" s="42"/>
      <c r="BD35" s="48" t="s">
        <v>128</v>
      </c>
      <c r="BE35" s="42"/>
      <c r="BF35" s="48" t="s">
        <v>128</v>
      </c>
      <c r="BG35" s="42"/>
      <c r="BH35" s="48" t="s">
        <v>128</v>
      </c>
      <c r="BI35" s="42"/>
      <c r="BJ35" s="48" t="s">
        <v>128</v>
      </c>
      <c r="BK35" s="42"/>
      <c r="BL35" s="48" t="s">
        <v>128</v>
      </c>
      <c r="BM35" s="42"/>
      <c r="BN35" s="48" t="s">
        <v>128</v>
      </c>
      <c r="BO35" s="42"/>
      <c r="BP35" s="48" t="s">
        <v>128</v>
      </c>
      <c r="BQ35" s="42"/>
      <c r="BR35" s="48" t="s">
        <v>128</v>
      </c>
      <c r="BS35" s="42"/>
      <c r="BT35" s="48" t="s">
        <v>128</v>
      </c>
      <c r="BU35" s="42"/>
      <c r="BV35" s="48" t="s">
        <v>128</v>
      </c>
      <c r="BW35" s="42"/>
      <c r="BX35" s="48" t="s">
        <v>128</v>
      </c>
      <c r="BY35" s="42"/>
      <c r="BZ35" s="48" t="s">
        <v>128</v>
      </c>
      <c r="CA35" s="42"/>
      <c r="CB35" s="48" t="s">
        <v>128</v>
      </c>
      <c r="CC35" s="42"/>
      <c r="CD35" s="48" t="s">
        <v>128</v>
      </c>
      <c r="CE35" s="42"/>
      <c r="CF35" s="48" t="s">
        <v>128</v>
      </c>
      <c r="CG35" s="42"/>
      <c r="CH35" s="48" t="s">
        <v>128</v>
      </c>
      <c r="CI35" s="42"/>
      <c r="CJ35" s="48" t="s">
        <v>128</v>
      </c>
      <c r="CK35" s="42"/>
      <c r="CL35" s="48" t="s">
        <v>128</v>
      </c>
      <c r="CM35" s="42"/>
      <c r="CN35" s="48" t="s">
        <v>128</v>
      </c>
      <c r="CO35" s="42"/>
      <c r="CP35" s="48" t="s">
        <v>128</v>
      </c>
      <c r="CQ35" s="42"/>
      <c r="CR35" s="48" t="s">
        <v>128</v>
      </c>
      <c r="CS35" s="42"/>
      <c r="CT35" s="48" t="s">
        <v>128</v>
      </c>
      <c r="CU35" s="42"/>
      <c r="CV35" s="48" t="s">
        <v>128</v>
      </c>
      <c r="CW35" s="42"/>
      <c r="CX35" s="48" t="s">
        <v>128</v>
      </c>
      <c r="CY35" s="42"/>
      <c r="CZ35" s="48" t="s">
        <v>128</v>
      </c>
      <c r="DA35" s="42"/>
      <c r="DB35" s="48" t="s">
        <v>128</v>
      </c>
      <c r="DC35" s="42"/>
      <c r="DD35" s="48" t="s">
        <v>128</v>
      </c>
      <c r="DE35" s="42"/>
      <c r="DF35" s="48" t="s">
        <v>128</v>
      </c>
      <c r="DG35" s="42"/>
      <c r="DH35" s="48" t="s">
        <v>128</v>
      </c>
      <c r="DI35" s="42"/>
      <c r="DJ35" s="48" t="s">
        <v>128</v>
      </c>
      <c r="DK35" s="42"/>
      <c r="DL35" s="48" t="s">
        <v>128</v>
      </c>
      <c r="DM35" s="42"/>
      <c r="DN35" s="48" t="s">
        <v>128</v>
      </c>
      <c r="DO35" s="42"/>
      <c r="DP35" s="48" t="s">
        <v>128</v>
      </c>
      <c r="DQ35" s="42"/>
      <c r="DR35" s="48" t="s">
        <v>128</v>
      </c>
      <c r="DS35" s="42"/>
      <c r="DT35" s="48" t="s">
        <v>128</v>
      </c>
      <c r="DU35" s="42"/>
      <c r="DV35" s="48" t="s">
        <v>128</v>
      </c>
      <c r="DW35" s="42"/>
      <c r="DX35" s="48" t="s">
        <v>128</v>
      </c>
      <c r="DY35" s="42"/>
      <c r="DZ35" s="48" t="s">
        <v>128</v>
      </c>
      <c r="EA35" s="42"/>
      <c r="EB35" s="48" t="s">
        <v>128</v>
      </c>
      <c r="EC35" s="42"/>
      <c r="ED35" s="48" t="s">
        <v>128</v>
      </c>
      <c r="EE35" s="42"/>
      <c r="EF35" s="48" t="s">
        <v>128</v>
      </c>
      <c r="EG35" s="42"/>
      <c r="EH35" s="48" t="s">
        <v>128</v>
      </c>
      <c r="EI35" s="42"/>
      <c r="EJ35" s="48" t="s">
        <v>128</v>
      </c>
      <c r="EK35" s="42"/>
      <c r="EL35" s="48" t="s">
        <v>128</v>
      </c>
      <c r="EM35" s="42"/>
      <c r="EN35" s="48" t="s">
        <v>128</v>
      </c>
      <c r="EO35" s="42"/>
      <c r="EP35" s="48" t="s">
        <v>128</v>
      </c>
      <c r="EQ35" s="42"/>
      <c r="ER35" s="48" t="s">
        <v>128</v>
      </c>
      <c r="ES35" s="42"/>
      <c r="ET35" s="48" t="s">
        <v>128</v>
      </c>
      <c r="EU35" s="42"/>
      <c r="EV35" s="48" t="s">
        <v>128</v>
      </c>
      <c r="EW35" s="42"/>
      <c r="EX35" s="48" t="s">
        <v>128</v>
      </c>
      <c r="EY35" s="42"/>
      <c r="EZ35" s="48" t="s">
        <v>128</v>
      </c>
      <c r="FA35" s="42"/>
      <c r="FB35" s="48" t="s">
        <v>128</v>
      </c>
      <c r="FC35" s="42"/>
      <c r="FD35" s="48" t="s">
        <v>128</v>
      </c>
      <c r="FE35" s="42"/>
      <c r="FF35" s="48" t="s">
        <v>128</v>
      </c>
      <c r="FG35" s="42"/>
      <c r="FH35" s="48" t="s">
        <v>128</v>
      </c>
      <c r="FI35" s="42"/>
      <c r="FJ35" s="48" t="s">
        <v>128</v>
      </c>
      <c r="FK35" s="42"/>
      <c r="FL35" s="48" t="s">
        <v>128</v>
      </c>
      <c r="FM35" s="42"/>
      <c r="FN35" s="48" t="s">
        <v>128</v>
      </c>
      <c r="FO35" s="42"/>
      <c r="FP35" s="48" t="s">
        <v>128</v>
      </c>
      <c r="FQ35" s="42"/>
      <c r="FR35" s="48" t="s">
        <v>128</v>
      </c>
      <c r="FS35" s="42"/>
      <c r="FT35" s="48" t="s">
        <v>128</v>
      </c>
      <c r="FU35" s="42"/>
      <c r="FV35" s="48" t="s">
        <v>128</v>
      </c>
      <c r="FW35" s="42"/>
      <c r="FX35" s="48" t="s">
        <v>128</v>
      </c>
      <c r="FY35" s="42"/>
      <c r="FZ35" s="48" t="s">
        <v>128</v>
      </c>
      <c r="GA35" s="42"/>
      <c r="GB35" s="48" t="s">
        <v>128</v>
      </c>
      <c r="GC35" s="42"/>
      <c r="GD35" s="48" t="s">
        <v>128</v>
      </c>
      <c r="GE35" s="42"/>
      <c r="GF35" s="48" t="s">
        <v>128</v>
      </c>
      <c r="GG35" s="42"/>
      <c r="GH35" s="48" t="s">
        <v>128</v>
      </c>
      <c r="GI35" s="42"/>
      <c r="GJ35" s="48" t="s">
        <v>128</v>
      </c>
      <c r="GK35" s="42"/>
      <c r="GL35" s="48" t="s">
        <v>128</v>
      </c>
      <c r="GM35" s="42"/>
      <c r="GN35" s="48" t="s">
        <v>128</v>
      </c>
      <c r="GO35" s="42"/>
      <c r="GP35" s="48" t="s">
        <v>128</v>
      </c>
      <c r="GQ35" s="42"/>
      <c r="GR35" s="48" t="s">
        <v>128</v>
      </c>
      <c r="GS35" s="42"/>
      <c r="GT35" s="48" t="s">
        <v>128</v>
      </c>
      <c r="GU35" s="42"/>
      <c r="GV35" s="48" t="s">
        <v>128</v>
      </c>
      <c r="GW35" s="42"/>
      <c r="GX35" s="48" t="s">
        <v>128</v>
      </c>
      <c r="GY35" s="42"/>
      <c r="GZ35" s="48" t="s">
        <v>128</v>
      </c>
      <c r="HA35" s="42"/>
      <c r="HB35" s="48" t="s">
        <v>128</v>
      </c>
      <c r="HC35" s="42"/>
      <c r="HD35" s="48" t="s">
        <v>128</v>
      </c>
      <c r="HE35" s="42"/>
      <c r="HF35" s="48" t="s">
        <v>128</v>
      </c>
      <c r="HG35" s="42"/>
      <c r="HH35" s="48" t="s">
        <v>128</v>
      </c>
      <c r="HI35" s="42"/>
      <c r="HJ35" s="48" t="s">
        <v>128</v>
      </c>
      <c r="HK35" s="42"/>
      <c r="HL35" s="48" t="s">
        <v>128</v>
      </c>
      <c r="HM35" s="42"/>
      <c r="HN35" s="48" t="s">
        <v>128</v>
      </c>
      <c r="HO35" s="42"/>
      <c r="HP35" s="48" t="s">
        <v>128</v>
      </c>
      <c r="HQ35" s="42"/>
      <c r="HR35" s="48" t="s">
        <v>128</v>
      </c>
      <c r="HS35" s="42"/>
      <c r="HT35" s="48" t="s">
        <v>128</v>
      </c>
      <c r="HU35" s="42"/>
      <c r="HV35" s="48" t="s">
        <v>128</v>
      </c>
      <c r="HW35" s="42"/>
      <c r="HX35" s="48" t="s">
        <v>128</v>
      </c>
      <c r="HY35" s="42"/>
      <c r="HZ35" s="48" t="s">
        <v>128</v>
      </c>
      <c r="IA35" s="42"/>
      <c r="IB35" s="48" t="s">
        <v>128</v>
      </c>
      <c r="IC35" s="42"/>
      <c r="ID35" s="48" t="s">
        <v>128</v>
      </c>
      <c r="IE35" s="42"/>
      <c r="IF35" s="48" t="s">
        <v>128</v>
      </c>
      <c r="IG35" s="42"/>
      <c r="IH35" s="48" t="s">
        <v>128</v>
      </c>
      <c r="II35" s="42"/>
      <c r="IJ35" s="48" t="s">
        <v>128</v>
      </c>
      <c r="IK35" s="42"/>
      <c r="IL35" s="48" t="s">
        <v>128</v>
      </c>
      <c r="IM35" s="42"/>
      <c r="IN35" s="48" t="s">
        <v>128</v>
      </c>
      <c r="IO35" s="42"/>
      <c r="IP35" s="48" t="s">
        <v>128</v>
      </c>
      <c r="IQ35" s="42"/>
      <c r="IR35" s="48" t="s">
        <v>128</v>
      </c>
      <c r="IS35" s="42"/>
      <c r="IT35" s="48" t="s">
        <v>128</v>
      </c>
      <c r="IU35" s="42"/>
      <c r="IV35" s="48" t="s">
        <v>128</v>
      </c>
      <c r="IW35" s="42"/>
      <c r="IX35" s="48" t="s">
        <v>128</v>
      </c>
      <c r="IY35" s="42"/>
      <c r="IZ35" s="48" t="s">
        <v>128</v>
      </c>
      <c r="JA35" s="42"/>
      <c r="JB35" s="48" t="s">
        <v>128</v>
      </c>
      <c r="JC35" s="42"/>
      <c r="JD35" s="48" t="s">
        <v>128</v>
      </c>
      <c r="JE35" s="42"/>
      <c r="JF35" s="48" t="s">
        <v>128</v>
      </c>
      <c r="JG35" s="42"/>
      <c r="JH35" s="48" t="s">
        <v>128</v>
      </c>
      <c r="JI35" s="42"/>
      <c r="JJ35" s="48" t="s">
        <v>128</v>
      </c>
      <c r="JK35" s="42"/>
      <c r="JL35" s="48" t="s">
        <v>128</v>
      </c>
      <c r="JM35" s="42"/>
      <c r="JN35" s="48" t="s">
        <v>128</v>
      </c>
      <c r="JO35" s="42"/>
      <c r="JP35" s="48" t="s">
        <v>128</v>
      </c>
      <c r="JQ35" s="42"/>
      <c r="JR35" s="48" t="s">
        <v>128</v>
      </c>
      <c r="JS35" s="42"/>
      <c r="JT35" s="48" t="s">
        <v>128</v>
      </c>
      <c r="JU35" s="42"/>
      <c r="JV35" s="48" t="s">
        <v>128</v>
      </c>
      <c r="JW35" s="42"/>
      <c r="JX35" s="48" t="s">
        <v>128</v>
      </c>
      <c r="JY35" s="42"/>
      <c r="JZ35" s="48" t="s">
        <v>128</v>
      </c>
      <c r="KA35" s="42"/>
      <c r="KB35" s="48" t="s">
        <v>128</v>
      </c>
      <c r="KC35" s="42"/>
      <c r="KD35" s="48" t="s">
        <v>128</v>
      </c>
      <c r="KE35" s="42"/>
      <c r="KF35" s="48" t="s">
        <v>128</v>
      </c>
      <c r="KG35" s="42"/>
      <c r="KH35" s="48" t="s">
        <v>128</v>
      </c>
      <c r="KI35" s="42"/>
      <c r="KJ35" s="48" t="s">
        <v>128</v>
      </c>
      <c r="KK35" s="42"/>
      <c r="KL35" s="48" t="s">
        <v>128</v>
      </c>
      <c r="KM35" s="42"/>
      <c r="KN35" s="48" t="s">
        <v>128</v>
      </c>
      <c r="KO35" s="42"/>
      <c r="KP35" s="48" t="s">
        <v>128</v>
      </c>
      <c r="KQ35" s="42"/>
      <c r="KR35" s="48" t="s">
        <v>128</v>
      </c>
      <c r="KS35" s="42"/>
      <c r="KT35" s="48" t="s">
        <v>128</v>
      </c>
      <c r="KU35" s="42"/>
      <c r="KV35" s="48" t="s">
        <v>128</v>
      </c>
      <c r="KW35" s="42"/>
      <c r="KX35" s="48" t="s">
        <v>128</v>
      </c>
      <c r="KY35" s="42"/>
      <c r="KZ35" s="48" t="s">
        <v>128</v>
      </c>
      <c r="LA35" s="42"/>
      <c r="LB35" s="48" t="s">
        <v>128</v>
      </c>
      <c r="LC35" s="42"/>
      <c r="LD35" s="48" t="s">
        <v>128</v>
      </c>
      <c r="LE35" s="42"/>
      <c r="LF35" s="48" t="s">
        <v>128</v>
      </c>
      <c r="LG35" s="42"/>
      <c r="LH35" s="48" t="s">
        <v>128</v>
      </c>
      <c r="LI35" s="42"/>
      <c r="LJ35" s="48" t="s">
        <v>128</v>
      </c>
      <c r="LK35" s="42"/>
      <c r="LL35" s="48" t="s">
        <v>128</v>
      </c>
      <c r="LM35" s="42"/>
      <c r="LN35" s="48" t="s">
        <v>128</v>
      </c>
      <c r="LO35" s="42"/>
      <c r="LP35" s="48" t="s">
        <v>128</v>
      </c>
      <c r="LQ35" s="42"/>
      <c r="LR35" s="48" t="s">
        <v>128</v>
      </c>
      <c r="LS35" s="42"/>
      <c r="LT35" s="48" t="s">
        <v>128</v>
      </c>
      <c r="LU35" s="42"/>
      <c r="LV35" s="48" t="s">
        <v>128</v>
      </c>
      <c r="LW35" s="42"/>
      <c r="LX35" s="48" t="s">
        <v>128</v>
      </c>
      <c r="LY35" s="42"/>
      <c r="LZ35" s="48" t="s">
        <v>128</v>
      </c>
      <c r="MA35" s="42"/>
      <c r="MB35" s="48" t="s">
        <v>128</v>
      </c>
      <c r="MC35" s="42"/>
      <c r="MD35" s="48" t="s">
        <v>128</v>
      </c>
      <c r="ME35" s="42"/>
      <c r="MF35" s="48" t="s">
        <v>128</v>
      </c>
      <c r="MG35" s="42"/>
      <c r="MH35" s="48" t="s">
        <v>128</v>
      </c>
      <c r="MI35" s="42"/>
      <c r="MJ35" s="48" t="s">
        <v>128</v>
      </c>
      <c r="MK35" s="42"/>
      <c r="ML35" s="48" t="s">
        <v>128</v>
      </c>
      <c r="MM35" s="42"/>
      <c r="MN35" s="48" t="s">
        <v>128</v>
      </c>
      <c r="MO35" s="42"/>
      <c r="MP35" s="48" t="s">
        <v>128</v>
      </c>
      <c r="MQ35" s="42"/>
      <c r="MR35" s="48" t="s">
        <v>128</v>
      </c>
      <c r="MS35" s="42"/>
      <c r="MT35" s="48" t="s">
        <v>128</v>
      </c>
      <c r="MU35" s="42"/>
      <c r="MV35" s="48" t="s">
        <v>128</v>
      </c>
      <c r="MW35" s="42"/>
      <c r="MX35" s="48" t="s">
        <v>128</v>
      </c>
      <c r="MY35" s="42"/>
      <c r="MZ35" s="48" t="s">
        <v>128</v>
      </c>
      <c r="NA35" s="42"/>
      <c r="NB35" s="48" t="s">
        <v>128</v>
      </c>
      <c r="NC35" s="42"/>
      <c r="ND35" s="48" t="s">
        <v>128</v>
      </c>
      <c r="NE35" s="42"/>
      <c r="NF35" s="48" t="s">
        <v>128</v>
      </c>
      <c r="NG35" s="42"/>
      <c r="NH35" s="48" t="s">
        <v>128</v>
      </c>
      <c r="NI35" s="42"/>
      <c r="NJ35" s="48" t="s">
        <v>128</v>
      </c>
      <c r="NK35" s="42"/>
      <c r="NL35" s="48" t="s">
        <v>128</v>
      </c>
      <c r="NM35" s="42"/>
      <c r="NN35" s="48" t="s">
        <v>128</v>
      </c>
      <c r="NO35" s="42"/>
      <c r="NP35" s="48" t="s">
        <v>128</v>
      </c>
      <c r="NQ35" s="42"/>
      <c r="NR35" s="48" t="s">
        <v>128</v>
      </c>
      <c r="NS35" s="42"/>
      <c r="NT35" s="48" t="s">
        <v>128</v>
      </c>
      <c r="NU35" s="42"/>
      <c r="NV35" s="48" t="s">
        <v>128</v>
      </c>
      <c r="NW35" s="42"/>
      <c r="NX35" s="48" t="s">
        <v>128</v>
      </c>
      <c r="NY35" s="42"/>
      <c r="NZ35" s="48" t="s">
        <v>128</v>
      </c>
      <c r="OA35" s="42"/>
      <c r="OB35" s="48" t="s">
        <v>128</v>
      </c>
      <c r="OC35" s="42"/>
      <c r="OD35" s="48" t="s">
        <v>128</v>
      </c>
      <c r="OE35" s="42"/>
      <c r="OF35" s="48" t="s">
        <v>128</v>
      </c>
      <c r="OG35" s="42"/>
      <c r="OH35" s="48" t="s">
        <v>128</v>
      </c>
      <c r="OI35" s="42"/>
      <c r="OJ35" s="48" t="s">
        <v>128</v>
      </c>
      <c r="OK35" s="42"/>
      <c r="OL35" s="48" t="s">
        <v>128</v>
      </c>
      <c r="OM35" s="42"/>
      <c r="ON35" s="48" t="s">
        <v>128</v>
      </c>
      <c r="OO35" s="42"/>
      <c r="OP35" s="48" t="s">
        <v>128</v>
      </c>
      <c r="OQ35" s="42"/>
      <c r="OR35" s="48" t="s">
        <v>128</v>
      </c>
      <c r="OS35" s="42"/>
      <c r="OT35" s="48" t="s">
        <v>128</v>
      </c>
      <c r="OU35" s="42"/>
      <c r="OV35" s="48" t="s">
        <v>128</v>
      </c>
      <c r="OW35" s="42"/>
      <c r="OX35" s="48" t="s">
        <v>128</v>
      </c>
      <c r="OY35" s="42"/>
      <c r="OZ35" s="48" t="s">
        <v>128</v>
      </c>
      <c r="PA35" s="42"/>
      <c r="PB35" s="48" t="s">
        <v>128</v>
      </c>
      <c r="PC35" s="42"/>
      <c r="PD35" s="48" t="s">
        <v>128</v>
      </c>
      <c r="PE35" s="42"/>
      <c r="PF35" s="48" t="s">
        <v>128</v>
      </c>
      <c r="PG35" s="42"/>
      <c r="PH35" s="48" t="s">
        <v>128</v>
      </c>
      <c r="PI35" s="42"/>
      <c r="PJ35" s="48" t="s">
        <v>128</v>
      </c>
      <c r="PK35" s="42"/>
      <c r="PL35" s="48" t="s">
        <v>128</v>
      </c>
      <c r="PM35" s="42"/>
      <c r="PN35" s="48" t="s">
        <v>128</v>
      </c>
      <c r="PO35" s="42"/>
      <c r="PP35" s="48" t="s">
        <v>128</v>
      </c>
      <c r="PQ35" s="42"/>
      <c r="PR35" s="48" t="s">
        <v>128</v>
      </c>
      <c r="PS35" s="42"/>
      <c r="PT35" s="48" t="s">
        <v>128</v>
      </c>
      <c r="PU35" s="42"/>
      <c r="PV35" s="48" t="s">
        <v>128</v>
      </c>
      <c r="PW35" s="42"/>
      <c r="PX35" s="48" t="s">
        <v>128</v>
      </c>
      <c r="PY35" s="42"/>
      <c r="PZ35" s="48" t="s">
        <v>128</v>
      </c>
      <c r="QA35" s="42"/>
      <c r="QB35" s="48" t="s">
        <v>128</v>
      </c>
      <c r="QC35" s="42"/>
      <c r="QD35" s="48" t="s">
        <v>128</v>
      </c>
      <c r="QE35" s="42"/>
      <c r="QF35" s="48" t="s">
        <v>128</v>
      </c>
      <c r="QG35" s="42"/>
      <c r="QH35" s="48" t="s">
        <v>128</v>
      </c>
      <c r="QI35" s="42"/>
      <c r="QJ35" s="48" t="s">
        <v>128</v>
      </c>
      <c r="QK35" s="42"/>
      <c r="QL35" s="48" t="s">
        <v>128</v>
      </c>
      <c r="QM35" s="42"/>
      <c r="QN35" s="48" t="s">
        <v>128</v>
      </c>
      <c r="QO35" s="42"/>
      <c r="QP35" s="48" t="s">
        <v>128</v>
      </c>
      <c r="QQ35" s="42"/>
      <c r="QR35" s="48" t="s">
        <v>128</v>
      </c>
      <c r="QS35" s="42"/>
      <c r="QT35" s="48" t="s">
        <v>128</v>
      </c>
      <c r="QU35" s="42"/>
      <c r="QV35" s="48" t="s">
        <v>128</v>
      </c>
      <c r="QW35" s="42"/>
      <c r="QX35" s="48" t="s">
        <v>128</v>
      </c>
      <c r="QY35" s="42"/>
      <c r="QZ35" s="48" t="s">
        <v>128</v>
      </c>
      <c r="RA35" s="42"/>
      <c r="RB35" s="48" t="s">
        <v>128</v>
      </c>
      <c r="RC35" s="42"/>
      <c r="RD35" s="48" t="s">
        <v>128</v>
      </c>
      <c r="RE35" s="42"/>
      <c r="RF35" s="48" t="s">
        <v>128</v>
      </c>
      <c r="RG35" s="42"/>
      <c r="RH35" s="48" t="s">
        <v>128</v>
      </c>
      <c r="RI35" s="42"/>
      <c r="RJ35" s="48" t="s">
        <v>128</v>
      </c>
      <c r="RK35" s="42"/>
      <c r="RL35" s="48" t="s">
        <v>128</v>
      </c>
      <c r="RM35" s="42"/>
      <c r="RN35" s="48" t="s">
        <v>128</v>
      </c>
      <c r="RO35" s="42"/>
      <c r="RP35" s="48" t="s">
        <v>128</v>
      </c>
      <c r="RQ35" s="42"/>
      <c r="RR35" s="48" t="s">
        <v>128</v>
      </c>
      <c r="RS35" s="42"/>
      <c r="RT35" s="48" t="s">
        <v>128</v>
      </c>
      <c r="RU35" s="42"/>
      <c r="RV35" s="48" t="s">
        <v>128</v>
      </c>
      <c r="RW35" s="42"/>
      <c r="RX35" s="48" t="s">
        <v>128</v>
      </c>
      <c r="RY35" s="42"/>
      <c r="RZ35" s="48" t="s">
        <v>128</v>
      </c>
      <c r="SA35" s="42"/>
      <c r="SB35" s="48" t="s">
        <v>128</v>
      </c>
      <c r="SC35" s="42"/>
      <c r="SD35" s="48" t="s">
        <v>128</v>
      </c>
      <c r="SE35" s="42"/>
      <c r="SF35" s="48" t="s">
        <v>128</v>
      </c>
      <c r="SG35" s="42"/>
      <c r="SH35" s="48" t="s">
        <v>128</v>
      </c>
      <c r="SI35" s="42"/>
      <c r="SJ35" s="48" t="s">
        <v>128</v>
      </c>
      <c r="SK35" s="42"/>
      <c r="SL35" s="48" t="s">
        <v>128</v>
      </c>
      <c r="SM35" s="42"/>
      <c r="SN35" s="48" t="s">
        <v>128</v>
      </c>
      <c r="SO35" s="42"/>
      <c r="SP35" s="48" t="s">
        <v>128</v>
      </c>
      <c r="SQ35" s="42"/>
      <c r="SR35" s="48" t="s">
        <v>128</v>
      </c>
      <c r="SS35" s="42"/>
      <c r="ST35" s="48" t="s">
        <v>128</v>
      </c>
      <c r="SU35" s="42"/>
      <c r="SV35" s="48" t="s">
        <v>128</v>
      </c>
      <c r="SW35" s="42"/>
      <c r="SX35" s="48" t="s">
        <v>128</v>
      </c>
      <c r="SY35" s="42"/>
      <c r="SZ35" s="48" t="s">
        <v>128</v>
      </c>
      <c r="TA35" s="42"/>
      <c r="TB35" s="48" t="s">
        <v>128</v>
      </c>
      <c r="TC35" s="42"/>
      <c r="TD35" s="48" t="s">
        <v>128</v>
      </c>
      <c r="TE35" s="42"/>
      <c r="TF35" s="48" t="s">
        <v>128</v>
      </c>
      <c r="TG35" s="42"/>
      <c r="TH35" s="48" t="s">
        <v>128</v>
      </c>
      <c r="TI35" s="42"/>
      <c r="TJ35" s="48" t="s">
        <v>128</v>
      </c>
      <c r="TK35" s="42"/>
      <c r="TL35" s="48" t="s">
        <v>128</v>
      </c>
      <c r="TM35" s="42"/>
      <c r="TN35" s="48" t="s">
        <v>128</v>
      </c>
      <c r="TO35" s="42"/>
      <c r="TP35" s="48" t="s">
        <v>128</v>
      </c>
      <c r="TQ35" s="42"/>
      <c r="TR35" s="48" t="s">
        <v>128</v>
      </c>
      <c r="TS35" s="42"/>
      <c r="TT35" s="48" t="s">
        <v>128</v>
      </c>
      <c r="TU35" s="42"/>
      <c r="TV35" s="48" t="s">
        <v>128</v>
      </c>
      <c r="TW35" s="42"/>
      <c r="TX35" s="48" t="s">
        <v>128</v>
      </c>
      <c r="TY35" s="42"/>
      <c r="TZ35" s="48" t="s">
        <v>128</v>
      </c>
      <c r="UA35" s="42"/>
      <c r="UB35" s="48" t="s">
        <v>128</v>
      </c>
      <c r="UC35" s="42"/>
      <c r="UD35" s="48" t="s">
        <v>128</v>
      </c>
      <c r="UE35" s="42"/>
      <c r="UF35" s="48" t="s">
        <v>128</v>
      </c>
      <c r="UG35" s="42"/>
      <c r="UH35" s="48" t="s">
        <v>128</v>
      </c>
      <c r="UI35" s="42"/>
      <c r="UJ35" s="48" t="s">
        <v>128</v>
      </c>
      <c r="UK35" s="42"/>
      <c r="UL35" s="48" t="s">
        <v>128</v>
      </c>
      <c r="UM35" s="42"/>
      <c r="UN35" s="48" t="s">
        <v>128</v>
      </c>
      <c r="UO35" s="42"/>
      <c r="UP35" s="48" t="s">
        <v>128</v>
      </c>
      <c r="UQ35" s="42"/>
      <c r="UR35" s="48" t="s">
        <v>128</v>
      </c>
      <c r="US35" s="42"/>
      <c r="UT35" s="48" t="s">
        <v>128</v>
      </c>
      <c r="UU35" s="42"/>
      <c r="UV35" s="48" t="s">
        <v>128</v>
      </c>
      <c r="UW35" s="42"/>
      <c r="UX35" s="48" t="s">
        <v>128</v>
      </c>
      <c r="UY35" s="42"/>
      <c r="UZ35" s="48" t="s">
        <v>128</v>
      </c>
      <c r="VA35" s="42"/>
      <c r="VB35" s="48" t="s">
        <v>128</v>
      </c>
      <c r="VC35" s="42"/>
      <c r="VD35" s="48" t="s">
        <v>128</v>
      </c>
      <c r="VE35" s="42"/>
      <c r="VF35" s="48" t="s">
        <v>128</v>
      </c>
      <c r="VG35" s="42"/>
      <c r="VH35" s="48" t="s">
        <v>128</v>
      </c>
      <c r="VI35" s="42"/>
      <c r="VJ35" s="48" t="s">
        <v>128</v>
      </c>
      <c r="VK35" s="42"/>
      <c r="VL35" s="48" t="s">
        <v>128</v>
      </c>
      <c r="VM35" s="42"/>
      <c r="VN35" s="48" t="s">
        <v>128</v>
      </c>
      <c r="VO35" s="42"/>
      <c r="VP35" s="48" t="s">
        <v>128</v>
      </c>
      <c r="VQ35" s="42"/>
      <c r="VR35" s="48" t="s">
        <v>128</v>
      </c>
      <c r="VS35" s="42"/>
      <c r="VT35" s="48" t="s">
        <v>128</v>
      </c>
      <c r="VU35" s="42"/>
      <c r="VV35" s="48" t="s">
        <v>128</v>
      </c>
      <c r="VW35" s="42"/>
      <c r="VX35" s="48" t="s">
        <v>128</v>
      </c>
      <c r="VY35" s="42"/>
      <c r="VZ35" s="48" t="s">
        <v>128</v>
      </c>
      <c r="WA35" s="42"/>
      <c r="WB35" s="48" t="s">
        <v>128</v>
      </c>
      <c r="WC35" s="42"/>
    </row>
    <row r="36" spans="1:601">
      <c r="A36" s="48" t="s">
        <v>127</v>
      </c>
      <c r="B36" s="42"/>
      <c r="C36" s="42"/>
      <c r="D36" s="48" t="s">
        <v>127</v>
      </c>
      <c r="E36" s="42"/>
      <c r="F36" s="48" t="s">
        <v>127</v>
      </c>
      <c r="G36" s="42"/>
      <c r="H36" s="48" t="s">
        <v>127</v>
      </c>
      <c r="I36" s="42"/>
      <c r="J36" s="48" t="s">
        <v>127</v>
      </c>
      <c r="K36" s="42"/>
      <c r="L36" s="48" t="s">
        <v>127</v>
      </c>
      <c r="M36" s="42"/>
      <c r="N36" s="48" t="s">
        <v>127</v>
      </c>
      <c r="O36" s="42"/>
      <c r="P36" s="48" t="s">
        <v>127</v>
      </c>
      <c r="Q36" s="42"/>
      <c r="R36" s="48" t="s">
        <v>127</v>
      </c>
      <c r="S36" s="42"/>
      <c r="T36" s="48" t="s">
        <v>127</v>
      </c>
      <c r="U36" s="42"/>
      <c r="V36" s="48" t="s">
        <v>127</v>
      </c>
      <c r="W36" s="42"/>
      <c r="X36" s="48" t="s">
        <v>127</v>
      </c>
      <c r="Y36" s="42"/>
      <c r="Z36" s="48" t="s">
        <v>127</v>
      </c>
      <c r="AA36" s="42"/>
      <c r="AB36" s="48" t="s">
        <v>127</v>
      </c>
      <c r="AC36" s="42"/>
      <c r="AD36" s="48" t="s">
        <v>127</v>
      </c>
      <c r="AE36" s="42"/>
      <c r="AF36" s="48" t="s">
        <v>127</v>
      </c>
      <c r="AG36" s="42"/>
      <c r="AH36" s="48" t="s">
        <v>127</v>
      </c>
      <c r="AI36" s="42"/>
      <c r="AJ36" s="48" t="s">
        <v>127</v>
      </c>
      <c r="AK36" s="42"/>
      <c r="AL36" s="48" t="s">
        <v>127</v>
      </c>
      <c r="AM36" s="42"/>
      <c r="AN36" s="48" t="s">
        <v>127</v>
      </c>
      <c r="AO36" s="42"/>
      <c r="AP36" s="48" t="s">
        <v>127</v>
      </c>
      <c r="AQ36" s="42"/>
      <c r="AR36" s="48" t="s">
        <v>127</v>
      </c>
      <c r="AS36" s="42"/>
      <c r="AT36" s="48" t="s">
        <v>127</v>
      </c>
      <c r="AU36" s="42"/>
      <c r="AV36" s="48" t="s">
        <v>127</v>
      </c>
      <c r="AW36" s="42"/>
      <c r="AX36" s="48" t="s">
        <v>127</v>
      </c>
      <c r="AY36" s="42"/>
      <c r="AZ36" s="48" t="s">
        <v>127</v>
      </c>
      <c r="BA36" s="42"/>
      <c r="BB36" s="48" t="s">
        <v>127</v>
      </c>
      <c r="BC36" s="42"/>
      <c r="BD36" s="48" t="s">
        <v>127</v>
      </c>
      <c r="BE36" s="42"/>
      <c r="BF36" s="48" t="s">
        <v>127</v>
      </c>
      <c r="BG36" s="42"/>
      <c r="BH36" s="48" t="s">
        <v>127</v>
      </c>
      <c r="BI36" s="42"/>
      <c r="BJ36" s="48" t="s">
        <v>127</v>
      </c>
      <c r="BK36" s="42"/>
      <c r="BL36" s="48" t="s">
        <v>127</v>
      </c>
      <c r="BM36" s="42"/>
      <c r="BN36" s="48" t="s">
        <v>127</v>
      </c>
      <c r="BO36" s="42"/>
      <c r="BP36" s="48" t="s">
        <v>127</v>
      </c>
      <c r="BQ36" s="42"/>
      <c r="BR36" s="48" t="s">
        <v>127</v>
      </c>
      <c r="BS36" s="42"/>
      <c r="BT36" s="48" t="s">
        <v>127</v>
      </c>
      <c r="BU36" s="42"/>
      <c r="BV36" s="48" t="s">
        <v>127</v>
      </c>
      <c r="BW36" s="42"/>
      <c r="BX36" s="48" t="s">
        <v>127</v>
      </c>
      <c r="BY36" s="42"/>
      <c r="BZ36" s="48" t="s">
        <v>127</v>
      </c>
      <c r="CA36" s="42"/>
      <c r="CB36" s="48" t="s">
        <v>127</v>
      </c>
      <c r="CC36" s="42"/>
      <c r="CD36" s="48" t="s">
        <v>127</v>
      </c>
      <c r="CE36" s="42"/>
      <c r="CF36" s="48" t="s">
        <v>127</v>
      </c>
      <c r="CG36" s="42"/>
      <c r="CH36" s="48" t="s">
        <v>127</v>
      </c>
      <c r="CI36" s="42"/>
      <c r="CJ36" s="48" t="s">
        <v>127</v>
      </c>
      <c r="CK36" s="42"/>
      <c r="CL36" s="48" t="s">
        <v>127</v>
      </c>
      <c r="CM36" s="42"/>
      <c r="CN36" s="48" t="s">
        <v>127</v>
      </c>
      <c r="CO36" s="42"/>
      <c r="CP36" s="48" t="s">
        <v>127</v>
      </c>
      <c r="CQ36" s="42"/>
      <c r="CR36" s="48" t="s">
        <v>127</v>
      </c>
      <c r="CS36" s="42"/>
      <c r="CT36" s="48" t="s">
        <v>127</v>
      </c>
      <c r="CU36" s="42"/>
      <c r="CV36" s="48" t="s">
        <v>127</v>
      </c>
      <c r="CW36" s="42"/>
      <c r="CX36" s="48" t="s">
        <v>127</v>
      </c>
      <c r="CY36" s="42"/>
      <c r="CZ36" s="48" t="s">
        <v>127</v>
      </c>
      <c r="DA36" s="42"/>
      <c r="DB36" s="48" t="s">
        <v>127</v>
      </c>
      <c r="DC36" s="42"/>
      <c r="DD36" s="48" t="s">
        <v>127</v>
      </c>
      <c r="DE36" s="42"/>
      <c r="DF36" s="48" t="s">
        <v>127</v>
      </c>
      <c r="DG36" s="42"/>
      <c r="DH36" s="48" t="s">
        <v>127</v>
      </c>
      <c r="DI36" s="42"/>
      <c r="DJ36" s="48" t="s">
        <v>127</v>
      </c>
      <c r="DK36" s="42"/>
      <c r="DL36" s="48" t="s">
        <v>127</v>
      </c>
      <c r="DM36" s="42"/>
      <c r="DN36" s="48" t="s">
        <v>127</v>
      </c>
      <c r="DO36" s="42"/>
      <c r="DP36" s="48" t="s">
        <v>127</v>
      </c>
      <c r="DQ36" s="42"/>
      <c r="DR36" s="48" t="s">
        <v>127</v>
      </c>
      <c r="DS36" s="42"/>
      <c r="DT36" s="48" t="s">
        <v>127</v>
      </c>
      <c r="DU36" s="42"/>
      <c r="DV36" s="48" t="s">
        <v>127</v>
      </c>
      <c r="DW36" s="42"/>
      <c r="DX36" s="48" t="s">
        <v>127</v>
      </c>
      <c r="DY36" s="42"/>
      <c r="DZ36" s="48" t="s">
        <v>127</v>
      </c>
      <c r="EA36" s="42"/>
      <c r="EB36" s="48" t="s">
        <v>127</v>
      </c>
      <c r="EC36" s="42"/>
      <c r="ED36" s="48" t="s">
        <v>127</v>
      </c>
      <c r="EE36" s="42"/>
      <c r="EF36" s="48" t="s">
        <v>127</v>
      </c>
      <c r="EG36" s="42"/>
      <c r="EH36" s="48" t="s">
        <v>127</v>
      </c>
      <c r="EI36" s="42"/>
      <c r="EJ36" s="48" t="s">
        <v>127</v>
      </c>
      <c r="EK36" s="42"/>
      <c r="EL36" s="48" t="s">
        <v>127</v>
      </c>
      <c r="EM36" s="42"/>
      <c r="EN36" s="48" t="s">
        <v>127</v>
      </c>
      <c r="EO36" s="42"/>
      <c r="EP36" s="48" t="s">
        <v>127</v>
      </c>
      <c r="EQ36" s="42"/>
      <c r="ER36" s="48" t="s">
        <v>127</v>
      </c>
      <c r="ES36" s="42"/>
      <c r="ET36" s="48" t="s">
        <v>127</v>
      </c>
      <c r="EU36" s="42"/>
      <c r="EV36" s="48" t="s">
        <v>127</v>
      </c>
      <c r="EW36" s="42"/>
      <c r="EX36" s="48" t="s">
        <v>127</v>
      </c>
      <c r="EY36" s="42"/>
      <c r="EZ36" s="48" t="s">
        <v>127</v>
      </c>
      <c r="FA36" s="42"/>
      <c r="FB36" s="48" t="s">
        <v>127</v>
      </c>
      <c r="FC36" s="42"/>
      <c r="FD36" s="48" t="s">
        <v>127</v>
      </c>
      <c r="FE36" s="42"/>
      <c r="FF36" s="48" t="s">
        <v>127</v>
      </c>
      <c r="FG36" s="42"/>
      <c r="FH36" s="48" t="s">
        <v>127</v>
      </c>
      <c r="FI36" s="42"/>
      <c r="FJ36" s="48" t="s">
        <v>127</v>
      </c>
      <c r="FK36" s="42"/>
      <c r="FL36" s="48" t="s">
        <v>127</v>
      </c>
      <c r="FM36" s="42"/>
      <c r="FN36" s="48" t="s">
        <v>127</v>
      </c>
      <c r="FO36" s="42"/>
      <c r="FP36" s="48" t="s">
        <v>127</v>
      </c>
      <c r="FQ36" s="42"/>
      <c r="FR36" s="48" t="s">
        <v>127</v>
      </c>
      <c r="FS36" s="42"/>
      <c r="FT36" s="48" t="s">
        <v>127</v>
      </c>
      <c r="FU36" s="42"/>
      <c r="FV36" s="48" t="s">
        <v>127</v>
      </c>
      <c r="FW36" s="42"/>
      <c r="FX36" s="48" t="s">
        <v>127</v>
      </c>
      <c r="FY36" s="42"/>
      <c r="FZ36" s="48" t="s">
        <v>127</v>
      </c>
      <c r="GA36" s="42"/>
      <c r="GB36" s="48" t="s">
        <v>127</v>
      </c>
      <c r="GC36" s="42"/>
      <c r="GD36" s="48" t="s">
        <v>127</v>
      </c>
      <c r="GE36" s="42"/>
      <c r="GF36" s="48" t="s">
        <v>127</v>
      </c>
      <c r="GG36" s="42"/>
      <c r="GH36" s="48" t="s">
        <v>127</v>
      </c>
      <c r="GI36" s="42"/>
      <c r="GJ36" s="48" t="s">
        <v>127</v>
      </c>
      <c r="GK36" s="42"/>
      <c r="GL36" s="48" t="s">
        <v>127</v>
      </c>
      <c r="GM36" s="42"/>
      <c r="GN36" s="48" t="s">
        <v>127</v>
      </c>
      <c r="GO36" s="42"/>
      <c r="GP36" s="48" t="s">
        <v>127</v>
      </c>
      <c r="GQ36" s="42"/>
      <c r="GR36" s="48" t="s">
        <v>127</v>
      </c>
      <c r="GS36" s="42"/>
      <c r="GT36" s="48" t="s">
        <v>127</v>
      </c>
      <c r="GU36" s="42"/>
      <c r="GV36" s="48" t="s">
        <v>127</v>
      </c>
      <c r="GW36" s="42"/>
      <c r="GX36" s="48" t="s">
        <v>127</v>
      </c>
      <c r="GY36" s="42"/>
      <c r="GZ36" s="48" t="s">
        <v>127</v>
      </c>
      <c r="HA36" s="42"/>
      <c r="HB36" s="48" t="s">
        <v>127</v>
      </c>
      <c r="HC36" s="42"/>
      <c r="HD36" s="48" t="s">
        <v>127</v>
      </c>
      <c r="HE36" s="42"/>
      <c r="HF36" s="48" t="s">
        <v>127</v>
      </c>
      <c r="HG36" s="42"/>
      <c r="HH36" s="48" t="s">
        <v>127</v>
      </c>
      <c r="HI36" s="42"/>
      <c r="HJ36" s="48" t="s">
        <v>127</v>
      </c>
      <c r="HK36" s="42"/>
      <c r="HL36" s="48" t="s">
        <v>127</v>
      </c>
      <c r="HM36" s="42"/>
      <c r="HN36" s="48" t="s">
        <v>127</v>
      </c>
      <c r="HO36" s="42"/>
      <c r="HP36" s="48" t="s">
        <v>127</v>
      </c>
      <c r="HQ36" s="42"/>
      <c r="HR36" s="48" t="s">
        <v>127</v>
      </c>
      <c r="HS36" s="42"/>
      <c r="HT36" s="48" t="s">
        <v>127</v>
      </c>
      <c r="HU36" s="42"/>
      <c r="HV36" s="48" t="s">
        <v>127</v>
      </c>
      <c r="HW36" s="42"/>
      <c r="HX36" s="48" t="s">
        <v>127</v>
      </c>
      <c r="HY36" s="42"/>
      <c r="HZ36" s="48" t="s">
        <v>127</v>
      </c>
      <c r="IA36" s="42"/>
      <c r="IB36" s="48" t="s">
        <v>127</v>
      </c>
      <c r="IC36" s="42"/>
      <c r="ID36" s="48" t="s">
        <v>127</v>
      </c>
      <c r="IE36" s="42"/>
      <c r="IF36" s="48" t="s">
        <v>127</v>
      </c>
      <c r="IG36" s="42"/>
      <c r="IH36" s="48" t="s">
        <v>127</v>
      </c>
      <c r="II36" s="42"/>
      <c r="IJ36" s="48" t="s">
        <v>127</v>
      </c>
      <c r="IK36" s="42"/>
      <c r="IL36" s="48" t="s">
        <v>127</v>
      </c>
      <c r="IM36" s="42"/>
      <c r="IN36" s="48" t="s">
        <v>127</v>
      </c>
      <c r="IO36" s="42"/>
      <c r="IP36" s="48" t="s">
        <v>127</v>
      </c>
      <c r="IQ36" s="42"/>
      <c r="IR36" s="48" t="s">
        <v>127</v>
      </c>
      <c r="IS36" s="42"/>
      <c r="IT36" s="48" t="s">
        <v>127</v>
      </c>
      <c r="IU36" s="42"/>
      <c r="IV36" s="48" t="s">
        <v>127</v>
      </c>
      <c r="IW36" s="42"/>
      <c r="IX36" s="48" t="s">
        <v>127</v>
      </c>
      <c r="IY36" s="42"/>
      <c r="IZ36" s="48" t="s">
        <v>127</v>
      </c>
      <c r="JA36" s="42"/>
      <c r="JB36" s="48" t="s">
        <v>127</v>
      </c>
      <c r="JC36" s="42"/>
      <c r="JD36" s="48" t="s">
        <v>127</v>
      </c>
      <c r="JE36" s="42"/>
      <c r="JF36" s="48" t="s">
        <v>127</v>
      </c>
      <c r="JG36" s="42"/>
      <c r="JH36" s="48" t="s">
        <v>127</v>
      </c>
      <c r="JI36" s="42"/>
      <c r="JJ36" s="48" t="s">
        <v>127</v>
      </c>
      <c r="JK36" s="42"/>
      <c r="JL36" s="48" t="s">
        <v>127</v>
      </c>
      <c r="JM36" s="42"/>
      <c r="JN36" s="48" t="s">
        <v>127</v>
      </c>
      <c r="JO36" s="42"/>
      <c r="JP36" s="48" t="s">
        <v>127</v>
      </c>
      <c r="JQ36" s="42"/>
      <c r="JR36" s="48" t="s">
        <v>127</v>
      </c>
      <c r="JS36" s="42"/>
      <c r="JT36" s="48" t="s">
        <v>127</v>
      </c>
      <c r="JU36" s="42"/>
      <c r="JV36" s="48" t="s">
        <v>127</v>
      </c>
      <c r="JW36" s="42"/>
      <c r="JX36" s="48" t="s">
        <v>127</v>
      </c>
      <c r="JY36" s="42"/>
      <c r="JZ36" s="48" t="s">
        <v>127</v>
      </c>
      <c r="KA36" s="42"/>
      <c r="KB36" s="48" t="s">
        <v>127</v>
      </c>
      <c r="KC36" s="42"/>
      <c r="KD36" s="48" t="s">
        <v>127</v>
      </c>
      <c r="KE36" s="42"/>
      <c r="KF36" s="48" t="s">
        <v>127</v>
      </c>
      <c r="KG36" s="42"/>
      <c r="KH36" s="48" t="s">
        <v>127</v>
      </c>
      <c r="KI36" s="42"/>
      <c r="KJ36" s="48" t="s">
        <v>127</v>
      </c>
      <c r="KK36" s="42"/>
      <c r="KL36" s="48" t="s">
        <v>127</v>
      </c>
      <c r="KM36" s="42"/>
      <c r="KN36" s="48" t="s">
        <v>127</v>
      </c>
      <c r="KO36" s="42"/>
      <c r="KP36" s="48" t="s">
        <v>127</v>
      </c>
      <c r="KQ36" s="42"/>
      <c r="KR36" s="48" t="s">
        <v>127</v>
      </c>
      <c r="KS36" s="42"/>
      <c r="KT36" s="48" t="s">
        <v>127</v>
      </c>
      <c r="KU36" s="42"/>
      <c r="KV36" s="48" t="s">
        <v>127</v>
      </c>
      <c r="KW36" s="42"/>
      <c r="KX36" s="48" t="s">
        <v>127</v>
      </c>
      <c r="KY36" s="42"/>
      <c r="KZ36" s="48" t="s">
        <v>127</v>
      </c>
      <c r="LA36" s="42"/>
      <c r="LB36" s="48" t="s">
        <v>127</v>
      </c>
      <c r="LC36" s="42"/>
      <c r="LD36" s="48" t="s">
        <v>127</v>
      </c>
      <c r="LE36" s="42"/>
      <c r="LF36" s="48" t="s">
        <v>127</v>
      </c>
      <c r="LG36" s="42"/>
      <c r="LH36" s="48" t="s">
        <v>127</v>
      </c>
      <c r="LI36" s="42"/>
      <c r="LJ36" s="48" t="s">
        <v>127</v>
      </c>
      <c r="LK36" s="42"/>
      <c r="LL36" s="48" t="s">
        <v>127</v>
      </c>
      <c r="LM36" s="42"/>
      <c r="LN36" s="48" t="s">
        <v>127</v>
      </c>
      <c r="LO36" s="42"/>
      <c r="LP36" s="48" t="s">
        <v>127</v>
      </c>
      <c r="LQ36" s="42"/>
      <c r="LR36" s="48" t="s">
        <v>127</v>
      </c>
      <c r="LS36" s="42"/>
      <c r="LT36" s="48" t="s">
        <v>127</v>
      </c>
      <c r="LU36" s="42"/>
      <c r="LV36" s="48" t="s">
        <v>127</v>
      </c>
      <c r="LW36" s="42"/>
      <c r="LX36" s="48" t="s">
        <v>127</v>
      </c>
      <c r="LY36" s="42"/>
      <c r="LZ36" s="48" t="s">
        <v>127</v>
      </c>
      <c r="MA36" s="42"/>
      <c r="MB36" s="48" t="s">
        <v>127</v>
      </c>
      <c r="MC36" s="42"/>
      <c r="MD36" s="48" t="s">
        <v>127</v>
      </c>
      <c r="ME36" s="42"/>
      <c r="MF36" s="48" t="s">
        <v>127</v>
      </c>
      <c r="MG36" s="42"/>
      <c r="MH36" s="48" t="s">
        <v>127</v>
      </c>
      <c r="MI36" s="42"/>
      <c r="MJ36" s="48" t="s">
        <v>127</v>
      </c>
      <c r="MK36" s="42"/>
      <c r="ML36" s="48" t="s">
        <v>127</v>
      </c>
      <c r="MM36" s="42"/>
      <c r="MN36" s="48" t="s">
        <v>127</v>
      </c>
      <c r="MO36" s="42"/>
      <c r="MP36" s="48" t="s">
        <v>127</v>
      </c>
      <c r="MQ36" s="42"/>
      <c r="MR36" s="48" t="s">
        <v>127</v>
      </c>
      <c r="MS36" s="42"/>
      <c r="MT36" s="48" t="s">
        <v>127</v>
      </c>
      <c r="MU36" s="42"/>
      <c r="MV36" s="48" t="s">
        <v>127</v>
      </c>
      <c r="MW36" s="42"/>
      <c r="MX36" s="48" t="s">
        <v>127</v>
      </c>
      <c r="MY36" s="42"/>
      <c r="MZ36" s="48" t="s">
        <v>127</v>
      </c>
      <c r="NA36" s="42"/>
      <c r="NB36" s="48" t="s">
        <v>127</v>
      </c>
      <c r="NC36" s="42"/>
      <c r="ND36" s="48" t="s">
        <v>127</v>
      </c>
      <c r="NE36" s="42"/>
      <c r="NF36" s="48" t="s">
        <v>127</v>
      </c>
      <c r="NG36" s="42"/>
      <c r="NH36" s="48" t="s">
        <v>127</v>
      </c>
      <c r="NI36" s="42"/>
      <c r="NJ36" s="48" t="s">
        <v>127</v>
      </c>
      <c r="NK36" s="42"/>
      <c r="NL36" s="48" t="s">
        <v>127</v>
      </c>
      <c r="NM36" s="42"/>
      <c r="NN36" s="48" t="s">
        <v>127</v>
      </c>
      <c r="NO36" s="42"/>
      <c r="NP36" s="48" t="s">
        <v>127</v>
      </c>
      <c r="NQ36" s="42"/>
      <c r="NR36" s="48" t="s">
        <v>127</v>
      </c>
      <c r="NS36" s="42"/>
      <c r="NT36" s="48" t="s">
        <v>127</v>
      </c>
      <c r="NU36" s="42"/>
      <c r="NV36" s="48" t="s">
        <v>127</v>
      </c>
      <c r="NW36" s="42"/>
      <c r="NX36" s="48" t="s">
        <v>127</v>
      </c>
      <c r="NY36" s="42"/>
      <c r="NZ36" s="48" t="s">
        <v>127</v>
      </c>
      <c r="OA36" s="42"/>
      <c r="OB36" s="48" t="s">
        <v>127</v>
      </c>
      <c r="OC36" s="42"/>
      <c r="OD36" s="48" t="s">
        <v>127</v>
      </c>
      <c r="OE36" s="42"/>
      <c r="OF36" s="48" t="s">
        <v>127</v>
      </c>
      <c r="OG36" s="42"/>
      <c r="OH36" s="48" t="s">
        <v>127</v>
      </c>
      <c r="OI36" s="42"/>
      <c r="OJ36" s="48" t="s">
        <v>127</v>
      </c>
      <c r="OK36" s="42"/>
      <c r="OL36" s="48" t="s">
        <v>127</v>
      </c>
      <c r="OM36" s="42"/>
      <c r="ON36" s="48" t="s">
        <v>127</v>
      </c>
      <c r="OO36" s="42"/>
      <c r="OP36" s="48" t="s">
        <v>127</v>
      </c>
      <c r="OQ36" s="42"/>
      <c r="OR36" s="48" t="s">
        <v>127</v>
      </c>
      <c r="OS36" s="42"/>
      <c r="OT36" s="48" t="s">
        <v>127</v>
      </c>
      <c r="OU36" s="42"/>
      <c r="OV36" s="48" t="s">
        <v>127</v>
      </c>
      <c r="OW36" s="42"/>
      <c r="OX36" s="48" t="s">
        <v>127</v>
      </c>
      <c r="OY36" s="42"/>
      <c r="OZ36" s="48" t="s">
        <v>127</v>
      </c>
      <c r="PA36" s="42"/>
      <c r="PB36" s="48" t="s">
        <v>127</v>
      </c>
      <c r="PC36" s="42"/>
      <c r="PD36" s="48" t="s">
        <v>127</v>
      </c>
      <c r="PE36" s="42"/>
      <c r="PF36" s="48" t="s">
        <v>127</v>
      </c>
      <c r="PG36" s="42"/>
      <c r="PH36" s="48" t="s">
        <v>127</v>
      </c>
      <c r="PI36" s="42"/>
      <c r="PJ36" s="48" t="s">
        <v>127</v>
      </c>
      <c r="PK36" s="42"/>
      <c r="PL36" s="48" t="s">
        <v>127</v>
      </c>
      <c r="PM36" s="42"/>
      <c r="PN36" s="48" t="s">
        <v>127</v>
      </c>
      <c r="PO36" s="42"/>
      <c r="PP36" s="48" t="s">
        <v>127</v>
      </c>
      <c r="PQ36" s="42"/>
      <c r="PR36" s="48" t="s">
        <v>127</v>
      </c>
      <c r="PS36" s="42"/>
      <c r="PT36" s="48" t="s">
        <v>127</v>
      </c>
      <c r="PU36" s="42"/>
      <c r="PV36" s="48" t="s">
        <v>127</v>
      </c>
      <c r="PW36" s="42"/>
      <c r="PX36" s="48" t="s">
        <v>127</v>
      </c>
      <c r="PY36" s="42"/>
      <c r="PZ36" s="48" t="s">
        <v>127</v>
      </c>
      <c r="QA36" s="42"/>
      <c r="QB36" s="48" t="s">
        <v>127</v>
      </c>
      <c r="QC36" s="42"/>
      <c r="QD36" s="48" t="s">
        <v>127</v>
      </c>
      <c r="QE36" s="42"/>
      <c r="QF36" s="48" t="s">
        <v>127</v>
      </c>
      <c r="QG36" s="42"/>
      <c r="QH36" s="48" t="s">
        <v>127</v>
      </c>
      <c r="QI36" s="42"/>
      <c r="QJ36" s="48" t="s">
        <v>127</v>
      </c>
      <c r="QK36" s="42"/>
      <c r="QL36" s="48" t="s">
        <v>127</v>
      </c>
      <c r="QM36" s="42"/>
      <c r="QN36" s="48" t="s">
        <v>127</v>
      </c>
      <c r="QO36" s="42"/>
      <c r="QP36" s="48" t="s">
        <v>127</v>
      </c>
      <c r="QQ36" s="42"/>
      <c r="QR36" s="48" t="s">
        <v>127</v>
      </c>
      <c r="QS36" s="42"/>
      <c r="QT36" s="48" t="s">
        <v>127</v>
      </c>
      <c r="QU36" s="42"/>
      <c r="QV36" s="48" t="s">
        <v>127</v>
      </c>
      <c r="QW36" s="42"/>
      <c r="QX36" s="48" t="s">
        <v>127</v>
      </c>
      <c r="QY36" s="42"/>
      <c r="QZ36" s="48" t="s">
        <v>127</v>
      </c>
      <c r="RA36" s="42"/>
      <c r="RB36" s="48" t="s">
        <v>127</v>
      </c>
      <c r="RC36" s="42"/>
      <c r="RD36" s="48" t="s">
        <v>127</v>
      </c>
      <c r="RE36" s="42"/>
      <c r="RF36" s="48" t="s">
        <v>127</v>
      </c>
      <c r="RG36" s="42"/>
      <c r="RH36" s="48" t="s">
        <v>127</v>
      </c>
      <c r="RI36" s="42"/>
      <c r="RJ36" s="48" t="s">
        <v>127</v>
      </c>
      <c r="RK36" s="42"/>
      <c r="RL36" s="48" t="s">
        <v>127</v>
      </c>
      <c r="RM36" s="42"/>
      <c r="RN36" s="48" t="s">
        <v>127</v>
      </c>
      <c r="RO36" s="42"/>
      <c r="RP36" s="48" t="s">
        <v>127</v>
      </c>
      <c r="RQ36" s="42"/>
      <c r="RR36" s="48" t="s">
        <v>127</v>
      </c>
      <c r="RS36" s="42"/>
      <c r="RT36" s="48" t="s">
        <v>127</v>
      </c>
      <c r="RU36" s="42"/>
      <c r="RV36" s="48" t="s">
        <v>127</v>
      </c>
      <c r="RW36" s="42"/>
      <c r="RX36" s="48" t="s">
        <v>127</v>
      </c>
      <c r="RY36" s="42"/>
      <c r="RZ36" s="48" t="s">
        <v>127</v>
      </c>
      <c r="SA36" s="42"/>
      <c r="SB36" s="48" t="s">
        <v>127</v>
      </c>
      <c r="SC36" s="42"/>
      <c r="SD36" s="48" t="s">
        <v>127</v>
      </c>
      <c r="SE36" s="42"/>
      <c r="SF36" s="48" t="s">
        <v>127</v>
      </c>
      <c r="SG36" s="42"/>
      <c r="SH36" s="48" t="s">
        <v>127</v>
      </c>
      <c r="SI36" s="42"/>
      <c r="SJ36" s="48" t="s">
        <v>127</v>
      </c>
      <c r="SK36" s="42"/>
      <c r="SL36" s="48" t="s">
        <v>127</v>
      </c>
      <c r="SM36" s="42"/>
      <c r="SN36" s="48" t="s">
        <v>127</v>
      </c>
      <c r="SO36" s="42"/>
      <c r="SP36" s="48" t="s">
        <v>127</v>
      </c>
      <c r="SQ36" s="42"/>
      <c r="SR36" s="48" t="s">
        <v>127</v>
      </c>
      <c r="SS36" s="42"/>
      <c r="ST36" s="48" t="s">
        <v>127</v>
      </c>
      <c r="SU36" s="42"/>
      <c r="SV36" s="48" t="s">
        <v>127</v>
      </c>
      <c r="SW36" s="42"/>
      <c r="SX36" s="48" t="s">
        <v>127</v>
      </c>
      <c r="SY36" s="42"/>
      <c r="SZ36" s="48" t="s">
        <v>127</v>
      </c>
      <c r="TA36" s="42"/>
      <c r="TB36" s="48" t="s">
        <v>127</v>
      </c>
      <c r="TC36" s="42"/>
      <c r="TD36" s="48" t="s">
        <v>127</v>
      </c>
      <c r="TE36" s="42"/>
      <c r="TF36" s="48" t="s">
        <v>127</v>
      </c>
      <c r="TG36" s="42"/>
      <c r="TH36" s="48" t="s">
        <v>127</v>
      </c>
      <c r="TI36" s="42"/>
      <c r="TJ36" s="48" t="s">
        <v>127</v>
      </c>
      <c r="TK36" s="42"/>
      <c r="TL36" s="48" t="s">
        <v>127</v>
      </c>
      <c r="TM36" s="42"/>
      <c r="TN36" s="48" t="s">
        <v>127</v>
      </c>
      <c r="TO36" s="42"/>
      <c r="TP36" s="48" t="s">
        <v>127</v>
      </c>
      <c r="TQ36" s="42"/>
      <c r="TR36" s="48" t="s">
        <v>127</v>
      </c>
      <c r="TS36" s="42"/>
      <c r="TT36" s="48" t="s">
        <v>127</v>
      </c>
      <c r="TU36" s="42"/>
      <c r="TV36" s="48" t="s">
        <v>127</v>
      </c>
      <c r="TW36" s="42"/>
      <c r="TX36" s="48" t="s">
        <v>127</v>
      </c>
      <c r="TY36" s="42"/>
      <c r="TZ36" s="48" t="s">
        <v>127</v>
      </c>
      <c r="UA36" s="42"/>
      <c r="UB36" s="48" t="s">
        <v>127</v>
      </c>
      <c r="UC36" s="42"/>
      <c r="UD36" s="48" t="s">
        <v>127</v>
      </c>
      <c r="UE36" s="42"/>
      <c r="UF36" s="48" t="s">
        <v>127</v>
      </c>
      <c r="UG36" s="42"/>
      <c r="UH36" s="48" t="s">
        <v>127</v>
      </c>
      <c r="UI36" s="42"/>
      <c r="UJ36" s="48" t="s">
        <v>127</v>
      </c>
      <c r="UK36" s="42"/>
      <c r="UL36" s="48" t="s">
        <v>127</v>
      </c>
      <c r="UM36" s="42"/>
      <c r="UN36" s="48" t="s">
        <v>127</v>
      </c>
      <c r="UO36" s="42"/>
      <c r="UP36" s="48" t="s">
        <v>127</v>
      </c>
      <c r="UQ36" s="42"/>
      <c r="UR36" s="48" t="s">
        <v>127</v>
      </c>
      <c r="US36" s="42"/>
      <c r="UT36" s="48" t="s">
        <v>127</v>
      </c>
      <c r="UU36" s="42"/>
      <c r="UV36" s="48" t="s">
        <v>127</v>
      </c>
      <c r="UW36" s="42"/>
      <c r="UX36" s="48" t="s">
        <v>127</v>
      </c>
      <c r="UY36" s="42"/>
      <c r="UZ36" s="48" t="s">
        <v>127</v>
      </c>
      <c r="VA36" s="42"/>
      <c r="VB36" s="48" t="s">
        <v>127</v>
      </c>
      <c r="VC36" s="42"/>
      <c r="VD36" s="48" t="s">
        <v>127</v>
      </c>
      <c r="VE36" s="42"/>
      <c r="VF36" s="48" t="s">
        <v>127</v>
      </c>
      <c r="VG36" s="42"/>
      <c r="VH36" s="48" t="s">
        <v>127</v>
      </c>
      <c r="VI36" s="42"/>
      <c r="VJ36" s="48" t="s">
        <v>127</v>
      </c>
      <c r="VK36" s="42"/>
      <c r="VL36" s="48" t="s">
        <v>127</v>
      </c>
      <c r="VM36" s="42"/>
      <c r="VN36" s="48" t="s">
        <v>127</v>
      </c>
      <c r="VO36" s="42"/>
      <c r="VP36" s="48" t="s">
        <v>127</v>
      </c>
      <c r="VQ36" s="42"/>
      <c r="VR36" s="48" t="s">
        <v>127</v>
      </c>
      <c r="VS36" s="42"/>
      <c r="VT36" s="48" t="s">
        <v>127</v>
      </c>
      <c r="VU36" s="42"/>
      <c r="VV36" s="48" t="s">
        <v>127</v>
      </c>
      <c r="VW36" s="42"/>
      <c r="VX36" s="48" t="s">
        <v>127</v>
      </c>
      <c r="VY36" s="42"/>
      <c r="VZ36" s="48" t="s">
        <v>127</v>
      </c>
      <c r="WA36" s="42"/>
      <c r="WB36" s="48" t="s">
        <v>127</v>
      </c>
      <c r="WC36" s="42"/>
    </row>
    <row r="37" spans="1:601">
      <c r="A37" s="48" t="s">
        <v>126</v>
      </c>
      <c r="B37" s="64" t="s">
        <v>52</v>
      </c>
      <c r="C37" s="42" t="str">
        <f>INDEX('Deroulé 5Jours'!$A$4:$A$56,MATCH(B37,'Deroulé 5Jours'!B$4:B$56,0),1)</f>
        <v>agent 44</v>
      </c>
      <c r="D37" s="48" t="s">
        <v>126</v>
      </c>
      <c r="E37" s="42"/>
      <c r="F37" s="48" t="s">
        <v>126</v>
      </c>
      <c r="G37" s="42"/>
      <c r="H37" s="48" t="s">
        <v>126</v>
      </c>
      <c r="I37" s="42"/>
      <c r="J37" s="48" t="s">
        <v>126</v>
      </c>
      <c r="K37" s="42"/>
      <c r="L37" s="48" t="s">
        <v>126</v>
      </c>
      <c r="M37" s="42"/>
      <c r="N37" s="48" t="s">
        <v>126</v>
      </c>
      <c r="O37" s="42"/>
      <c r="P37" s="48" t="s">
        <v>126</v>
      </c>
      <c r="Q37" s="42"/>
      <c r="R37" s="48" t="s">
        <v>126</v>
      </c>
      <c r="S37" s="42"/>
      <c r="T37" s="48" t="s">
        <v>126</v>
      </c>
      <c r="U37" s="42"/>
      <c r="V37" s="48" t="s">
        <v>126</v>
      </c>
      <c r="W37" s="42"/>
      <c r="X37" s="48" t="s">
        <v>126</v>
      </c>
      <c r="Y37" s="42"/>
      <c r="Z37" s="48" t="s">
        <v>126</v>
      </c>
      <c r="AA37" s="42"/>
      <c r="AB37" s="48" t="s">
        <v>126</v>
      </c>
      <c r="AC37" s="42"/>
      <c r="AD37" s="48" t="s">
        <v>126</v>
      </c>
      <c r="AE37" s="42"/>
      <c r="AF37" s="48" t="s">
        <v>126</v>
      </c>
      <c r="AG37" s="42"/>
      <c r="AH37" s="48" t="s">
        <v>126</v>
      </c>
      <c r="AI37" s="42"/>
      <c r="AJ37" s="48" t="s">
        <v>126</v>
      </c>
      <c r="AK37" s="42"/>
      <c r="AL37" s="48" t="s">
        <v>126</v>
      </c>
      <c r="AM37" s="42"/>
      <c r="AN37" s="48" t="s">
        <v>126</v>
      </c>
      <c r="AO37" s="42"/>
      <c r="AP37" s="48" t="s">
        <v>126</v>
      </c>
      <c r="AQ37" s="42"/>
      <c r="AR37" s="48" t="s">
        <v>126</v>
      </c>
      <c r="AS37" s="42"/>
      <c r="AT37" s="48" t="s">
        <v>126</v>
      </c>
      <c r="AU37" s="42"/>
      <c r="AV37" s="48" t="s">
        <v>126</v>
      </c>
      <c r="AW37" s="42"/>
      <c r="AX37" s="48" t="s">
        <v>126</v>
      </c>
      <c r="AY37" s="42"/>
      <c r="AZ37" s="48" t="s">
        <v>126</v>
      </c>
      <c r="BA37" s="42"/>
      <c r="BB37" s="48" t="s">
        <v>126</v>
      </c>
      <c r="BC37" s="42"/>
      <c r="BD37" s="48" t="s">
        <v>126</v>
      </c>
      <c r="BE37" s="42"/>
      <c r="BF37" s="48" t="s">
        <v>126</v>
      </c>
      <c r="BG37" s="42"/>
      <c r="BH37" s="48" t="s">
        <v>126</v>
      </c>
      <c r="BI37" s="42"/>
      <c r="BJ37" s="48" t="s">
        <v>126</v>
      </c>
      <c r="BK37" s="42"/>
      <c r="BL37" s="48" t="s">
        <v>126</v>
      </c>
      <c r="BM37" s="42"/>
      <c r="BN37" s="48" t="s">
        <v>126</v>
      </c>
      <c r="BO37" s="42"/>
      <c r="BP37" s="48" t="s">
        <v>126</v>
      </c>
      <c r="BQ37" s="42"/>
      <c r="BR37" s="48" t="s">
        <v>126</v>
      </c>
      <c r="BS37" s="42"/>
      <c r="BT37" s="48" t="s">
        <v>126</v>
      </c>
      <c r="BU37" s="42"/>
      <c r="BV37" s="48" t="s">
        <v>126</v>
      </c>
      <c r="BW37" s="42"/>
      <c r="BX37" s="48" t="s">
        <v>126</v>
      </c>
      <c r="BY37" s="42"/>
      <c r="BZ37" s="48" t="s">
        <v>126</v>
      </c>
      <c r="CA37" s="42"/>
      <c r="CB37" s="48" t="s">
        <v>126</v>
      </c>
      <c r="CC37" s="42"/>
      <c r="CD37" s="48" t="s">
        <v>126</v>
      </c>
      <c r="CE37" s="42"/>
      <c r="CF37" s="48" t="s">
        <v>126</v>
      </c>
      <c r="CG37" s="42"/>
      <c r="CH37" s="48" t="s">
        <v>126</v>
      </c>
      <c r="CI37" s="42"/>
      <c r="CJ37" s="48" t="s">
        <v>126</v>
      </c>
      <c r="CK37" s="42"/>
      <c r="CL37" s="48" t="s">
        <v>126</v>
      </c>
      <c r="CM37" s="42"/>
      <c r="CN37" s="48" t="s">
        <v>126</v>
      </c>
      <c r="CO37" s="42"/>
      <c r="CP37" s="48" t="s">
        <v>126</v>
      </c>
      <c r="CQ37" s="42"/>
      <c r="CR37" s="48" t="s">
        <v>126</v>
      </c>
      <c r="CS37" s="42"/>
      <c r="CT37" s="48" t="s">
        <v>126</v>
      </c>
      <c r="CU37" s="42"/>
      <c r="CV37" s="48" t="s">
        <v>126</v>
      </c>
      <c r="CW37" s="42"/>
      <c r="CX37" s="48" t="s">
        <v>126</v>
      </c>
      <c r="CY37" s="42"/>
      <c r="CZ37" s="48" t="s">
        <v>126</v>
      </c>
      <c r="DA37" s="42"/>
      <c r="DB37" s="48" t="s">
        <v>126</v>
      </c>
      <c r="DC37" s="42"/>
      <c r="DD37" s="48" t="s">
        <v>126</v>
      </c>
      <c r="DE37" s="42"/>
      <c r="DF37" s="48" t="s">
        <v>126</v>
      </c>
      <c r="DG37" s="42"/>
      <c r="DH37" s="48" t="s">
        <v>126</v>
      </c>
      <c r="DI37" s="42"/>
      <c r="DJ37" s="48" t="s">
        <v>126</v>
      </c>
      <c r="DK37" s="42"/>
      <c r="DL37" s="48" t="s">
        <v>126</v>
      </c>
      <c r="DM37" s="42"/>
      <c r="DN37" s="48" t="s">
        <v>126</v>
      </c>
      <c r="DO37" s="42"/>
      <c r="DP37" s="48" t="s">
        <v>126</v>
      </c>
      <c r="DQ37" s="42"/>
      <c r="DR37" s="48" t="s">
        <v>126</v>
      </c>
      <c r="DS37" s="42"/>
      <c r="DT37" s="48" t="s">
        <v>126</v>
      </c>
      <c r="DU37" s="42"/>
      <c r="DV37" s="48" t="s">
        <v>126</v>
      </c>
      <c r="DW37" s="42"/>
      <c r="DX37" s="48" t="s">
        <v>126</v>
      </c>
      <c r="DY37" s="42"/>
      <c r="DZ37" s="48" t="s">
        <v>126</v>
      </c>
      <c r="EA37" s="42"/>
      <c r="EB37" s="48" t="s">
        <v>126</v>
      </c>
      <c r="EC37" s="42"/>
      <c r="ED37" s="48" t="s">
        <v>126</v>
      </c>
      <c r="EE37" s="42"/>
      <c r="EF37" s="48" t="s">
        <v>126</v>
      </c>
      <c r="EG37" s="42"/>
      <c r="EH37" s="48" t="s">
        <v>126</v>
      </c>
      <c r="EI37" s="42"/>
      <c r="EJ37" s="48" t="s">
        <v>126</v>
      </c>
      <c r="EK37" s="42"/>
      <c r="EL37" s="48" t="s">
        <v>126</v>
      </c>
      <c r="EM37" s="42"/>
      <c r="EN37" s="48" t="s">
        <v>126</v>
      </c>
      <c r="EO37" s="42"/>
      <c r="EP37" s="48" t="s">
        <v>126</v>
      </c>
      <c r="EQ37" s="42"/>
      <c r="ER37" s="48" t="s">
        <v>126</v>
      </c>
      <c r="ES37" s="42"/>
      <c r="ET37" s="48" t="s">
        <v>126</v>
      </c>
      <c r="EU37" s="42"/>
      <c r="EV37" s="48" t="s">
        <v>126</v>
      </c>
      <c r="EW37" s="42"/>
      <c r="EX37" s="48" t="s">
        <v>126</v>
      </c>
      <c r="EY37" s="42"/>
      <c r="EZ37" s="48" t="s">
        <v>126</v>
      </c>
      <c r="FA37" s="42"/>
      <c r="FB37" s="48" t="s">
        <v>126</v>
      </c>
      <c r="FC37" s="42"/>
      <c r="FD37" s="48" t="s">
        <v>126</v>
      </c>
      <c r="FE37" s="42"/>
      <c r="FF37" s="48" t="s">
        <v>126</v>
      </c>
      <c r="FG37" s="42"/>
      <c r="FH37" s="48" t="s">
        <v>126</v>
      </c>
      <c r="FI37" s="42"/>
      <c r="FJ37" s="48" t="s">
        <v>126</v>
      </c>
      <c r="FK37" s="42"/>
      <c r="FL37" s="48" t="s">
        <v>126</v>
      </c>
      <c r="FM37" s="42"/>
      <c r="FN37" s="48" t="s">
        <v>126</v>
      </c>
      <c r="FO37" s="42"/>
      <c r="FP37" s="48" t="s">
        <v>126</v>
      </c>
      <c r="FQ37" s="42"/>
      <c r="FR37" s="48" t="s">
        <v>126</v>
      </c>
      <c r="FS37" s="42"/>
      <c r="FT37" s="48" t="s">
        <v>126</v>
      </c>
      <c r="FU37" s="42"/>
      <c r="FV37" s="48" t="s">
        <v>126</v>
      </c>
      <c r="FW37" s="42"/>
      <c r="FX37" s="48" t="s">
        <v>126</v>
      </c>
      <c r="FY37" s="42"/>
      <c r="FZ37" s="48" t="s">
        <v>126</v>
      </c>
      <c r="GA37" s="42"/>
      <c r="GB37" s="48" t="s">
        <v>126</v>
      </c>
      <c r="GC37" s="42"/>
      <c r="GD37" s="48" t="s">
        <v>126</v>
      </c>
      <c r="GE37" s="42"/>
      <c r="GF37" s="48" t="s">
        <v>126</v>
      </c>
      <c r="GG37" s="42"/>
      <c r="GH37" s="48" t="s">
        <v>126</v>
      </c>
      <c r="GI37" s="42"/>
      <c r="GJ37" s="48" t="s">
        <v>126</v>
      </c>
      <c r="GK37" s="42"/>
      <c r="GL37" s="48" t="s">
        <v>126</v>
      </c>
      <c r="GM37" s="42"/>
      <c r="GN37" s="48" t="s">
        <v>126</v>
      </c>
      <c r="GO37" s="42"/>
      <c r="GP37" s="48" t="s">
        <v>126</v>
      </c>
      <c r="GQ37" s="42"/>
      <c r="GR37" s="48" t="s">
        <v>126</v>
      </c>
      <c r="GS37" s="42"/>
      <c r="GT37" s="48" t="s">
        <v>126</v>
      </c>
      <c r="GU37" s="42"/>
      <c r="GV37" s="48" t="s">
        <v>126</v>
      </c>
      <c r="GW37" s="42"/>
      <c r="GX37" s="48" t="s">
        <v>126</v>
      </c>
      <c r="GY37" s="42"/>
      <c r="GZ37" s="48" t="s">
        <v>126</v>
      </c>
      <c r="HA37" s="42"/>
      <c r="HB37" s="48" t="s">
        <v>126</v>
      </c>
      <c r="HC37" s="42"/>
      <c r="HD37" s="48" t="s">
        <v>126</v>
      </c>
      <c r="HE37" s="42"/>
      <c r="HF37" s="48" t="s">
        <v>126</v>
      </c>
      <c r="HG37" s="42"/>
      <c r="HH37" s="48" t="s">
        <v>126</v>
      </c>
      <c r="HI37" s="42"/>
      <c r="HJ37" s="48" t="s">
        <v>126</v>
      </c>
      <c r="HK37" s="42"/>
      <c r="HL37" s="48" t="s">
        <v>126</v>
      </c>
      <c r="HM37" s="42"/>
      <c r="HN37" s="48" t="s">
        <v>126</v>
      </c>
      <c r="HO37" s="42"/>
      <c r="HP37" s="48" t="s">
        <v>126</v>
      </c>
      <c r="HQ37" s="42"/>
      <c r="HR37" s="48" t="s">
        <v>126</v>
      </c>
      <c r="HS37" s="42"/>
      <c r="HT37" s="48" t="s">
        <v>126</v>
      </c>
      <c r="HU37" s="42"/>
      <c r="HV37" s="48" t="s">
        <v>126</v>
      </c>
      <c r="HW37" s="42"/>
      <c r="HX37" s="48" t="s">
        <v>126</v>
      </c>
      <c r="HY37" s="42"/>
      <c r="HZ37" s="48" t="s">
        <v>126</v>
      </c>
      <c r="IA37" s="42"/>
      <c r="IB37" s="48" t="s">
        <v>126</v>
      </c>
      <c r="IC37" s="42"/>
      <c r="ID37" s="48" t="s">
        <v>126</v>
      </c>
      <c r="IE37" s="42"/>
      <c r="IF37" s="48" t="s">
        <v>126</v>
      </c>
      <c r="IG37" s="42"/>
      <c r="IH37" s="48" t="s">
        <v>126</v>
      </c>
      <c r="II37" s="42"/>
      <c r="IJ37" s="48" t="s">
        <v>126</v>
      </c>
      <c r="IK37" s="42"/>
      <c r="IL37" s="48" t="s">
        <v>126</v>
      </c>
      <c r="IM37" s="42"/>
      <c r="IN37" s="48" t="s">
        <v>126</v>
      </c>
      <c r="IO37" s="42"/>
      <c r="IP37" s="48" t="s">
        <v>126</v>
      </c>
      <c r="IQ37" s="42"/>
      <c r="IR37" s="48" t="s">
        <v>126</v>
      </c>
      <c r="IS37" s="42"/>
      <c r="IT37" s="48" t="s">
        <v>126</v>
      </c>
      <c r="IU37" s="42"/>
      <c r="IV37" s="48" t="s">
        <v>126</v>
      </c>
      <c r="IW37" s="42"/>
      <c r="IX37" s="48" t="s">
        <v>126</v>
      </c>
      <c r="IY37" s="42"/>
      <c r="IZ37" s="48" t="s">
        <v>126</v>
      </c>
      <c r="JA37" s="42"/>
      <c r="JB37" s="48" t="s">
        <v>126</v>
      </c>
      <c r="JC37" s="42"/>
      <c r="JD37" s="48" t="s">
        <v>126</v>
      </c>
      <c r="JE37" s="42"/>
      <c r="JF37" s="48" t="s">
        <v>126</v>
      </c>
      <c r="JG37" s="42"/>
      <c r="JH37" s="48" t="s">
        <v>126</v>
      </c>
      <c r="JI37" s="42"/>
      <c r="JJ37" s="48" t="s">
        <v>126</v>
      </c>
      <c r="JK37" s="42"/>
      <c r="JL37" s="48" t="s">
        <v>126</v>
      </c>
      <c r="JM37" s="42"/>
      <c r="JN37" s="48" t="s">
        <v>126</v>
      </c>
      <c r="JO37" s="42"/>
      <c r="JP37" s="48" t="s">
        <v>126</v>
      </c>
      <c r="JQ37" s="42"/>
      <c r="JR37" s="48" t="s">
        <v>126</v>
      </c>
      <c r="JS37" s="42"/>
      <c r="JT37" s="48" t="s">
        <v>126</v>
      </c>
      <c r="JU37" s="42"/>
      <c r="JV37" s="48" t="s">
        <v>126</v>
      </c>
      <c r="JW37" s="42"/>
      <c r="JX37" s="48" t="s">
        <v>126</v>
      </c>
      <c r="JY37" s="42"/>
      <c r="JZ37" s="48" t="s">
        <v>126</v>
      </c>
      <c r="KA37" s="42"/>
      <c r="KB37" s="48" t="s">
        <v>126</v>
      </c>
      <c r="KC37" s="42"/>
      <c r="KD37" s="48" t="s">
        <v>126</v>
      </c>
      <c r="KE37" s="42"/>
      <c r="KF37" s="48" t="s">
        <v>126</v>
      </c>
      <c r="KG37" s="42"/>
      <c r="KH37" s="48" t="s">
        <v>126</v>
      </c>
      <c r="KI37" s="42"/>
      <c r="KJ37" s="48" t="s">
        <v>126</v>
      </c>
      <c r="KK37" s="42"/>
      <c r="KL37" s="48" t="s">
        <v>126</v>
      </c>
      <c r="KM37" s="42"/>
      <c r="KN37" s="48" t="s">
        <v>126</v>
      </c>
      <c r="KO37" s="42"/>
      <c r="KP37" s="48" t="s">
        <v>126</v>
      </c>
      <c r="KQ37" s="42"/>
      <c r="KR37" s="48" t="s">
        <v>126</v>
      </c>
      <c r="KS37" s="42"/>
      <c r="KT37" s="48" t="s">
        <v>126</v>
      </c>
      <c r="KU37" s="42"/>
      <c r="KV37" s="48" t="s">
        <v>126</v>
      </c>
      <c r="KW37" s="42"/>
      <c r="KX37" s="48" t="s">
        <v>126</v>
      </c>
      <c r="KY37" s="42"/>
      <c r="KZ37" s="48" t="s">
        <v>126</v>
      </c>
      <c r="LA37" s="42"/>
      <c r="LB37" s="48" t="s">
        <v>126</v>
      </c>
      <c r="LC37" s="42"/>
      <c r="LD37" s="48" t="s">
        <v>126</v>
      </c>
      <c r="LE37" s="42"/>
      <c r="LF37" s="48" t="s">
        <v>126</v>
      </c>
      <c r="LG37" s="42"/>
      <c r="LH37" s="48" t="s">
        <v>126</v>
      </c>
      <c r="LI37" s="42"/>
      <c r="LJ37" s="48" t="s">
        <v>126</v>
      </c>
      <c r="LK37" s="42"/>
      <c r="LL37" s="48" t="s">
        <v>126</v>
      </c>
      <c r="LM37" s="42"/>
      <c r="LN37" s="48" t="s">
        <v>126</v>
      </c>
      <c r="LO37" s="42"/>
      <c r="LP37" s="48" t="s">
        <v>126</v>
      </c>
      <c r="LQ37" s="42"/>
      <c r="LR37" s="48" t="s">
        <v>126</v>
      </c>
      <c r="LS37" s="42"/>
      <c r="LT37" s="48" t="s">
        <v>126</v>
      </c>
      <c r="LU37" s="42"/>
      <c r="LV37" s="48" t="s">
        <v>126</v>
      </c>
      <c r="LW37" s="42"/>
      <c r="LX37" s="48" t="s">
        <v>126</v>
      </c>
      <c r="LY37" s="42"/>
      <c r="LZ37" s="48" t="s">
        <v>126</v>
      </c>
      <c r="MA37" s="42"/>
      <c r="MB37" s="48" t="s">
        <v>126</v>
      </c>
      <c r="MC37" s="42"/>
      <c r="MD37" s="48" t="s">
        <v>126</v>
      </c>
      <c r="ME37" s="42"/>
      <c r="MF37" s="48" t="s">
        <v>126</v>
      </c>
      <c r="MG37" s="42"/>
      <c r="MH37" s="48" t="s">
        <v>126</v>
      </c>
      <c r="MI37" s="42"/>
      <c r="MJ37" s="48" t="s">
        <v>126</v>
      </c>
      <c r="MK37" s="42"/>
      <c r="ML37" s="48" t="s">
        <v>126</v>
      </c>
      <c r="MM37" s="42"/>
      <c r="MN37" s="48" t="s">
        <v>126</v>
      </c>
      <c r="MO37" s="42"/>
      <c r="MP37" s="48" t="s">
        <v>126</v>
      </c>
      <c r="MQ37" s="42"/>
      <c r="MR37" s="48" t="s">
        <v>126</v>
      </c>
      <c r="MS37" s="42"/>
      <c r="MT37" s="48" t="s">
        <v>126</v>
      </c>
      <c r="MU37" s="42"/>
      <c r="MV37" s="48" t="s">
        <v>126</v>
      </c>
      <c r="MW37" s="42"/>
      <c r="MX37" s="48" t="s">
        <v>126</v>
      </c>
      <c r="MY37" s="42"/>
      <c r="MZ37" s="48" t="s">
        <v>126</v>
      </c>
      <c r="NA37" s="42"/>
      <c r="NB37" s="48" t="s">
        <v>126</v>
      </c>
      <c r="NC37" s="42"/>
      <c r="ND37" s="48" t="s">
        <v>126</v>
      </c>
      <c r="NE37" s="42"/>
      <c r="NF37" s="48" t="s">
        <v>126</v>
      </c>
      <c r="NG37" s="42"/>
      <c r="NH37" s="48" t="s">
        <v>126</v>
      </c>
      <c r="NI37" s="42"/>
      <c r="NJ37" s="48" t="s">
        <v>126</v>
      </c>
      <c r="NK37" s="42"/>
      <c r="NL37" s="48" t="s">
        <v>126</v>
      </c>
      <c r="NM37" s="42"/>
      <c r="NN37" s="48" t="s">
        <v>126</v>
      </c>
      <c r="NO37" s="42"/>
      <c r="NP37" s="48" t="s">
        <v>126</v>
      </c>
      <c r="NQ37" s="42"/>
      <c r="NR37" s="48" t="s">
        <v>126</v>
      </c>
      <c r="NS37" s="42"/>
      <c r="NT37" s="48" t="s">
        <v>126</v>
      </c>
      <c r="NU37" s="42"/>
      <c r="NV37" s="48" t="s">
        <v>126</v>
      </c>
      <c r="NW37" s="42"/>
      <c r="NX37" s="48" t="s">
        <v>126</v>
      </c>
      <c r="NY37" s="42"/>
      <c r="NZ37" s="48" t="s">
        <v>126</v>
      </c>
      <c r="OA37" s="42"/>
      <c r="OB37" s="48" t="s">
        <v>126</v>
      </c>
      <c r="OC37" s="42"/>
      <c r="OD37" s="48" t="s">
        <v>126</v>
      </c>
      <c r="OE37" s="42"/>
      <c r="OF37" s="48" t="s">
        <v>126</v>
      </c>
      <c r="OG37" s="42"/>
      <c r="OH37" s="48" t="s">
        <v>126</v>
      </c>
      <c r="OI37" s="42"/>
      <c r="OJ37" s="48" t="s">
        <v>126</v>
      </c>
      <c r="OK37" s="42"/>
      <c r="OL37" s="48" t="s">
        <v>126</v>
      </c>
      <c r="OM37" s="42"/>
      <c r="ON37" s="48" t="s">
        <v>126</v>
      </c>
      <c r="OO37" s="42"/>
      <c r="OP37" s="48" t="s">
        <v>126</v>
      </c>
      <c r="OQ37" s="42"/>
      <c r="OR37" s="48" t="s">
        <v>126</v>
      </c>
      <c r="OS37" s="42"/>
      <c r="OT37" s="48" t="s">
        <v>126</v>
      </c>
      <c r="OU37" s="42"/>
      <c r="OV37" s="48" t="s">
        <v>126</v>
      </c>
      <c r="OW37" s="42"/>
      <c r="OX37" s="48" t="s">
        <v>126</v>
      </c>
      <c r="OY37" s="42"/>
      <c r="OZ37" s="48" t="s">
        <v>126</v>
      </c>
      <c r="PA37" s="42"/>
      <c r="PB37" s="48" t="s">
        <v>126</v>
      </c>
      <c r="PC37" s="42"/>
      <c r="PD37" s="48" t="s">
        <v>126</v>
      </c>
      <c r="PE37" s="42"/>
      <c r="PF37" s="48" t="s">
        <v>126</v>
      </c>
      <c r="PG37" s="42"/>
      <c r="PH37" s="48" t="s">
        <v>126</v>
      </c>
      <c r="PI37" s="42"/>
      <c r="PJ37" s="48" t="s">
        <v>126</v>
      </c>
      <c r="PK37" s="42"/>
      <c r="PL37" s="48" t="s">
        <v>126</v>
      </c>
      <c r="PM37" s="42"/>
      <c r="PN37" s="48" t="s">
        <v>126</v>
      </c>
      <c r="PO37" s="42"/>
      <c r="PP37" s="48" t="s">
        <v>126</v>
      </c>
      <c r="PQ37" s="42"/>
      <c r="PR37" s="48" t="s">
        <v>126</v>
      </c>
      <c r="PS37" s="42"/>
      <c r="PT37" s="48" t="s">
        <v>126</v>
      </c>
      <c r="PU37" s="42"/>
      <c r="PV37" s="48" t="s">
        <v>126</v>
      </c>
      <c r="PW37" s="42"/>
      <c r="PX37" s="48" t="s">
        <v>126</v>
      </c>
      <c r="PY37" s="42"/>
      <c r="PZ37" s="48" t="s">
        <v>126</v>
      </c>
      <c r="QA37" s="42"/>
      <c r="QB37" s="48" t="s">
        <v>126</v>
      </c>
      <c r="QC37" s="42"/>
      <c r="QD37" s="48" t="s">
        <v>126</v>
      </c>
      <c r="QE37" s="42"/>
      <c r="QF37" s="48" t="s">
        <v>126</v>
      </c>
      <c r="QG37" s="42"/>
      <c r="QH37" s="48" t="s">
        <v>126</v>
      </c>
      <c r="QI37" s="42"/>
      <c r="QJ37" s="48" t="s">
        <v>126</v>
      </c>
      <c r="QK37" s="42"/>
      <c r="QL37" s="48" t="s">
        <v>126</v>
      </c>
      <c r="QM37" s="42"/>
      <c r="QN37" s="48" t="s">
        <v>126</v>
      </c>
      <c r="QO37" s="42"/>
      <c r="QP37" s="48" t="s">
        <v>126</v>
      </c>
      <c r="QQ37" s="42"/>
      <c r="QR37" s="48" t="s">
        <v>126</v>
      </c>
      <c r="QS37" s="42"/>
      <c r="QT37" s="48" t="s">
        <v>126</v>
      </c>
      <c r="QU37" s="42"/>
      <c r="QV37" s="48" t="s">
        <v>126</v>
      </c>
      <c r="QW37" s="42"/>
      <c r="QX37" s="48" t="s">
        <v>126</v>
      </c>
      <c r="QY37" s="42"/>
      <c r="QZ37" s="48" t="s">
        <v>126</v>
      </c>
      <c r="RA37" s="42"/>
      <c r="RB37" s="48" t="s">
        <v>126</v>
      </c>
      <c r="RC37" s="42"/>
      <c r="RD37" s="48" t="s">
        <v>126</v>
      </c>
      <c r="RE37" s="42"/>
      <c r="RF37" s="48" t="s">
        <v>126</v>
      </c>
      <c r="RG37" s="42"/>
      <c r="RH37" s="48" t="s">
        <v>126</v>
      </c>
      <c r="RI37" s="42"/>
      <c r="RJ37" s="48" t="s">
        <v>126</v>
      </c>
      <c r="RK37" s="42"/>
      <c r="RL37" s="48" t="s">
        <v>126</v>
      </c>
      <c r="RM37" s="42"/>
      <c r="RN37" s="48" t="s">
        <v>126</v>
      </c>
      <c r="RO37" s="42"/>
      <c r="RP37" s="48" t="s">
        <v>126</v>
      </c>
      <c r="RQ37" s="42"/>
      <c r="RR37" s="48" t="s">
        <v>126</v>
      </c>
      <c r="RS37" s="42"/>
      <c r="RT37" s="48" t="s">
        <v>126</v>
      </c>
      <c r="RU37" s="42"/>
      <c r="RV37" s="48" t="s">
        <v>126</v>
      </c>
      <c r="RW37" s="42"/>
      <c r="RX37" s="48" t="s">
        <v>126</v>
      </c>
      <c r="RY37" s="42"/>
      <c r="RZ37" s="48" t="s">
        <v>126</v>
      </c>
      <c r="SA37" s="42"/>
      <c r="SB37" s="48" t="s">
        <v>126</v>
      </c>
      <c r="SC37" s="42"/>
      <c r="SD37" s="48" t="s">
        <v>126</v>
      </c>
      <c r="SE37" s="42"/>
      <c r="SF37" s="48" t="s">
        <v>126</v>
      </c>
      <c r="SG37" s="42"/>
      <c r="SH37" s="48" t="s">
        <v>126</v>
      </c>
      <c r="SI37" s="42"/>
      <c r="SJ37" s="48" t="s">
        <v>126</v>
      </c>
      <c r="SK37" s="42"/>
      <c r="SL37" s="48" t="s">
        <v>126</v>
      </c>
      <c r="SM37" s="42"/>
      <c r="SN37" s="48" t="s">
        <v>126</v>
      </c>
      <c r="SO37" s="42"/>
      <c r="SP37" s="48" t="s">
        <v>126</v>
      </c>
      <c r="SQ37" s="42"/>
      <c r="SR37" s="48" t="s">
        <v>126</v>
      </c>
      <c r="SS37" s="42"/>
      <c r="ST37" s="48" t="s">
        <v>126</v>
      </c>
      <c r="SU37" s="42"/>
      <c r="SV37" s="48" t="s">
        <v>126</v>
      </c>
      <c r="SW37" s="42"/>
      <c r="SX37" s="48" t="s">
        <v>126</v>
      </c>
      <c r="SY37" s="42"/>
      <c r="SZ37" s="48" t="s">
        <v>126</v>
      </c>
      <c r="TA37" s="42"/>
      <c r="TB37" s="48" t="s">
        <v>126</v>
      </c>
      <c r="TC37" s="42"/>
      <c r="TD37" s="48" t="s">
        <v>126</v>
      </c>
      <c r="TE37" s="42"/>
      <c r="TF37" s="48" t="s">
        <v>126</v>
      </c>
      <c r="TG37" s="42"/>
      <c r="TH37" s="48" t="s">
        <v>126</v>
      </c>
      <c r="TI37" s="42"/>
      <c r="TJ37" s="48" t="s">
        <v>126</v>
      </c>
      <c r="TK37" s="42"/>
      <c r="TL37" s="48" t="s">
        <v>126</v>
      </c>
      <c r="TM37" s="42"/>
      <c r="TN37" s="48" t="s">
        <v>126</v>
      </c>
      <c r="TO37" s="42"/>
      <c r="TP37" s="48" t="s">
        <v>126</v>
      </c>
      <c r="TQ37" s="42"/>
      <c r="TR37" s="48" t="s">
        <v>126</v>
      </c>
      <c r="TS37" s="42"/>
      <c r="TT37" s="48" t="s">
        <v>126</v>
      </c>
      <c r="TU37" s="42"/>
      <c r="TV37" s="48" t="s">
        <v>126</v>
      </c>
      <c r="TW37" s="42"/>
      <c r="TX37" s="48" t="s">
        <v>126</v>
      </c>
      <c r="TY37" s="42"/>
      <c r="TZ37" s="48" t="s">
        <v>126</v>
      </c>
      <c r="UA37" s="42"/>
      <c r="UB37" s="48" t="s">
        <v>126</v>
      </c>
      <c r="UC37" s="42"/>
      <c r="UD37" s="48" t="s">
        <v>126</v>
      </c>
      <c r="UE37" s="42"/>
      <c r="UF37" s="48" t="s">
        <v>126</v>
      </c>
      <c r="UG37" s="42"/>
      <c r="UH37" s="48" t="s">
        <v>126</v>
      </c>
      <c r="UI37" s="42"/>
      <c r="UJ37" s="48" t="s">
        <v>126</v>
      </c>
      <c r="UK37" s="42"/>
      <c r="UL37" s="48" t="s">
        <v>126</v>
      </c>
      <c r="UM37" s="42"/>
      <c r="UN37" s="48" t="s">
        <v>126</v>
      </c>
      <c r="UO37" s="42"/>
      <c r="UP37" s="48" t="s">
        <v>126</v>
      </c>
      <c r="UQ37" s="42"/>
      <c r="UR37" s="48" t="s">
        <v>126</v>
      </c>
      <c r="US37" s="42"/>
      <c r="UT37" s="48" t="s">
        <v>126</v>
      </c>
      <c r="UU37" s="42"/>
      <c r="UV37" s="48" t="s">
        <v>126</v>
      </c>
      <c r="UW37" s="42"/>
      <c r="UX37" s="48" t="s">
        <v>126</v>
      </c>
      <c r="UY37" s="42"/>
      <c r="UZ37" s="48" t="s">
        <v>126</v>
      </c>
      <c r="VA37" s="42"/>
      <c r="VB37" s="48" t="s">
        <v>126</v>
      </c>
      <c r="VC37" s="42"/>
      <c r="VD37" s="48" t="s">
        <v>126</v>
      </c>
      <c r="VE37" s="42"/>
      <c r="VF37" s="48" t="s">
        <v>126</v>
      </c>
      <c r="VG37" s="42"/>
      <c r="VH37" s="48" t="s">
        <v>126</v>
      </c>
      <c r="VI37" s="42"/>
      <c r="VJ37" s="48" t="s">
        <v>126</v>
      </c>
      <c r="VK37" s="42"/>
      <c r="VL37" s="48" t="s">
        <v>126</v>
      </c>
      <c r="VM37" s="42"/>
      <c r="VN37" s="48" t="s">
        <v>126</v>
      </c>
      <c r="VO37" s="42"/>
      <c r="VP37" s="48" t="s">
        <v>126</v>
      </c>
      <c r="VQ37" s="42"/>
      <c r="VR37" s="48" t="s">
        <v>126</v>
      </c>
      <c r="VS37" s="42"/>
      <c r="VT37" s="48" t="s">
        <v>126</v>
      </c>
      <c r="VU37" s="42"/>
      <c r="VV37" s="48" t="s">
        <v>126</v>
      </c>
      <c r="VW37" s="42"/>
      <c r="VX37" s="48" t="s">
        <v>126</v>
      </c>
      <c r="VY37" s="42"/>
      <c r="VZ37" s="48" t="s">
        <v>126</v>
      </c>
      <c r="WA37" s="42"/>
      <c r="WB37" s="48" t="s">
        <v>126</v>
      </c>
      <c r="WC37" s="42"/>
    </row>
    <row r="38" spans="1:601">
      <c r="A38" s="48" t="s">
        <v>272</v>
      </c>
      <c r="B38" s="42" t="s">
        <v>57</v>
      </c>
      <c r="C38" s="42" t="str">
        <f>INDEX('Deroulé 5Jours'!$A$4:$A$56,MATCH(B38,'Deroulé 5Jours'!B$4:B$56,0),1)</f>
        <v>agent 37</v>
      </c>
      <c r="D38" s="48" t="s">
        <v>125</v>
      </c>
      <c r="E38" s="42"/>
      <c r="F38" s="48" t="s">
        <v>125</v>
      </c>
      <c r="G38" s="42"/>
      <c r="H38" s="48" t="s">
        <v>125</v>
      </c>
      <c r="I38" s="42"/>
      <c r="J38" s="48" t="s">
        <v>125</v>
      </c>
      <c r="K38" s="42"/>
      <c r="L38" s="48" t="s">
        <v>125</v>
      </c>
      <c r="M38" s="42"/>
      <c r="N38" s="48" t="s">
        <v>125</v>
      </c>
      <c r="O38" s="42"/>
      <c r="P38" s="48" t="s">
        <v>125</v>
      </c>
      <c r="Q38" s="42"/>
      <c r="R38" s="48" t="s">
        <v>125</v>
      </c>
      <c r="S38" s="42"/>
      <c r="T38" s="48" t="s">
        <v>125</v>
      </c>
      <c r="U38" s="42"/>
      <c r="V38" s="48" t="s">
        <v>125</v>
      </c>
      <c r="W38" s="42"/>
      <c r="X38" s="48" t="s">
        <v>125</v>
      </c>
      <c r="Y38" s="42"/>
      <c r="Z38" s="48" t="s">
        <v>125</v>
      </c>
      <c r="AA38" s="42"/>
      <c r="AB38" s="48" t="s">
        <v>125</v>
      </c>
      <c r="AC38" s="42"/>
      <c r="AD38" s="48" t="s">
        <v>125</v>
      </c>
      <c r="AE38" s="42"/>
      <c r="AF38" s="48" t="s">
        <v>125</v>
      </c>
      <c r="AG38" s="42"/>
      <c r="AH38" s="48" t="s">
        <v>125</v>
      </c>
      <c r="AI38" s="42"/>
      <c r="AJ38" s="48" t="s">
        <v>125</v>
      </c>
      <c r="AK38" s="42"/>
      <c r="AL38" s="48" t="s">
        <v>125</v>
      </c>
      <c r="AM38" s="42"/>
      <c r="AN38" s="48" t="s">
        <v>125</v>
      </c>
      <c r="AO38" s="42"/>
      <c r="AP38" s="48" t="s">
        <v>125</v>
      </c>
      <c r="AQ38" s="42"/>
      <c r="AR38" s="48" t="s">
        <v>125</v>
      </c>
      <c r="AS38" s="42"/>
      <c r="AT38" s="48" t="s">
        <v>125</v>
      </c>
      <c r="AU38" s="42"/>
      <c r="AV38" s="48" t="s">
        <v>125</v>
      </c>
      <c r="AW38" s="42"/>
      <c r="AX38" s="48" t="s">
        <v>125</v>
      </c>
      <c r="AY38" s="42"/>
      <c r="AZ38" s="48" t="s">
        <v>125</v>
      </c>
      <c r="BA38" s="42"/>
      <c r="BB38" s="48" t="s">
        <v>125</v>
      </c>
      <c r="BC38" s="42"/>
      <c r="BD38" s="48" t="s">
        <v>125</v>
      </c>
      <c r="BE38" s="42"/>
      <c r="BF38" s="48" t="s">
        <v>125</v>
      </c>
      <c r="BG38" s="42"/>
      <c r="BH38" s="48" t="s">
        <v>125</v>
      </c>
      <c r="BI38" s="42"/>
      <c r="BJ38" s="48" t="s">
        <v>125</v>
      </c>
      <c r="BK38" s="42"/>
      <c r="BL38" s="48" t="s">
        <v>125</v>
      </c>
      <c r="BM38" s="42"/>
      <c r="BN38" s="48" t="s">
        <v>125</v>
      </c>
      <c r="BO38" s="42"/>
      <c r="BP38" s="48" t="s">
        <v>125</v>
      </c>
      <c r="BQ38" s="42"/>
      <c r="BR38" s="48" t="s">
        <v>125</v>
      </c>
      <c r="BS38" s="42"/>
      <c r="BT38" s="48" t="s">
        <v>125</v>
      </c>
      <c r="BU38" s="42"/>
      <c r="BV38" s="48" t="s">
        <v>125</v>
      </c>
      <c r="BW38" s="42"/>
      <c r="BX38" s="48" t="s">
        <v>125</v>
      </c>
      <c r="BY38" s="42"/>
      <c r="BZ38" s="48" t="s">
        <v>125</v>
      </c>
      <c r="CA38" s="42"/>
      <c r="CB38" s="48" t="s">
        <v>125</v>
      </c>
      <c r="CC38" s="42"/>
      <c r="CD38" s="48" t="s">
        <v>125</v>
      </c>
      <c r="CE38" s="42"/>
      <c r="CF38" s="48" t="s">
        <v>125</v>
      </c>
      <c r="CG38" s="42"/>
      <c r="CH38" s="48" t="s">
        <v>125</v>
      </c>
      <c r="CI38" s="42"/>
      <c r="CJ38" s="48" t="s">
        <v>125</v>
      </c>
      <c r="CK38" s="42"/>
      <c r="CL38" s="48" t="s">
        <v>125</v>
      </c>
      <c r="CM38" s="42"/>
      <c r="CN38" s="48" t="s">
        <v>125</v>
      </c>
      <c r="CO38" s="42"/>
      <c r="CP38" s="48" t="s">
        <v>125</v>
      </c>
      <c r="CQ38" s="42"/>
      <c r="CR38" s="48" t="s">
        <v>125</v>
      </c>
      <c r="CS38" s="42"/>
      <c r="CT38" s="48" t="s">
        <v>125</v>
      </c>
      <c r="CU38" s="42"/>
      <c r="CV38" s="48" t="s">
        <v>125</v>
      </c>
      <c r="CW38" s="42"/>
      <c r="CX38" s="48" t="s">
        <v>125</v>
      </c>
      <c r="CY38" s="42"/>
      <c r="CZ38" s="48" t="s">
        <v>125</v>
      </c>
      <c r="DA38" s="42"/>
      <c r="DB38" s="48" t="s">
        <v>125</v>
      </c>
      <c r="DC38" s="42"/>
      <c r="DD38" s="48" t="s">
        <v>125</v>
      </c>
      <c r="DE38" s="42"/>
      <c r="DF38" s="48" t="s">
        <v>125</v>
      </c>
      <c r="DG38" s="42"/>
      <c r="DH38" s="48" t="s">
        <v>125</v>
      </c>
      <c r="DI38" s="42"/>
      <c r="DJ38" s="48" t="s">
        <v>125</v>
      </c>
      <c r="DK38" s="42"/>
      <c r="DL38" s="48" t="s">
        <v>125</v>
      </c>
      <c r="DM38" s="42"/>
      <c r="DN38" s="48" t="s">
        <v>125</v>
      </c>
      <c r="DO38" s="42"/>
      <c r="DP38" s="48" t="s">
        <v>125</v>
      </c>
      <c r="DQ38" s="42"/>
      <c r="DR38" s="48" t="s">
        <v>125</v>
      </c>
      <c r="DS38" s="42"/>
      <c r="DT38" s="48" t="s">
        <v>125</v>
      </c>
      <c r="DU38" s="42"/>
      <c r="DV38" s="48" t="s">
        <v>125</v>
      </c>
      <c r="DW38" s="42"/>
      <c r="DX38" s="48" t="s">
        <v>125</v>
      </c>
      <c r="DY38" s="42"/>
      <c r="DZ38" s="48" t="s">
        <v>125</v>
      </c>
      <c r="EA38" s="42"/>
      <c r="EB38" s="48" t="s">
        <v>125</v>
      </c>
      <c r="EC38" s="42"/>
      <c r="ED38" s="48" t="s">
        <v>125</v>
      </c>
      <c r="EE38" s="42"/>
      <c r="EF38" s="48" t="s">
        <v>125</v>
      </c>
      <c r="EG38" s="42"/>
      <c r="EH38" s="48" t="s">
        <v>125</v>
      </c>
      <c r="EI38" s="42"/>
      <c r="EJ38" s="48" t="s">
        <v>125</v>
      </c>
      <c r="EK38" s="42"/>
      <c r="EL38" s="48" t="s">
        <v>125</v>
      </c>
      <c r="EM38" s="42"/>
      <c r="EN38" s="48" t="s">
        <v>125</v>
      </c>
      <c r="EO38" s="42"/>
      <c r="EP38" s="48" t="s">
        <v>125</v>
      </c>
      <c r="EQ38" s="42"/>
      <c r="ER38" s="48" t="s">
        <v>125</v>
      </c>
      <c r="ES38" s="42"/>
      <c r="ET38" s="48" t="s">
        <v>125</v>
      </c>
      <c r="EU38" s="42"/>
      <c r="EV38" s="48" t="s">
        <v>125</v>
      </c>
      <c r="EW38" s="42"/>
      <c r="EX38" s="48" t="s">
        <v>125</v>
      </c>
      <c r="EY38" s="42"/>
      <c r="EZ38" s="48" t="s">
        <v>125</v>
      </c>
      <c r="FA38" s="42"/>
      <c r="FB38" s="48" t="s">
        <v>125</v>
      </c>
      <c r="FC38" s="42"/>
      <c r="FD38" s="48" t="s">
        <v>125</v>
      </c>
      <c r="FE38" s="42"/>
      <c r="FF38" s="48" t="s">
        <v>125</v>
      </c>
      <c r="FG38" s="42"/>
      <c r="FH38" s="48" t="s">
        <v>125</v>
      </c>
      <c r="FI38" s="42"/>
      <c r="FJ38" s="48" t="s">
        <v>125</v>
      </c>
      <c r="FK38" s="42"/>
      <c r="FL38" s="48" t="s">
        <v>125</v>
      </c>
      <c r="FM38" s="42"/>
      <c r="FN38" s="48" t="s">
        <v>125</v>
      </c>
      <c r="FO38" s="42"/>
      <c r="FP38" s="48" t="s">
        <v>125</v>
      </c>
      <c r="FQ38" s="42"/>
      <c r="FR38" s="48" t="s">
        <v>125</v>
      </c>
      <c r="FS38" s="42"/>
      <c r="FT38" s="48" t="s">
        <v>125</v>
      </c>
      <c r="FU38" s="42"/>
      <c r="FV38" s="48" t="s">
        <v>125</v>
      </c>
      <c r="FW38" s="42"/>
      <c r="FX38" s="48" t="s">
        <v>125</v>
      </c>
      <c r="FY38" s="42"/>
      <c r="FZ38" s="48" t="s">
        <v>125</v>
      </c>
      <c r="GA38" s="42"/>
      <c r="GB38" s="48" t="s">
        <v>125</v>
      </c>
      <c r="GC38" s="42"/>
      <c r="GD38" s="48" t="s">
        <v>125</v>
      </c>
      <c r="GE38" s="42"/>
      <c r="GF38" s="48" t="s">
        <v>125</v>
      </c>
      <c r="GG38" s="42"/>
      <c r="GH38" s="48" t="s">
        <v>125</v>
      </c>
      <c r="GI38" s="42"/>
      <c r="GJ38" s="48" t="s">
        <v>125</v>
      </c>
      <c r="GK38" s="42"/>
      <c r="GL38" s="48" t="s">
        <v>125</v>
      </c>
      <c r="GM38" s="42"/>
      <c r="GN38" s="48" t="s">
        <v>125</v>
      </c>
      <c r="GO38" s="42"/>
      <c r="GP38" s="48" t="s">
        <v>125</v>
      </c>
      <c r="GQ38" s="42"/>
      <c r="GR38" s="48" t="s">
        <v>125</v>
      </c>
      <c r="GS38" s="42"/>
      <c r="GT38" s="48" t="s">
        <v>125</v>
      </c>
      <c r="GU38" s="42"/>
      <c r="GV38" s="48" t="s">
        <v>125</v>
      </c>
      <c r="GW38" s="42"/>
      <c r="GX38" s="48" t="s">
        <v>125</v>
      </c>
      <c r="GY38" s="42"/>
      <c r="GZ38" s="48" t="s">
        <v>125</v>
      </c>
      <c r="HA38" s="42"/>
      <c r="HB38" s="48" t="s">
        <v>125</v>
      </c>
      <c r="HC38" s="42"/>
      <c r="HD38" s="48" t="s">
        <v>125</v>
      </c>
      <c r="HE38" s="42"/>
      <c r="HF38" s="48" t="s">
        <v>125</v>
      </c>
      <c r="HG38" s="42"/>
      <c r="HH38" s="48" t="s">
        <v>125</v>
      </c>
      <c r="HI38" s="42"/>
      <c r="HJ38" s="48" t="s">
        <v>125</v>
      </c>
      <c r="HK38" s="42"/>
      <c r="HL38" s="48" t="s">
        <v>125</v>
      </c>
      <c r="HM38" s="42"/>
      <c r="HN38" s="48" t="s">
        <v>125</v>
      </c>
      <c r="HO38" s="42"/>
      <c r="HP38" s="48" t="s">
        <v>125</v>
      </c>
      <c r="HQ38" s="42"/>
      <c r="HR38" s="48" t="s">
        <v>125</v>
      </c>
      <c r="HS38" s="42"/>
      <c r="HT38" s="48" t="s">
        <v>125</v>
      </c>
      <c r="HU38" s="42"/>
      <c r="HV38" s="48" t="s">
        <v>125</v>
      </c>
      <c r="HW38" s="42"/>
      <c r="HX38" s="48" t="s">
        <v>125</v>
      </c>
      <c r="HY38" s="42"/>
      <c r="HZ38" s="48" t="s">
        <v>125</v>
      </c>
      <c r="IA38" s="42"/>
      <c r="IB38" s="48" t="s">
        <v>125</v>
      </c>
      <c r="IC38" s="42"/>
      <c r="ID38" s="48" t="s">
        <v>125</v>
      </c>
      <c r="IE38" s="42"/>
      <c r="IF38" s="48" t="s">
        <v>125</v>
      </c>
      <c r="IG38" s="42"/>
      <c r="IH38" s="48" t="s">
        <v>125</v>
      </c>
      <c r="II38" s="42"/>
      <c r="IJ38" s="48" t="s">
        <v>125</v>
      </c>
      <c r="IK38" s="42"/>
      <c r="IL38" s="48" t="s">
        <v>125</v>
      </c>
      <c r="IM38" s="42"/>
      <c r="IN38" s="48" t="s">
        <v>125</v>
      </c>
      <c r="IO38" s="42"/>
      <c r="IP38" s="48" t="s">
        <v>125</v>
      </c>
      <c r="IQ38" s="42"/>
      <c r="IR38" s="48" t="s">
        <v>125</v>
      </c>
      <c r="IS38" s="42"/>
      <c r="IT38" s="48" t="s">
        <v>125</v>
      </c>
      <c r="IU38" s="42"/>
      <c r="IV38" s="48" t="s">
        <v>125</v>
      </c>
      <c r="IW38" s="42"/>
      <c r="IX38" s="48" t="s">
        <v>125</v>
      </c>
      <c r="IY38" s="42"/>
      <c r="IZ38" s="48" t="s">
        <v>125</v>
      </c>
      <c r="JA38" s="42"/>
      <c r="JB38" s="48" t="s">
        <v>125</v>
      </c>
      <c r="JC38" s="42"/>
      <c r="JD38" s="48" t="s">
        <v>125</v>
      </c>
      <c r="JE38" s="42"/>
      <c r="JF38" s="48" t="s">
        <v>125</v>
      </c>
      <c r="JG38" s="42"/>
      <c r="JH38" s="48" t="s">
        <v>125</v>
      </c>
      <c r="JI38" s="42"/>
      <c r="JJ38" s="48" t="s">
        <v>125</v>
      </c>
      <c r="JK38" s="42"/>
      <c r="JL38" s="48" t="s">
        <v>125</v>
      </c>
      <c r="JM38" s="42"/>
      <c r="JN38" s="48" t="s">
        <v>125</v>
      </c>
      <c r="JO38" s="42"/>
      <c r="JP38" s="48" t="s">
        <v>125</v>
      </c>
      <c r="JQ38" s="42"/>
      <c r="JR38" s="48" t="s">
        <v>125</v>
      </c>
      <c r="JS38" s="42"/>
      <c r="JT38" s="48" t="s">
        <v>125</v>
      </c>
      <c r="JU38" s="42"/>
      <c r="JV38" s="48" t="s">
        <v>125</v>
      </c>
      <c r="JW38" s="42"/>
      <c r="JX38" s="48" t="s">
        <v>125</v>
      </c>
      <c r="JY38" s="42"/>
      <c r="JZ38" s="48" t="s">
        <v>125</v>
      </c>
      <c r="KA38" s="42"/>
      <c r="KB38" s="48" t="s">
        <v>125</v>
      </c>
      <c r="KC38" s="42"/>
      <c r="KD38" s="48" t="s">
        <v>125</v>
      </c>
      <c r="KE38" s="42"/>
      <c r="KF38" s="48" t="s">
        <v>125</v>
      </c>
      <c r="KG38" s="42"/>
      <c r="KH38" s="48" t="s">
        <v>125</v>
      </c>
      <c r="KI38" s="42"/>
      <c r="KJ38" s="48" t="s">
        <v>125</v>
      </c>
      <c r="KK38" s="42"/>
      <c r="KL38" s="48" t="s">
        <v>125</v>
      </c>
      <c r="KM38" s="42"/>
      <c r="KN38" s="48" t="s">
        <v>125</v>
      </c>
      <c r="KO38" s="42"/>
      <c r="KP38" s="48" t="s">
        <v>125</v>
      </c>
      <c r="KQ38" s="42"/>
      <c r="KR38" s="48" t="s">
        <v>125</v>
      </c>
      <c r="KS38" s="42"/>
      <c r="KT38" s="48" t="s">
        <v>125</v>
      </c>
      <c r="KU38" s="42"/>
      <c r="KV38" s="48" t="s">
        <v>125</v>
      </c>
      <c r="KW38" s="42"/>
      <c r="KX38" s="48" t="s">
        <v>125</v>
      </c>
      <c r="KY38" s="42"/>
      <c r="KZ38" s="48" t="s">
        <v>125</v>
      </c>
      <c r="LA38" s="42"/>
      <c r="LB38" s="48" t="s">
        <v>125</v>
      </c>
      <c r="LC38" s="42"/>
      <c r="LD38" s="48" t="s">
        <v>125</v>
      </c>
      <c r="LE38" s="42"/>
      <c r="LF38" s="48" t="s">
        <v>125</v>
      </c>
      <c r="LG38" s="42"/>
      <c r="LH38" s="48" t="s">
        <v>125</v>
      </c>
      <c r="LI38" s="42"/>
      <c r="LJ38" s="48" t="s">
        <v>125</v>
      </c>
      <c r="LK38" s="42"/>
      <c r="LL38" s="48" t="s">
        <v>125</v>
      </c>
      <c r="LM38" s="42"/>
      <c r="LN38" s="48" t="s">
        <v>125</v>
      </c>
      <c r="LO38" s="42"/>
      <c r="LP38" s="48" t="s">
        <v>125</v>
      </c>
      <c r="LQ38" s="42"/>
      <c r="LR38" s="48" t="s">
        <v>125</v>
      </c>
      <c r="LS38" s="42"/>
      <c r="LT38" s="48" t="s">
        <v>125</v>
      </c>
      <c r="LU38" s="42"/>
      <c r="LV38" s="48" t="s">
        <v>125</v>
      </c>
      <c r="LW38" s="42"/>
      <c r="LX38" s="48" t="s">
        <v>125</v>
      </c>
      <c r="LY38" s="42"/>
      <c r="LZ38" s="48" t="s">
        <v>125</v>
      </c>
      <c r="MA38" s="42"/>
      <c r="MB38" s="48" t="s">
        <v>125</v>
      </c>
      <c r="MC38" s="42"/>
      <c r="MD38" s="48" t="s">
        <v>125</v>
      </c>
      <c r="ME38" s="42"/>
      <c r="MF38" s="48" t="s">
        <v>125</v>
      </c>
      <c r="MG38" s="42"/>
      <c r="MH38" s="48" t="s">
        <v>125</v>
      </c>
      <c r="MI38" s="42"/>
      <c r="MJ38" s="48" t="s">
        <v>125</v>
      </c>
      <c r="MK38" s="42"/>
      <c r="ML38" s="48" t="s">
        <v>125</v>
      </c>
      <c r="MM38" s="42"/>
      <c r="MN38" s="48" t="s">
        <v>125</v>
      </c>
      <c r="MO38" s="42"/>
      <c r="MP38" s="48" t="s">
        <v>125</v>
      </c>
      <c r="MQ38" s="42"/>
      <c r="MR38" s="48" t="s">
        <v>125</v>
      </c>
      <c r="MS38" s="42"/>
      <c r="MT38" s="48" t="s">
        <v>125</v>
      </c>
      <c r="MU38" s="42"/>
      <c r="MV38" s="48" t="s">
        <v>125</v>
      </c>
      <c r="MW38" s="42"/>
      <c r="MX38" s="48" t="s">
        <v>125</v>
      </c>
      <c r="MY38" s="42"/>
      <c r="MZ38" s="48" t="s">
        <v>125</v>
      </c>
      <c r="NA38" s="42"/>
      <c r="NB38" s="48" t="s">
        <v>125</v>
      </c>
      <c r="NC38" s="42"/>
      <c r="ND38" s="48" t="s">
        <v>125</v>
      </c>
      <c r="NE38" s="42"/>
      <c r="NF38" s="48" t="s">
        <v>125</v>
      </c>
      <c r="NG38" s="42"/>
      <c r="NH38" s="48" t="s">
        <v>125</v>
      </c>
      <c r="NI38" s="42"/>
      <c r="NJ38" s="48" t="s">
        <v>125</v>
      </c>
      <c r="NK38" s="42"/>
      <c r="NL38" s="48" t="s">
        <v>125</v>
      </c>
      <c r="NM38" s="42"/>
      <c r="NN38" s="48" t="s">
        <v>125</v>
      </c>
      <c r="NO38" s="42"/>
      <c r="NP38" s="48" t="s">
        <v>125</v>
      </c>
      <c r="NQ38" s="42"/>
      <c r="NR38" s="48" t="s">
        <v>125</v>
      </c>
      <c r="NS38" s="42"/>
      <c r="NT38" s="48" t="s">
        <v>125</v>
      </c>
      <c r="NU38" s="42"/>
      <c r="NV38" s="48" t="s">
        <v>125</v>
      </c>
      <c r="NW38" s="42"/>
      <c r="NX38" s="48" t="s">
        <v>125</v>
      </c>
      <c r="NY38" s="42"/>
      <c r="NZ38" s="48" t="s">
        <v>125</v>
      </c>
      <c r="OA38" s="42"/>
      <c r="OB38" s="48" t="s">
        <v>125</v>
      </c>
      <c r="OC38" s="42"/>
      <c r="OD38" s="48" t="s">
        <v>125</v>
      </c>
      <c r="OE38" s="42"/>
      <c r="OF38" s="48" t="s">
        <v>125</v>
      </c>
      <c r="OG38" s="42"/>
      <c r="OH38" s="48" t="s">
        <v>125</v>
      </c>
      <c r="OI38" s="42"/>
      <c r="OJ38" s="48" t="s">
        <v>125</v>
      </c>
      <c r="OK38" s="42"/>
      <c r="OL38" s="48" t="s">
        <v>125</v>
      </c>
      <c r="OM38" s="42"/>
      <c r="ON38" s="48" t="s">
        <v>125</v>
      </c>
      <c r="OO38" s="42"/>
      <c r="OP38" s="48" t="s">
        <v>125</v>
      </c>
      <c r="OQ38" s="42"/>
      <c r="OR38" s="48" t="s">
        <v>125</v>
      </c>
      <c r="OS38" s="42"/>
      <c r="OT38" s="48" t="s">
        <v>125</v>
      </c>
      <c r="OU38" s="42"/>
      <c r="OV38" s="48" t="s">
        <v>125</v>
      </c>
      <c r="OW38" s="42"/>
      <c r="OX38" s="48" t="s">
        <v>125</v>
      </c>
      <c r="OY38" s="42"/>
      <c r="OZ38" s="48" t="s">
        <v>125</v>
      </c>
      <c r="PA38" s="42"/>
      <c r="PB38" s="48" t="s">
        <v>125</v>
      </c>
      <c r="PC38" s="42"/>
      <c r="PD38" s="48" t="s">
        <v>125</v>
      </c>
      <c r="PE38" s="42"/>
      <c r="PF38" s="48" t="s">
        <v>125</v>
      </c>
      <c r="PG38" s="42"/>
      <c r="PH38" s="48" t="s">
        <v>125</v>
      </c>
      <c r="PI38" s="42"/>
      <c r="PJ38" s="48" t="s">
        <v>125</v>
      </c>
      <c r="PK38" s="42"/>
      <c r="PL38" s="48" t="s">
        <v>125</v>
      </c>
      <c r="PM38" s="42"/>
      <c r="PN38" s="48" t="s">
        <v>125</v>
      </c>
      <c r="PO38" s="42"/>
      <c r="PP38" s="48" t="s">
        <v>125</v>
      </c>
      <c r="PQ38" s="42"/>
      <c r="PR38" s="48" t="s">
        <v>125</v>
      </c>
      <c r="PS38" s="42"/>
      <c r="PT38" s="48" t="s">
        <v>125</v>
      </c>
      <c r="PU38" s="42"/>
      <c r="PV38" s="48" t="s">
        <v>125</v>
      </c>
      <c r="PW38" s="42"/>
      <c r="PX38" s="48" t="s">
        <v>125</v>
      </c>
      <c r="PY38" s="42"/>
      <c r="PZ38" s="48" t="s">
        <v>125</v>
      </c>
      <c r="QA38" s="42"/>
      <c r="QB38" s="48" t="s">
        <v>125</v>
      </c>
      <c r="QC38" s="42"/>
      <c r="QD38" s="48" t="s">
        <v>125</v>
      </c>
      <c r="QE38" s="42"/>
      <c r="QF38" s="48" t="s">
        <v>125</v>
      </c>
      <c r="QG38" s="42"/>
      <c r="QH38" s="48" t="s">
        <v>125</v>
      </c>
      <c r="QI38" s="42"/>
      <c r="QJ38" s="48" t="s">
        <v>125</v>
      </c>
      <c r="QK38" s="42"/>
      <c r="QL38" s="48" t="s">
        <v>125</v>
      </c>
      <c r="QM38" s="42"/>
      <c r="QN38" s="48" t="s">
        <v>125</v>
      </c>
      <c r="QO38" s="42"/>
      <c r="QP38" s="48" t="s">
        <v>125</v>
      </c>
      <c r="QQ38" s="42"/>
      <c r="QR38" s="48" t="s">
        <v>125</v>
      </c>
      <c r="QS38" s="42"/>
      <c r="QT38" s="48" t="s">
        <v>125</v>
      </c>
      <c r="QU38" s="42"/>
      <c r="QV38" s="48" t="s">
        <v>125</v>
      </c>
      <c r="QW38" s="42"/>
      <c r="QX38" s="48" t="s">
        <v>125</v>
      </c>
      <c r="QY38" s="42"/>
      <c r="QZ38" s="48" t="s">
        <v>125</v>
      </c>
      <c r="RA38" s="42"/>
      <c r="RB38" s="48" t="s">
        <v>125</v>
      </c>
      <c r="RC38" s="42"/>
      <c r="RD38" s="48" t="s">
        <v>125</v>
      </c>
      <c r="RE38" s="42"/>
      <c r="RF38" s="48" t="s">
        <v>125</v>
      </c>
      <c r="RG38" s="42"/>
      <c r="RH38" s="48" t="s">
        <v>125</v>
      </c>
      <c r="RI38" s="42"/>
      <c r="RJ38" s="48" t="s">
        <v>125</v>
      </c>
      <c r="RK38" s="42"/>
      <c r="RL38" s="48" t="s">
        <v>125</v>
      </c>
      <c r="RM38" s="42"/>
      <c r="RN38" s="48" t="s">
        <v>125</v>
      </c>
      <c r="RO38" s="42"/>
      <c r="RP38" s="48" t="s">
        <v>125</v>
      </c>
      <c r="RQ38" s="42"/>
      <c r="RR38" s="48" t="s">
        <v>125</v>
      </c>
      <c r="RS38" s="42"/>
      <c r="RT38" s="48" t="s">
        <v>125</v>
      </c>
      <c r="RU38" s="42"/>
      <c r="RV38" s="48" t="s">
        <v>125</v>
      </c>
      <c r="RW38" s="42"/>
      <c r="RX38" s="48" t="s">
        <v>125</v>
      </c>
      <c r="RY38" s="42"/>
      <c r="RZ38" s="48" t="s">
        <v>125</v>
      </c>
      <c r="SA38" s="42"/>
      <c r="SB38" s="48" t="s">
        <v>125</v>
      </c>
      <c r="SC38" s="42"/>
      <c r="SD38" s="48" t="s">
        <v>125</v>
      </c>
      <c r="SE38" s="42"/>
      <c r="SF38" s="48" t="s">
        <v>125</v>
      </c>
      <c r="SG38" s="42"/>
      <c r="SH38" s="48" t="s">
        <v>125</v>
      </c>
      <c r="SI38" s="42"/>
      <c r="SJ38" s="48" t="s">
        <v>125</v>
      </c>
      <c r="SK38" s="42"/>
      <c r="SL38" s="48" t="s">
        <v>125</v>
      </c>
      <c r="SM38" s="42"/>
      <c r="SN38" s="48" t="s">
        <v>125</v>
      </c>
      <c r="SO38" s="42"/>
      <c r="SP38" s="48" t="s">
        <v>125</v>
      </c>
      <c r="SQ38" s="42"/>
      <c r="SR38" s="48" t="s">
        <v>125</v>
      </c>
      <c r="SS38" s="42"/>
      <c r="ST38" s="48" t="s">
        <v>125</v>
      </c>
      <c r="SU38" s="42"/>
      <c r="SV38" s="48" t="s">
        <v>125</v>
      </c>
      <c r="SW38" s="42"/>
      <c r="SX38" s="48" t="s">
        <v>125</v>
      </c>
      <c r="SY38" s="42"/>
      <c r="SZ38" s="48" t="s">
        <v>125</v>
      </c>
      <c r="TA38" s="42"/>
      <c r="TB38" s="48" t="s">
        <v>125</v>
      </c>
      <c r="TC38" s="42"/>
      <c r="TD38" s="48" t="s">
        <v>125</v>
      </c>
      <c r="TE38" s="42"/>
      <c r="TF38" s="48" t="s">
        <v>125</v>
      </c>
      <c r="TG38" s="42"/>
      <c r="TH38" s="48" t="s">
        <v>125</v>
      </c>
      <c r="TI38" s="42"/>
      <c r="TJ38" s="48" t="s">
        <v>125</v>
      </c>
      <c r="TK38" s="42"/>
      <c r="TL38" s="48" t="s">
        <v>125</v>
      </c>
      <c r="TM38" s="42"/>
      <c r="TN38" s="48" t="s">
        <v>125</v>
      </c>
      <c r="TO38" s="42"/>
      <c r="TP38" s="48" t="s">
        <v>125</v>
      </c>
      <c r="TQ38" s="42"/>
      <c r="TR38" s="48" t="s">
        <v>125</v>
      </c>
      <c r="TS38" s="42"/>
      <c r="TT38" s="48" t="s">
        <v>125</v>
      </c>
      <c r="TU38" s="42"/>
      <c r="TV38" s="48" t="s">
        <v>125</v>
      </c>
      <c r="TW38" s="42"/>
      <c r="TX38" s="48" t="s">
        <v>125</v>
      </c>
      <c r="TY38" s="42"/>
      <c r="TZ38" s="48" t="s">
        <v>125</v>
      </c>
      <c r="UA38" s="42"/>
      <c r="UB38" s="48" t="s">
        <v>125</v>
      </c>
      <c r="UC38" s="42"/>
      <c r="UD38" s="48" t="s">
        <v>125</v>
      </c>
      <c r="UE38" s="42"/>
      <c r="UF38" s="48" t="s">
        <v>125</v>
      </c>
      <c r="UG38" s="42"/>
      <c r="UH38" s="48" t="s">
        <v>125</v>
      </c>
      <c r="UI38" s="42"/>
      <c r="UJ38" s="48" t="s">
        <v>125</v>
      </c>
      <c r="UK38" s="42"/>
      <c r="UL38" s="48" t="s">
        <v>125</v>
      </c>
      <c r="UM38" s="42"/>
      <c r="UN38" s="48" t="s">
        <v>125</v>
      </c>
      <c r="UO38" s="42"/>
      <c r="UP38" s="48" t="s">
        <v>125</v>
      </c>
      <c r="UQ38" s="42"/>
      <c r="UR38" s="48" t="s">
        <v>125</v>
      </c>
      <c r="US38" s="42"/>
      <c r="UT38" s="48" t="s">
        <v>125</v>
      </c>
      <c r="UU38" s="42"/>
      <c r="UV38" s="48" t="s">
        <v>125</v>
      </c>
      <c r="UW38" s="42"/>
      <c r="UX38" s="48" t="s">
        <v>125</v>
      </c>
      <c r="UY38" s="42"/>
      <c r="UZ38" s="48" t="s">
        <v>125</v>
      </c>
      <c r="VA38" s="42"/>
      <c r="VB38" s="48" t="s">
        <v>125</v>
      </c>
      <c r="VC38" s="42"/>
      <c r="VD38" s="48" t="s">
        <v>125</v>
      </c>
      <c r="VE38" s="42"/>
      <c r="VF38" s="48" t="s">
        <v>125</v>
      </c>
      <c r="VG38" s="42"/>
      <c r="VH38" s="48" t="s">
        <v>125</v>
      </c>
      <c r="VI38" s="42"/>
      <c r="VJ38" s="48" t="s">
        <v>125</v>
      </c>
      <c r="VK38" s="42"/>
      <c r="VL38" s="48" t="s">
        <v>125</v>
      </c>
      <c r="VM38" s="42"/>
      <c r="VN38" s="48" t="s">
        <v>125</v>
      </c>
      <c r="VO38" s="42"/>
      <c r="VP38" s="48" t="s">
        <v>125</v>
      </c>
      <c r="VQ38" s="42"/>
      <c r="VR38" s="48" t="s">
        <v>125</v>
      </c>
      <c r="VS38" s="42"/>
      <c r="VT38" s="48" t="s">
        <v>125</v>
      </c>
      <c r="VU38" s="42"/>
      <c r="VV38" s="48" t="s">
        <v>125</v>
      </c>
      <c r="VW38" s="42"/>
      <c r="VX38" s="48" t="s">
        <v>125</v>
      </c>
      <c r="VY38" s="42"/>
      <c r="VZ38" s="48" t="s">
        <v>125</v>
      </c>
      <c r="WA38" s="42"/>
      <c r="WB38" s="48" t="s">
        <v>125</v>
      </c>
      <c r="WC38" s="42"/>
    </row>
    <row r="39" spans="1:601">
      <c r="A39" s="42" t="s">
        <v>124</v>
      </c>
      <c r="B39" s="17" t="s">
        <v>50</v>
      </c>
      <c r="C39" s="42" t="str">
        <f>INDEX('Deroulé 5Jours'!$A$4:$A$56,MATCH(B39,'Deroulé 5Jours'!B$4:B$56,0),1)</f>
        <v>agent 50</v>
      </c>
      <c r="D39" s="42" t="s">
        <v>124</v>
      </c>
      <c r="E39" s="42"/>
      <c r="F39" s="42" t="s">
        <v>124</v>
      </c>
      <c r="G39" s="42"/>
      <c r="H39" s="42" t="s">
        <v>124</v>
      </c>
      <c r="I39" s="42"/>
      <c r="J39" s="42" t="s">
        <v>124</v>
      </c>
      <c r="K39" s="42"/>
      <c r="L39" s="42" t="s">
        <v>124</v>
      </c>
      <c r="M39" s="42"/>
      <c r="N39" s="42" t="s">
        <v>124</v>
      </c>
      <c r="O39" s="42"/>
      <c r="P39" s="42" t="s">
        <v>124</v>
      </c>
      <c r="Q39" s="42"/>
      <c r="R39" s="42" t="s">
        <v>124</v>
      </c>
      <c r="S39" s="42"/>
      <c r="T39" s="42" t="s">
        <v>124</v>
      </c>
      <c r="U39" s="42"/>
      <c r="V39" s="42" t="s">
        <v>124</v>
      </c>
      <c r="W39" s="42"/>
      <c r="X39" s="42" t="s">
        <v>124</v>
      </c>
      <c r="Y39" s="42"/>
      <c r="Z39" s="42" t="s">
        <v>124</v>
      </c>
      <c r="AA39" s="42"/>
      <c r="AB39" s="42" t="s">
        <v>124</v>
      </c>
      <c r="AC39" s="42"/>
      <c r="AD39" s="42" t="s">
        <v>124</v>
      </c>
      <c r="AE39" s="42"/>
      <c r="AF39" s="42" t="s">
        <v>124</v>
      </c>
      <c r="AG39" s="42"/>
      <c r="AH39" s="42" t="s">
        <v>124</v>
      </c>
      <c r="AI39" s="42"/>
      <c r="AJ39" s="42" t="s">
        <v>124</v>
      </c>
      <c r="AK39" s="42"/>
      <c r="AL39" s="42" t="s">
        <v>124</v>
      </c>
      <c r="AM39" s="42"/>
      <c r="AN39" s="42" t="s">
        <v>124</v>
      </c>
      <c r="AO39" s="42"/>
      <c r="AP39" s="42" t="s">
        <v>124</v>
      </c>
      <c r="AQ39" s="42"/>
      <c r="AR39" s="42" t="s">
        <v>124</v>
      </c>
      <c r="AS39" s="42"/>
      <c r="AT39" s="42" t="s">
        <v>124</v>
      </c>
      <c r="AU39" s="42"/>
      <c r="AV39" s="42" t="s">
        <v>124</v>
      </c>
      <c r="AW39" s="42"/>
      <c r="AX39" s="42" t="s">
        <v>124</v>
      </c>
      <c r="AY39" s="42"/>
      <c r="AZ39" s="42" t="s">
        <v>124</v>
      </c>
      <c r="BA39" s="42"/>
      <c r="BB39" s="42" t="s">
        <v>124</v>
      </c>
      <c r="BC39" s="42"/>
      <c r="BD39" s="42" t="s">
        <v>124</v>
      </c>
      <c r="BE39" s="42"/>
      <c r="BF39" s="42" t="s">
        <v>124</v>
      </c>
      <c r="BG39" s="42"/>
      <c r="BH39" s="42" t="s">
        <v>124</v>
      </c>
      <c r="BI39" s="42"/>
      <c r="BJ39" s="42" t="s">
        <v>124</v>
      </c>
      <c r="BK39" s="42"/>
      <c r="BL39" s="42" t="s">
        <v>124</v>
      </c>
      <c r="BM39" s="42"/>
      <c r="BN39" s="42" t="s">
        <v>124</v>
      </c>
      <c r="BO39" s="42"/>
      <c r="BP39" s="42" t="s">
        <v>124</v>
      </c>
      <c r="BQ39" s="42"/>
      <c r="BR39" s="42" t="s">
        <v>124</v>
      </c>
      <c r="BS39" s="42"/>
      <c r="BT39" s="42" t="s">
        <v>124</v>
      </c>
      <c r="BU39" s="42"/>
      <c r="BV39" s="42" t="s">
        <v>124</v>
      </c>
      <c r="BW39" s="42"/>
      <c r="BX39" s="42" t="s">
        <v>124</v>
      </c>
      <c r="BY39" s="42"/>
      <c r="BZ39" s="42" t="s">
        <v>124</v>
      </c>
      <c r="CA39" s="42"/>
      <c r="CB39" s="42" t="s">
        <v>124</v>
      </c>
      <c r="CC39" s="42"/>
      <c r="CD39" s="42" t="s">
        <v>124</v>
      </c>
      <c r="CE39" s="42"/>
      <c r="CF39" s="42" t="s">
        <v>124</v>
      </c>
      <c r="CG39" s="42"/>
      <c r="CH39" s="42" t="s">
        <v>124</v>
      </c>
      <c r="CI39" s="42"/>
      <c r="CJ39" s="42" t="s">
        <v>124</v>
      </c>
      <c r="CK39" s="42"/>
      <c r="CL39" s="42" t="s">
        <v>124</v>
      </c>
      <c r="CM39" s="42"/>
      <c r="CN39" s="42" t="s">
        <v>124</v>
      </c>
      <c r="CO39" s="42"/>
      <c r="CP39" s="42" t="s">
        <v>124</v>
      </c>
      <c r="CQ39" s="42"/>
      <c r="CR39" s="42" t="s">
        <v>124</v>
      </c>
      <c r="CS39" s="42"/>
      <c r="CT39" s="42" t="s">
        <v>124</v>
      </c>
      <c r="CU39" s="42"/>
      <c r="CV39" s="42" t="s">
        <v>124</v>
      </c>
      <c r="CW39" s="42"/>
      <c r="CX39" s="42" t="s">
        <v>124</v>
      </c>
      <c r="CY39" s="42"/>
      <c r="CZ39" s="42" t="s">
        <v>124</v>
      </c>
      <c r="DA39" s="42"/>
      <c r="DB39" s="42" t="s">
        <v>124</v>
      </c>
      <c r="DC39" s="42"/>
      <c r="DD39" s="42" t="s">
        <v>124</v>
      </c>
      <c r="DE39" s="42"/>
      <c r="DF39" s="42" t="s">
        <v>124</v>
      </c>
      <c r="DG39" s="42"/>
      <c r="DH39" s="42" t="s">
        <v>124</v>
      </c>
      <c r="DI39" s="42"/>
      <c r="DJ39" s="42" t="s">
        <v>124</v>
      </c>
      <c r="DK39" s="42"/>
      <c r="DL39" s="42" t="s">
        <v>124</v>
      </c>
      <c r="DM39" s="42"/>
      <c r="DN39" s="42" t="s">
        <v>124</v>
      </c>
      <c r="DO39" s="42"/>
      <c r="DP39" s="42" t="s">
        <v>124</v>
      </c>
      <c r="DQ39" s="42"/>
      <c r="DR39" s="42" t="s">
        <v>124</v>
      </c>
      <c r="DS39" s="42"/>
      <c r="DT39" s="42" t="s">
        <v>124</v>
      </c>
      <c r="DU39" s="42"/>
      <c r="DV39" s="42" t="s">
        <v>124</v>
      </c>
      <c r="DW39" s="42"/>
      <c r="DX39" s="42" t="s">
        <v>124</v>
      </c>
      <c r="DY39" s="42"/>
      <c r="DZ39" s="42" t="s">
        <v>124</v>
      </c>
      <c r="EA39" s="42"/>
      <c r="EB39" s="42" t="s">
        <v>124</v>
      </c>
      <c r="EC39" s="42"/>
      <c r="ED39" s="42" t="s">
        <v>124</v>
      </c>
      <c r="EE39" s="42"/>
      <c r="EF39" s="42" t="s">
        <v>124</v>
      </c>
      <c r="EG39" s="42"/>
      <c r="EH39" s="42" t="s">
        <v>124</v>
      </c>
      <c r="EI39" s="42"/>
      <c r="EJ39" s="42" t="s">
        <v>124</v>
      </c>
      <c r="EK39" s="42"/>
      <c r="EL39" s="42" t="s">
        <v>124</v>
      </c>
      <c r="EM39" s="42"/>
      <c r="EN39" s="42" t="s">
        <v>124</v>
      </c>
      <c r="EO39" s="42"/>
      <c r="EP39" s="42" t="s">
        <v>124</v>
      </c>
      <c r="EQ39" s="42"/>
      <c r="ER39" s="42" t="s">
        <v>124</v>
      </c>
      <c r="ES39" s="42"/>
      <c r="ET39" s="42" t="s">
        <v>124</v>
      </c>
      <c r="EU39" s="42"/>
      <c r="EV39" s="42" t="s">
        <v>124</v>
      </c>
      <c r="EW39" s="42"/>
      <c r="EX39" s="42" t="s">
        <v>124</v>
      </c>
      <c r="EY39" s="42"/>
      <c r="EZ39" s="42" t="s">
        <v>124</v>
      </c>
      <c r="FA39" s="42"/>
      <c r="FB39" s="42" t="s">
        <v>124</v>
      </c>
      <c r="FC39" s="42"/>
      <c r="FD39" s="42" t="s">
        <v>124</v>
      </c>
      <c r="FE39" s="42"/>
      <c r="FF39" s="42" t="s">
        <v>124</v>
      </c>
      <c r="FG39" s="42"/>
      <c r="FH39" s="42" t="s">
        <v>124</v>
      </c>
      <c r="FI39" s="42"/>
      <c r="FJ39" s="42" t="s">
        <v>124</v>
      </c>
      <c r="FK39" s="42"/>
      <c r="FL39" s="42" t="s">
        <v>124</v>
      </c>
      <c r="FM39" s="42"/>
      <c r="FN39" s="42" t="s">
        <v>124</v>
      </c>
      <c r="FO39" s="42"/>
      <c r="FP39" s="42" t="s">
        <v>124</v>
      </c>
      <c r="FQ39" s="42"/>
      <c r="FR39" s="42" t="s">
        <v>124</v>
      </c>
      <c r="FS39" s="42"/>
      <c r="FT39" s="42" t="s">
        <v>124</v>
      </c>
      <c r="FU39" s="42"/>
      <c r="FV39" s="42" t="s">
        <v>124</v>
      </c>
      <c r="FW39" s="42"/>
      <c r="FX39" s="42" t="s">
        <v>124</v>
      </c>
      <c r="FY39" s="42"/>
      <c r="FZ39" s="42" t="s">
        <v>124</v>
      </c>
      <c r="GA39" s="42"/>
      <c r="GB39" s="42" t="s">
        <v>124</v>
      </c>
      <c r="GC39" s="42"/>
      <c r="GD39" s="42" t="s">
        <v>124</v>
      </c>
      <c r="GE39" s="42"/>
      <c r="GF39" s="42" t="s">
        <v>124</v>
      </c>
      <c r="GG39" s="42"/>
      <c r="GH39" s="42" t="s">
        <v>124</v>
      </c>
      <c r="GI39" s="42"/>
      <c r="GJ39" s="42" t="s">
        <v>124</v>
      </c>
      <c r="GK39" s="42"/>
      <c r="GL39" s="42" t="s">
        <v>124</v>
      </c>
      <c r="GM39" s="42"/>
      <c r="GN39" s="42" t="s">
        <v>124</v>
      </c>
      <c r="GO39" s="42"/>
      <c r="GP39" s="42" t="s">
        <v>124</v>
      </c>
      <c r="GQ39" s="42"/>
      <c r="GR39" s="42" t="s">
        <v>124</v>
      </c>
      <c r="GS39" s="42"/>
      <c r="GT39" s="42" t="s">
        <v>124</v>
      </c>
      <c r="GU39" s="42"/>
      <c r="GV39" s="42" t="s">
        <v>124</v>
      </c>
      <c r="GW39" s="42"/>
      <c r="GX39" s="42" t="s">
        <v>124</v>
      </c>
      <c r="GY39" s="42"/>
      <c r="GZ39" s="42" t="s">
        <v>124</v>
      </c>
      <c r="HA39" s="42"/>
      <c r="HB39" s="42" t="s">
        <v>124</v>
      </c>
      <c r="HC39" s="42"/>
      <c r="HD39" s="42" t="s">
        <v>124</v>
      </c>
      <c r="HE39" s="42"/>
      <c r="HF39" s="42" t="s">
        <v>124</v>
      </c>
      <c r="HG39" s="42"/>
      <c r="HH39" s="42" t="s">
        <v>124</v>
      </c>
      <c r="HI39" s="42"/>
      <c r="HJ39" s="42" t="s">
        <v>124</v>
      </c>
      <c r="HK39" s="42"/>
      <c r="HL39" s="42" t="s">
        <v>124</v>
      </c>
      <c r="HM39" s="42"/>
      <c r="HN39" s="42" t="s">
        <v>124</v>
      </c>
      <c r="HO39" s="42"/>
      <c r="HP39" s="42" t="s">
        <v>124</v>
      </c>
      <c r="HQ39" s="42"/>
      <c r="HR39" s="42" t="s">
        <v>124</v>
      </c>
      <c r="HS39" s="42"/>
      <c r="HT39" s="42" t="s">
        <v>124</v>
      </c>
      <c r="HU39" s="42"/>
      <c r="HV39" s="42" t="s">
        <v>124</v>
      </c>
      <c r="HW39" s="42"/>
      <c r="HX39" s="42" t="s">
        <v>124</v>
      </c>
      <c r="HY39" s="42"/>
      <c r="HZ39" s="42" t="s">
        <v>124</v>
      </c>
      <c r="IA39" s="42"/>
      <c r="IB39" s="42" t="s">
        <v>124</v>
      </c>
      <c r="IC39" s="42"/>
      <c r="ID39" s="42" t="s">
        <v>124</v>
      </c>
      <c r="IE39" s="42"/>
      <c r="IF39" s="42" t="s">
        <v>124</v>
      </c>
      <c r="IG39" s="42"/>
      <c r="IH39" s="42" t="s">
        <v>124</v>
      </c>
      <c r="II39" s="42"/>
      <c r="IJ39" s="42" t="s">
        <v>124</v>
      </c>
      <c r="IK39" s="42"/>
      <c r="IL39" s="42" t="s">
        <v>124</v>
      </c>
      <c r="IM39" s="42"/>
      <c r="IN39" s="42" t="s">
        <v>124</v>
      </c>
      <c r="IO39" s="42"/>
      <c r="IP39" s="42" t="s">
        <v>124</v>
      </c>
      <c r="IQ39" s="42"/>
      <c r="IR39" s="42" t="s">
        <v>124</v>
      </c>
      <c r="IS39" s="42"/>
      <c r="IT39" s="42" t="s">
        <v>124</v>
      </c>
      <c r="IU39" s="42"/>
      <c r="IV39" s="42" t="s">
        <v>124</v>
      </c>
      <c r="IW39" s="42"/>
      <c r="IX39" s="42" t="s">
        <v>124</v>
      </c>
      <c r="IY39" s="42"/>
      <c r="IZ39" s="42" t="s">
        <v>124</v>
      </c>
      <c r="JA39" s="42"/>
      <c r="JB39" s="42" t="s">
        <v>124</v>
      </c>
      <c r="JC39" s="42"/>
      <c r="JD39" s="42" t="s">
        <v>124</v>
      </c>
      <c r="JE39" s="42"/>
      <c r="JF39" s="42" t="s">
        <v>124</v>
      </c>
      <c r="JG39" s="42"/>
      <c r="JH39" s="42" t="s">
        <v>124</v>
      </c>
      <c r="JI39" s="42"/>
      <c r="JJ39" s="42" t="s">
        <v>124</v>
      </c>
      <c r="JK39" s="42"/>
      <c r="JL39" s="42" t="s">
        <v>124</v>
      </c>
      <c r="JM39" s="42"/>
      <c r="JN39" s="42" t="s">
        <v>124</v>
      </c>
      <c r="JO39" s="42"/>
      <c r="JP39" s="42" t="s">
        <v>124</v>
      </c>
      <c r="JQ39" s="42"/>
      <c r="JR39" s="42" t="s">
        <v>124</v>
      </c>
      <c r="JS39" s="42"/>
      <c r="JT39" s="42" t="s">
        <v>124</v>
      </c>
      <c r="JU39" s="42"/>
      <c r="JV39" s="42" t="s">
        <v>124</v>
      </c>
      <c r="JW39" s="42"/>
      <c r="JX39" s="42" t="s">
        <v>124</v>
      </c>
      <c r="JY39" s="42"/>
      <c r="JZ39" s="42" t="s">
        <v>124</v>
      </c>
      <c r="KA39" s="42"/>
      <c r="KB39" s="42" t="s">
        <v>124</v>
      </c>
      <c r="KC39" s="42"/>
      <c r="KD39" s="42" t="s">
        <v>124</v>
      </c>
      <c r="KE39" s="42"/>
      <c r="KF39" s="42" t="s">
        <v>124</v>
      </c>
      <c r="KG39" s="42"/>
      <c r="KH39" s="42" t="s">
        <v>124</v>
      </c>
      <c r="KI39" s="42"/>
      <c r="KJ39" s="42" t="s">
        <v>124</v>
      </c>
      <c r="KK39" s="42"/>
      <c r="KL39" s="42" t="s">
        <v>124</v>
      </c>
      <c r="KM39" s="42"/>
      <c r="KN39" s="42" t="s">
        <v>124</v>
      </c>
      <c r="KO39" s="42"/>
      <c r="KP39" s="42" t="s">
        <v>124</v>
      </c>
      <c r="KQ39" s="42"/>
      <c r="KR39" s="42" t="s">
        <v>124</v>
      </c>
      <c r="KS39" s="42"/>
      <c r="KT39" s="42" t="s">
        <v>124</v>
      </c>
      <c r="KU39" s="42"/>
      <c r="KV39" s="42" t="s">
        <v>124</v>
      </c>
      <c r="KW39" s="42"/>
      <c r="KX39" s="42" t="s">
        <v>124</v>
      </c>
      <c r="KY39" s="42"/>
      <c r="KZ39" s="42" t="s">
        <v>124</v>
      </c>
      <c r="LA39" s="42"/>
      <c r="LB39" s="42" t="s">
        <v>124</v>
      </c>
      <c r="LC39" s="42"/>
      <c r="LD39" s="42" t="s">
        <v>124</v>
      </c>
      <c r="LE39" s="42"/>
      <c r="LF39" s="42" t="s">
        <v>124</v>
      </c>
      <c r="LG39" s="42"/>
      <c r="LH39" s="42" t="s">
        <v>124</v>
      </c>
      <c r="LI39" s="42"/>
      <c r="LJ39" s="42" t="s">
        <v>124</v>
      </c>
      <c r="LK39" s="42"/>
      <c r="LL39" s="42" t="s">
        <v>124</v>
      </c>
      <c r="LM39" s="42"/>
      <c r="LN39" s="42" t="s">
        <v>124</v>
      </c>
      <c r="LO39" s="42"/>
      <c r="LP39" s="42" t="s">
        <v>124</v>
      </c>
      <c r="LQ39" s="42"/>
      <c r="LR39" s="42" t="s">
        <v>124</v>
      </c>
      <c r="LS39" s="42"/>
      <c r="LT39" s="42" t="s">
        <v>124</v>
      </c>
      <c r="LU39" s="42"/>
      <c r="LV39" s="42" t="s">
        <v>124</v>
      </c>
      <c r="LW39" s="42"/>
      <c r="LX39" s="42" t="s">
        <v>124</v>
      </c>
      <c r="LY39" s="42"/>
      <c r="LZ39" s="42" t="s">
        <v>124</v>
      </c>
      <c r="MA39" s="42"/>
      <c r="MB39" s="42" t="s">
        <v>124</v>
      </c>
      <c r="MC39" s="42"/>
      <c r="MD39" s="42" t="s">
        <v>124</v>
      </c>
      <c r="ME39" s="42"/>
      <c r="MF39" s="42" t="s">
        <v>124</v>
      </c>
      <c r="MG39" s="42"/>
      <c r="MH39" s="42" t="s">
        <v>124</v>
      </c>
      <c r="MI39" s="42"/>
      <c r="MJ39" s="42" t="s">
        <v>124</v>
      </c>
      <c r="MK39" s="42"/>
      <c r="ML39" s="42" t="s">
        <v>124</v>
      </c>
      <c r="MM39" s="42"/>
      <c r="MN39" s="42" t="s">
        <v>124</v>
      </c>
      <c r="MO39" s="42"/>
      <c r="MP39" s="42" t="s">
        <v>124</v>
      </c>
      <c r="MQ39" s="42"/>
      <c r="MR39" s="42" t="s">
        <v>124</v>
      </c>
      <c r="MS39" s="42"/>
      <c r="MT39" s="42" t="s">
        <v>124</v>
      </c>
      <c r="MU39" s="42"/>
      <c r="MV39" s="42" t="s">
        <v>124</v>
      </c>
      <c r="MW39" s="42"/>
      <c r="MX39" s="42" t="s">
        <v>124</v>
      </c>
      <c r="MY39" s="42"/>
      <c r="MZ39" s="42" t="s">
        <v>124</v>
      </c>
      <c r="NA39" s="42"/>
      <c r="NB39" s="42" t="s">
        <v>124</v>
      </c>
      <c r="NC39" s="42"/>
      <c r="ND39" s="42" t="s">
        <v>124</v>
      </c>
      <c r="NE39" s="42"/>
      <c r="NF39" s="42" t="s">
        <v>124</v>
      </c>
      <c r="NG39" s="42"/>
      <c r="NH39" s="42" t="s">
        <v>124</v>
      </c>
      <c r="NI39" s="42"/>
      <c r="NJ39" s="42" t="s">
        <v>124</v>
      </c>
      <c r="NK39" s="42"/>
      <c r="NL39" s="42" t="s">
        <v>124</v>
      </c>
      <c r="NM39" s="42"/>
      <c r="NN39" s="42" t="s">
        <v>124</v>
      </c>
      <c r="NO39" s="42"/>
      <c r="NP39" s="42" t="s">
        <v>124</v>
      </c>
      <c r="NQ39" s="42"/>
      <c r="NR39" s="42" t="s">
        <v>124</v>
      </c>
      <c r="NS39" s="42"/>
      <c r="NT39" s="42" t="s">
        <v>124</v>
      </c>
      <c r="NU39" s="42"/>
      <c r="NV39" s="42" t="s">
        <v>124</v>
      </c>
      <c r="NW39" s="42"/>
      <c r="NX39" s="42" t="s">
        <v>124</v>
      </c>
      <c r="NY39" s="42"/>
      <c r="NZ39" s="42" t="s">
        <v>124</v>
      </c>
      <c r="OA39" s="42"/>
      <c r="OB39" s="42" t="s">
        <v>124</v>
      </c>
      <c r="OC39" s="42"/>
      <c r="OD39" s="42" t="s">
        <v>124</v>
      </c>
      <c r="OE39" s="42"/>
      <c r="OF39" s="42" t="s">
        <v>124</v>
      </c>
      <c r="OG39" s="42"/>
      <c r="OH39" s="42" t="s">
        <v>124</v>
      </c>
      <c r="OI39" s="42"/>
      <c r="OJ39" s="42" t="s">
        <v>124</v>
      </c>
      <c r="OK39" s="42"/>
      <c r="OL39" s="42" t="s">
        <v>124</v>
      </c>
      <c r="OM39" s="42"/>
      <c r="ON39" s="42" t="s">
        <v>124</v>
      </c>
      <c r="OO39" s="42"/>
      <c r="OP39" s="42" t="s">
        <v>124</v>
      </c>
      <c r="OQ39" s="42"/>
      <c r="OR39" s="42" t="s">
        <v>124</v>
      </c>
      <c r="OS39" s="42"/>
      <c r="OT39" s="42" t="s">
        <v>124</v>
      </c>
      <c r="OU39" s="42"/>
      <c r="OV39" s="42" t="s">
        <v>124</v>
      </c>
      <c r="OW39" s="42"/>
      <c r="OX39" s="42" t="s">
        <v>124</v>
      </c>
      <c r="OY39" s="42"/>
      <c r="OZ39" s="42" t="s">
        <v>124</v>
      </c>
      <c r="PA39" s="42"/>
      <c r="PB39" s="42" t="s">
        <v>124</v>
      </c>
      <c r="PC39" s="42"/>
      <c r="PD39" s="42" t="s">
        <v>124</v>
      </c>
      <c r="PE39" s="42"/>
      <c r="PF39" s="42" t="s">
        <v>124</v>
      </c>
      <c r="PG39" s="42"/>
      <c r="PH39" s="42" t="s">
        <v>124</v>
      </c>
      <c r="PI39" s="42"/>
      <c r="PJ39" s="42" t="s">
        <v>124</v>
      </c>
      <c r="PK39" s="42"/>
      <c r="PL39" s="42" t="s">
        <v>124</v>
      </c>
      <c r="PM39" s="42"/>
      <c r="PN39" s="42" t="s">
        <v>124</v>
      </c>
      <c r="PO39" s="42"/>
      <c r="PP39" s="42" t="s">
        <v>124</v>
      </c>
      <c r="PQ39" s="42"/>
      <c r="PR39" s="42" t="s">
        <v>124</v>
      </c>
      <c r="PS39" s="42"/>
      <c r="PT39" s="42" t="s">
        <v>124</v>
      </c>
      <c r="PU39" s="42"/>
      <c r="PV39" s="42" t="s">
        <v>124</v>
      </c>
      <c r="PW39" s="42"/>
      <c r="PX39" s="42" t="s">
        <v>124</v>
      </c>
      <c r="PY39" s="42"/>
      <c r="PZ39" s="42" t="s">
        <v>124</v>
      </c>
      <c r="QA39" s="42"/>
      <c r="QB39" s="42" t="s">
        <v>124</v>
      </c>
      <c r="QC39" s="42"/>
      <c r="QD39" s="42" t="s">
        <v>124</v>
      </c>
      <c r="QE39" s="42"/>
      <c r="QF39" s="42" t="s">
        <v>124</v>
      </c>
      <c r="QG39" s="42"/>
      <c r="QH39" s="42" t="s">
        <v>124</v>
      </c>
      <c r="QI39" s="42"/>
      <c r="QJ39" s="42" t="s">
        <v>124</v>
      </c>
      <c r="QK39" s="42"/>
      <c r="QL39" s="42" t="s">
        <v>124</v>
      </c>
      <c r="QM39" s="42"/>
      <c r="QN39" s="42" t="s">
        <v>124</v>
      </c>
      <c r="QO39" s="42"/>
      <c r="QP39" s="42" t="s">
        <v>124</v>
      </c>
      <c r="QQ39" s="42"/>
      <c r="QR39" s="42" t="s">
        <v>124</v>
      </c>
      <c r="QS39" s="42"/>
      <c r="QT39" s="42" t="s">
        <v>124</v>
      </c>
      <c r="QU39" s="42"/>
      <c r="QV39" s="42" t="s">
        <v>124</v>
      </c>
      <c r="QW39" s="42"/>
      <c r="QX39" s="42" t="s">
        <v>124</v>
      </c>
      <c r="QY39" s="42"/>
      <c r="QZ39" s="42" t="s">
        <v>124</v>
      </c>
      <c r="RA39" s="42"/>
      <c r="RB39" s="42" t="s">
        <v>124</v>
      </c>
      <c r="RC39" s="42"/>
      <c r="RD39" s="42" t="s">
        <v>124</v>
      </c>
      <c r="RE39" s="42"/>
      <c r="RF39" s="42" t="s">
        <v>124</v>
      </c>
      <c r="RG39" s="42"/>
      <c r="RH39" s="42" t="s">
        <v>124</v>
      </c>
      <c r="RI39" s="42"/>
      <c r="RJ39" s="42" t="s">
        <v>124</v>
      </c>
      <c r="RK39" s="42"/>
      <c r="RL39" s="42" t="s">
        <v>124</v>
      </c>
      <c r="RM39" s="42"/>
      <c r="RN39" s="42" t="s">
        <v>124</v>
      </c>
      <c r="RO39" s="42"/>
      <c r="RP39" s="42" t="s">
        <v>124</v>
      </c>
      <c r="RQ39" s="42"/>
      <c r="RR39" s="42" t="s">
        <v>124</v>
      </c>
      <c r="RS39" s="42"/>
      <c r="RT39" s="42" t="s">
        <v>124</v>
      </c>
      <c r="RU39" s="42"/>
      <c r="RV39" s="42" t="s">
        <v>124</v>
      </c>
      <c r="RW39" s="42"/>
      <c r="RX39" s="42" t="s">
        <v>124</v>
      </c>
      <c r="RY39" s="42"/>
      <c r="RZ39" s="42" t="s">
        <v>124</v>
      </c>
      <c r="SA39" s="42"/>
      <c r="SB39" s="42" t="s">
        <v>124</v>
      </c>
      <c r="SC39" s="42"/>
      <c r="SD39" s="42" t="s">
        <v>124</v>
      </c>
      <c r="SE39" s="42"/>
      <c r="SF39" s="42" t="s">
        <v>124</v>
      </c>
      <c r="SG39" s="42"/>
      <c r="SH39" s="42" t="s">
        <v>124</v>
      </c>
      <c r="SI39" s="42"/>
      <c r="SJ39" s="42" t="s">
        <v>124</v>
      </c>
      <c r="SK39" s="42"/>
      <c r="SL39" s="42" t="s">
        <v>124</v>
      </c>
      <c r="SM39" s="42"/>
      <c r="SN39" s="42" t="s">
        <v>124</v>
      </c>
      <c r="SO39" s="42"/>
      <c r="SP39" s="42" t="s">
        <v>124</v>
      </c>
      <c r="SQ39" s="42"/>
      <c r="SR39" s="42" t="s">
        <v>124</v>
      </c>
      <c r="SS39" s="42"/>
      <c r="ST39" s="42" t="s">
        <v>124</v>
      </c>
      <c r="SU39" s="42"/>
      <c r="SV39" s="42" t="s">
        <v>124</v>
      </c>
      <c r="SW39" s="42"/>
      <c r="SX39" s="42" t="s">
        <v>124</v>
      </c>
      <c r="SY39" s="42"/>
      <c r="SZ39" s="42" t="s">
        <v>124</v>
      </c>
      <c r="TA39" s="42"/>
      <c r="TB39" s="42" t="s">
        <v>124</v>
      </c>
      <c r="TC39" s="42"/>
      <c r="TD39" s="42" t="s">
        <v>124</v>
      </c>
      <c r="TE39" s="42"/>
      <c r="TF39" s="42" t="s">
        <v>124</v>
      </c>
      <c r="TG39" s="42"/>
      <c r="TH39" s="42" t="s">
        <v>124</v>
      </c>
      <c r="TI39" s="42"/>
      <c r="TJ39" s="42" t="s">
        <v>124</v>
      </c>
      <c r="TK39" s="42"/>
      <c r="TL39" s="42" t="s">
        <v>124</v>
      </c>
      <c r="TM39" s="42"/>
      <c r="TN39" s="42" t="s">
        <v>124</v>
      </c>
      <c r="TO39" s="42"/>
      <c r="TP39" s="42" t="s">
        <v>124</v>
      </c>
      <c r="TQ39" s="42"/>
      <c r="TR39" s="42" t="s">
        <v>124</v>
      </c>
      <c r="TS39" s="42"/>
      <c r="TT39" s="42" t="s">
        <v>124</v>
      </c>
      <c r="TU39" s="42"/>
      <c r="TV39" s="42" t="s">
        <v>124</v>
      </c>
      <c r="TW39" s="42"/>
      <c r="TX39" s="42" t="s">
        <v>124</v>
      </c>
      <c r="TY39" s="42"/>
      <c r="TZ39" s="42" t="s">
        <v>124</v>
      </c>
      <c r="UA39" s="42"/>
      <c r="UB39" s="42" t="s">
        <v>124</v>
      </c>
      <c r="UC39" s="42"/>
      <c r="UD39" s="42" t="s">
        <v>124</v>
      </c>
      <c r="UE39" s="42"/>
      <c r="UF39" s="42" t="s">
        <v>124</v>
      </c>
      <c r="UG39" s="42"/>
      <c r="UH39" s="42" t="s">
        <v>124</v>
      </c>
      <c r="UI39" s="42"/>
      <c r="UJ39" s="42" t="s">
        <v>124</v>
      </c>
      <c r="UK39" s="42"/>
      <c r="UL39" s="42" t="s">
        <v>124</v>
      </c>
      <c r="UM39" s="42"/>
      <c r="UN39" s="42" t="s">
        <v>124</v>
      </c>
      <c r="UO39" s="42"/>
      <c r="UP39" s="42" t="s">
        <v>124</v>
      </c>
      <c r="UQ39" s="42"/>
      <c r="UR39" s="42" t="s">
        <v>124</v>
      </c>
      <c r="US39" s="42"/>
      <c r="UT39" s="42" t="s">
        <v>124</v>
      </c>
      <c r="UU39" s="42"/>
      <c r="UV39" s="42" t="s">
        <v>124</v>
      </c>
      <c r="UW39" s="42"/>
      <c r="UX39" s="42" t="s">
        <v>124</v>
      </c>
      <c r="UY39" s="42"/>
      <c r="UZ39" s="42" t="s">
        <v>124</v>
      </c>
      <c r="VA39" s="42"/>
      <c r="VB39" s="42" t="s">
        <v>124</v>
      </c>
      <c r="VC39" s="42"/>
      <c r="VD39" s="42" t="s">
        <v>124</v>
      </c>
      <c r="VE39" s="42"/>
      <c r="VF39" s="42" t="s">
        <v>124</v>
      </c>
      <c r="VG39" s="42"/>
      <c r="VH39" s="42" t="s">
        <v>124</v>
      </c>
      <c r="VI39" s="42"/>
      <c r="VJ39" s="42" t="s">
        <v>124</v>
      </c>
      <c r="VK39" s="42"/>
      <c r="VL39" s="42" t="s">
        <v>124</v>
      </c>
      <c r="VM39" s="42"/>
      <c r="VN39" s="42" t="s">
        <v>124</v>
      </c>
      <c r="VO39" s="42"/>
      <c r="VP39" s="42" t="s">
        <v>124</v>
      </c>
      <c r="VQ39" s="42"/>
      <c r="VR39" s="42" t="s">
        <v>124</v>
      </c>
      <c r="VS39" s="42"/>
      <c r="VT39" s="42" t="s">
        <v>124</v>
      </c>
      <c r="VU39" s="42"/>
      <c r="VV39" s="42" t="s">
        <v>124</v>
      </c>
      <c r="VW39" s="42"/>
      <c r="VX39" s="42" t="s">
        <v>124</v>
      </c>
      <c r="VY39" s="42"/>
      <c r="VZ39" s="42" t="s">
        <v>124</v>
      </c>
      <c r="WA39" s="42"/>
      <c r="WB39" s="42" t="s">
        <v>124</v>
      </c>
      <c r="WC39" s="42"/>
    </row>
    <row r="40" spans="1:601">
      <c r="A40" s="47" t="s">
        <v>273</v>
      </c>
      <c r="B40" s="17" t="s">
        <v>46</v>
      </c>
      <c r="C40" s="42" t="str">
        <f>INDEX('Deroulé 5Jours'!$A$4:$A$56,MATCH(B40,'Deroulé 5Jours'!B$4:B$56,0),1)</f>
        <v>agent 41</v>
      </c>
      <c r="D40" s="48" t="s">
        <v>124</v>
      </c>
      <c r="E40" s="42"/>
      <c r="F40" s="47" t="s">
        <v>124</v>
      </c>
      <c r="G40" s="42"/>
      <c r="H40" s="47" t="s">
        <v>124</v>
      </c>
      <c r="I40" s="42"/>
      <c r="J40" s="47" t="s">
        <v>124</v>
      </c>
      <c r="K40" s="42"/>
      <c r="L40" s="47" t="s">
        <v>124</v>
      </c>
      <c r="M40" s="42"/>
      <c r="N40" s="47" t="s">
        <v>124</v>
      </c>
      <c r="O40" s="42"/>
      <c r="P40" s="47" t="s">
        <v>124</v>
      </c>
      <c r="Q40" s="42"/>
      <c r="R40" s="47" t="s">
        <v>124</v>
      </c>
      <c r="S40" s="42"/>
      <c r="T40" s="47" t="s">
        <v>124</v>
      </c>
      <c r="U40" s="42"/>
      <c r="V40" s="47" t="s">
        <v>124</v>
      </c>
      <c r="W40" s="42"/>
      <c r="X40" s="48" t="s">
        <v>124</v>
      </c>
      <c r="Y40" s="42"/>
      <c r="Z40" s="47" t="s">
        <v>124</v>
      </c>
      <c r="AA40" s="42"/>
      <c r="AB40" s="47" t="s">
        <v>124</v>
      </c>
      <c r="AC40" s="42"/>
      <c r="AD40" s="47" t="s">
        <v>124</v>
      </c>
      <c r="AE40" s="42"/>
      <c r="AF40" s="47" t="s">
        <v>124</v>
      </c>
      <c r="AG40" s="42"/>
      <c r="AH40" s="47" t="s">
        <v>124</v>
      </c>
      <c r="AI40" s="42"/>
      <c r="AJ40" s="47" t="s">
        <v>124</v>
      </c>
      <c r="AK40" s="42"/>
      <c r="AL40" s="47" t="s">
        <v>124</v>
      </c>
      <c r="AM40" s="42"/>
      <c r="AN40" s="47" t="s">
        <v>124</v>
      </c>
      <c r="AO40" s="42"/>
      <c r="AP40" s="47" t="s">
        <v>124</v>
      </c>
      <c r="AQ40" s="42"/>
      <c r="AR40" s="48" t="s">
        <v>124</v>
      </c>
      <c r="AS40" s="42"/>
      <c r="AT40" s="47" t="s">
        <v>124</v>
      </c>
      <c r="AU40" s="42"/>
      <c r="AV40" s="47" t="s">
        <v>124</v>
      </c>
      <c r="AW40" s="42"/>
      <c r="AX40" s="47" t="s">
        <v>124</v>
      </c>
      <c r="AY40" s="42"/>
      <c r="AZ40" s="47" t="s">
        <v>124</v>
      </c>
      <c r="BA40" s="42"/>
      <c r="BB40" s="47" t="s">
        <v>124</v>
      </c>
      <c r="BC40" s="42"/>
      <c r="BD40" s="47" t="s">
        <v>124</v>
      </c>
      <c r="BE40" s="42"/>
      <c r="BF40" s="47" t="s">
        <v>124</v>
      </c>
      <c r="BG40" s="42"/>
      <c r="BH40" s="47" t="s">
        <v>124</v>
      </c>
      <c r="BI40" s="42"/>
      <c r="BJ40" s="47" t="s">
        <v>124</v>
      </c>
      <c r="BK40" s="42"/>
      <c r="BL40" s="48" t="s">
        <v>124</v>
      </c>
      <c r="BM40" s="42"/>
      <c r="BN40" s="47" t="s">
        <v>124</v>
      </c>
      <c r="BO40" s="42"/>
      <c r="BP40" s="47" t="s">
        <v>124</v>
      </c>
      <c r="BQ40" s="42"/>
      <c r="BR40" s="47" t="s">
        <v>124</v>
      </c>
      <c r="BS40" s="42"/>
      <c r="BT40" s="47" t="s">
        <v>124</v>
      </c>
      <c r="BU40" s="42"/>
      <c r="BV40" s="47" t="s">
        <v>124</v>
      </c>
      <c r="BW40" s="42"/>
      <c r="BX40" s="47" t="s">
        <v>124</v>
      </c>
      <c r="BY40" s="42"/>
      <c r="BZ40" s="47" t="s">
        <v>124</v>
      </c>
      <c r="CA40" s="42"/>
      <c r="CB40" s="47" t="s">
        <v>124</v>
      </c>
      <c r="CC40" s="42"/>
      <c r="CD40" s="47" t="s">
        <v>124</v>
      </c>
      <c r="CE40" s="42"/>
      <c r="CF40" s="48" t="s">
        <v>124</v>
      </c>
      <c r="CG40" s="42"/>
      <c r="CH40" s="47" t="s">
        <v>124</v>
      </c>
      <c r="CI40" s="42"/>
      <c r="CJ40" s="47" t="s">
        <v>124</v>
      </c>
      <c r="CK40" s="42"/>
      <c r="CL40" s="47" t="s">
        <v>124</v>
      </c>
      <c r="CM40" s="42"/>
      <c r="CN40" s="47" t="s">
        <v>124</v>
      </c>
      <c r="CO40" s="42"/>
      <c r="CP40" s="47" t="s">
        <v>124</v>
      </c>
      <c r="CQ40" s="42"/>
      <c r="CR40" s="47" t="s">
        <v>124</v>
      </c>
      <c r="CS40" s="42"/>
      <c r="CT40" s="47" t="s">
        <v>124</v>
      </c>
      <c r="CU40" s="42"/>
      <c r="CV40" s="47" t="s">
        <v>124</v>
      </c>
      <c r="CW40" s="42"/>
      <c r="CX40" s="47" t="s">
        <v>124</v>
      </c>
      <c r="CY40" s="42"/>
      <c r="CZ40" s="48" t="s">
        <v>124</v>
      </c>
      <c r="DA40" s="42"/>
      <c r="DB40" s="47" t="s">
        <v>124</v>
      </c>
      <c r="DC40" s="42"/>
      <c r="DD40" s="47" t="s">
        <v>124</v>
      </c>
      <c r="DE40" s="42"/>
      <c r="DF40" s="47" t="s">
        <v>124</v>
      </c>
      <c r="DG40" s="42"/>
      <c r="DH40" s="47" t="s">
        <v>124</v>
      </c>
      <c r="DI40" s="42"/>
      <c r="DJ40" s="47" t="s">
        <v>124</v>
      </c>
      <c r="DK40" s="42"/>
      <c r="DL40" s="47" t="s">
        <v>124</v>
      </c>
      <c r="DM40" s="42"/>
      <c r="DN40" s="47" t="s">
        <v>124</v>
      </c>
      <c r="DO40" s="42"/>
      <c r="DP40" s="47" t="s">
        <v>124</v>
      </c>
      <c r="DQ40" s="42"/>
      <c r="DR40" s="47" t="s">
        <v>124</v>
      </c>
      <c r="DS40" s="42"/>
      <c r="DT40" s="48" t="s">
        <v>124</v>
      </c>
      <c r="DU40" s="42"/>
      <c r="DV40" s="47" t="s">
        <v>124</v>
      </c>
      <c r="DW40" s="42"/>
      <c r="DX40" s="47" t="s">
        <v>124</v>
      </c>
      <c r="DY40" s="42"/>
      <c r="DZ40" s="47" t="s">
        <v>124</v>
      </c>
      <c r="EA40" s="42"/>
      <c r="EB40" s="47" t="s">
        <v>124</v>
      </c>
      <c r="EC40" s="42"/>
      <c r="ED40" s="47" t="s">
        <v>124</v>
      </c>
      <c r="EE40" s="42"/>
      <c r="EF40" s="47" t="s">
        <v>124</v>
      </c>
      <c r="EG40" s="42"/>
      <c r="EH40" s="47" t="s">
        <v>124</v>
      </c>
      <c r="EI40" s="42"/>
      <c r="EJ40" s="47" t="s">
        <v>124</v>
      </c>
      <c r="EK40" s="42"/>
      <c r="EL40" s="47" t="s">
        <v>124</v>
      </c>
      <c r="EM40" s="42"/>
      <c r="EN40" s="48" t="s">
        <v>124</v>
      </c>
      <c r="EO40" s="42"/>
      <c r="EP40" s="47" t="s">
        <v>124</v>
      </c>
      <c r="EQ40" s="42"/>
      <c r="ER40" s="47" t="s">
        <v>124</v>
      </c>
      <c r="ES40" s="42"/>
      <c r="ET40" s="47" t="s">
        <v>124</v>
      </c>
      <c r="EU40" s="42"/>
      <c r="EV40" s="47" t="s">
        <v>124</v>
      </c>
      <c r="EW40" s="42"/>
      <c r="EX40" s="47" t="s">
        <v>124</v>
      </c>
      <c r="EY40" s="42"/>
      <c r="EZ40" s="47" t="s">
        <v>124</v>
      </c>
      <c r="FA40" s="42"/>
      <c r="FB40" s="47" t="s">
        <v>124</v>
      </c>
      <c r="FC40" s="42"/>
      <c r="FD40" s="47" t="s">
        <v>124</v>
      </c>
      <c r="FE40" s="42"/>
      <c r="FF40" s="47" t="s">
        <v>124</v>
      </c>
      <c r="FG40" s="42"/>
      <c r="FH40" s="48" t="s">
        <v>124</v>
      </c>
      <c r="FI40" s="42"/>
      <c r="FJ40" s="47" t="s">
        <v>124</v>
      </c>
      <c r="FK40" s="42"/>
      <c r="FL40" s="47" t="s">
        <v>124</v>
      </c>
      <c r="FM40" s="42"/>
      <c r="FN40" s="47" t="s">
        <v>124</v>
      </c>
      <c r="FO40" s="42"/>
      <c r="FP40" s="47" t="s">
        <v>124</v>
      </c>
      <c r="FQ40" s="42"/>
      <c r="FR40" s="47" t="s">
        <v>124</v>
      </c>
      <c r="FS40" s="42"/>
      <c r="FT40" s="47" t="s">
        <v>124</v>
      </c>
      <c r="FU40" s="42"/>
      <c r="FV40" s="47" t="s">
        <v>124</v>
      </c>
      <c r="FW40" s="42"/>
      <c r="FX40" s="47" t="s">
        <v>124</v>
      </c>
      <c r="FY40" s="42"/>
      <c r="FZ40" s="47" t="s">
        <v>124</v>
      </c>
      <c r="GA40" s="42"/>
      <c r="GB40" s="48" t="s">
        <v>124</v>
      </c>
      <c r="GC40" s="42"/>
      <c r="GD40" s="47" t="s">
        <v>124</v>
      </c>
      <c r="GE40" s="42"/>
      <c r="GF40" s="47" t="s">
        <v>124</v>
      </c>
      <c r="GG40" s="42"/>
      <c r="GH40" s="47" t="s">
        <v>124</v>
      </c>
      <c r="GI40" s="42"/>
      <c r="GJ40" s="47" t="s">
        <v>124</v>
      </c>
      <c r="GK40" s="42"/>
      <c r="GL40" s="47" t="s">
        <v>124</v>
      </c>
      <c r="GM40" s="42"/>
      <c r="GN40" s="47" t="s">
        <v>124</v>
      </c>
      <c r="GO40" s="42"/>
      <c r="GP40" s="47" t="s">
        <v>124</v>
      </c>
      <c r="GQ40" s="42"/>
      <c r="GR40" s="47" t="s">
        <v>124</v>
      </c>
      <c r="GS40" s="42"/>
      <c r="GT40" s="47" t="s">
        <v>124</v>
      </c>
      <c r="GU40" s="42"/>
      <c r="GV40" s="48" t="s">
        <v>124</v>
      </c>
      <c r="GW40" s="42"/>
      <c r="GX40" s="47" t="s">
        <v>124</v>
      </c>
      <c r="GY40" s="42"/>
      <c r="GZ40" s="47" t="s">
        <v>124</v>
      </c>
      <c r="HA40" s="42"/>
      <c r="HB40" s="47" t="s">
        <v>124</v>
      </c>
      <c r="HC40" s="42"/>
      <c r="HD40" s="47" t="s">
        <v>124</v>
      </c>
      <c r="HE40" s="42"/>
      <c r="HF40" s="47" t="s">
        <v>124</v>
      </c>
      <c r="HG40" s="42"/>
      <c r="HH40" s="47" t="s">
        <v>124</v>
      </c>
      <c r="HI40" s="42"/>
      <c r="HJ40" s="47" t="s">
        <v>124</v>
      </c>
      <c r="HK40" s="42"/>
      <c r="HL40" s="47" t="s">
        <v>124</v>
      </c>
      <c r="HM40" s="42"/>
      <c r="HN40" s="47" t="s">
        <v>124</v>
      </c>
      <c r="HO40" s="42"/>
      <c r="HP40" s="48" t="s">
        <v>124</v>
      </c>
      <c r="HQ40" s="42"/>
      <c r="HR40" s="47" t="s">
        <v>124</v>
      </c>
      <c r="HS40" s="42"/>
      <c r="HT40" s="47" t="s">
        <v>124</v>
      </c>
      <c r="HU40" s="42"/>
      <c r="HV40" s="47" t="s">
        <v>124</v>
      </c>
      <c r="HW40" s="42"/>
      <c r="HX40" s="47" t="s">
        <v>124</v>
      </c>
      <c r="HY40" s="42"/>
      <c r="HZ40" s="47" t="s">
        <v>124</v>
      </c>
      <c r="IA40" s="42"/>
      <c r="IB40" s="47" t="s">
        <v>124</v>
      </c>
      <c r="IC40" s="42"/>
      <c r="ID40" s="47" t="s">
        <v>124</v>
      </c>
      <c r="IE40" s="42"/>
      <c r="IF40" s="47" t="s">
        <v>124</v>
      </c>
      <c r="IG40" s="42"/>
      <c r="IH40" s="47" t="s">
        <v>124</v>
      </c>
      <c r="II40" s="42"/>
      <c r="IJ40" s="48" t="s">
        <v>124</v>
      </c>
      <c r="IK40" s="42"/>
      <c r="IL40" s="47" t="s">
        <v>124</v>
      </c>
      <c r="IM40" s="42"/>
      <c r="IN40" s="47" t="s">
        <v>124</v>
      </c>
      <c r="IO40" s="42"/>
      <c r="IP40" s="47" t="s">
        <v>124</v>
      </c>
      <c r="IQ40" s="42"/>
      <c r="IR40" s="47" t="s">
        <v>124</v>
      </c>
      <c r="IS40" s="42"/>
      <c r="IT40" s="47" t="s">
        <v>124</v>
      </c>
      <c r="IU40" s="42"/>
      <c r="IV40" s="47" t="s">
        <v>124</v>
      </c>
      <c r="IW40" s="42"/>
      <c r="IX40" s="47" t="s">
        <v>124</v>
      </c>
      <c r="IY40" s="42"/>
      <c r="IZ40" s="47" t="s">
        <v>124</v>
      </c>
      <c r="JA40" s="42"/>
      <c r="JB40" s="47" t="s">
        <v>124</v>
      </c>
      <c r="JC40" s="42"/>
      <c r="JD40" s="48" t="s">
        <v>124</v>
      </c>
      <c r="JE40" s="42"/>
      <c r="JF40" s="47" t="s">
        <v>124</v>
      </c>
      <c r="JG40" s="42"/>
      <c r="JH40" s="47" t="s">
        <v>124</v>
      </c>
      <c r="JI40" s="42"/>
      <c r="JJ40" s="47" t="s">
        <v>124</v>
      </c>
      <c r="JK40" s="42"/>
      <c r="JL40" s="47" t="s">
        <v>124</v>
      </c>
      <c r="JM40" s="42"/>
      <c r="JN40" s="47" t="s">
        <v>124</v>
      </c>
      <c r="JO40" s="42"/>
      <c r="JP40" s="47" t="s">
        <v>124</v>
      </c>
      <c r="JQ40" s="42"/>
      <c r="JR40" s="47" t="s">
        <v>124</v>
      </c>
      <c r="JS40" s="42"/>
      <c r="JT40" s="47" t="s">
        <v>124</v>
      </c>
      <c r="JU40" s="42"/>
      <c r="JV40" s="47" t="s">
        <v>124</v>
      </c>
      <c r="JW40" s="42"/>
      <c r="JX40" s="48" t="s">
        <v>124</v>
      </c>
      <c r="JY40" s="42"/>
      <c r="JZ40" s="47" t="s">
        <v>124</v>
      </c>
      <c r="KA40" s="42"/>
      <c r="KB40" s="47" t="s">
        <v>124</v>
      </c>
      <c r="KC40" s="42"/>
      <c r="KD40" s="47" t="s">
        <v>124</v>
      </c>
      <c r="KE40" s="42"/>
      <c r="KF40" s="47" t="s">
        <v>124</v>
      </c>
      <c r="KG40" s="42"/>
      <c r="KH40" s="47" t="s">
        <v>124</v>
      </c>
      <c r="KI40" s="42"/>
      <c r="KJ40" s="47" t="s">
        <v>124</v>
      </c>
      <c r="KK40" s="42"/>
      <c r="KL40" s="47" t="s">
        <v>124</v>
      </c>
      <c r="KM40" s="42"/>
      <c r="KN40" s="47" t="s">
        <v>124</v>
      </c>
      <c r="KO40" s="42"/>
      <c r="KP40" s="47" t="s">
        <v>124</v>
      </c>
      <c r="KQ40" s="42"/>
      <c r="KR40" s="48" t="s">
        <v>124</v>
      </c>
      <c r="KS40" s="42"/>
      <c r="KT40" s="47" t="s">
        <v>124</v>
      </c>
      <c r="KU40" s="42"/>
      <c r="KV40" s="47" t="s">
        <v>124</v>
      </c>
      <c r="KW40" s="42"/>
      <c r="KX40" s="47" t="s">
        <v>124</v>
      </c>
      <c r="KY40" s="42"/>
      <c r="KZ40" s="47" t="s">
        <v>124</v>
      </c>
      <c r="LA40" s="42"/>
      <c r="LB40" s="47" t="s">
        <v>124</v>
      </c>
      <c r="LC40" s="42"/>
      <c r="LD40" s="47" t="s">
        <v>124</v>
      </c>
      <c r="LE40" s="42"/>
      <c r="LF40" s="47" t="s">
        <v>124</v>
      </c>
      <c r="LG40" s="42"/>
      <c r="LH40" s="47" t="s">
        <v>124</v>
      </c>
      <c r="LI40" s="42"/>
      <c r="LJ40" s="47" t="s">
        <v>124</v>
      </c>
      <c r="LK40" s="42"/>
      <c r="LL40" s="48" t="s">
        <v>124</v>
      </c>
      <c r="LM40" s="42"/>
      <c r="LN40" s="47" t="s">
        <v>124</v>
      </c>
      <c r="LO40" s="42"/>
      <c r="LP40" s="47" t="s">
        <v>124</v>
      </c>
      <c r="LQ40" s="42"/>
      <c r="LR40" s="47" t="s">
        <v>124</v>
      </c>
      <c r="LS40" s="42"/>
      <c r="LT40" s="47" t="s">
        <v>124</v>
      </c>
      <c r="LU40" s="42"/>
      <c r="LV40" s="47" t="s">
        <v>124</v>
      </c>
      <c r="LW40" s="42"/>
      <c r="LX40" s="47" t="s">
        <v>124</v>
      </c>
      <c r="LY40" s="42"/>
      <c r="LZ40" s="47" t="s">
        <v>124</v>
      </c>
      <c r="MA40" s="42"/>
      <c r="MB40" s="47" t="s">
        <v>124</v>
      </c>
      <c r="MC40" s="42"/>
      <c r="MD40" s="47" t="s">
        <v>124</v>
      </c>
      <c r="ME40" s="42"/>
      <c r="MF40" s="48" t="s">
        <v>124</v>
      </c>
      <c r="MG40" s="42"/>
      <c r="MH40" s="47" t="s">
        <v>124</v>
      </c>
      <c r="MI40" s="42"/>
      <c r="MJ40" s="47" t="s">
        <v>124</v>
      </c>
      <c r="MK40" s="42"/>
      <c r="ML40" s="47" t="s">
        <v>124</v>
      </c>
      <c r="MM40" s="42"/>
      <c r="MN40" s="47" t="s">
        <v>124</v>
      </c>
      <c r="MO40" s="42"/>
      <c r="MP40" s="47" t="s">
        <v>124</v>
      </c>
      <c r="MQ40" s="42"/>
      <c r="MR40" s="47" t="s">
        <v>124</v>
      </c>
      <c r="MS40" s="42"/>
      <c r="MT40" s="47" t="s">
        <v>124</v>
      </c>
      <c r="MU40" s="42"/>
      <c r="MV40" s="47" t="s">
        <v>124</v>
      </c>
      <c r="MW40" s="42"/>
      <c r="MX40" s="47" t="s">
        <v>124</v>
      </c>
      <c r="MY40" s="42"/>
      <c r="MZ40" s="48" t="s">
        <v>124</v>
      </c>
      <c r="NA40" s="42"/>
      <c r="NB40" s="47" t="s">
        <v>124</v>
      </c>
      <c r="NC40" s="42"/>
      <c r="ND40" s="47" t="s">
        <v>124</v>
      </c>
      <c r="NE40" s="42"/>
      <c r="NF40" s="47" t="s">
        <v>124</v>
      </c>
      <c r="NG40" s="42"/>
      <c r="NH40" s="47" t="s">
        <v>124</v>
      </c>
      <c r="NI40" s="42"/>
      <c r="NJ40" s="47" t="s">
        <v>124</v>
      </c>
      <c r="NK40" s="42"/>
      <c r="NL40" s="47" t="s">
        <v>124</v>
      </c>
      <c r="NM40" s="42"/>
      <c r="NN40" s="47" t="s">
        <v>124</v>
      </c>
      <c r="NO40" s="42"/>
      <c r="NP40" s="47" t="s">
        <v>124</v>
      </c>
      <c r="NQ40" s="42"/>
      <c r="NR40" s="47" t="s">
        <v>124</v>
      </c>
      <c r="NS40" s="42"/>
      <c r="NT40" s="48" t="s">
        <v>124</v>
      </c>
      <c r="NU40" s="42"/>
      <c r="NV40" s="47" t="s">
        <v>124</v>
      </c>
      <c r="NW40" s="42"/>
      <c r="NX40" s="47" t="s">
        <v>124</v>
      </c>
      <c r="NY40" s="42"/>
      <c r="NZ40" s="47" t="s">
        <v>124</v>
      </c>
      <c r="OA40" s="42"/>
      <c r="OB40" s="47" t="s">
        <v>124</v>
      </c>
      <c r="OC40" s="42"/>
      <c r="OD40" s="47" t="s">
        <v>124</v>
      </c>
      <c r="OE40" s="42"/>
      <c r="OF40" s="47" t="s">
        <v>124</v>
      </c>
      <c r="OG40" s="42"/>
      <c r="OH40" s="47" t="s">
        <v>124</v>
      </c>
      <c r="OI40" s="42"/>
      <c r="OJ40" s="47" t="s">
        <v>124</v>
      </c>
      <c r="OK40" s="42"/>
      <c r="OL40" s="47" t="s">
        <v>124</v>
      </c>
      <c r="OM40" s="42"/>
      <c r="ON40" s="48" t="s">
        <v>124</v>
      </c>
      <c r="OO40" s="42"/>
      <c r="OP40" s="47" t="s">
        <v>124</v>
      </c>
      <c r="OQ40" s="42"/>
      <c r="OR40" s="47" t="s">
        <v>124</v>
      </c>
      <c r="OS40" s="42"/>
      <c r="OT40" s="47" t="s">
        <v>124</v>
      </c>
      <c r="OU40" s="42"/>
      <c r="OV40" s="47" t="s">
        <v>124</v>
      </c>
      <c r="OW40" s="42"/>
      <c r="OX40" s="47" t="s">
        <v>124</v>
      </c>
      <c r="OY40" s="42"/>
      <c r="OZ40" s="47" t="s">
        <v>124</v>
      </c>
      <c r="PA40" s="42"/>
      <c r="PB40" s="47" t="s">
        <v>124</v>
      </c>
      <c r="PC40" s="42"/>
      <c r="PD40" s="47" t="s">
        <v>124</v>
      </c>
      <c r="PE40" s="42"/>
      <c r="PF40" s="47" t="s">
        <v>124</v>
      </c>
      <c r="PG40" s="42"/>
      <c r="PH40" s="48" t="s">
        <v>124</v>
      </c>
      <c r="PI40" s="42"/>
      <c r="PJ40" s="47" t="s">
        <v>124</v>
      </c>
      <c r="PK40" s="42"/>
      <c r="PL40" s="47" t="s">
        <v>124</v>
      </c>
      <c r="PM40" s="42"/>
      <c r="PN40" s="47" t="s">
        <v>124</v>
      </c>
      <c r="PO40" s="42"/>
      <c r="PP40" s="47" t="s">
        <v>124</v>
      </c>
      <c r="PQ40" s="42"/>
      <c r="PR40" s="47" t="s">
        <v>124</v>
      </c>
      <c r="PS40" s="42"/>
      <c r="PT40" s="47" t="s">
        <v>124</v>
      </c>
      <c r="PU40" s="42"/>
      <c r="PV40" s="47" t="s">
        <v>124</v>
      </c>
      <c r="PW40" s="42"/>
      <c r="PX40" s="47" t="s">
        <v>124</v>
      </c>
      <c r="PY40" s="42"/>
      <c r="PZ40" s="47" t="s">
        <v>124</v>
      </c>
      <c r="QA40" s="42"/>
      <c r="QB40" s="48" t="s">
        <v>124</v>
      </c>
      <c r="QC40" s="42"/>
      <c r="QD40" s="47" t="s">
        <v>124</v>
      </c>
      <c r="QE40" s="42"/>
      <c r="QF40" s="47" t="s">
        <v>124</v>
      </c>
      <c r="QG40" s="42"/>
      <c r="QH40" s="47" t="s">
        <v>124</v>
      </c>
      <c r="QI40" s="42"/>
      <c r="QJ40" s="47" t="s">
        <v>124</v>
      </c>
      <c r="QK40" s="42"/>
      <c r="QL40" s="47" t="s">
        <v>124</v>
      </c>
      <c r="QM40" s="42"/>
      <c r="QN40" s="47" t="s">
        <v>124</v>
      </c>
      <c r="QO40" s="42"/>
      <c r="QP40" s="47" t="s">
        <v>124</v>
      </c>
      <c r="QQ40" s="42"/>
      <c r="QR40" s="47" t="s">
        <v>124</v>
      </c>
      <c r="QS40" s="42"/>
      <c r="QT40" s="47" t="s">
        <v>124</v>
      </c>
      <c r="QU40" s="42"/>
      <c r="QV40" s="48" t="s">
        <v>124</v>
      </c>
      <c r="QW40" s="42"/>
      <c r="QX40" s="47" t="s">
        <v>124</v>
      </c>
      <c r="QY40" s="42"/>
      <c r="QZ40" s="47" t="s">
        <v>124</v>
      </c>
      <c r="RA40" s="42"/>
      <c r="RB40" s="47" t="s">
        <v>124</v>
      </c>
      <c r="RC40" s="42"/>
      <c r="RD40" s="47" t="s">
        <v>124</v>
      </c>
      <c r="RE40" s="42"/>
      <c r="RF40" s="47" t="s">
        <v>124</v>
      </c>
      <c r="RG40" s="42"/>
      <c r="RH40" s="47" t="s">
        <v>124</v>
      </c>
      <c r="RI40" s="42"/>
      <c r="RJ40" s="47" t="s">
        <v>124</v>
      </c>
      <c r="RK40" s="42"/>
      <c r="RL40" s="47" t="s">
        <v>124</v>
      </c>
      <c r="RM40" s="42"/>
      <c r="RN40" s="47" t="s">
        <v>124</v>
      </c>
      <c r="RO40" s="42"/>
      <c r="RP40" s="48" t="s">
        <v>124</v>
      </c>
      <c r="RQ40" s="42"/>
      <c r="RR40" s="47" t="s">
        <v>124</v>
      </c>
      <c r="RS40" s="42"/>
      <c r="RT40" s="47" t="s">
        <v>124</v>
      </c>
      <c r="RU40" s="42"/>
      <c r="RV40" s="47" t="s">
        <v>124</v>
      </c>
      <c r="RW40" s="42"/>
      <c r="RX40" s="47" t="s">
        <v>124</v>
      </c>
      <c r="RY40" s="42"/>
      <c r="RZ40" s="47" t="s">
        <v>124</v>
      </c>
      <c r="SA40" s="42"/>
      <c r="SB40" s="47" t="s">
        <v>124</v>
      </c>
      <c r="SC40" s="42"/>
      <c r="SD40" s="47" t="s">
        <v>124</v>
      </c>
      <c r="SE40" s="42"/>
      <c r="SF40" s="47" t="s">
        <v>124</v>
      </c>
      <c r="SG40" s="42"/>
      <c r="SH40" s="47" t="s">
        <v>124</v>
      </c>
      <c r="SI40" s="42"/>
      <c r="SJ40" s="48" t="s">
        <v>124</v>
      </c>
      <c r="SK40" s="42"/>
      <c r="SL40" s="47" t="s">
        <v>124</v>
      </c>
      <c r="SM40" s="42"/>
      <c r="SN40" s="47" t="s">
        <v>124</v>
      </c>
      <c r="SO40" s="42"/>
      <c r="SP40" s="47" t="s">
        <v>124</v>
      </c>
      <c r="SQ40" s="42"/>
      <c r="SR40" s="47" t="s">
        <v>124</v>
      </c>
      <c r="SS40" s="42"/>
      <c r="ST40" s="47" t="s">
        <v>124</v>
      </c>
      <c r="SU40" s="42"/>
      <c r="SV40" s="47" t="s">
        <v>124</v>
      </c>
      <c r="SW40" s="42"/>
      <c r="SX40" s="47" t="s">
        <v>124</v>
      </c>
      <c r="SY40" s="42"/>
      <c r="SZ40" s="47" t="s">
        <v>124</v>
      </c>
      <c r="TA40" s="42"/>
      <c r="TB40" s="47" t="s">
        <v>124</v>
      </c>
      <c r="TC40" s="42"/>
      <c r="TD40" s="48" t="s">
        <v>124</v>
      </c>
      <c r="TE40" s="42"/>
      <c r="TF40" s="47" t="s">
        <v>124</v>
      </c>
      <c r="TG40" s="42"/>
      <c r="TH40" s="47" t="s">
        <v>124</v>
      </c>
      <c r="TI40" s="42"/>
      <c r="TJ40" s="47" t="s">
        <v>124</v>
      </c>
      <c r="TK40" s="42"/>
      <c r="TL40" s="47" t="s">
        <v>124</v>
      </c>
      <c r="TM40" s="42"/>
      <c r="TN40" s="47" t="s">
        <v>124</v>
      </c>
      <c r="TO40" s="42"/>
      <c r="TP40" s="47" t="s">
        <v>124</v>
      </c>
      <c r="TQ40" s="42"/>
      <c r="TR40" s="47" t="s">
        <v>124</v>
      </c>
      <c r="TS40" s="42"/>
      <c r="TT40" s="47" t="s">
        <v>124</v>
      </c>
      <c r="TU40" s="42"/>
      <c r="TV40" s="47" t="s">
        <v>124</v>
      </c>
      <c r="TW40" s="42"/>
      <c r="TX40" s="48" t="s">
        <v>124</v>
      </c>
      <c r="TY40" s="42"/>
      <c r="TZ40" s="47" t="s">
        <v>124</v>
      </c>
      <c r="UA40" s="42"/>
      <c r="UB40" s="47" t="s">
        <v>124</v>
      </c>
      <c r="UC40" s="42"/>
      <c r="UD40" s="47" t="s">
        <v>124</v>
      </c>
      <c r="UE40" s="42"/>
      <c r="UF40" s="47" t="s">
        <v>124</v>
      </c>
      <c r="UG40" s="42"/>
      <c r="UH40" s="47" t="s">
        <v>124</v>
      </c>
      <c r="UI40" s="42"/>
      <c r="UJ40" s="47" t="s">
        <v>124</v>
      </c>
      <c r="UK40" s="42"/>
      <c r="UL40" s="47" t="s">
        <v>124</v>
      </c>
      <c r="UM40" s="42"/>
      <c r="UN40" s="47" t="s">
        <v>124</v>
      </c>
      <c r="UO40" s="42"/>
      <c r="UP40" s="47" t="s">
        <v>124</v>
      </c>
      <c r="UQ40" s="42"/>
      <c r="UR40" s="48" t="s">
        <v>124</v>
      </c>
      <c r="US40" s="42"/>
      <c r="UT40" s="47" t="s">
        <v>124</v>
      </c>
      <c r="UU40" s="42"/>
      <c r="UV40" s="47" t="s">
        <v>124</v>
      </c>
      <c r="UW40" s="42"/>
      <c r="UX40" s="47" t="s">
        <v>124</v>
      </c>
      <c r="UY40" s="42"/>
      <c r="UZ40" s="47" t="s">
        <v>124</v>
      </c>
      <c r="VA40" s="42"/>
      <c r="VB40" s="47" t="s">
        <v>124</v>
      </c>
      <c r="VC40" s="42"/>
      <c r="VD40" s="47" t="s">
        <v>124</v>
      </c>
      <c r="VE40" s="42"/>
      <c r="VF40" s="47" t="s">
        <v>124</v>
      </c>
      <c r="VG40" s="42"/>
      <c r="VH40" s="47" t="s">
        <v>124</v>
      </c>
      <c r="VI40" s="42"/>
      <c r="VJ40" s="47" t="s">
        <v>124</v>
      </c>
      <c r="VK40" s="42"/>
      <c r="VL40" s="48" t="s">
        <v>124</v>
      </c>
      <c r="VM40" s="42"/>
      <c r="VN40" s="47" t="s">
        <v>124</v>
      </c>
      <c r="VO40" s="42"/>
      <c r="VP40" s="47" t="s">
        <v>124</v>
      </c>
      <c r="VQ40" s="42"/>
      <c r="VR40" s="47" t="s">
        <v>124</v>
      </c>
      <c r="VS40" s="42"/>
      <c r="VT40" s="47" t="s">
        <v>124</v>
      </c>
      <c r="VU40" s="42"/>
      <c r="VV40" s="47" t="s">
        <v>124</v>
      </c>
      <c r="VW40" s="42"/>
      <c r="VX40" s="47" t="s">
        <v>124</v>
      </c>
      <c r="VY40" s="42"/>
      <c r="VZ40" s="47" t="s">
        <v>124</v>
      </c>
      <c r="WA40" s="42"/>
      <c r="WB40" s="47" t="s">
        <v>124</v>
      </c>
      <c r="WC40" s="42"/>
    </row>
    <row r="41" spans="1:601">
      <c r="A41" s="42" t="s">
        <v>123</v>
      </c>
      <c r="B41" s="42"/>
      <c r="C41" s="42"/>
      <c r="D41" s="42" t="s">
        <v>123</v>
      </c>
      <c r="E41" s="42"/>
      <c r="F41" s="42" t="s">
        <v>123</v>
      </c>
      <c r="G41" s="42"/>
      <c r="H41" s="42" t="s">
        <v>123</v>
      </c>
      <c r="I41" s="42"/>
      <c r="J41" s="42" t="s">
        <v>123</v>
      </c>
      <c r="K41" s="42"/>
      <c r="L41" s="42" t="s">
        <v>123</v>
      </c>
      <c r="M41" s="42"/>
      <c r="N41" s="42" t="s">
        <v>123</v>
      </c>
      <c r="O41" s="42"/>
      <c r="P41" s="42" t="s">
        <v>123</v>
      </c>
      <c r="Q41" s="42"/>
      <c r="R41" s="42" t="s">
        <v>123</v>
      </c>
      <c r="S41" s="42"/>
      <c r="T41" s="42" t="s">
        <v>123</v>
      </c>
      <c r="U41" s="42"/>
      <c r="V41" s="42" t="s">
        <v>123</v>
      </c>
      <c r="W41" s="42"/>
      <c r="X41" s="42" t="s">
        <v>123</v>
      </c>
      <c r="Y41" s="42"/>
      <c r="Z41" s="42" t="s">
        <v>123</v>
      </c>
      <c r="AA41" s="42"/>
      <c r="AB41" s="42" t="s">
        <v>123</v>
      </c>
      <c r="AC41" s="42"/>
      <c r="AD41" s="42" t="s">
        <v>123</v>
      </c>
      <c r="AE41" s="42"/>
      <c r="AF41" s="42" t="s">
        <v>123</v>
      </c>
      <c r="AG41" s="42"/>
      <c r="AH41" s="42" t="s">
        <v>123</v>
      </c>
      <c r="AI41" s="42"/>
      <c r="AJ41" s="42" t="s">
        <v>123</v>
      </c>
      <c r="AK41" s="42"/>
      <c r="AL41" s="42" t="s">
        <v>123</v>
      </c>
      <c r="AM41" s="42"/>
      <c r="AN41" s="42" t="s">
        <v>123</v>
      </c>
      <c r="AO41" s="42"/>
      <c r="AP41" s="42" t="s">
        <v>123</v>
      </c>
      <c r="AQ41" s="42"/>
      <c r="AR41" s="42" t="s">
        <v>123</v>
      </c>
      <c r="AS41" s="42"/>
      <c r="AT41" s="42" t="s">
        <v>123</v>
      </c>
      <c r="AU41" s="42"/>
      <c r="AV41" s="42" t="s">
        <v>123</v>
      </c>
      <c r="AW41" s="42"/>
      <c r="AX41" s="42" t="s">
        <v>123</v>
      </c>
      <c r="AY41" s="42"/>
      <c r="AZ41" s="42" t="s">
        <v>123</v>
      </c>
      <c r="BA41" s="42"/>
      <c r="BB41" s="42" t="s">
        <v>123</v>
      </c>
      <c r="BC41" s="42"/>
      <c r="BD41" s="42" t="s">
        <v>123</v>
      </c>
      <c r="BE41" s="42"/>
      <c r="BF41" s="42" t="s">
        <v>123</v>
      </c>
      <c r="BG41" s="42"/>
      <c r="BH41" s="42" t="s">
        <v>123</v>
      </c>
      <c r="BI41" s="42"/>
      <c r="BJ41" s="42" t="s">
        <v>123</v>
      </c>
      <c r="BK41" s="42"/>
      <c r="BL41" s="42" t="s">
        <v>123</v>
      </c>
      <c r="BM41" s="42"/>
      <c r="BN41" s="42" t="s">
        <v>123</v>
      </c>
      <c r="BO41" s="42"/>
      <c r="BP41" s="42" t="s">
        <v>123</v>
      </c>
      <c r="BQ41" s="42"/>
      <c r="BR41" s="42" t="s">
        <v>123</v>
      </c>
      <c r="BS41" s="42"/>
      <c r="BT41" s="42" t="s">
        <v>123</v>
      </c>
      <c r="BU41" s="42"/>
      <c r="BV41" s="42" t="s">
        <v>123</v>
      </c>
      <c r="BW41" s="42"/>
      <c r="BX41" s="42" t="s">
        <v>123</v>
      </c>
      <c r="BY41" s="42"/>
      <c r="BZ41" s="42" t="s">
        <v>123</v>
      </c>
      <c r="CA41" s="42"/>
      <c r="CB41" s="42" t="s">
        <v>123</v>
      </c>
      <c r="CC41" s="42"/>
      <c r="CD41" s="42" t="s">
        <v>123</v>
      </c>
      <c r="CE41" s="42"/>
      <c r="CF41" s="42" t="s">
        <v>123</v>
      </c>
      <c r="CG41" s="42"/>
      <c r="CH41" s="42" t="s">
        <v>123</v>
      </c>
      <c r="CI41" s="42"/>
      <c r="CJ41" s="42" t="s">
        <v>123</v>
      </c>
      <c r="CK41" s="42"/>
      <c r="CL41" s="42" t="s">
        <v>123</v>
      </c>
      <c r="CM41" s="42"/>
      <c r="CN41" s="42" t="s">
        <v>123</v>
      </c>
      <c r="CO41" s="42"/>
      <c r="CP41" s="42" t="s">
        <v>123</v>
      </c>
      <c r="CQ41" s="42"/>
      <c r="CR41" s="42" t="s">
        <v>123</v>
      </c>
      <c r="CS41" s="42"/>
      <c r="CT41" s="42" t="s">
        <v>123</v>
      </c>
      <c r="CU41" s="42"/>
      <c r="CV41" s="42" t="s">
        <v>123</v>
      </c>
      <c r="CW41" s="42"/>
      <c r="CX41" s="42" t="s">
        <v>123</v>
      </c>
      <c r="CY41" s="42"/>
      <c r="CZ41" s="42" t="s">
        <v>123</v>
      </c>
      <c r="DA41" s="42"/>
      <c r="DB41" s="42" t="s">
        <v>123</v>
      </c>
      <c r="DC41" s="42"/>
      <c r="DD41" s="42" t="s">
        <v>123</v>
      </c>
      <c r="DE41" s="42"/>
      <c r="DF41" s="42" t="s">
        <v>123</v>
      </c>
      <c r="DG41" s="42"/>
      <c r="DH41" s="42" t="s">
        <v>123</v>
      </c>
      <c r="DI41" s="42"/>
      <c r="DJ41" s="42" t="s">
        <v>123</v>
      </c>
      <c r="DK41" s="42"/>
      <c r="DL41" s="42" t="s">
        <v>123</v>
      </c>
      <c r="DM41" s="42"/>
      <c r="DN41" s="42" t="s">
        <v>123</v>
      </c>
      <c r="DO41" s="42"/>
      <c r="DP41" s="42" t="s">
        <v>123</v>
      </c>
      <c r="DQ41" s="42"/>
      <c r="DR41" s="42" t="s">
        <v>123</v>
      </c>
      <c r="DS41" s="42"/>
      <c r="DT41" s="42" t="s">
        <v>123</v>
      </c>
      <c r="DU41" s="42"/>
      <c r="DV41" s="42" t="s">
        <v>123</v>
      </c>
      <c r="DW41" s="42"/>
      <c r="DX41" s="42" t="s">
        <v>123</v>
      </c>
      <c r="DY41" s="42"/>
      <c r="DZ41" s="42" t="s">
        <v>123</v>
      </c>
      <c r="EA41" s="42"/>
      <c r="EB41" s="42" t="s">
        <v>123</v>
      </c>
      <c r="EC41" s="42"/>
      <c r="ED41" s="42" t="s">
        <v>123</v>
      </c>
      <c r="EE41" s="42"/>
      <c r="EF41" s="42" t="s">
        <v>123</v>
      </c>
      <c r="EG41" s="42"/>
      <c r="EH41" s="42" t="s">
        <v>123</v>
      </c>
      <c r="EI41" s="42"/>
      <c r="EJ41" s="42" t="s">
        <v>123</v>
      </c>
      <c r="EK41" s="42"/>
      <c r="EL41" s="42" t="s">
        <v>123</v>
      </c>
      <c r="EM41" s="42"/>
      <c r="EN41" s="42" t="s">
        <v>123</v>
      </c>
      <c r="EO41" s="42"/>
      <c r="EP41" s="42" t="s">
        <v>123</v>
      </c>
      <c r="EQ41" s="42"/>
      <c r="ER41" s="42" t="s">
        <v>123</v>
      </c>
      <c r="ES41" s="42"/>
      <c r="ET41" s="42" t="s">
        <v>123</v>
      </c>
      <c r="EU41" s="42"/>
      <c r="EV41" s="42" t="s">
        <v>123</v>
      </c>
      <c r="EW41" s="42"/>
      <c r="EX41" s="42" t="s">
        <v>123</v>
      </c>
      <c r="EY41" s="42"/>
      <c r="EZ41" s="42" t="s">
        <v>123</v>
      </c>
      <c r="FA41" s="42"/>
      <c r="FB41" s="42" t="s">
        <v>123</v>
      </c>
      <c r="FC41" s="42"/>
      <c r="FD41" s="42" t="s">
        <v>123</v>
      </c>
      <c r="FE41" s="42"/>
      <c r="FF41" s="42" t="s">
        <v>123</v>
      </c>
      <c r="FG41" s="42"/>
      <c r="FH41" s="42" t="s">
        <v>123</v>
      </c>
      <c r="FI41" s="42"/>
      <c r="FJ41" s="42" t="s">
        <v>123</v>
      </c>
      <c r="FK41" s="42"/>
      <c r="FL41" s="42" t="s">
        <v>123</v>
      </c>
      <c r="FM41" s="42"/>
      <c r="FN41" s="42" t="s">
        <v>123</v>
      </c>
      <c r="FO41" s="42"/>
      <c r="FP41" s="42" t="s">
        <v>123</v>
      </c>
      <c r="FQ41" s="42"/>
      <c r="FR41" s="42" t="s">
        <v>123</v>
      </c>
      <c r="FS41" s="42"/>
      <c r="FT41" s="42" t="s">
        <v>123</v>
      </c>
      <c r="FU41" s="42"/>
      <c r="FV41" s="42" t="s">
        <v>123</v>
      </c>
      <c r="FW41" s="42"/>
      <c r="FX41" s="42" t="s">
        <v>123</v>
      </c>
      <c r="FY41" s="42"/>
      <c r="FZ41" s="42" t="s">
        <v>123</v>
      </c>
      <c r="GA41" s="42"/>
      <c r="GB41" s="42" t="s">
        <v>123</v>
      </c>
      <c r="GC41" s="42"/>
      <c r="GD41" s="42" t="s">
        <v>123</v>
      </c>
      <c r="GE41" s="42"/>
      <c r="GF41" s="42" t="s">
        <v>123</v>
      </c>
      <c r="GG41" s="42"/>
      <c r="GH41" s="42" t="s">
        <v>123</v>
      </c>
      <c r="GI41" s="42"/>
      <c r="GJ41" s="42" t="s">
        <v>123</v>
      </c>
      <c r="GK41" s="42"/>
      <c r="GL41" s="42" t="s">
        <v>123</v>
      </c>
      <c r="GM41" s="42"/>
      <c r="GN41" s="42" t="s">
        <v>123</v>
      </c>
      <c r="GO41" s="42"/>
      <c r="GP41" s="42" t="s">
        <v>123</v>
      </c>
      <c r="GQ41" s="42"/>
      <c r="GR41" s="42" t="s">
        <v>123</v>
      </c>
      <c r="GS41" s="42"/>
      <c r="GT41" s="42" t="s">
        <v>123</v>
      </c>
      <c r="GU41" s="42"/>
      <c r="GV41" s="42" t="s">
        <v>123</v>
      </c>
      <c r="GW41" s="42"/>
      <c r="GX41" s="42" t="s">
        <v>123</v>
      </c>
      <c r="GY41" s="42"/>
      <c r="GZ41" s="42" t="s">
        <v>123</v>
      </c>
      <c r="HA41" s="42"/>
      <c r="HB41" s="42" t="s">
        <v>123</v>
      </c>
      <c r="HC41" s="42"/>
      <c r="HD41" s="42" t="s">
        <v>123</v>
      </c>
      <c r="HE41" s="42"/>
      <c r="HF41" s="42" t="s">
        <v>123</v>
      </c>
      <c r="HG41" s="42"/>
      <c r="HH41" s="42" t="s">
        <v>123</v>
      </c>
      <c r="HI41" s="42"/>
      <c r="HJ41" s="42" t="s">
        <v>123</v>
      </c>
      <c r="HK41" s="42"/>
      <c r="HL41" s="42" t="s">
        <v>123</v>
      </c>
      <c r="HM41" s="42"/>
      <c r="HN41" s="42" t="s">
        <v>123</v>
      </c>
      <c r="HO41" s="42"/>
      <c r="HP41" s="42" t="s">
        <v>123</v>
      </c>
      <c r="HQ41" s="42"/>
      <c r="HR41" s="42" t="s">
        <v>123</v>
      </c>
      <c r="HS41" s="42"/>
      <c r="HT41" s="42" t="s">
        <v>123</v>
      </c>
      <c r="HU41" s="42"/>
      <c r="HV41" s="42" t="s">
        <v>123</v>
      </c>
      <c r="HW41" s="42"/>
      <c r="HX41" s="42" t="s">
        <v>123</v>
      </c>
      <c r="HY41" s="42"/>
      <c r="HZ41" s="42" t="s">
        <v>123</v>
      </c>
      <c r="IA41" s="42"/>
      <c r="IB41" s="42" t="s">
        <v>123</v>
      </c>
      <c r="IC41" s="42"/>
      <c r="ID41" s="42" t="s">
        <v>123</v>
      </c>
      <c r="IE41" s="42"/>
      <c r="IF41" s="42" t="s">
        <v>123</v>
      </c>
      <c r="IG41" s="42"/>
      <c r="IH41" s="42" t="s">
        <v>123</v>
      </c>
      <c r="II41" s="42"/>
      <c r="IJ41" s="42" t="s">
        <v>123</v>
      </c>
      <c r="IK41" s="42"/>
      <c r="IL41" s="42" t="s">
        <v>123</v>
      </c>
      <c r="IM41" s="42"/>
      <c r="IN41" s="42" t="s">
        <v>123</v>
      </c>
      <c r="IO41" s="42"/>
      <c r="IP41" s="42" t="s">
        <v>123</v>
      </c>
      <c r="IQ41" s="42"/>
      <c r="IR41" s="42" t="s">
        <v>123</v>
      </c>
      <c r="IS41" s="42"/>
      <c r="IT41" s="42" t="s">
        <v>123</v>
      </c>
      <c r="IU41" s="42"/>
      <c r="IV41" s="42" t="s">
        <v>123</v>
      </c>
      <c r="IW41" s="42"/>
      <c r="IX41" s="42" t="s">
        <v>123</v>
      </c>
      <c r="IY41" s="42"/>
      <c r="IZ41" s="42" t="s">
        <v>123</v>
      </c>
      <c r="JA41" s="42"/>
      <c r="JB41" s="42" t="s">
        <v>123</v>
      </c>
      <c r="JC41" s="42"/>
      <c r="JD41" s="42" t="s">
        <v>123</v>
      </c>
      <c r="JE41" s="42"/>
      <c r="JF41" s="42" t="s">
        <v>123</v>
      </c>
      <c r="JG41" s="42"/>
      <c r="JH41" s="42" t="s">
        <v>123</v>
      </c>
      <c r="JI41" s="42"/>
      <c r="JJ41" s="42" t="s">
        <v>123</v>
      </c>
      <c r="JK41" s="42"/>
      <c r="JL41" s="42" t="s">
        <v>123</v>
      </c>
      <c r="JM41" s="42"/>
      <c r="JN41" s="42" t="s">
        <v>123</v>
      </c>
      <c r="JO41" s="42"/>
      <c r="JP41" s="42" t="s">
        <v>123</v>
      </c>
      <c r="JQ41" s="42"/>
      <c r="JR41" s="42" t="s">
        <v>123</v>
      </c>
      <c r="JS41" s="42"/>
      <c r="JT41" s="42" t="s">
        <v>123</v>
      </c>
      <c r="JU41" s="42"/>
      <c r="JV41" s="42" t="s">
        <v>123</v>
      </c>
      <c r="JW41" s="42"/>
      <c r="JX41" s="42" t="s">
        <v>123</v>
      </c>
      <c r="JY41" s="42"/>
      <c r="JZ41" s="42" t="s">
        <v>123</v>
      </c>
      <c r="KA41" s="42"/>
      <c r="KB41" s="42" t="s">
        <v>123</v>
      </c>
      <c r="KC41" s="42"/>
      <c r="KD41" s="42" t="s">
        <v>123</v>
      </c>
      <c r="KE41" s="42"/>
      <c r="KF41" s="42" t="s">
        <v>123</v>
      </c>
      <c r="KG41" s="42"/>
      <c r="KH41" s="42" t="s">
        <v>123</v>
      </c>
      <c r="KI41" s="42"/>
      <c r="KJ41" s="42" t="s">
        <v>123</v>
      </c>
      <c r="KK41" s="42"/>
      <c r="KL41" s="42" t="s">
        <v>123</v>
      </c>
      <c r="KM41" s="42"/>
      <c r="KN41" s="42" t="s">
        <v>123</v>
      </c>
      <c r="KO41" s="42"/>
      <c r="KP41" s="42" t="s">
        <v>123</v>
      </c>
      <c r="KQ41" s="42"/>
      <c r="KR41" s="42" t="s">
        <v>123</v>
      </c>
      <c r="KS41" s="42"/>
      <c r="KT41" s="42" t="s">
        <v>123</v>
      </c>
      <c r="KU41" s="42"/>
      <c r="KV41" s="42" t="s">
        <v>123</v>
      </c>
      <c r="KW41" s="42"/>
      <c r="KX41" s="42" t="s">
        <v>123</v>
      </c>
      <c r="KY41" s="42"/>
      <c r="KZ41" s="42" t="s">
        <v>123</v>
      </c>
      <c r="LA41" s="42"/>
      <c r="LB41" s="42" t="s">
        <v>123</v>
      </c>
      <c r="LC41" s="42"/>
      <c r="LD41" s="42" t="s">
        <v>123</v>
      </c>
      <c r="LE41" s="42"/>
      <c r="LF41" s="42" t="s">
        <v>123</v>
      </c>
      <c r="LG41" s="42"/>
      <c r="LH41" s="42" t="s">
        <v>123</v>
      </c>
      <c r="LI41" s="42"/>
      <c r="LJ41" s="42" t="s">
        <v>123</v>
      </c>
      <c r="LK41" s="42"/>
      <c r="LL41" s="42" t="s">
        <v>123</v>
      </c>
      <c r="LM41" s="42"/>
      <c r="LN41" s="42" t="s">
        <v>123</v>
      </c>
      <c r="LO41" s="42"/>
      <c r="LP41" s="42" t="s">
        <v>123</v>
      </c>
      <c r="LQ41" s="42"/>
      <c r="LR41" s="42" t="s">
        <v>123</v>
      </c>
      <c r="LS41" s="42"/>
      <c r="LT41" s="42" t="s">
        <v>123</v>
      </c>
      <c r="LU41" s="42"/>
      <c r="LV41" s="42" t="s">
        <v>123</v>
      </c>
      <c r="LW41" s="42"/>
      <c r="LX41" s="42" t="s">
        <v>123</v>
      </c>
      <c r="LY41" s="42"/>
      <c r="LZ41" s="42" t="s">
        <v>123</v>
      </c>
      <c r="MA41" s="42"/>
      <c r="MB41" s="42" t="s">
        <v>123</v>
      </c>
      <c r="MC41" s="42"/>
      <c r="MD41" s="42" t="s">
        <v>123</v>
      </c>
      <c r="ME41" s="42"/>
      <c r="MF41" s="42" t="s">
        <v>123</v>
      </c>
      <c r="MG41" s="42"/>
      <c r="MH41" s="42" t="s">
        <v>123</v>
      </c>
      <c r="MI41" s="42"/>
      <c r="MJ41" s="42" t="s">
        <v>123</v>
      </c>
      <c r="MK41" s="42"/>
      <c r="ML41" s="42" t="s">
        <v>123</v>
      </c>
      <c r="MM41" s="42"/>
      <c r="MN41" s="42" t="s">
        <v>123</v>
      </c>
      <c r="MO41" s="42"/>
      <c r="MP41" s="42" t="s">
        <v>123</v>
      </c>
      <c r="MQ41" s="42"/>
      <c r="MR41" s="42" t="s">
        <v>123</v>
      </c>
      <c r="MS41" s="42"/>
      <c r="MT41" s="42" t="s">
        <v>123</v>
      </c>
      <c r="MU41" s="42"/>
      <c r="MV41" s="42" t="s">
        <v>123</v>
      </c>
      <c r="MW41" s="42"/>
      <c r="MX41" s="42" t="s">
        <v>123</v>
      </c>
      <c r="MY41" s="42"/>
      <c r="MZ41" s="42" t="s">
        <v>123</v>
      </c>
      <c r="NA41" s="42"/>
      <c r="NB41" s="42" t="s">
        <v>123</v>
      </c>
      <c r="NC41" s="42"/>
      <c r="ND41" s="42" t="s">
        <v>123</v>
      </c>
      <c r="NE41" s="42"/>
      <c r="NF41" s="42" t="s">
        <v>123</v>
      </c>
      <c r="NG41" s="42"/>
      <c r="NH41" s="42" t="s">
        <v>123</v>
      </c>
      <c r="NI41" s="42"/>
      <c r="NJ41" s="42" t="s">
        <v>123</v>
      </c>
      <c r="NK41" s="42"/>
      <c r="NL41" s="42" t="s">
        <v>123</v>
      </c>
      <c r="NM41" s="42"/>
      <c r="NN41" s="42" t="s">
        <v>123</v>
      </c>
      <c r="NO41" s="42"/>
      <c r="NP41" s="42" t="s">
        <v>123</v>
      </c>
      <c r="NQ41" s="42"/>
      <c r="NR41" s="42" t="s">
        <v>123</v>
      </c>
      <c r="NS41" s="42"/>
      <c r="NT41" s="42" t="s">
        <v>123</v>
      </c>
      <c r="NU41" s="42"/>
      <c r="NV41" s="42" t="s">
        <v>123</v>
      </c>
      <c r="NW41" s="42"/>
      <c r="NX41" s="42" t="s">
        <v>123</v>
      </c>
      <c r="NY41" s="42"/>
      <c r="NZ41" s="42" t="s">
        <v>123</v>
      </c>
      <c r="OA41" s="42"/>
      <c r="OB41" s="42" t="s">
        <v>123</v>
      </c>
      <c r="OC41" s="42"/>
      <c r="OD41" s="42" t="s">
        <v>123</v>
      </c>
      <c r="OE41" s="42"/>
      <c r="OF41" s="42" t="s">
        <v>123</v>
      </c>
      <c r="OG41" s="42"/>
      <c r="OH41" s="42" t="s">
        <v>123</v>
      </c>
      <c r="OI41" s="42"/>
      <c r="OJ41" s="42" t="s">
        <v>123</v>
      </c>
      <c r="OK41" s="42"/>
      <c r="OL41" s="42" t="s">
        <v>123</v>
      </c>
      <c r="OM41" s="42"/>
      <c r="ON41" s="42" t="s">
        <v>123</v>
      </c>
      <c r="OO41" s="42"/>
      <c r="OP41" s="42" t="s">
        <v>123</v>
      </c>
      <c r="OQ41" s="42"/>
      <c r="OR41" s="42" t="s">
        <v>123</v>
      </c>
      <c r="OS41" s="42"/>
      <c r="OT41" s="42" t="s">
        <v>123</v>
      </c>
      <c r="OU41" s="42"/>
      <c r="OV41" s="42" t="s">
        <v>123</v>
      </c>
      <c r="OW41" s="42"/>
      <c r="OX41" s="42" t="s">
        <v>123</v>
      </c>
      <c r="OY41" s="42"/>
      <c r="OZ41" s="42" t="s">
        <v>123</v>
      </c>
      <c r="PA41" s="42"/>
      <c r="PB41" s="42" t="s">
        <v>123</v>
      </c>
      <c r="PC41" s="42"/>
      <c r="PD41" s="42" t="s">
        <v>123</v>
      </c>
      <c r="PE41" s="42"/>
      <c r="PF41" s="42" t="s">
        <v>123</v>
      </c>
      <c r="PG41" s="42"/>
      <c r="PH41" s="42" t="s">
        <v>123</v>
      </c>
      <c r="PI41" s="42"/>
      <c r="PJ41" s="42" t="s">
        <v>123</v>
      </c>
      <c r="PK41" s="42"/>
      <c r="PL41" s="42" t="s">
        <v>123</v>
      </c>
      <c r="PM41" s="42"/>
      <c r="PN41" s="42" t="s">
        <v>123</v>
      </c>
      <c r="PO41" s="42"/>
      <c r="PP41" s="42" t="s">
        <v>123</v>
      </c>
      <c r="PQ41" s="42"/>
      <c r="PR41" s="42" t="s">
        <v>123</v>
      </c>
      <c r="PS41" s="42"/>
      <c r="PT41" s="42" t="s">
        <v>123</v>
      </c>
      <c r="PU41" s="42"/>
      <c r="PV41" s="42" t="s">
        <v>123</v>
      </c>
      <c r="PW41" s="42"/>
      <c r="PX41" s="42" t="s">
        <v>123</v>
      </c>
      <c r="PY41" s="42"/>
      <c r="PZ41" s="42" t="s">
        <v>123</v>
      </c>
      <c r="QA41" s="42"/>
      <c r="QB41" s="42" t="s">
        <v>123</v>
      </c>
      <c r="QC41" s="42"/>
      <c r="QD41" s="42" t="s">
        <v>123</v>
      </c>
      <c r="QE41" s="42"/>
      <c r="QF41" s="42" t="s">
        <v>123</v>
      </c>
      <c r="QG41" s="42"/>
      <c r="QH41" s="42" t="s">
        <v>123</v>
      </c>
      <c r="QI41" s="42"/>
      <c r="QJ41" s="42" t="s">
        <v>123</v>
      </c>
      <c r="QK41" s="42"/>
      <c r="QL41" s="42" t="s">
        <v>123</v>
      </c>
      <c r="QM41" s="42"/>
      <c r="QN41" s="42" t="s">
        <v>123</v>
      </c>
      <c r="QO41" s="42"/>
      <c r="QP41" s="42" t="s">
        <v>123</v>
      </c>
      <c r="QQ41" s="42"/>
      <c r="QR41" s="42" t="s">
        <v>123</v>
      </c>
      <c r="QS41" s="42"/>
      <c r="QT41" s="42" t="s">
        <v>123</v>
      </c>
      <c r="QU41" s="42"/>
      <c r="QV41" s="42" t="s">
        <v>123</v>
      </c>
      <c r="QW41" s="42"/>
      <c r="QX41" s="42" t="s">
        <v>123</v>
      </c>
      <c r="QY41" s="42"/>
      <c r="QZ41" s="42" t="s">
        <v>123</v>
      </c>
      <c r="RA41" s="42"/>
      <c r="RB41" s="42" t="s">
        <v>123</v>
      </c>
      <c r="RC41" s="42"/>
      <c r="RD41" s="42" t="s">
        <v>123</v>
      </c>
      <c r="RE41" s="42"/>
      <c r="RF41" s="42" t="s">
        <v>123</v>
      </c>
      <c r="RG41" s="42"/>
      <c r="RH41" s="42" t="s">
        <v>123</v>
      </c>
      <c r="RI41" s="42"/>
      <c r="RJ41" s="42" t="s">
        <v>123</v>
      </c>
      <c r="RK41" s="42"/>
      <c r="RL41" s="42" t="s">
        <v>123</v>
      </c>
      <c r="RM41" s="42"/>
      <c r="RN41" s="42" t="s">
        <v>123</v>
      </c>
      <c r="RO41" s="42"/>
      <c r="RP41" s="42" t="s">
        <v>123</v>
      </c>
      <c r="RQ41" s="42"/>
      <c r="RR41" s="42" t="s">
        <v>123</v>
      </c>
      <c r="RS41" s="42"/>
      <c r="RT41" s="42" t="s">
        <v>123</v>
      </c>
      <c r="RU41" s="42"/>
      <c r="RV41" s="42" t="s">
        <v>123</v>
      </c>
      <c r="RW41" s="42"/>
      <c r="RX41" s="42" t="s">
        <v>123</v>
      </c>
      <c r="RY41" s="42"/>
      <c r="RZ41" s="42" t="s">
        <v>123</v>
      </c>
      <c r="SA41" s="42"/>
      <c r="SB41" s="42" t="s">
        <v>123</v>
      </c>
      <c r="SC41" s="42"/>
      <c r="SD41" s="42" t="s">
        <v>123</v>
      </c>
      <c r="SE41" s="42"/>
      <c r="SF41" s="42" t="s">
        <v>123</v>
      </c>
      <c r="SG41" s="42"/>
      <c r="SH41" s="42" t="s">
        <v>123</v>
      </c>
      <c r="SI41" s="42"/>
      <c r="SJ41" s="42" t="s">
        <v>123</v>
      </c>
      <c r="SK41" s="42"/>
      <c r="SL41" s="42" t="s">
        <v>123</v>
      </c>
      <c r="SM41" s="42"/>
      <c r="SN41" s="42" t="s">
        <v>123</v>
      </c>
      <c r="SO41" s="42"/>
      <c r="SP41" s="42" t="s">
        <v>123</v>
      </c>
      <c r="SQ41" s="42"/>
      <c r="SR41" s="42" t="s">
        <v>123</v>
      </c>
      <c r="SS41" s="42"/>
      <c r="ST41" s="42" t="s">
        <v>123</v>
      </c>
      <c r="SU41" s="42"/>
      <c r="SV41" s="42" t="s">
        <v>123</v>
      </c>
      <c r="SW41" s="42"/>
      <c r="SX41" s="42" t="s">
        <v>123</v>
      </c>
      <c r="SY41" s="42"/>
      <c r="SZ41" s="42" t="s">
        <v>123</v>
      </c>
      <c r="TA41" s="42"/>
      <c r="TB41" s="42" t="s">
        <v>123</v>
      </c>
      <c r="TC41" s="42"/>
      <c r="TD41" s="42" t="s">
        <v>123</v>
      </c>
      <c r="TE41" s="42"/>
      <c r="TF41" s="42" t="s">
        <v>123</v>
      </c>
      <c r="TG41" s="42"/>
      <c r="TH41" s="42" t="s">
        <v>123</v>
      </c>
      <c r="TI41" s="42"/>
      <c r="TJ41" s="42" t="s">
        <v>123</v>
      </c>
      <c r="TK41" s="42"/>
      <c r="TL41" s="42" t="s">
        <v>123</v>
      </c>
      <c r="TM41" s="42"/>
      <c r="TN41" s="42" t="s">
        <v>123</v>
      </c>
      <c r="TO41" s="42"/>
      <c r="TP41" s="42" t="s">
        <v>123</v>
      </c>
      <c r="TQ41" s="42"/>
      <c r="TR41" s="42" t="s">
        <v>123</v>
      </c>
      <c r="TS41" s="42"/>
      <c r="TT41" s="42" t="s">
        <v>123</v>
      </c>
      <c r="TU41" s="42"/>
      <c r="TV41" s="42" t="s">
        <v>123</v>
      </c>
      <c r="TW41" s="42"/>
      <c r="TX41" s="42" t="s">
        <v>123</v>
      </c>
      <c r="TY41" s="42"/>
      <c r="TZ41" s="42" t="s">
        <v>123</v>
      </c>
      <c r="UA41" s="42"/>
      <c r="UB41" s="42" t="s">
        <v>123</v>
      </c>
      <c r="UC41" s="42"/>
      <c r="UD41" s="42" t="s">
        <v>123</v>
      </c>
      <c r="UE41" s="42"/>
      <c r="UF41" s="42" t="s">
        <v>123</v>
      </c>
      <c r="UG41" s="42"/>
      <c r="UH41" s="42" t="s">
        <v>123</v>
      </c>
      <c r="UI41" s="42"/>
      <c r="UJ41" s="42" t="s">
        <v>123</v>
      </c>
      <c r="UK41" s="42"/>
      <c r="UL41" s="42" t="s">
        <v>123</v>
      </c>
      <c r="UM41" s="42"/>
      <c r="UN41" s="42" t="s">
        <v>123</v>
      </c>
      <c r="UO41" s="42"/>
      <c r="UP41" s="42" t="s">
        <v>123</v>
      </c>
      <c r="UQ41" s="42"/>
      <c r="UR41" s="42" t="s">
        <v>123</v>
      </c>
      <c r="US41" s="42"/>
      <c r="UT41" s="42" t="s">
        <v>123</v>
      </c>
      <c r="UU41" s="42"/>
      <c r="UV41" s="42" t="s">
        <v>123</v>
      </c>
      <c r="UW41" s="42"/>
      <c r="UX41" s="42" t="s">
        <v>123</v>
      </c>
      <c r="UY41" s="42"/>
      <c r="UZ41" s="42" t="s">
        <v>123</v>
      </c>
      <c r="VA41" s="42"/>
      <c r="VB41" s="42" t="s">
        <v>123</v>
      </c>
      <c r="VC41" s="42"/>
      <c r="VD41" s="42" t="s">
        <v>123</v>
      </c>
      <c r="VE41" s="42"/>
      <c r="VF41" s="42" t="s">
        <v>123</v>
      </c>
      <c r="VG41" s="42"/>
      <c r="VH41" s="42" t="s">
        <v>123</v>
      </c>
      <c r="VI41" s="42"/>
      <c r="VJ41" s="42" t="s">
        <v>123</v>
      </c>
      <c r="VK41" s="42"/>
      <c r="VL41" s="42" t="s">
        <v>123</v>
      </c>
      <c r="VM41" s="42"/>
      <c r="VN41" s="42" t="s">
        <v>123</v>
      </c>
      <c r="VO41" s="42"/>
      <c r="VP41" s="42" t="s">
        <v>123</v>
      </c>
      <c r="VQ41" s="42"/>
      <c r="VR41" s="42" t="s">
        <v>123</v>
      </c>
      <c r="VS41" s="42"/>
      <c r="VT41" s="42" t="s">
        <v>123</v>
      </c>
      <c r="VU41" s="42"/>
      <c r="VV41" s="42" t="s">
        <v>123</v>
      </c>
      <c r="VW41" s="42"/>
      <c r="VX41" s="42" t="s">
        <v>123</v>
      </c>
      <c r="VY41" s="42"/>
      <c r="VZ41" s="42" t="s">
        <v>123</v>
      </c>
      <c r="WA41" s="42"/>
      <c r="WB41" s="42" t="s">
        <v>123</v>
      </c>
      <c r="WC41" s="42"/>
    </row>
    <row r="42" spans="1:601">
      <c r="A42" s="47" t="s">
        <v>72</v>
      </c>
      <c r="B42" s="47" t="s">
        <v>72</v>
      </c>
      <c r="C42" s="42" t="str">
        <f>INDEX('Deroulé 5Jours'!$A$4:$A$56,MATCH(B42,'Deroulé 5Jours'!B$4:B$56,0),1)</f>
        <v>agent 52</v>
      </c>
      <c r="D42" s="42" t="s">
        <v>72</v>
      </c>
      <c r="E42" s="42"/>
      <c r="F42" s="42" t="s">
        <v>72</v>
      </c>
      <c r="G42" s="42"/>
      <c r="H42" s="42" t="s">
        <v>72</v>
      </c>
      <c r="I42" s="42"/>
      <c r="J42" s="42" t="s">
        <v>72</v>
      </c>
      <c r="K42" s="42"/>
      <c r="L42" s="42" t="s">
        <v>72</v>
      </c>
      <c r="M42" s="42"/>
      <c r="N42" s="42" t="s">
        <v>72</v>
      </c>
      <c r="O42" s="42"/>
      <c r="P42" s="42" t="s">
        <v>72</v>
      </c>
      <c r="Q42" s="42"/>
      <c r="R42" s="42" t="s">
        <v>72</v>
      </c>
      <c r="S42" s="42"/>
      <c r="T42" s="42" t="s">
        <v>72</v>
      </c>
      <c r="U42" s="42"/>
      <c r="V42" s="47" t="s">
        <v>72</v>
      </c>
      <c r="W42" s="42"/>
      <c r="X42" s="42" t="s">
        <v>72</v>
      </c>
      <c r="Y42" s="42"/>
      <c r="Z42" s="42" t="s">
        <v>72</v>
      </c>
      <c r="AA42" s="42"/>
      <c r="AB42" s="42" t="s">
        <v>72</v>
      </c>
      <c r="AC42" s="42"/>
      <c r="AD42" s="42" t="s">
        <v>72</v>
      </c>
      <c r="AE42" s="42"/>
      <c r="AF42" s="42" t="s">
        <v>72</v>
      </c>
      <c r="AG42" s="42"/>
      <c r="AH42" s="42" t="s">
        <v>72</v>
      </c>
      <c r="AI42" s="42"/>
      <c r="AJ42" s="42" t="s">
        <v>72</v>
      </c>
      <c r="AK42" s="42"/>
      <c r="AL42" s="42" t="s">
        <v>72</v>
      </c>
      <c r="AM42" s="42"/>
      <c r="AN42" s="42" t="s">
        <v>72</v>
      </c>
      <c r="AO42" s="42"/>
      <c r="AP42" s="47" t="s">
        <v>72</v>
      </c>
      <c r="AQ42" s="42"/>
      <c r="AR42" s="42" t="s">
        <v>72</v>
      </c>
      <c r="AS42" s="42"/>
      <c r="AT42" s="42" t="s">
        <v>72</v>
      </c>
      <c r="AU42" s="42"/>
      <c r="AV42" s="42" t="s">
        <v>72</v>
      </c>
      <c r="AW42" s="42"/>
      <c r="AX42" s="42" t="s">
        <v>72</v>
      </c>
      <c r="AY42" s="42"/>
      <c r="AZ42" s="42" t="s">
        <v>72</v>
      </c>
      <c r="BA42" s="42"/>
      <c r="BB42" s="42" t="s">
        <v>72</v>
      </c>
      <c r="BC42" s="42"/>
      <c r="BD42" s="42" t="s">
        <v>72</v>
      </c>
      <c r="BE42" s="42"/>
      <c r="BF42" s="42" t="s">
        <v>72</v>
      </c>
      <c r="BG42" s="42"/>
      <c r="BH42" s="42" t="s">
        <v>72</v>
      </c>
      <c r="BI42" s="42"/>
      <c r="BJ42" s="47" t="s">
        <v>72</v>
      </c>
      <c r="BK42" s="42"/>
      <c r="BL42" s="42" t="s">
        <v>72</v>
      </c>
      <c r="BM42" s="42"/>
      <c r="BN42" s="42" t="s">
        <v>72</v>
      </c>
      <c r="BO42" s="42"/>
      <c r="BP42" s="42" t="s">
        <v>72</v>
      </c>
      <c r="BQ42" s="42"/>
      <c r="BR42" s="42" t="s">
        <v>72</v>
      </c>
      <c r="BS42" s="42"/>
      <c r="BT42" s="42" t="s">
        <v>72</v>
      </c>
      <c r="BU42" s="42"/>
      <c r="BV42" s="42" t="s">
        <v>72</v>
      </c>
      <c r="BW42" s="42"/>
      <c r="BX42" s="42" t="s">
        <v>72</v>
      </c>
      <c r="BY42" s="42"/>
      <c r="BZ42" s="42" t="s">
        <v>72</v>
      </c>
      <c r="CA42" s="42"/>
      <c r="CB42" s="42" t="s">
        <v>72</v>
      </c>
      <c r="CC42" s="42"/>
      <c r="CD42" s="47" t="s">
        <v>72</v>
      </c>
      <c r="CE42" s="42"/>
      <c r="CF42" s="42" t="s">
        <v>72</v>
      </c>
      <c r="CG42" s="42"/>
      <c r="CH42" s="42" t="s">
        <v>72</v>
      </c>
      <c r="CI42" s="42"/>
      <c r="CJ42" s="42" t="s">
        <v>72</v>
      </c>
      <c r="CK42" s="42"/>
      <c r="CL42" s="42" t="s">
        <v>72</v>
      </c>
      <c r="CM42" s="42"/>
      <c r="CN42" s="42" t="s">
        <v>72</v>
      </c>
      <c r="CO42" s="42"/>
      <c r="CP42" s="42" t="s">
        <v>72</v>
      </c>
      <c r="CQ42" s="42"/>
      <c r="CR42" s="42" t="s">
        <v>72</v>
      </c>
      <c r="CS42" s="42"/>
      <c r="CT42" s="42" t="s">
        <v>72</v>
      </c>
      <c r="CU42" s="42"/>
      <c r="CV42" s="42" t="s">
        <v>72</v>
      </c>
      <c r="CW42" s="42"/>
      <c r="CX42" s="47" t="s">
        <v>72</v>
      </c>
      <c r="CY42" s="42"/>
      <c r="CZ42" s="42" t="s">
        <v>72</v>
      </c>
      <c r="DA42" s="42"/>
      <c r="DB42" s="42" t="s">
        <v>72</v>
      </c>
      <c r="DC42" s="42"/>
      <c r="DD42" s="42" t="s">
        <v>72</v>
      </c>
      <c r="DE42" s="42"/>
      <c r="DF42" s="42" t="s">
        <v>72</v>
      </c>
      <c r="DG42" s="42"/>
      <c r="DH42" s="42" t="s">
        <v>72</v>
      </c>
      <c r="DI42" s="42"/>
      <c r="DJ42" s="42" t="s">
        <v>72</v>
      </c>
      <c r="DK42" s="42"/>
      <c r="DL42" s="42" t="s">
        <v>72</v>
      </c>
      <c r="DM42" s="42"/>
      <c r="DN42" s="42" t="s">
        <v>72</v>
      </c>
      <c r="DO42" s="42"/>
      <c r="DP42" s="42" t="s">
        <v>72</v>
      </c>
      <c r="DQ42" s="42"/>
      <c r="DR42" s="47" t="s">
        <v>72</v>
      </c>
      <c r="DS42" s="42"/>
      <c r="DT42" s="42" t="s">
        <v>72</v>
      </c>
      <c r="DU42" s="42"/>
      <c r="DV42" s="42" t="s">
        <v>72</v>
      </c>
      <c r="DW42" s="42"/>
      <c r="DX42" s="42" t="s">
        <v>72</v>
      </c>
      <c r="DY42" s="42"/>
      <c r="DZ42" s="42" t="s">
        <v>72</v>
      </c>
      <c r="EA42" s="42"/>
      <c r="EB42" s="42" t="s">
        <v>72</v>
      </c>
      <c r="EC42" s="42"/>
      <c r="ED42" s="42" t="s">
        <v>72</v>
      </c>
      <c r="EE42" s="42"/>
      <c r="EF42" s="42" t="s">
        <v>72</v>
      </c>
      <c r="EG42" s="42"/>
      <c r="EH42" s="42" t="s">
        <v>72</v>
      </c>
      <c r="EI42" s="42"/>
      <c r="EJ42" s="42" t="s">
        <v>72</v>
      </c>
      <c r="EK42" s="42"/>
      <c r="EL42" s="47" t="s">
        <v>72</v>
      </c>
      <c r="EM42" s="42"/>
      <c r="EN42" s="42" t="s">
        <v>72</v>
      </c>
      <c r="EO42" s="42"/>
      <c r="EP42" s="42" t="s">
        <v>72</v>
      </c>
      <c r="EQ42" s="42"/>
      <c r="ER42" s="42" t="s">
        <v>72</v>
      </c>
      <c r="ES42" s="42"/>
      <c r="ET42" s="42" t="s">
        <v>72</v>
      </c>
      <c r="EU42" s="42"/>
      <c r="EV42" s="42" t="s">
        <v>72</v>
      </c>
      <c r="EW42" s="42"/>
      <c r="EX42" s="42" t="s">
        <v>72</v>
      </c>
      <c r="EY42" s="42"/>
      <c r="EZ42" s="42" t="s">
        <v>72</v>
      </c>
      <c r="FA42" s="42"/>
      <c r="FB42" s="42" t="s">
        <v>72</v>
      </c>
      <c r="FC42" s="42"/>
      <c r="FD42" s="42" t="s">
        <v>72</v>
      </c>
      <c r="FE42" s="42"/>
      <c r="FF42" s="47" t="s">
        <v>72</v>
      </c>
      <c r="FG42" s="42"/>
      <c r="FH42" s="42" t="s">
        <v>72</v>
      </c>
      <c r="FI42" s="42"/>
      <c r="FJ42" s="42" t="s">
        <v>72</v>
      </c>
      <c r="FK42" s="42"/>
      <c r="FL42" s="42" t="s">
        <v>72</v>
      </c>
      <c r="FM42" s="42"/>
      <c r="FN42" s="42" t="s">
        <v>72</v>
      </c>
      <c r="FO42" s="42"/>
      <c r="FP42" s="42" t="s">
        <v>72</v>
      </c>
      <c r="FQ42" s="42"/>
      <c r="FR42" s="42" t="s">
        <v>72</v>
      </c>
      <c r="FS42" s="42"/>
      <c r="FT42" s="42" t="s">
        <v>72</v>
      </c>
      <c r="FU42" s="42"/>
      <c r="FV42" s="42" t="s">
        <v>72</v>
      </c>
      <c r="FW42" s="42"/>
      <c r="FX42" s="42" t="s">
        <v>72</v>
      </c>
      <c r="FY42" s="42"/>
      <c r="FZ42" s="47" t="s">
        <v>72</v>
      </c>
      <c r="GA42" s="42"/>
      <c r="GB42" s="42" t="s">
        <v>72</v>
      </c>
      <c r="GC42" s="42"/>
      <c r="GD42" s="42" t="s">
        <v>72</v>
      </c>
      <c r="GE42" s="42"/>
      <c r="GF42" s="42" t="s">
        <v>72</v>
      </c>
      <c r="GG42" s="42"/>
      <c r="GH42" s="42" t="s">
        <v>72</v>
      </c>
      <c r="GI42" s="42"/>
      <c r="GJ42" s="42" t="s">
        <v>72</v>
      </c>
      <c r="GK42" s="42"/>
      <c r="GL42" s="42" t="s">
        <v>72</v>
      </c>
      <c r="GM42" s="42"/>
      <c r="GN42" s="42" t="s">
        <v>72</v>
      </c>
      <c r="GO42" s="42"/>
      <c r="GP42" s="42" t="s">
        <v>72</v>
      </c>
      <c r="GQ42" s="42"/>
      <c r="GR42" s="42" t="s">
        <v>72</v>
      </c>
      <c r="GS42" s="42"/>
      <c r="GT42" s="47" t="s">
        <v>72</v>
      </c>
      <c r="GU42" s="42"/>
      <c r="GV42" s="42" t="s">
        <v>72</v>
      </c>
      <c r="GW42" s="42"/>
      <c r="GX42" s="42" t="s">
        <v>72</v>
      </c>
      <c r="GY42" s="42"/>
      <c r="GZ42" s="42" t="s">
        <v>72</v>
      </c>
      <c r="HA42" s="42"/>
      <c r="HB42" s="42" t="s">
        <v>72</v>
      </c>
      <c r="HC42" s="42"/>
      <c r="HD42" s="42" t="s">
        <v>72</v>
      </c>
      <c r="HE42" s="42"/>
      <c r="HF42" s="42" t="s">
        <v>72</v>
      </c>
      <c r="HG42" s="42"/>
      <c r="HH42" s="42" t="s">
        <v>72</v>
      </c>
      <c r="HI42" s="42"/>
      <c r="HJ42" s="42" t="s">
        <v>72</v>
      </c>
      <c r="HK42" s="42"/>
      <c r="HL42" s="42" t="s">
        <v>72</v>
      </c>
      <c r="HM42" s="42"/>
      <c r="HN42" s="47" t="s">
        <v>72</v>
      </c>
      <c r="HO42" s="42"/>
      <c r="HP42" s="42" t="s">
        <v>72</v>
      </c>
      <c r="HQ42" s="42"/>
      <c r="HR42" s="42" t="s">
        <v>72</v>
      </c>
      <c r="HS42" s="42"/>
      <c r="HT42" s="42" t="s">
        <v>72</v>
      </c>
      <c r="HU42" s="42"/>
      <c r="HV42" s="42" t="s">
        <v>72</v>
      </c>
      <c r="HW42" s="42"/>
      <c r="HX42" s="42" t="s">
        <v>72</v>
      </c>
      <c r="HY42" s="42"/>
      <c r="HZ42" s="42" t="s">
        <v>72</v>
      </c>
      <c r="IA42" s="42"/>
      <c r="IB42" s="42" t="s">
        <v>72</v>
      </c>
      <c r="IC42" s="42"/>
      <c r="ID42" s="42" t="s">
        <v>72</v>
      </c>
      <c r="IE42" s="42"/>
      <c r="IF42" s="42" t="s">
        <v>72</v>
      </c>
      <c r="IG42" s="42"/>
      <c r="IH42" s="47" t="s">
        <v>72</v>
      </c>
      <c r="II42" s="42"/>
      <c r="IJ42" s="42" t="s">
        <v>72</v>
      </c>
      <c r="IK42" s="42"/>
      <c r="IL42" s="42" t="s">
        <v>72</v>
      </c>
      <c r="IM42" s="42"/>
      <c r="IN42" s="42" t="s">
        <v>72</v>
      </c>
      <c r="IO42" s="42"/>
      <c r="IP42" s="42" t="s">
        <v>72</v>
      </c>
      <c r="IQ42" s="42"/>
      <c r="IR42" s="42" t="s">
        <v>72</v>
      </c>
      <c r="IS42" s="42"/>
      <c r="IT42" s="42" t="s">
        <v>72</v>
      </c>
      <c r="IU42" s="42"/>
      <c r="IV42" s="42" t="s">
        <v>72</v>
      </c>
      <c r="IW42" s="42"/>
      <c r="IX42" s="42" t="s">
        <v>72</v>
      </c>
      <c r="IY42" s="42"/>
      <c r="IZ42" s="42" t="s">
        <v>72</v>
      </c>
      <c r="JA42" s="42"/>
      <c r="JB42" s="47" t="s">
        <v>72</v>
      </c>
      <c r="JC42" s="42"/>
      <c r="JD42" s="42" t="s">
        <v>72</v>
      </c>
      <c r="JE42" s="42"/>
      <c r="JF42" s="42" t="s">
        <v>72</v>
      </c>
      <c r="JG42" s="42"/>
      <c r="JH42" s="42" t="s">
        <v>72</v>
      </c>
      <c r="JI42" s="42"/>
      <c r="JJ42" s="42" t="s">
        <v>72</v>
      </c>
      <c r="JK42" s="42"/>
      <c r="JL42" s="42" t="s">
        <v>72</v>
      </c>
      <c r="JM42" s="42"/>
      <c r="JN42" s="42" t="s">
        <v>72</v>
      </c>
      <c r="JO42" s="42"/>
      <c r="JP42" s="42" t="s">
        <v>72</v>
      </c>
      <c r="JQ42" s="42"/>
      <c r="JR42" s="42" t="s">
        <v>72</v>
      </c>
      <c r="JS42" s="42"/>
      <c r="JT42" s="42" t="s">
        <v>72</v>
      </c>
      <c r="JU42" s="42"/>
      <c r="JV42" s="47" t="s">
        <v>72</v>
      </c>
      <c r="JW42" s="42"/>
      <c r="JX42" s="42" t="s">
        <v>72</v>
      </c>
      <c r="JY42" s="42"/>
      <c r="JZ42" s="42" t="s">
        <v>72</v>
      </c>
      <c r="KA42" s="42"/>
      <c r="KB42" s="42" t="s">
        <v>72</v>
      </c>
      <c r="KC42" s="42"/>
      <c r="KD42" s="42" t="s">
        <v>72</v>
      </c>
      <c r="KE42" s="42"/>
      <c r="KF42" s="42" t="s">
        <v>72</v>
      </c>
      <c r="KG42" s="42"/>
      <c r="KH42" s="42" t="s">
        <v>72</v>
      </c>
      <c r="KI42" s="42"/>
      <c r="KJ42" s="42" t="s">
        <v>72</v>
      </c>
      <c r="KK42" s="42"/>
      <c r="KL42" s="42" t="s">
        <v>72</v>
      </c>
      <c r="KM42" s="42"/>
      <c r="KN42" s="42" t="s">
        <v>72</v>
      </c>
      <c r="KO42" s="42"/>
      <c r="KP42" s="47" t="s">
        <v>72</v>
      </c>
      <c r="KQ42" s="42"/>
      <c r="KR42" s="42" t="s">
        <v>72</v>
      </c>
      <c r="KS42" s="42"/>
      <c r="KT42" s="42" t="s">
        <v>72</v>
      </c>
      <c r="KU42" s="42"/>
      <c r="KV42" s="42" t="s">
        <v>72</v>
      </c>
      <c r="KW42" s="42"/>
      <c r="KX42" s="42" t="s">
        <v>72</v>
      </c>
      <c r="KY42" s="42"/>
      <c r="KZ42" s="42" t="s">
        <v>72</v>
      </c>
      <c r="LA42" s="42"/>
      <c r="LB42" s="42" t="s">
        <v>72</v>
      </c>
      <c r="LC42" s="42"/>
      <c r="LD42" s="42" t="s">
        <v>72</v>
      </c>
      <c r="LE42" s="42"/>
      <c r="LF42" s="42" t="s">
        <v>72</v>
      </c>
      <c r="LG42" s="42"/>
      <c r="LH42" s="42" t="s">
        <v>72</v>
      </c>
      <c r="LI42" s="42"/>
      <c r="LJ42" s="47" t="s">
        <v>72</v>
      </c>
      <c r="LK42" s="42"/>
      <c r="LL42" s="42" t="s">
        <v>72</v>
      </c>
      <c r="LM42" s="42"/>
      <c r="LN42" s="42" t="s">
        <v>72</v>
      </c>
      <c r="LO42" s="42"/>
      <c r="LP42" s="42" t="s">
        <v>72</v>
      </c>
      <c r="LQ42" s="42"/>
      <c r="LR42" s="42" t="s">
        <v>72</v>
      </c>
      <c r="LS42" s="42"/>
      <c r="LT42" s="42" t="s">
        <v>72</v>
      </c>
      <c r="LU42" s="42"/>
      <c r="LV42" s="42" t="s">
        <v>72</v>
      </c>
      <c r="LW42" s="42"/>
      <c r="LX42" s="42" t="s">
        <v>72</v>
      </c>
      <c r="LY42" s="42"/>
      <c r="LZ42" s="42" t="s">
        <v>72</v>
      </c>
      <c r="MA42" s="42"/>
      <c r="MB42" s="42" t="s">
        <v>72</v>
      </c>
      <c r="MC42" s="42"/>
      <c r="MD42" s="47" t="s">
        <v>72</v>
      </c>
      <c r="ME42" s="42"/>
      <c r="MF42" s="42" t="s">
        <v>72</v>
      </c>
      <c r="MG42" s="42"/>
      <c r="MH42" s="42" t="s">
        <v>72</v>
      </c>
      <c r="MI42" s="42"/>
      <c r="MJ42" s="42" t="s">
        <v>72</v>
      </c>
      <c r="MK42" s="42"/>
      <c r="ML42" s="42" t="s">
        <v>72</v>
      </c>
      <c r="MM42" s="42"/>
      <c r="MN42" s="42" t="s">
        <v>72</v>
      </c>
      <c r="MO42" s="42"/>
      <c r="MP42" s="42" t="s">
        <v>72</v>
      </c>
      <c r="MQ42" s="42"/>
      <c r="MR42" s="42" t="s">
        <v>72</v>
      </c>
      <c r="MS42" s="42"/>
      <c r="MT42" s="42" t="s">
        <v>72</v>
      </c>
      <c r="MU42" s="42"/>
      <c r="MV42" s="42" t="s">
        <v>72</v>
      </c>
      <c r="MW42" s="42"/>
      <c r="MX42" s="47" t="s">
        <v>72</v>
      </c>
      <c r="MY42" s="42"/>
      <c r="MZ42" s="42" t="s">
        <v>72</v>
      </c>
      <c r="NA42" s="42"/>
      <c r="NB42" s="42" t="s">
        <v>72</v>
      </c>
      <c r="NC42" s="42"/>
      <c r="ND42" s="42" t="s">
        <v>72</v>
      </c>
      <c r="NE42" s="42"/>
      <c r="NF42" s="42" t="s">
        <v>72</v>
      </c>
      <c r="NG42" s="42"/>
      <c r="NH42" s="42" t="s">
        <v>72</v>
      </c>
      <c r="NI42" s="42"/>
      <c r="NJ42" s="42" t="s">
        <v>72</v>
      </c>
      <c r="NK42" s="42"/>
      <c r="NL42" s="42" t="s">
        <v>72</v>
      </c>
      <c r="NM42" s="42"/>
      <c r="NN42" s="42" t="s">
        <v>72</v>
      </c>
      <c r="NO42" s="42"/>
      <c r="NP42" s="42" t="s">
        <v>72</v>
      </c>
      <c r="NQ42" s="42"/>
      <c r="NR42" s="47" t="s">
        <v>72</v>
      </c>
      <c r="NS42" s="42"/>
      <c r="NT42" s="42" t="s">
        <v>72</v>
      </c>
      <c r="NU42" s="42"/>
      <c r="NV42" s="42" t="s">
        <v>72</v>
      </c>
      <c r="NW42" s="42"/>
      <c r="NX42" s="42" t="s">
        <v>72</v>
      </c>
      <c r="NY42" s="42"/>
      <c r="NZ42" s="42" t="s">
        <v>72</v>
      </c>
      <c r="OA42" s="42"/>
      <c r="OB42" s="42" t="s">
        <v>72</v>
      </c>
      <c r="OC42" s="42"/>
      <c r="OD42" s="42" t="s">
        <v>72</v>
      </c>
      <c r="OE42" s="42"/>
      <c r="OF42" s="42" t="s">
        <v>72</v>
      </c>
      <c r="OG42" s="42"/>
      <c r="OH42" s="42" t="s">
        <v>72</v>
      </c>
      <c r="OI42" s="42"/>
      <c r="OJ42" s="42" t="s">
        <v>72</v>
      </c>
      <c r="OK42" s="42"/>
      <c r="OL42" s="47" t="s">
        <v>72</v>
      </c>
      <c r="OM42" s="42"/>
      <c r="ON42" s="42" t="s">
        <v>72</v>
      </c>
      <c r="OO42" s="42"/>
      <c r="OP42" s="42" t="s">
        <v>72</v>
      </c>
      <c r="OQ42" s="42"/>
      <c r="OR42" s="42" t="s">
        <v>72</v>
      </c>
      <c r="OS42" s="42"/>
      <c r="OT42" s="42" t="s">
        <v>72</v>
      </c>
      <c r="OU42" s="42"/>
      <c r="OV42" s="42" t="s">
        <v>72</v>
      </c>
      <c r="OW42" s="42"/>
      <c r="OX42" s="42" t="s">
        <v>72</v>
      </c>
      <c r="OY42" s="42"/>
      <c r="OZ42" s="42" t="s">
        <v>72</v>
      </c>
      <c r="PA42" s="42"/>
      <c r="PB42" s="42" t="s">
        <v>72</v>
      </c>
      <c r="PC42" s="42"/>
      <c r="PD42" s="42" t="s">
        <v>72</v>
      </c>
      <c r="PE42" s="42"/>
      <c r="PF42" s="47" t="s">
        <v>72</v>
      </c>
      <c r="PG42" s="42"/>
      <c r="PH42" s="42" t="s">
        <v>72</v>
      </c>
      <c r="PI42" s="42"/>
      <c r="PJ42" s="42" t="s">
        <v>72</v>
      </c>
      <c r="PK42" s="42"/>
      <c r="PL42" s="42" t="s">
        <v>72</v>
      </c>
      <c r="PM42" s="42"/>
      <c r="PN42" s="42" t="s">
        <v>72</v>
      </c>
      <c r="PO42" s="42"/>
      <c r="PP42" s="42" t="s">
        <v>72</v>
      </c>
      <c r="PQ42" s="42"/>
      <c r="PR42" s="42" t="s">
        <v>72</v>
      </c>
      <c r="PS42" s="42"/>
      <c r="PT42" s="42" t="s">
        <v>72</v>
      </c>
      <c r="PU42" s="42"/>
      <c r="PV42" s="42" t="s">
        <v>72</v>
      </c>
      <c r="PW42" s="42"/>
      <c r="PX42" s="42" t="s">
        <v>72</v>
      </c>
      <c r="PY42" s="42"/>
      <c r="PZ42" s="47" t="s">
        <v>72</v>
      </c>
      <c r="QA42" s="42"/>
      <c r="QB42" s="42" t="s">
        <v>72</v>
      </c>
      <c r="QC42" s="42"/>
      <c r="QD42" s="42" t="s">
        <v>72</v>
      </c>
      <c r="QE42" s="42"/>
      <c r="QF42" s="42" t="s">
        <v>72</v>
      </c>
      <c r="QG42" s="42"/>
      <c r="QH42" s="42" t="s">
        <v>72</v>
      </c>
      <c r="QI42" s="42"/>
      <c r="QJ42" s="42" t="s">
        <v>72</v>
      </c>
      <c r="QK42" s="42"/>
      <c r="QL42" s="42" t="s">
        <v>72</v>
      </c>
      <c r="QM42" s="42"/>
      <c r="QN42" s="42" t="s">
        <v>72</v>
      </c>
      <c r="QO42" s="42"/>
      <c r="QP42" s="42" t="s">
        <v>72</v>
      </c>
      <c r="QQ42" s="42"/>
      <c r="QR42" s="42" t="s">
        <v>72</v>
      </c>
      <c r="QS42" s="42"/>
      <c r="QT42" s="47" t="s">
        <v>72</v>
      </c>
      <c r="QU42" s="42"/>
      <c r="QV42" s="42" t="s">
        <v>72</v>
      </c>
      <c r="QW42" s="42"/>
      <c r="QX42" s="42" t="s">
        <v>72</v>
      </c>
      <c r="QY42" s="42"/>
      <c r="QZ42" s="42" t="s">
        <v>72</v>
      </c>
      <c r="RA42" s="42"/>
      <c r="RB42" s="42" t="s">
        <v>72</v>
      </c>
      <c r="RC42" s="42"/>
      <c r="RD42" s="42" t="s">
        <v>72</v>
      </c>
      <c r="RE42" s="42"/>
      <c r="RF42" s="42" t="s">
        <v>72</v>
      </c>
      <c r="RG42" s="42"/>
      <c r="RH42" s="42" t="s">
        <v>72</v>
      </c>
      <c r="RI42" s="42"/>
      <c r="RJ42" s="42" t="s">
        <v>72</v>
      </c>
      <c r="RK42" s="42"/>
      <c r="RL42" s="42" t="s">
        <v>72</v>
      </c>
      <c r="RM42" s="42"/>
      <c r="RN42" s="47" t="s">
        <v>72</v>
      </c>
      <c r="RO42" s="42"/>
      <c r="RP42" s="42" t="s">
        <v>72</v>
      </c>
      <c r="RQ42" s="42"/>
      <c r="RR42" s="42" t="s">
        <v>72</v>
      </c>
      <c r="RS42" s="42"/>
      <c r="RT42" s="42" t="s">
        <v>72</v>
      </c>
      <c r="RU42" s="42"/>
      <c r="RV42" s="42" t="s">
        <v>72</v>
      </c>
      <c r="RW42" s="42"/>
      <c r="RX42" s="42" t="s">
        <v>72</v>
      </c>
      <c r="RY42" s="42"/>
      <c r="RZ42" s="42" t="s">
        <v>72</v>
      </c>
      <c r="SA42" s="42"/>
      <c r="SB42" s="42" t="s">
        <v>72</v>
      </c>
      <c r="SC42" s="42"/>
      <c r="SD42" s="42" t="s">
        <v>72</v>
      </c>
      <c r="SE42" s="42"/>
      <c r="SF42" s="42" t="s">
        <v>72</v>
      </c>
      <c r="SG42" s="42"/>
      <c r="SH42" s="47" t="s">
        <v>72</v>
      </c>
      <c r="SI42" s="42"/>
      <c r="SJ42" s="42" t="s">
        <v>72</v>
      </c>
      <c r="SK42" s="42"/>
      <c r="SL42" s="42" t="s">
        <v>72</v>
      </c>
      <c r="SM42" s="42"/>
      <c r="SN42" s="42" t="s">
        <v>72</v>
      </c>
      <c r="SO42" s="42"/>
      <c r="SP42" s="42" t="s">
        <v>72</v>
      </c>
      <c r="SQ42" s="42"/>
      <c r="SR42" s="42" t="s">
        <v>72</v>
      </c>
      <c r="SS42" s="42"/>
      <c r="ST42" s="42" t="s">
        <v>72</v>
      </c>
      <c r="SU42" s="42"/>
      <c r="SV42" s="42" t="s">
        <v>72</v>
      </c>
      <c r="SW42" s="42"/>
      <c r="SX42" s="42" t="s">
        <v>72</v>
      </c>
      <c r="SY42" s="42"/>
      <c r="SZ42" s="42" t="s">
        <v>72</v>
      </c>
      <c r="TA42" s="42"/>
      <c r="TB42" s="47" t="s">
        <v>72</v>
      </c>
      <c r="TC42" s="42"/>
      <c r="TD42" s="42" t="s">
        <v>72</v>
      </c>
      <c r="TE42" s="42"/>
      <c r="TF42" s="42" t="s">
        <v>72</v>
      </c>
      <c r="TG42" s="42"/>
      <c r="TH42" s="42" t="s">
        <v>72</v>
      </c>
      <c r="TI42" s="42"/>
      <c r="TJ42" s="42" t="s">
        <v>72</v>
      </c>
      <c r="TK42" s="42"/>
      <c r="TL42" s="42" t="s">
        <v>72</v>
      </c>
      <c r="TM42" s="42"/>
      <c r="TN42" s="42" t="s">
        <v>72</v>
      </c>
      <c r="TO42" s="42"/>
      <c r="TP42" s="42" t="s">
        <v>72</v>
      </c>
      <c r="TQ42" s="42"/>
      <c r="TR42" s="42" t="s">
        <v>72</v>
      </c>
      <c r="TS42" s="42"/>
      <c r="TT42" s="42" t="s">
        <v>72</v>
      </c>
      <c r="TU42" s="42"/>
      <c r="TV42" s="47" t="s">
        <v>72</v>
      </c>
      <c r="TW42" s="42"/>
      <c r="TX42" s="42" t="s">
        <v>72</v>
      </c>
      <c r="TY42" s="42"/>
      <c r="TZ42" s="42" t="s">
        <v>72</v>
      </c>
      <c r="UA42" s="42"/>
      <c r="UB42" s="42" t="s">
        <v>72</v>
      </c>
      <c r="UC42" s="42"/>
      <c r="UD42" s="42" t="s">
        <v>72</v>
      </c>
      <c r="UE42" s="42"/>
      <c r="UF42" s="42" t="s">
        <v>72</v>
      </c>
      <c r="UG42" s="42"/>
      <c r="UH42" s="42" t="s">
        <v>72</v>
      </c>
      <c r="UI42" s="42"/>
      <c r="UJ42" s="42" t="s">
        <v>72</v>
      </c>
      <c r="UK42" s="42"/>
      <c r="UL42" s="42" t="s">
        <v>72</v>
      </c>
      <c r="UM42" s="42"/>
      <c r="UN42" s="42" t="s">
        <v>72</v>
      </c>
      <c r="UO42" s="42"/>
      <c r="UP42" s="47" t="s">
        <v>72</v>
      </c>
      <c r="UQ42" s="42"/>
      <c r="UR42" s="42" t="s">
        <v>72</v>
      </c>
      <c r="US42" s="42"/>
      <c r="UT42" s="42" t="s">
        <v>72</v>
      </c>
      <c r="UU42" s="42"/>
      <c r="UV42" s="42" t="s">
        <v>72</v>
      </c>
      <c r="UW42" s="42"/>
      <c r="UX42" s="42" t="s">
        <v>72</v>
      </c>
      <c r="UY42" s="42"/>
      <c r="UZ42" s="42" t="s">
        <v>72</v>
      </c>
      <c r="VA42" s="42"/>
      <c r="VB42" s="42" t="s">
        <v>72</v>
      </c>
      <c r="VC42" s="42"/>
      <c r="VD42" s="42" t="s">
        <v>72</v>
      </c>
      <c r="VE42" s="42"/>
      <c r="VF42" s="42" t="s">
        <v>72</v>
      </c>
      <c r="VG42" s="42"/>
      <c r="VH42" s="42" t="s">
        <v>72</v>
      </c>
      <c r="VI42" s="42"/>
      <c r="VJ42" s="47" t="s">
        <v>72</v>
      </c>
      <c r="VK42" s="42"/>
      <c r="VL42" s="42" t="s">
        <v>72</v>
      </c>
      <c r="VM42" s="42"/>
      <c r="VN42" s="42" t="s">
        <v>72</v>
      </c>
      <c r="VO42" s="42"/>
      <c r="VP42" s="42" t="s">
        <v>72</v>
      </c>
      <c r="VQ42" s="42"/>
      <c r="VR42" s="42" t="s">
        <v>72</v>
      </c>
      <c r="VS42" s="42"/>
      <c r="VT42" s="42" t="s">
        <v>72</v>
      </c>
      <c r="VU42" s="42"/>
      <c r="VV42" s="42" t="s">
        <v>72</v>
      </c>
      <c r="VW42" s="42"/>
      <c r="VX42" s="42" t="s">
        <v>72</v>
      </c>
      <c r="VY42" s="42"/>
      <c r="VZ42" s="42" t="s">
        <v>72</v>
      </c>
      <c r="WA42" s="42"/>
      <c r="WB42" s="42" t="s">
        <v>72</v>
      </c>
      <c r="WC42" s="42"/>
    </row>
    <row r="43" spans="1:601">
      <c r="A43" s="42" t="s">
        <v>72</v>
      </c>
      <c r="B43" s="42" t="s">
        <v>72</v>
      </c>
      <c r="C43" s="42" t="str">
        <f>INDEX('Deroulé 5Jours'!$A$4:$A$56,MATCH(B43,'Deroulé 5Jours'!B$4:B$56,0),1)</f>
        <v>agent 52</v>
      </c>
      <c r="D43" s="47" t="s">
        <v>72</v>
      </c>
      <c r="E43" s="42"/>
      <c r="F43" s="47" t="s">
        <v>72</v>
      </c>
      <c r="G43" s="42"/>
      <c r="H43" s="47" t="s">
        <v>72</v>
      </c>
      <c r="I43" s="42"/>
      <c r="J43" s="47" t="s">
        <v>72</v>
      </c>
      <c r="K43" s="42"/>
      <c r="L43" s="47" t="s">
        <v>72</v>
      </c>
      <c r="M43" s="49"/>
      <c r="N43" s="47" t="s">
        <v>72</v>
      </c>
      <c r="O43" s="42"/>
      <c r="P43" s="47" t="s">
        <v>72</v>
      </c>
      <c r="Q43" s="42"/>
      <c r="R43" s="47" t="s">
        <v>72</v>
      </c>
      <c r="S43" s="42"/>
      <c r="T43" s="47" t="s">
        <v>72</v>
      </c>
      <c r="U43" s="42"/>
      <c r="V43" s="42" t="s">
        <v>72</v>
      </c>
      <c r="W43" s="49"/>
      <c r="X43" s="47" t="s">
        <v>72</v>
      </c>
      <c r="Y43" s="42"/>
      <c r="Z43" s="47" t="s">
        <v>72</v>
      </c>
      <c r="AA43" s="42"/>
      <c r="AB43" s="47" t="s">
        <v>72</v>
      </c>
      <c r="AC43" s="42"/>
      <c r="AD43" s="47" t="s">
        <v>72</v>
      </c>
      <c r="AE43" s="42"/>
      <c r="AF43" s="47" t="s">
        <v>72</v>
      </c>
      <c r="AG43" s="49"/>
      <c r="AH43" s="47" t="s">
        <v>72</v>
      </c>
      <c r="AI43" s="42"/>
      <c r="AJ43" s="47" t="s">
        <v>72</v>
      </c>
      <c r="AK43" s="42"/>
      <c r="AL43" s="47" t="s">
        <v>72</v>
      </c>
      <c r="AM43" s="42"/>
      <c r="AN43" s="47" t="s">
        <v>72</v>
      </c>
      <c r="AO43" s="42"/>
      <c r="AP43" s="42" t="s">
        <v>72</v>
      </c>
      <c r="AQ43" s="49"/>
      <c r="AR43" s="47" t="s">
        <v>72</v>
      </c>
      <c r="AS43" s="42"/>
      <c r="AT43" s="47" t="s">
        <v>72</v>
      </c>
      <c r="AU43" s="42"/>
      <c r="AV43" s="47" t="s">
        <v>72</v>
      </c>
      <c r="AW43" s="42"/>
      <c r="AX43" s="47" t="s">
        <v>72</v>
      </c>
      <c r="AY43" s="42"/>
      <c r="AZ43" s="47" t="s">
        <v>72</v>
      </c>
      <c r="BA43" s="49"/>
      <c r="BB43" s="47" t="s">
        <v>72</v>
      </c>
      <c r="BC43" s="42"/>
      <c r="BD43" s="47" t="s">
        <v>72</v>
      </c>
      <c r="BE43" s="42"/>
      <c r="BF43" s="47" t="s">
        <v>72</v>
      </c>
      <c r="BG43" s="42"/>
      <c r="BH43" s="47" t="s">
        <v>72</v>
      </c>
      <c r="BI43" s="42"/>
      <c r="BJ43" s="42" t="s">
        <v>72</v>
      </c>
      <c r="BK43" s="49"/>
      <c r="BL43" s="47" t="s">
        <v>72</v>
      </c>
      <c r="BM43" s="42"/>
      <c r="BN43" s="47" t="s">
        <v>72</v>
      </c>
      <c r="BO43" s="42"/>
      <c r="BP43" s="47" t="s">
        <v>72</v>
      </c>
      <c r="BQ43" s="42"/>
      <c r="BR43" s="47" t="s">
        <v>72</v>
      </c>
      <c r="BS43" s="42"/>
      <c r="BT43" s="47" t="s">
        <v>72</v>
      </c>
      <c r="BU43" s="49"/>
      <c r="BV43" s="47" t="s">
        <v>72</v>
      </c>
      <c r="BW43" s="42"/>
      <c r="BX43" s="47" t="s">
        <v>72</v>
      </c>
      <c r="BY43" s="42"/>
      <c r="BZ43" s="47" t="s">
        <v>72</v>
      </c>
      <c r="CA43" s="42"/>
      <c r="CB43" s="47" t="s">
        <v>72</v>
      </c>
      <c r="CC43" s="42"/>
      <c r="CD43" s="42" t="s">
        <v>72</v>
      </c>
      <c r="CE43" s="49"/>
      <c r="CF43" s="47" t="s">
        <v>72</v>
      </c>
      <c r="CG43" s="42"/>
      <c r="CH43" s="47" t="s">
        <v>72</v>
      </c>
      <c r="CI43" s="42"/>
      <c r="CJ43" s="47" t="s">
        <v>72</v>
      </c>
      <c r="CK43" s="42"/>
      <c r="CL43" s="47" t="s">
        <v>72</v>
      </c>
      <c r="CM43" s="42"/>
      <c r="CN43" s="47" t="s">
        <v>72</v>
      </c>
      <c r="CO43" s="49"/>
      <c r="CP43" s="47" t="s">
        <v>72</v>
      </c>
      <c r="CQ43" s="42"/>
      <c r="CR43" s="47" t="s">
        <v>72</v>
      </c>
      <c r="CS43" s="42"/>
      <c r="CT43" s="47" t="s">
        <v>72</v>
      </c>
      <c r="CU43" s="42"/>
      <c r="CV43" s="47" t="s">
        <v>72</v>
      </c>
      <c r="CW43" s="42"/>
      <c r="CX43" s="42" t="s">
        <v>72</v>
      </c>
      <c r="CY43" s="49"/>
      <c r="CZ43" s="47" t="s">
        <v>72</v>
      </c>
      <c r="DA43" s="42"/>
      <c r="DB43" s="47" t="s">
        <v>72</v>
      </c>
      <c r="DC43" s="42"/>
      <c r="DD43" s="47" t="s">
        <v>72</v>
      </c>
      <c r="DE43" s="42"/>
      <c r="DF43" s="47" t="s">
        <v>72</v>
      </c>
      <c r="DG43" s="42"/>
      <c r="DH43" s="47" t="s">
        <v>72</v>
      </c>
      <c r="DI43" s="49"/>
      <c r="DJ43" s="47" t="s">
        <v>72</v>
      </c>
      <c r="DK43" s="42"/>
      <c r="DL43" s="47" t="s">
        <v>72</v>
      </c>
      <c r="DM43" s="42"/>
      <c r="DN43" s="47" t="s">
        <v>72</v>
      </c>
      <c r="DO43" s="42"/>
      <c r="DP43" s="47" t="s">
        <v>72</v>
      </c>
      <c r="DQ43" s="42"/>
      <c r="DR43" s="42" t="s">
        <v>72</v>
      </c>
      <c r="DS43" s="49"/>
      <c r="DT43" s="47" t="s">
        <v>72</v>
      </c>
      <c r="DU43" s="42"/>
      <c r="DV43" s="47" t="s">
        <v>72</v>
      </c>
      <c r="DW43" s="42"/>
      <c r="DX43" s="47" t="s">
        <v>72</v>
      </c>
      <c r="DY43" s="42"/>
      <c r="DZ43" s="47" t="s">
        <v>72</v>
      </c>
      <c r="EA43" s="42"/>
      <c r="EB43" s="47" t="s">
        <v>72</v>
      </c>
      <c r="EC43" s="49"/>
      <c r="ED43" s="47" t="s">
        <v>72</v>
      </c>
      <c r="EE43" s="42"/>
      <c r="EF43" s="47" t="s">
        <v>72</v>
      </c>
      <c r="EG43" s="42"/>
      <c r="EH43" s="47" t="s">
        <v>72</v>
      </c>
      <c r="EI43" s="42"/>
      <c r="EJ43" s="47" t="s">
        <v>72</v>
      </c>
      <c r="EK43" s="42"/>
      <c r="EL43" s="42" t="s">
        <v>72</v>
      </c>
      <c r="EM43" s="49"/>
      <c r="EN43" s="47" t="s">
        <v>72</v>
      </c>
      <c r="EO43" s="42"/>
      <c r="EP43" s="47" t="s">
        <v>72</v>
      </c>
      <c r="EQ43" s="42"/>
      <c r="ER43" s="47" t="s">
        <v>72</v>
      </c>
      <c r="ES43" s="42"/>
      <c r="ET43" s="47" t="s">
        <v>72</v>
      </c>
      <c r="EU43" s="42"/>
      <c r="EV43" s="47" t="s">
        <v>72</v>
      </c>
      <c r="EW43" s="49"/>
      <c r="EX43" s="47" t="s">
        <v>72</v>
      </c>
      <c r="EY43" s="42"/>
      <c r="EZ43" s="47" t="s">
        <v>72</v>
      </c>
      <c r="FA43" s="42"/>
      <c r="FB43" s="47" t="s">
        <v>72</v>
      </c>
      <c r="FC43" s="42"/>
      <c r="FD43" s="47" t="s">
        <v>72</v>
      </c>
      <c r="FE43" s="42"/>
      <c r="FF43" s="42" t="s">
        <v>72</v>
      </c>
      <c r="FG43" s="49"/>
      <c r="FH43" s="47" t="s">
        <v>72</v>
      </c>
      <c r="FI43" s="42"/>
      <c r="FJ43" s="47" t="s">
        <v>72</v>
      </c>
      <c r="FK43" s="42"/>
      <c r="FL43" s="47" t="s">
        <v>72</v>
      </c>
      <c r="FM43" s="42"/>
      <c r="FN43" s="47" t="s">
        <v>72</v>
      </c>
      <c r="FO43" s="42"/>
      <c r="FP43" s="47" t="s">
        <v>72</v>
      </c>
      <c r="FQ43" s="49"/>
      <c r="FR43" s="47" t="s">
        <v>72</v>
      </c>
      <c r="FS43" s="42"/>
      <c r="FT43" s="47" t="s">
        <v>72</v>
      </c>
      <c r="FU43" s="42"/>
      <c r="FV43" s="47" t="s">
        <v>72</v>
      </c>
      <c r="FW43" s="42"/>
      <c r="FX43" s="47" t="s">
        <v>72</v>
      </c>
      <c r="FY43" s="42"/>
      <c r="FZ43" s="42" t="s">
        <v>72</v>
      </c>
      <c r="GA43" s="49"/>
      <c r="GB43" s="47" t="s">
        <v>72</v>
      </c>
      <c r="GC43" s="42"/>
      <c r="GD43" s="47" t="s">
        <v>72</v>
      </c>
      <c r="GE43" s="42"/>
      <c r="GF43" s="47" t="s">
        <v>72</v>
      </c>
      <c r="GG43" s="42"/>
      <c r="GH43" s="47" t="s">
        <v>72</v>
      </c>
      <c r="GI43" s="42"/>
      <c r="GJ43" s="47" t="s">
        <v>72</v>
      </c>
      <c r="GK43" s="49"/>
      <c r="GL43" s="47" t="s">
        <v>72</v>
      </c>
      <c r="GM43" s="42"/>
      <c r="GN43" s="47" t="s">
        <v>72</v>
      </c>
      <c r="GO43" s="42"/>
      <c r="GP43" s="47" t="s">
        <v>72</v>
      </c>
      <c r="GQ43" s="42"/>
      <c r="GR43" s="47" t="s">
        <v>72</v>
      </c>
      <c r="GS43" s="42"/>
      <c r="GT43" s="42" t="s">
        <v>72</v>
      </c>
      <c r="GU43" s="49"/>
      <c r="GV43" s="47" t="s">
        <v>72</v>
      </c>
      <c r="GW43" s="42"/>
      <c r="GX43" s="47" t="s">
        <v>72</v>
      </c>
      <c r="GY43" s="42"/>
      <c r="GZ43" s="47" t="s">
        <v>72</v>
      </c>
      <c r="HA43" s="42"/>
      <c r="HB43" s="47" t="s">
        <v>72</v>
      </c>
      <c r="HC43" s="42"/>
      <c r="HD43" s="47" t="s">
        <v>72</v>
      </c>
      <c r="HE43" s="49"/>
      <c r="HF43" s="47" t="s">
        <v>72</v>
      </c>
      <c r="HG43" s="42"/>
      <c r="HH43" s="47" t="s">
        <v>72</v>
      </c>
      <c r="HI43" s="42"/>
      <c r="HJ43" s="47" t="s">
        <v>72</v>
      </c>
      <c r="HK43" s="42"/>
      <c r="HL43" s="47" t="s">
        <v>72</v>
      </c>
      <c r="HM43" s="42"/>
      <c r="HN43" s="42" t="s">
        <v>72</v>
      </c>
      <c r="HO43" s="49"/>
      <c r="HP43" s="47" t="s">
        <v>72</v>
      </c>
      <c r="HQ43" s="42"/>
      <c r="HR43" s="47" t="s">
        <v>72</v>
      </c>
      <c r="HS43" s="42"/>
      <c r="HT43" s="47" t="s">
        <v>72</v>
      </c>
      <c r="HU43" s="42"/>
      <c r="HV43" s="47" t="s">
        <v>72</v>
      </c>
      <c r="HW43" s="42"/>
      <c r="HX43" s="47" t="s">
        <v>72</v>
      </c>
      <c r="HY43" s="49"/>
      <c r="HZ43" s="47" t="s">
        <v>72</v>
      </c>
      <c r="IA43" s="42"/>
      <c r="IB43" s="47" t="s">
        <v>72</v>
      </c>
      <c r="IC43" s="42"/>
      <c r="ID43" s="47" t="s">
        <v>72</v>
      </c>
      <c r="IE43" s="42"/>
      <c r="IF43" s="47" t="s">
        <v>72</v>
      </c>
      <c r="IG43" s="42"/>
      <c r="IH43" s="42" t="s">
        <v>72</v>
      </c>
      <c r="II43" s="49"/>
      <c r="IJ43" s="47" t="s">
        <v>72</v>
      </c>
      <c r="IK43" s="42"/>
      <c r="IL43" s="47" t="s">
        <v>72</v>
      </c>
      <c r="IM43" s="42"/>
      <c r="IN43" s="47" t="s">
        <v>72</v>
      </c>
      <c r="IO43" s="42"/>
      <c r="IP43" s="47" t="s">
        <v>72</v>
      </c>
      <c r="IQ43" s="42"/>
      <c r="IR43" s="47" t="s">
        <v>72</v>
      </c>
      <c r="IS43" s="49"/>
      <c r="IT43" s="47" t="s">
        <v>72</v>
      </c>
      <c r="IU43" s="42"/>
      <c r="IV43" s="47" t="s">
        <v>72</v>
      </c>
      <c r="IW43" s="42"/>
      <c r="IX43" s="47" t="s">
        <v>72</v>
      </c>
      <c r="IY43" s="42"/>
      <c r="IZ43" s="47" t="s">
        <v>72</v>
      </c>
      <c r="JA43" s="42"/>
      <c r="JB43" s="42" t="s">
        <v>72</v>
      </c>
      <c r="JC43" s="49"/>
      <c r="JD43" s="47" t="s">
        <v>72</v>
      </c>
      <c r="JE43" s="42"/>
      <c r="JF43" s="47" t="s">
        <v>72</v>
      </c>
      <c r="JG43" s="42"/>
      <c r="JH43" s="47" t="s">
        <v>72</v>
      </c>
      <c r="JI43" s="42"/>
      <c r="JJ43" s="47" t="s">
        <v>72</v>
      </c>
      <c r="JK43" s="42"/>
      <c r="JL43" s="47" t="s">
        <v>72</v>
      </c>
      <c r="JM43" s="49"/>
      <c r="JN43" s="47" t="s">
        <v>72</v>
      </c>
      <c r="JO43" s="42"/>
      <c r="JP43" s="47" t="s">
        <v>72</v>
      </c>
      <c r="JQ43" s="42"/>
      <c r="JR43" s="47" t="s">
        <v>72</v>
      </c>
      <c r="JS43" s="42"/>
      <c r="JT43" s="47" t="s">
        <v>72</v>
      </c>
      <c r="JU43" s="42"/>
      <c r="JV43" s="42" t="s">
        <v>72</v>
      </c>
      <c r="JW43" s="49"/>
      <c r="JX43" s="47" t="s">
        <v>72</v>
      </c>
      <c r="JY43" s="42"/>
      <c r="JZ43" s="47" t="s">
        <v>72</v>
      </c>
      <c r="KA43" s="42"/>
      <c r="KB43" s="47" t="s">
        <v>72</v>
      </c>
      <c r="KC43" s="42"/>
      <c r="KD43" s="47" t="s">
        <v>72</v>
      </c>
      <c r="KE43" s="42"/>
      <c r="KF43" s="47" t="s">
        <v>72</v>
      </c>
      <c r="KG43" s="49"/>
      <c r="KH43" s="47" t="s">
        <v>72</v>
      </c>
      <c r="KI43" s="42"/>
      <c r="KJ43" s="47" t="s">
        <v>72</v>
      </c>
      <c r="KK43" s="42"/>
      <c r="KL43" s="47" t="s">
        <v>72</v>
      </c>
      <c r="KM43" s="42"/>
      <c r="KN43" s="47" t="s">
        <v>72</v>
      </c>
      <c r="KO43" s="42"/>
      <c r="KP43" s="42" t="s">
        <v>72</v>
      </c>
      <c r="KQ43" s="49"/>
      <c r="KR43" s="47" t="s">
        <v>72</v>
      </c>
      <c r="KS43" s="42"/>
      <c r="KT43" s="47" t="s">
        <v>72</v>
      </c>
      <c r="KU43" s="42"/>
      <c r="KV43" s="47" t="s">
        <v>72</v>
      </c>
      <c r="KW43" s="42"/>
      <c r="KX43" s="47" t="s">
        <v>72</v>
      </c>
      <c r="KY43" s="42"/>
      <c r="KZ43" s="47" t="s">
        <v>72</v>
      </c>
      <c r="LA43" s="49"/>
      <c r="LB43" s="47" t="s">
        <v>72</v>
      </c>
      <c r="LC43" s="42"/>
      <c r="LD43" s="47" t="s">
        <v>72</v>
      </c>
      <c r="LE43" s="42"/>
      <c r="LF43" s="47" t="s">
        <v>72</v>
      </c>
      <c r="LG43" s="42"/>
      <c r="LH43" s="47" t="s">
        <v>72</v>
      </c>
      <c r="LI43" s="42"/>
      <c r="LJ43" s="42" t="s">
        <v>72</v>
      </c>
      <c r="LK43" s="49"/>
      <c r="LL43" s="47" t="s">
        <v>72</v>
      </c>
      <c r="LM43" s="42"/>
      <c r="LN43" s="47" t="s">
        <v>72</v>
      </c>
      <c r="LO43" s="42"/>
      <c r="LP43" s="47" t="s">
        <v>72</v>
      </c>
      <c r="LQ43" s="42"/>
      <c r="LR43" s="47" t="s">
        <v>72</v>
      </c>
      <c r="LS43" s="42"/>
      <c r="LT43" s="47" t="s">
        <v>72</v>
      </c>
      <c r="LU43" s="49"/>
      <c r="LV43" s="47" t="s">
        <v>72</v>
      </c>
      <c r="LW43" s="42"/>
      <c r="LX43" s="47" t="s">
        <v>72</v>
      </c>
      <c r="LY43" s="42"/>
      <c r="LZ43" s="47" t="s">
        <v>72</v>
      </c>
      <c r="MA43" s="42"/>
      <c r="MB43" s="47" t="s">
        <v>72</v>
      </c>
      <c r="MC43" s="42"/>
      <c r="MD43" s="42" t="s">
        <v>72</v>
      </c>
      <c r="ME43" s="49"/>
      <c r="MF43" s="47" t="s">
        <v>72</v>
      </c>
      <c r="MG43" s="42"/>
      <c r="MH43" s="47" t="s">
        <v>72</v>
      </c>
      <c r="MI43" s="42"/>
      <c r="MJ43" s="47" t="s">
        <v>72</v>
      </c>
      <c r="MK43" s="42"/>
      <c r="ML43" s="47" t="s">
        <v>72</v>
      </c>
      <c r="MM43" s="42"/>
      <c r="MN43" s="47" t="s">
        <v>72</v>
      </c>
      <c r="MO43" s="49"/>
      <c r="MP43" s="47" t="s">
        <v>72</v>
      </c>
      <c r="MQ43" s="42"/>
      <c r="MR43" s="47" t="s">
        <v>72</v>
      </c>
      <c r="MS43" s="42"/>
      <c r="MT43" s="47" t="s">
        <v>72</v>
      </c>
      <c r="MU43" s="42"/>
      <c r="MV43" s="47" t="s">
        <v>72</v>
      </c>
      <c r="MW43" s="42"/>
      <c r="MX43" s="42" t="s">
        <v>72</v>
      </c>
      <c r="MY43" s="49"/>
      <c r="MZ43" s="47" t="s">
        <v>72</v>
      </c>
      <c r="NA43" s="42"/>
      <c r="NB43" s="47" t="s">
        <v>72</v>
      </c>
      <c r="NC43" s="42"/>
      <c r="ND43" s="47" t="s">
        <v>72</v>
      </c>
      <c r="NE43" s="42"/>
      <c r="NF43" s="47" t="s">
        <v>72</v>
      </c>
      <c r="NG43" s="42"/>
      <c r="NH43" s="47" t="s">
        <v>72</v>
      </c>
      <c r="NI43" s="49"/>
      <c r="NJ43" s="47" t="s">
        <v>72</v>
      </c>
      <c r="NK43" s="42"/>
      <c r="NL43" s="47" t="s">
        <v>72</v>
      </c>
      <c r="NM43" s="42"/>
      <c r="NN43" s="47" t="s">
        <v>72</v>
      </c>
      <c r="NO43" s="42"/>
      <c r="NP43" s="47" t="s">
        <v>72</v>
      </c>
      <c r="NQ43" s="42"/>
      <c r="NR43" s="42" t="s">
        <v>72</v>
      </c>
      <c r="NS43" s="49"/>
      <c r="NT43" s="47" t="s">
        <v>72</v>
      </c>
      <c r="NU43" s="42"/>
      <c r="NV43" s="47" t="s">
        <v>72</v>
      </c>
      <c r="NW43" s="42"/>
      <c r="NX43" s="47" t="s">
        <v>72</v>
      </c>
      <c r="NY43" s="42"/>
      <c r="NZ43" s="47" t="s">
        <v>72</v>
      </c>
      <c r="OA43" s="42"/>
      <c r="OB43" s="47" t="s">
        <v>72</v>
      </c>
      <c r="OC43" s="49"/>
      <c r="OD43" s="47" t="s">
        <v>72</v>
      </c>
      <c r="OE43" s="42"/>
      <c r="OF43" s="47" t="s">
        <v>72</v>
      </c>
      <c r="OG43" s="42"/>
      <c r="OH43" s="47" t="s">
        <v>72</v>
      </c>
      <c r="OI43" s="42"/>
      <c r="OJ43" s="47" t="s">
        <v>72</v>
      </c>
      <c r="OK43" s="42"/>
      <c r="OL43" s="42" t="s">
        <v>72</v>
      </c>
      <c r="OM43" s="49"/>
      <c r="ON43" s="47" t="s">
        <v>72</v>
      </c>
      <c r="OO43" s="42"/>
      <c r="OP43" s="47" t="s">
        <v>72</v>
      </c>
      <c r="OQ43" s="42"/>
      <c r="OR43" s="47" t="s">
        <v>72</v>
      </c>
      <c r="OS43" s="42"/>
      <c r="OT43" s="47" t="s">
        <v>72</v>
      </c>
      <c r="OU43" s="42"/>
      <c r="OV43" s="47" t="s">
        <v>72</v>
      </c>
      <c r="OW43" s="49"/>
      <c r="OX43" s="47" t="s">
        <v>72</v>
      </c>
      <c r="OY43" s="42"/>
      <c r="OZ43" s="47" t="s">
        <v>72</v>
      </c>
      <c r="PA43" s="42"/>
      <c r="PB43" s="47" t="s">
        <v>72</v>
      </c>
      <c r="PC43" s="42"/>
      <c r="PD43" s="47" t="s">
        <v>72</v>
      </c>
      <c r="PE43" s="42"/>
      <c r="PF43" s="42" t="s">
        <v>72</v>
      </c>
      <c r="PG43" s="49"/>
      <c r="PH43" s="47" t="s">
        <v>72</v>
      </c>
      <c r="PI43" s="42"/>
      <c r="PJ43" s="47" t="s">
        <v>72</v>
      </c>
      <c r="PK43" s="42"/>
      <c r="PL43" s="47" t="s">
        <v>72</v>
      </c>
      <c r="PM43" s="42"/>
      <c r="PN43" s="47" t="s">
        <v>72</v>
      </c>
      <c r="PO43" s="42"/>
      <c r="PP43" s="47" t="s">
        <v>72</v>
      </c>
      <c r="PQ43" s="49"/>
      <c r="PR43" s="47" t="s">
        <v>72</v>
      </c>
      <c r="PS43" s="42"/>
      <c r="PT43" s="47" t="s">
        <v>72</v>
      </c>
      <c r="PU43" s="42"/>
      <c r="PV43" s="47" t="s">
        <v>72</v>
      </c>
      <c r="PW43" s="42"/>
      <c r="PX43" s="47" t="s">
        <v>72</v>
      </c>
      <c r="PY43" s="42"/>
      <c r="PZ43" s="42" t="s">
        <v>72</v>
      </c>
      <c r="QA43" s="49"/>
      <c r="QB43" s="47" t="s">
        <v>72</v>
      </c>
      <c r="QC43" s="42"/>
      <c r="QD43" s="47" t="s">
        <v>72</v>
      </c>
      <c r="QE43" s="42"/>
      <c r="QF43" s="47" t="s">
        <v>72</v>
      </c>
      <c r="QG43" s="42"/>
      <c r="QH43" s="47" t="s">
        <v>72</v>
      </c>
      <c r="QI43" s="42"/>
      <c r="QJ43" s="47" t="s">
        <v>72</v>
      </c>
      <c r="QK43" s="49"/>
      <c r="QL43" s="47" t="s">
        <v>72</v>
      </c>
      <c r="QM43" s="42"/>
      <c r="QN43" s="47" t="s">
        <v>72</v>
      </c>
      <c r="QO43" s="42"/>
      <c r="QP43" s="47" t="s">
        <v>72</v>
      </c>
      <c r="QQ43" s="42"/>
      <c r="QR43" s="47" t="s">
        <v>72</v>
      </c>
      <c r="QS43" s="42"/>
      <c r="QT43" s="42" t="s">
        <v>72</v>
      </c>
      <c r="QU43" s="49"/>
      <c r="QV43" s="47" t="s">
        <v>72</v>
      </c>
      <c r="QW43" s="42"/>
      <c r="QX43" s="47" t="s">
        <v>72</v>
      </c>
      <c r="QY43" s="42"/>
      <c r="QZ43" s="47" t="s">
        <v>72</v>
      </c>
      <c r="RA43" s="42"/>
      <c r="RB43" s="47" t="s">
        <v>72</v>
      </c>
      <c r="RC43" s="42"/>
      <c r="RD43" s="47" t="s">
        <v>72</v>
      </c>
      <c r="RE43" s="49"/>
      <c r="RF43" s="47" t="s">
        <v>72</v>
      </c>
      <c r="RG43" s="42"/>
      <c r="RH43" s="47" t="s">
        <v>72</v>
      </c>
      <c r="RI43" s="42"/>
      <c r="RJ43" s="47" t="s">
        <v>72</v>
      </c>
      <c r="RK43" s="42"/>
      <c r="RL43" s="47" t="s">
        <v>72</v>
      </c>
      <c r="RM43" s="42"/>
      <c r="RN43" s="42" t="s">
        <v>72</v>
      </c>
      <c r="RO43" s="49"/>
      <c r="RP43" s="47" t="s">
        <v>72</v>
      </c>
      <c r="RQ43" s="42"/>
      <c r="RR43" s="47" t="s">
        <v>72</v>
      </c>
      <c r="RS43" s="42"/>
      <c r="RT43" s="47" t="s">
        <v>72</v>
      </c>
      <c r="RU43" s="42"/>
      <c r="RV43" s="47" t="s">
        <v>72</v>
      </c>
      <c r="RW43" s="42"/>
      <c r="RX43" s="47" t="s">
        <v>72</v>
      </c>
      <c r="RY43" s="49"/>
      <c r="RZ43" s="47" t="s">
        <v>72</v>
      </c>
      <c r="SA43" s="42"/>
      <c r="SB43" s="47" t="s">
        <v>72</v>
      </c>
      <c r="SC43" s="42"/>
      <c r="SD43" s="47" t="s">
        <v>72</v>
      </c>
      <c r="SE43" s="42"/>
      <c r="SF43" s="47" t="s">
        <v>72</v>
      </c>
      <c r="SG43" s="42"/>
      <c r="SH43" s="42" t="s">
        <v>72</v>
      </c>
      <c r="SI43" s="49"/>
      <c r="SJ43" s="47" t="s">
        <v>72</v>
      </c>
      <c r="SK43" s="42"/>
      <c r="SL43" s="47" t="s">
        <v>72</v>
      </c>
      <c r="SM43" s="42"/>
      <c r="SN43" s="47" t="s">
        <v>72</v>
      </c>
      <c r="SO43" s="42"/>
      <c r="SP43" s="47" t="s">
        <v>72</v>
      </c>
      <c r="SQ43" s="42"/>
      <c r="SR43" s="47" t="s">
        <v>72</v>
      </c>
      <c r="SS43" s="49"/>
      <c r="ST43" s="47" t="s">
        <v>72</v>
      </c>
      <c r="SU43" s="42"/>
      <c r="SV43" s="47" t="s">
        <v>72</v>
      </c>
      <c r="SW43" s="42"/>
      <c r="SX43" s="47" t="s">
        <v>72</v>
      </c>
      <c r="SY43" s="42"/>
      <c r="SZ43" s="47" t="s">
        <v>72</v>
      </c>
      <c r="TA43" s="42"/>
      <c r="TB43" s="42" t="s">
        <v>72</v>
      </c>
      <c r="TC43" s="49"/>
      <c r="TD43" s="47" t="s">
        <v>72</v>
      </c>
      <c r="TE43" s="42"/>
      <c r="TF43" s="47" t="s">
        <v>72</v>
      </c>
      <c r="TG43" s="42"/>
      <c r="TH43" s="47" t="s">
        <v>72</v>
      </c>
      <c r="TI43" s="42"/>
      <c r="TJ43" s="47" t="s">
        <v>72</v>
      </c>
      <c r="TK43" s="42"/>
      <c r="TL43" s="47" t="s">
        <v>72</v>
      </c>
      <c r="TM43" s="49"/>
      <c r="TN43" s="47" t="s">
        <v>72</v>
      </c>
      <c r="TO43" s="42"/>
      <c r="TP43" s="47" t="s">
        <v>72</v>
      </c>
      <c r="TQ43" s="42"/>
      <c r="TR43" s="47" t="s">
        <v>72</v>
      </c>
      <c r="TS43" s="42"/>
      <c r="TT43" s="47" t="s">
        <v>72</v>
      </c>
      <c r="TU43" s="42"/>
      <c r="TV43" s="42" t="s">
        <v>72</v>
      </c>
      <c r="TW43" s="49"/>
      <c r="TX43" s="47" t="s">
        <v>72</v>
      </c>
      <c r="TY43" s="42"/>
      <c r="TZ43" s="47" t="s">
        <v>72</v>
      </c>
      <c r="UA43" s="42"/>
      <c r="UB43" s="47" t="s">
        <v>72</v>
      </c>
      <c r="UC43" s="42"/>
      <c r="UD43" s="47" t="s">
        <v>72</v>
      </c>
      <c r="UE43" s="42"/>
      <c r="UF43" s="47" t="s">
        <v>72</v>
      </c>
      <c r="UG43" s="49"/>
      <c r="UH43" s="47" t="s">
        <v>72</v>
      </c>
      <c r="UI43" s="42"/>
      <c r="UJ43" s="47" t="s">
        <v>72</v>
      </c>
      <c r="UK43" s="42"/>
      <c r="UL43" s="47" t="s">
        <v>72</v>
      </c>
      <c r="UM43" s="42"/>
      <c r="UN43" s="47" t="s">
        <v>72</v>
      </c>
      <c r="UO43" s="42"/>
      <c r="UP43" s="42" t="s">
        <v>72</v>
      </c>
      <c r="UQ43" s="49"/>
      <c r="UR43" s="47" t="s">
        <v>72</v>
      </c>
      <c r="US43" s="42"/>
      <c r="UT43" s="47" t="s">
        <v>72</v>
      </c>
      <c r="UU43" s="42"/>
      <c r="UV43" s="47" t="s">
        <v>72</v>
      </c>
      <c r="UW43" s="42"/>
      <c r="UX43" s="47" t="s">
        <v>72</v>
      </c>
      <c r="UY43" s="42"/>
      <c r="UZ43" s="47" t="s">
        <v>72</v>
      </c>
      <c r="VA43" s="49"/>
      <c r="VB43" s="47" t="s">
        <v>72</v>
      </c>
      <c r="VC43" s="42"/>
      <c r="VD43" s="47" t="s">
        <v>72</v>
      </c>
      <c r="VE43" s="42"/>
      <c r="VF43" s="47" t="s">
        <v>72</v>
      </c>
      <c r="VG43" s="42"/>
      <c r="VH43" s="47" t="s">
        <v>72</v>
      </c>
      <c r="VI43" s="42"/>
      <c r="VJ43" s="42" t="s">
        <v>72</v>
      </c>
      <c r="VK43" s="49"/>
      <c r="VL43" s="47" t="s">
        <v>72</v>
      </c>
      <c r="VM43" s="42"/>
      <c r="VN43" s="47" t="s">
        <v>72</v>
      </c>
      <c r="VO43" s="42"/>
      <c r="VP43" s="47" t="s">
        <v>72</v>
      </c>
      <c r="VQ43" s="42"/>
      <c r="VR43" s="47" t="s">
        <v>72</v>
      </c>
      <c r="VS43" s="42"/>
      <c r="VT43" s="47" t="s">
        <v>72</v>
      </c>
      <c r="VU43" s="49"/>
      <c r="VV43" s="47" t="s">
        <v>72</v>
      </c>
      <c r="VW43" s="42"/>
      <c r="VX43" s="47" t="s">
        <v>72</v>
      </c>
      <c r="VY43" s="42"/>
      <c r="VZ43" s="47" t="s">
        <v>72</v>
      </c>
      <c r="WA43" s="42"/>
      <c r="WB43" s="47" t="s">
        <v>72</v>
      </c>
      <c r="WC43" s="42"/>
    </row>
    <row r="44" spans="1:601">
      <c r="A44" s="47" t="s">
        <v>169</v>
      </c>
      <c r="B44" s="44" t="s">
        <v>60</v>
      </c>
      <c r="C44" s="42" t="str">
        <f>INDEX('Deroulé 5Jours'!$A$4:$A$56,MATCH(B44,'Deroulé 5Jours'!B$4:B$56,0),1)</f>
        <v>agent 53</v>
      </c>
      <c r="D44" s="47" t="s">
        <v>165</v>
      </c>
      <c r="E44" s="44"/>
      <c r="F44" s="48" t="s">
        <v>122</v>
      </c>
      <c r="G44" s="49"/>
      <c r="H44" s="42" t="s">
        <v>162</v>
      </c>
      <c r="I44" s="42"/>
      <c r="J44" s="47" t="s">
        <v>122</v>
      </c>
      <c r="K44" s="42"/>
      <c r="L44" s="47" t="s">
        <v>165</v>
      </c>
      <c r="M44" s="49"/>
      <c r="N44" s="47" t="s">
        <v>169</v>
      </c>
      <c r="O44" s="49"/>
      <c r="P44" s="48" t="s">
        <v>122</v>
      </c>
      <c r="Q44" s="44"/>
      <c r="R44" s="44" t="s">
        <v>177</v>
      </c>
      <c r="S44" s="42"/>
      <c r="T44" s="47" t="s">
        <v>122</v>
      </c>
      <c r="U44" s="42"/>
      <c r="V44" s="47" t="s">
        <v>169</v>
      </c>
      <c r="W44" s="44"/>
      <c r="X44" s="47" t="s">
        <v>165</v>
      </c>
      <c r="Y44" s="44"/>
      <c r="Z44" s="48" t="s">
        <v>122</v>
      </c>
      <c r="AA44" s="49"/>
      <c r="AB44" s="42" t="s">
        <v>162</v>
      </c>
      <c r="AC44" s="42"/>
      <c r="AD44" s="47" t="s">
        <v>122</v>
      </c>
      <c r="AE44" s="42"/>
      <c r="AF44" s="47" t="s">
        <v>165</v>
      </c>
      <c r="AG44" s="49"/>
      <c r="AH44" s="47" t="s">
        <v>169</v>
      </c>
      <c r="AI44" s="49"/>
      <c r="AJ44" s="48" t="s">
        <v>122</v>
      </c>
      <c r="AK44" s="44"/>
      <c r="AL44" s="44" t="s">
        <v>177</v>
      </c>
      <c r="AM44" s="42"/>
      <c r="AN44" s="47" t="s">
        <v>122</v>
      </c>
      <c r="AO44" s="42"/>
      <c r="AP44" s="47" t="s">
        <v>169</v>
      </c>
      <c r="AQ44" s="44"/>
      <c r="AR44" s="47" t="s">
        <v>165</v>
      </c>
      <c r="AS44" s="44"/>
      <c r="AT44" s="48" t="s">
        <v>122</v>
      </c>
      <c r="AU44" s="49"/>
      <c r="AV44" s="42" t="s">
        <v>162</v>
      </c>
      <c r="AW44" s="42"/>
      <c r="AX44" s="47" t="s">
        <v>122</v>
      </c>
      <c r="AY44" s="42"/>
      <c r="AZ44" s="47" t="s">
        <v>165</v>
      </c>
      <c r="BA44" s="49"/>
      <c r="BB44" s="47" t="s">
        <v>169</v>
      </c>
      <c r="BC44" s="49"/>
      <c r="BD44" s="48" t="s">
        <v>122</v>
      </c>
      <c r="BE44" s="44"/>
      <c r="BF44" s="44" t="s">
        <v>177</v>
      </c>
      <c r="BG44" s="42"/>
      <c r="BH44" s="47" t="s">
        <v>122</v>
      </c>
      <c r="BI44" s="42"/>
      <c r="BJ44" s="47" t="s">
        <v>169</v>
      </c>
      <c r="BK44" s="44"/>
      <c r="BL44" s="47" t="s">
        <v>165</v>
      </c>
      <c r="BM44" s="44"/>
      <c r="BN44" s="48" t="s">
        <v>122</v>
      </c>
      <c r="BO44" s="49"/>
      <c r="BP44" s="42" t="s">
        <v>162</v>
      </c>
      <c r="BQ44" s="42"/>
      <c r="BR44" s="47" t="s">
        <v>122</v>
      </c>
      <c r="BS44" s="42"/>
      <c r="BT44" s="47" t="s">
        <v>165</v>
      </c>
      <c r="BU44" s="49"/>
      <c r="BV44" s="47" t="s">
        <v>169</v>
      </c>
      <c r="BW44" s="49"/>
      <c r="BX44" s="48" t="s">
        <v>122</v>
      </c>
      <c r="BY44" s="44"/>
      <c r="BZ44" s="44" t="s">
        <v>177</v>
      </c>
      <c r="CA44" s="42"/>
      <c r="CB44" s="47" t="s">
        <v>122</v>
      </c>
      <c r="CC44" s="42"/>
      <c r="CD44" s="47" t="s">
        <v>169</v>
      </c>
      <c r="CE44" s="44"/>
      <c r="CF44" s="47" t="s">
        <v>165</v>
      </c>
      <c r="CG44" s="44"/>
      <c r="CH44" s="48" t="s">
        <v>122</v>
      </c>
      <c r="CI44" s="49"/>
      <c r="CJ44" s="42" t="s">
        <v>162</v>
      </c>
      <c r="CK44" s="42"/>
      <c r="CL44" s="47" t="s">
        <v>122</v>
      </c>
      <c r="CM44" s="42"/>
      <c r="CN44" s="47" t="s">
        <v>165</v>
      </c>
      <c r="CO44" s="49"/>
      <c r="CP44" s="47" t="s">
        <v>169</v>
      </c>
      <c r="CQ44" s="49"/>
      <c r="CR44" s="48" t="s">
        <v>122</v>
      </c>
      <c r="CS44" s="44"/>
      <c r="CT44" s="44" t="s">
        <v>177</v>
      </c>
      <c r="CU44" s="42"/>
      <c r="CV44" s="47" t="s">
        <v>122</v>
      </c>
      <c r="CW44" s="42"/>
      <c r="CX44" s="47" t="s">
        <v>169</v>
      </c>
      <c r="CY44" s="44"/>
      <c r="CZ44" s="47" t="s">
        <v>165</v>
      </c>
      <c r="DA44" s="44"/>
      <c r="DB44" s="48" t="s">
        <v>122</v>
      </c>
      <c r="DC44" s="49"/>
      <c r="DD44" s="42" t="s">
        <v>162</v>
      </c>
      <c r="DE44" s="42"/>
      <c r="DF44" s="47" t="s">
        <v>122</v>
      </c>
      <c r="DG44" s="42"/>
      <c r="DH44" s="47" t="s">
        <v>165</v>
      </c>
      <c r="DI44" s="49"/>
      <c r="DJ44" s="47" t="s">
        <v>169</v>
      </c>
      <c r="DK44" s="49"/>
      <c r="DL44" s="48" t="s">
        <v>122</v>
      </c>
      <c r="DM44" s="44"/>
      <c r="DN44" s="44" t="s">
        <v>177</v>
      </c>
      <c r="DO44" s="42"/>
      <c r="DP44" s="47" t="s">
        <v>122</v>
      </c>
      <c r="DQ44" s="42"/>
      <c r="DR44" s="47" t="s">
        <v>169</v>
      </c>
      <c r="DS44" s="44"/>
      <c r="DT44" s="47" t="s">
        <v>165</v>
      </c>
      <c r="DU44" s="44"/>
      <c r="DV44" s="48" t="s">
        <v>122</v>
      </c>
      <c r="DW44" s="49"/>
      <c r="DX44" s="42" t="s">
        <v>162</v>
      </c>
      <c r="DY44" s="42"/>
      <c r="DZ44" s="47" t="s">
        <v>122</v>
      </c>
      <c r="EA44" s="42"/>
      <c r="EB44" s="47" t="s">
        <v>165</v>
      </c>
      <c r="EC44" s="49"/>
      <c r="ED44" s="47" t="s">
        <v>169</v>
      </c>
      <c r="EE44" s="49"/>
      <c r="EF44" s="48" t="s">
        <v>122</v>
      </c>
      <c r="EG44" s="44"/>
      <c r="EH44" s="44" t="s">
        <v>177</v>
      </c>
      <c r="EI44" s="42"/>
      <c r="EJ44" s="47" t="s">
        <v>122</v>
      </c>
      <c r="EK44" s="42"/>
      <c r="EL44" s="47" t="s">
        <v>169</v>
      </c>
      <c r="EM44" s="44"/>
      <c r="EN44" s="47" t="s">
        <v>165</v>
      </c>
      <c r="EO44" s="44"/>
      <c r="EP44" s="48" t="s">
        <v>122</v>
      </c>
      <c r="EQ44" s="49"/>
      <c r="ER44" s="42" t="s">
        <v>162</v>
      </c>
      <c r="ES44" s="42"/>
      <c r="ET44" s="47" t="s">
        <v>122</v>
      </c>
      <c r="EU44" s="42"/>
      <c r="EV44" s="47" t="s">
        <v>165</v>
      </c>
      <c r="EW44" s="49"/>
      <c r="EX44" s="47" t="s">
        <v>169</v>
      </c>
      <c r="EY44" s="49"/>
      <c r="EZ44" s="48" t="s">
        <v>122</v>
      </c>
      <c r="FA44" s="44"/>
      <c r="FB44" s="44" t="s">
        <v>177</v>
      </c>
      <c r="FC44" s="42"/>
      <c r="FD44" s="47" t="s">
        <v>122</v>
      </c>
      <c r="FE44" s="42"/>
      <c r="FF44" s="47" t="s">
        <v>169</v>
      </c>
      <c r="FG44" s="44"/>
      <c r="FH44" s="47" t="s">
        <v>165</v>
      </c>
      <c r="FI44" s="44"/>
      <c r="FJ44" s="48" t="s">
        <v>122</v>
      </c>
      <c r="FK44" s="49"/>
      <c r="FL44" s="42" t="s">
        <v>162</v>
      </c>
      <c r="FM44" s="42"/>
      <c r="FN44" s="47" t="s">
        <v>122</v>
      </c>
      <c r="FO44" s="42"/>
      <c r="FP44" s="47" t="s">
        <v>165</v>
      </c>
      <c r="FQ44" s="49"/>
      <c r="FR44" s="47" t="s">
        <v>169</v>
      </c>
      <c r="FS44" s="49"/>
      <c r="FT44" s="48" t="s">
        <v>122</v>
      </c>
      <c r="FU44" s="44"/>
      <c r="FV44" s="44" t="s">
        <v>177</v>
      </c>
      <c r="FW44" s="42"/>
      <c r="FX44" s="47" t="s">
        <v>122</v>
      </c>
      <c r="FY44" s="42"/>
      <c r="FZ44" s="47" t="s">
        <v>169</v>
      </c>
      <c r="GA44" s="44"/>
      <c r="GB44" s="47" t="s">
        <v>165</v>
      </c>
      <c r="GC44" s="44"/>
      <c r="GD44" s="48" t="s">
        <v>122</v>
      </c>
      <c r="GE44" s="49"/>
      <c r="GF44" s="42" t="s">
        <v>162</v>
      </c>
      <c r="GG44" s="42"/>
      <c r="GH44" s="47" t="s">
        <v>122</v>
      </c>
      <c r="GI44" s="42"/>
      <c r="GJ44" s="47" t="s">
        <v>165</v>
      </c>
      <c r="GK44" s="49"/>
      <c r="GL44" s="47" t="s">
        <v>169</v>
      </c>
      <c r="GM44" s="49"/>
      <c r="GN44" s="48" t="s">
        <v>122</v>
      </c>
      <c r="GO44" s="44"/>
      <c r="GP44" s="44" t="s">
        <v>177</v>
      </c>
      <c r="GQ44" s="42"/>
      <c r="GR44" s="47" t="s">
        <v>122</v>
      </c>
      <c r="GS44" s="42"/>
      <c r="GT44" s="47" t="s">
        <v>169</v>
      </c>
      <c r="GU44" s="44"/>
      <c r="GV44" s="47" t="s">
        <v>165</v>
      </c>
      <c r="GW44" s="44"/>
      <c r="GX44" s="48" t="s">
        <v>122</v>
      </c>
      <c r="GY44" s="49"/>
      <c r="GZ44" s="42" t="s">
        <v>162</v>
      </c>
      <c r="HA44" s="42"/>
      <c r="HB44" s="47" t="s">
        <v>122</v>
      </c>
      <c r="HC44" s="42"/>
      <c r="HD44" s="47" t="s">
        <v>165</v>
      </c>
      <c r="HE44" s="49"/>
      <c r="HF44" s="47" t="s">
        <v>169</v>
      </c>
      <c r="HG44" s="49"/>
      <c r="HH44" s="48" t="s">
        <v>122</v>
      </c>
      <c r="HI44" s="44"/>
      <c r="HJ44" s="44" t="s">
        <v>177</v>
      </c>
      <c r="HK44" s="42"/>
      <c r="HL44" s="47" t="s">
        <v>122</v>
      </c>
      <c r="HM44" s="42"/>
      <c r="HN44" s="47" t="s">
        <v>169</v>
      </c>
      <c r="HO44" s="44"/>
      <c r="HP44" s="47" t="s">
        <v>165</v>
      </c>
      <c r="HQ44" s="44"/>
      <c r="HR44" s="48" t="s">
        <v>122</v>
      </c>
      <c r="HS44" s="49"/>
      <c r="HT44" s="42" t="s">
        <v>162</v>
      </c>
      <c r="HU44" s="42"/>
      <c r="HV44" s="47" t="s">
        <v>122</v>
      </c>
      <c r="HW44" s="42"/>
      <c r="HX44" s="47" t="s">
        <v>165</v>
      </c>
      <c r="HY44" s="49"/>
      <c r="HZ44" s="47" t="s">
        <v>169</v>
      </c>
      <c r="IA44" s="49"/>
      <c r="IB44" s="48" t="s">
        <v>122</v>
      </c>
      <c r="IC44" s="44"/>
      <c r="ID44" s="44" t="s">
        <v>177</v>
      </c>
      <c r="IE44" s="42"/>
      <c r="IF44" s="47" t="s">
        <v>122</v>
      </c>
      <c r="IG44" s="42"/>
      <c r="IH44" s="47" t="s">
        <v>169</v>
      </c>
      <c r="II44" s="44"/>
      <c r="IJ44" s="47" t="s">
        <v>165</v>
      </c>
      <c r="IK44" s="44"/>
      <c r="IL44" s="48" t="s">
        <v>122</v>
      </c>
      <c r="IM44" s="49"/>
      <c r="IN44" s="42" t="s">
        <v>162</v>
      </c>
      <c r="IO44" s="42"/>
      <c r="IP44" s="47" t="s">
        <v>122</v>
      </c>
      <c r="IQ44" s="42"/>
      <c r="IR44" s="47" t="s">
        <v>165</v>
      </c>
      <c r="IS44" s="49"/>
      <c r="IT44" s="47" t="s">
        <v>169</v>
      </c>
      <c r="IU44" s="49"/>
      <c r="IV44" s="48" t="s">
        <v>122</v>
      </c>
      <c r="IW44" s="44"/>
      <c r="IX44" s="44" t="s">
        <v>177</v>
      </c>
      <c r="IY44" s="42"/>
      <c r="IZ44" s="47" t="s">
        <v>122</v>
      </c>
      <c r="JA44" s="42"/>
      <c r="JB44" s="47" t="s">
        <v>169</v>
      </c>
      <c r="JC44" s="44"/>
      <c r="JD44" s="47" t="s">
        <v>165</v>
      </c>
      <c r="JE44" s="44"/>
      <c r="JF44" s="48" t="s">
        <v>122</v>
      </c>
      <c r="JG44" s="49"/>
      <c r="JH44" s="42" t="s">
        <v>162</v>
      </c>
      <c r="JI44" s="42"/>
      <c r="JJ44" s="47" t="s">
        <v>122</v>
      </c>
      <c r="JK44" s="42"/>
      <c r="JL44" s="47" t="s">
        <v>165</v>
      </c>
      <c r="JM44" s="49"/>
      <c r="JN44" s="47" t="s">
        <v>169</v>
      </c>
      <c r="JO44" s="49"/>
      <c r="JP44" s="48" t="s">
        <v>122</v>
      </c>
      <c r="JQ44" s="44"/>
      <c r="JR44" s="44" t="s">
        <v>177</v>
      </c>
      <c r="JS44" s="42"/>
      <c r="JT44" s="47" t="s">
        <v>122</v>
      </c>
      <c r="JU44" s="42"/>
      <c r="JV44" s="47" t="s">
        <v>169</v>
      </c>
      <c r="JW44" s="44"/>
      <c r="JX44" s="47" t="s">
        <v>165</v>
      </c>
      <c r="JY44" s="44"/>
      <c r="JZ44" s="48" t="s">
        <v>122</v>
      </c>
      <c r="KA44" s="49"/>
      <c r="KB44" s="42" t="s">
        <v>162</v>
      </c>
      <c r="KC44" s="42"/>
      <c r="KD44" s="47" t="s">
        <v>122</v>
      </c>
      <c r="KE44" s="42"/>
      <c r="KF44" s="47" t="s">
        <v>165</v>
      </c>
      <c r="KG44" s="49"/>
      <c r="KH44" s="47" t="s">
        <v>169</v>
      </c>
      <c r="KI44" s="49"/>
      <c r="KJ44" s="48" t="s">
        <v>122</v>
      </c>
      <c r="KK44" s="44"/>
      <c r="KL44" s="44" t="s">
        <v>177</v>
      </c>
      <c r="KM44" s="42"/>
      <c r="KN44" s="47" t="s">
        <v>122</v>
      </c>
      <c r="KO44" s="42"/>
      <c r="KP44" s="47" t="s">
        <v>169</v>
      </c>
      <c r="KQ44" s="44"/>
      <c r="KR44" s="47" t="s">
        <v>165</v>
      </c>
      <c r="KS44" s="44"/>
      <c r="KT44" s="48" t="s">
        <v>122</v>
      </c>
      <c r="KU44" s="49"/>
      <c r="KV44" s="42" t="s">
        <v>162</v>
      </c>
      <c r="KW44" s="42"/>
      <c r="KX44" s="47" t="s">
        <v>122</v>
      </c>
      <c r="KY44" s="42"/>
      <c r="KZ44" s="47" t="s">
        <v>165</v>
      </c>
      <c r="LA44" s="49"/>
      <c r="LB44" s="47" t="s">
        <v>169</v>
      </c>
      <c r="LC44" s="49"/>
      <c r="LD44" s="48" t="s">
        <v>122</v>
      </c>
      <c r="LE44" s="44"/>
      <c r="LF44" s="44" t="s">
        <v>177</v>
      </c>
      <c r="LG44" s="42"/>
      <c r="LH44" s="47" t="s">
        <v>122</v>
      </c>
      <c r="LI44" s="42"/>
      <c r="LJ44" s="47" t="s">
        <v>169</v>
      </c>
      <c r="LK44" s="44"/>
      <c r="LL44" s="47" t="s">
        <v>165</v>
      </c>
      <c r="LM44" s="44"/>
      <c r="LN44" s="48" t="s">
        <v>122</v>
      </c>
      <c r="LO44" s="49"/>
      <c r="LP44" s="42" t="s">
        <v>162</v>
      </c>
      <c r="LQ44" s="42"/>
      <c r="LR44" s="47" t="s">
        <v>122</v>
      </c>
      <c r="LS44" s="42"/>
      <c r="LT44" s="47" t="s">
        <v>165</v>
      </c>
      <c r="LU44" s="49"/>
      <c r="LV44" s="47" t="s">
        <v>169</v>
      </c>
      <c r="LW44" s="49"/>
      <c r="LX44" s="48" t="s">
        <v>122</v>
      </c>
      <c r="LY44" s="44"/>
      <c r="LZ44" s="44" t="s">
        <v>177</v>
      </c>
      <c r="MA44" s="42"/>
      <c r="MB44" s="47" t="s">
        <v>122</v>
      </c>
      <c r="MC44" s="42"/>
      <c r="MD44" s="47" t="s">
        <v>169</v>
      </c>
      <c r="ME44" s="44"/>
      <c r="MF44" s="47" t="s">
        <v>165</v>
      </c>
      <c r="MG44" s="44"/>
      <c r="MH44" s="48" t="s">
        <v>122</v>
      </c>
      <c r="MI44" s="49"/>
      <c r="MJ44" s="42" t="s">
        <v>162</v>
      </c>
      <c r="MK44" s="42"/>
      <c r="ML44" s="47" t="s">
        <v>122</v>
      </c>
      <c r="MM44" s="42"/>
      <c r="MN44" s="47" t="s">
        <v>165</v>
      </c>
      <c r="MO44" s="49"/>
      <c r="MP44" s="47" t="s">
        <v>169</v>
      </c>
      <c r="MQ44" s="49"/>
      <c r="MR44" s="48" t="s">
        <v>122</v>
      </c>
      <c r="MS44" s="44"/>
      <c r="MT44" s="44" t="s">
        <v>177</v>
      </c>
      <c r="MU44" s="42"/>
      <c r="MV44" s="47" t="s">
        <v>122</v>
      </c>
      <c r="MW44" s="42"/>
      <c r="MX44" s="47" t="s">
        <v>169</v>
      </c>
      <c r="MY44" s="44"/>
      <c r="MZ44" s="47" t="s">
        <v>165</v>
      </c>
      <c r="NA44" s="44"/>
      <c r="NB44" s="48" t="s">
        <v>122</v>
      </c>
      <c r="NC44" s="49"/>
      <c r="ND44" s="42" t="s">
        <v>162</v>
      </c>
      <c r="NE44" s="42"/>
      <c r="NF44" s="47" t="s">
        <v>122</v>
      </c>
      <c r="NG44" s="42"/>
      <c r="NH44" s="47" t="s">
        <v>165</v>
      </c>
      <c r="NI44" s="49"/>
      <c r="NJ44" s="47" t="s">
        <v>169</v>
      </c>
      <c r="NK44" s="49"/>
      <c r="NL44" s="48" t="s">
        <v>122</v>
      </c>
      <c r="NM44" s="44"/>
      <c r="NN44" s="44" t="s">
        <v>177</v>
      </c>
      <c r="NO44" s="42"/>
      <c r="NP44" s="47" t="s">
        <v>122</v>
      </c>
      <c r="NQ44" s="42"/>
      <c r="NR44" s="47" t="s">
        <v>169</v>
      </c>
      <c r="NS44" s="44"/>
      <c r="NT44" s="47" t="s">
        <v>165</v>
      </c>
      <c r="NU44" s="44"/>
      <c r="NV44" s="48" t="s">
        <v>122</v>
      </c>
      <c r="NW44" s="49"/>
      <c r="NX44" s="42" t="s">
        <v>162</v>
      </c>
      <c r="NY44" s="42"/>
      <c r="NZ44" s="47" t="s">
        <v>122</v>
      </c>
      <c r="OA44" s="42"/>
      <c r="OB44" s="47" t="s">
        <v>165</v>
      </c>
      <c r="OC44" s="49"/>
      <c r="OD44" s="47" t="s">
        <v>169</v>
      </c>
      <c r="OE44" s="49"/>
      <c r="OF44" s="48" t="s">
        <v>122</v>
      </c>
      <c r="OG44" s="44"/>
      <c r="OH44" s="44" t="s">
        <v>177</v>
      </c>
      <c r="OI44" s="42"/>
      <c r="OJ44" s="47" t="s">
        <v>122</v>
      </c>
      <c r="OK44" s="42"/>
      <c r="OL44" s="47" t="s">
        <v>169</v>
      </c>
      <c r="OM44" s="44"/>
      <c r="ON44" s="47" t="s">
        <v>165</v>
      </c>
      <c r="OO44" s="44"/>
      <c r="OP44" s="48" t="s">
        <v>122</v>
      </c>
      <c r="OQ44" s="49"/>
      <c r="OR44" s="42" t="s">
        <v>162</v>
      </c>
      <c r="OS44" s="42"/>
      <c r="OT44" s="47" t="s">
        <v>122</v>
      </c>
      <c r="OU44" s="42"/>
      <c r="OV44" s="47" t="s">
        <v>165</v>
      </c>
      <c r="OW44" s="49"/>
      <c r="OX44" s="47" t="s">
        <v>169</v>
      </c>
      <c r="OY44" s="49"/>
      <c r="OZ44" s="48" t="s">
        <v>122</v>
      </c>
      <c r="PA44" s="44"/>
      <c r="PB44" s="44" t="s">
        <v>177</v>
      </c>
      <c r="PC44" s="42"/>
      <c r="PD44" s="47" t="s">
        <v>122</v>
      </c>
      <c r="PE44" s="42"/>
      <c r="PF44" s="47" t="s">
        <v>169</v>
      </c>
      <c r="PG44" s="44"/>
      <c r="PH44" s="47" t="s">
        <v>165</v>
      </c>
      <c r="PI44" s="44"/>
      <c r="PJ44" s="48" t="s">
        <v>122</v>
      </c>
      <c r="PK44" s="49"/>
      <c r="PL44" s="42" t="s">
        <v>162</v>
      </c>
      <c r="PM44" s="42"/>
      <c r="PN44" s="47" t="s">
        <v>122</v>
      </c>
      <c r="PO44" s="42"/>
      <c r="PP44" s="47" t="s">
        <v>165</v>
      </c>
      <c r="PQ44" s="49"/>
      <c r="PR44" s="47" t="s">
        <v>169</v>
      </c>
      <c r="PS44" s="49"/>
      <c r="PT44" s="48" t="s">
        <v>122</v>
      </c>
      <c r="PU44" s="44"/>
      <c r="PV44" s="44" t="s">
        <v>177</v>
      </c>
      <c r="PW44" s="42"/>
      <c r="PX44" s="47" t="s">
        <v>122</v>
      </c>
      <c r="PY44" s="42"/>
      <c r="PZ44" s="47" t="s">
        <v>169</v>
      </c>
      <c r="QA44" s="44"/>
      <c r="QB44" s="47" t="s">
        <v>165</v>
      </c>
      <c r="QC44" s="44"/>
      <c r="QD44" s="48" t="s">
        <v>122</v>
      </c>
      <c r="QE44" s="49"/>
      <c r="QF44" s="42" t="s">
        <v>162</v>
      </c>
      <c r="QG44" s="42"/>
      <c r="QH44" s="47" t="s">
        <v>122</v>
      </c>
      <c r="QI44" s="42"/>
      <c r="QJ44" s="47" t="s">
        <v>165</v>
      </c>
      <c r="QK44" s="49"/>
      <c r="QL44" s="47" t="s">
        <v>169</v>
      </c>
      <c r="QM44" s="49"/>
      <c r="QN44" s="48" t="s">
        <v>122</v>
      </c>
      <c r="QO44" s="44"/>
      <c r="QP44" s="44" t="s">
        <v>177</v>
      </c>
      <c r="QQ44" s="42"/>
      <c r="QR44" s="47" t="s">
        <v>122</v>
      </c>
      <c r="QS44" s="42"/>
      <c r="QT44" s="47" t="s">
        <v>169</v>
      </c>
      <c r="QU44" s="44"/>
      <c r="QV44" s="47" t="s">
        <v>165</v>
      </c>
      <c r="QW44" s="44"/>
      <c r="QX44" s="48" t="s">
        <v>122</v>
      </c>
      <c r="QY44" s="49"/>
      <c r="QZ44" s="42" t="s">
        <v>162</v>
      </c>
      <c r="RA44" s="42"/>
      <c r="RB44" s="47" t="s">
        <v>122</v>
      </c>
      <c r="RC44" s="42"/>
      <c r="RD44" s="47" t="s">
        <v>165</v>
      </c>
      <c r="RE44" s="49"/>
      <c r="RF44" s="47" t="s">
        <v>169</v>
      </c>
      <c r="RG44" s="49"/>
      <c r="RH44" s="48" t="s">
        <v>122</v>
      </c>
      <c r="RI44" s="44"/>
      <c r="RJ44" s="44" t="s">
        <v>177</v>
      </c>
      <c r="RK44" s="42"/>
      <c r="RL44" s="47" t="s">
        <v>122</v>
      </c>
      <c r="RM44" s="42"/>
      <c r="RN44" s="47" t="s">
        <v>169</v>
      </c>
      <c r="RO44" s="44"/>
      <c r="RP44" s="47" t="s">
        <v>165</v>
      </c>
      <c r="RQ44" s="44"/>
      <c r="RR44" s="48" t="s">
        <v>122</v>
      </c>
      <c r="RS44" s="49"/>
      <c r="RT44" s="42" t="s">
        <v>162</v>
      </c>
      <c r="RU44" s="42"/>
      <c r="RV44" s="47" t="s">
        <v>122</v>
      </c>
      <c r="RW44" s="42"/>
      <c r="RX44" s="47" t="s">
        <v>165</v>
      </c>
      <c r="RY44" s="49"/>
      <c r="RZ44" s="47" t="s">
        <v>169</v>
      </c>
      <c r="SA44" s="49"/>
      <c r="SB44" s="48" t="s">
        <v>122</v>
      </c>
      <c r="SC44" s="44"/>
      <c r="SD44" s="44" t="s">
        <v>177</v>
      </c>
      <c r="SE44" s="42"/>
      <c r="SF44" s="47" t="s">
        <v>122</v>
      </c>
      <c r="SG44" s="42"/>
      <c r="SH44" s="47" t="s">
        <v>169</v>
      </c>
      <c r="SI44" s="44"/>
      <c r="SJ44" s="47" t="s">
        <v>165</v>
      </c>
      <c r="SK44" s="44"/>
      <c r="SL44" s="48" t="s">
        <v>122</v>
      </c>
      <c r="SM44" s="49"/>
      <c r="SN44" s="42" t="s">
        <v>162</v>
      </c>
      <c r="SO44" s="42"/>
      <c r="SP44" s="47" t="s">
        <v>122</v>
      </c>
      <c r="SQ44" s="42"/>
      <c r="SR44" s="47" t="s">
        <v>165</v>
      </c>
      <c r="SS44" s="49"/>
      <c r="ST44" s="47" t="s">
        <v>169</v>
      </c>
      <c r="SU44" s="49"/>
      <c r="SV44" s="48" t="s">
        <v>122</v>
      </c>
      <c r="SW44" s="44"/>
      <c r="SX44" s="44" t="s">
        <v>177</v>
      </c>
      <c r="SY44" s="42"/>
      <c r="SZ44" s="47" t="s">
        <v>122</v>
      </c>
      <c r="TA44" s="42"/>
      <c r="TB44" s="47" t="s">
        <v>169</v>
      </c>
      <c r="TC44" s="44"/>
      <c r="TD44" s="47" t="s">
        <v>165</v>
      </c>
      <c r="TE44" s="44"/>
      <c r="TF44" s="48" t="s">
        <v>122</v>
      </c>
      <c r="TG44" s="49"/>
      <c r="TH44" s="42" t="s">
        <v>162</v>
      </c>
      <c r="TI44" s="42"/>
      <c r="TJ44" s="47" t="s">
        <v>122</v>
      </c>
      <c r="TK44" s="42"/>
      <c r="TL44" s="47" t="s">
        <v>165</v>
      </c>
      <c r="TM44" s="49"/>
      <c r="TN44" s="47" t="s">
        <v>169</v>
      </c>
      <c r="TO44" s="49"/>
      <c r="TP44" s="48" t="s">
        <v>122</v>
      </c>
      <c r="TQ44" s="44"/>
      <c r="TR44" s="44" t="s">
        <v>177</v>
      </c>
      <c r="TS44" s="42"/>
      <c r="TT44" s="47" t="s">
        <v>122</v>
      </c>
      <c r="TU44" s="42"/>
      <c r="TV44" s="47" t="s">
        <v>169</v>
      </c>
      <c r="TW44" s="44"/>
      <c r="TX44" s="47" t="s">
        <v>165</v>
      </c>
      <c r="TY44" s="44"/>
      <c r="TZ44" s="48" t="s">
        <v>122</v>
      </c>
      <c r="UA44" s="49"/>
      <c r="UB44" s="42" t="s">
        <v>162</v>
      </c>
      <c r="UC44" s="42"/>
      <c r="UD44" s="47" t="s">
        <v>122</v>
      </c>
      <c r="UE44" s="42"/>
      <c r="UF44" s="47" t="s">
        <v>165</v>
      </c>
      <c r="UG44" s="49"/>
      <c r="UH44" s="47" t="s">
        <v>169</v>
      </c>
      <c r="UI44" s="49"/>
      <c r="UJ44" s="48" t="s">
        <v>122</v>
      </c>
      <c r="UK44" s="44"/>
      <c r="UL44" s="44" t="s">
        <v>177</v>
      </c>
      <c r="UM44" s="42"/>
      <c r="UN44" s="47" t="s">
        <v>122</v>
      </c>
      <c r="UO44" s="42"/>
      <c r="UP44" s="47" t="s">
        <v>169</v>
      </c>
      <c r="UQ44" s="44"/>
      <c r="UR44" s="47" t="s">
        <v>165</v>
      </c>
      <c r="US44" s="44"/>
      <c r="UT44" s="48" t="s">
        <v>122</v>
      </c>
      <c r="UU44" s="49"/>
      <c r="UV44" s="42" t="s">
        <v>162</v>
      </c>
      <c r="UW44" s="42"/>
      <c r="UX44" s="47" t="s">
        <v>122</v>
      </c>
      <c r="UY44" s="42"/>
      <c r="UZ44" s="47" t="s">
        <v>165</v>
      </c>
      <c r="VA44" s="49"/>
      <c r="VB44" s="47" t="s">
        <v>169</v>
      </c>
      <c r="VC44" s="49"/>
      <c r="VD44" s="48" t="s">
        <v>122</v>
      </c>
      <c r="VE44" s="44"/>
      <c r="VF44" s="44" t="s">
        <v>177</v>
      </c>
      <c r="VG44" s="42"/>
      <c r="VH44" s="47" t="s">
        <v>122</v>
      </c>
      <c r="VI44" s="42"/>
      <c r="VJ44" s="47" t="s">
        <v>169</v>
      </c>
      <c r="VK44" s="44"/>
      <c r="VL44" s="47" t="s">
        <v>165</v>
      </c>
      <c r="VM44" s="44"/>
      <c r="VN44" s="48" t="s">
        <v>122</v>
      </c>
      <c r="VO44" s="49"/>
      <c r="VP44" s="42" t="s">
        <v>162</v>
      </c>
      <c r="VQ44" s="42"/>
      <c r="VR44" s="47" t="s">
        <v>122</v>
      </c>
      <c r="VS44" s="42"/>
      <c r="VT44" s="47" t="s">
        <v>165</v>
      </c>
      <c r="VU44" s="49"/>
      <c r="VV44" s="47" t="s">
        <v>169</v>
      </c>
      <c r="VW44" s="49"/>
      <c r="VX44" s="48" t="s">
        <v>122</v>
      </c>
      <c r="VY44" s="44"/>
      <c r="VZ44" s="44" t="s">
        <v>177</v>
      </c>
      <c r="WA44" s="42"/>
      <c r="WB44" s="47" t="s">
        <v>122</v>
      </c>
      <c r="WC44" s="42"/>
    </row>
    <row r="45" spans="1:601">
      <c r="A45" s="47" t="s">
        <v>122</v>
      </c>
      <c r="B45" s="42"/>
      <c r="C45" s="42"/>
      <c r="D45" s="42" t="s">
        <v>164</v>
      </c>
      <c r="E45" s="42"/>
      <c r="F45" s="46" t="s">
        <v>121</v>
      </c>
      <c r="G45" s="42"/>
      <c r="H45" s="47" t="s">
        <v>122</v>
      </c>
      <c r="I45" s="42"/>
      <c r="J45" s="46" t="s">
        <v>121</v>
      </c>
      <c r="K45" s="42"/>
      <c r="L45" s="48" t="s">
        <v>122</v>
      </c>
      <c r="M45" s="49"/>
      <c r="N45" s="42" t="s">
        <v>164</v>
      </c>
      <c r="O45" s="42"/>
      <c r="P45" s="46" t="s">
        <v>121</v>
      </c>
      <c r="Q45" s="42"/>
      <c r="R45" s="48" t="s">
        <v>122</v>
      </c>
      <c r="S45" s="44"/>
      <c r="T45" s="46" t="s">
        <v>121</v>
      </c>
      <c r="U45" s="42"/>
      <c r="V45" s="47" t="s">
        <v>122</v>
      </c>
      <c r="W45" s="42"/>
      <c r="X45" s="42" t="s">
        <v>164</v>
      </c>
      <c r="Y45" s="42"/>
      <c r="Z45" s="46" t="s">
        <v>121</v>
      </c>
      <c r="AA45" s="42"/>
      <c r="AB45" s="47" t="s">
        <v>122</v>
      </c>
      <c r="AC45" s="42"/>
      <c r="AD45" s="46" t="s">
        <v>121</v>
      </c>
      <c r="AE45" s="42"/>
      <c r="AF45" s="48" t="s">
        <v>122</v>
      </c>
      <c r="AG45" s="49"/>
      <c r="AH45" s="42" t="s">
        <v>164</v>
      </c>
      <c r="AI45" s="42"/>
      <c r="AJ45" s="46" t="s">
        <v>121</v>
      </c>
      <c r="AK45" s="42"/>
      <c r="AL45" s="48" t="s">
        <v>122</v>
      </c>
      <c r="AM45" s="44"/>
      <c r="AN45" s="46" t="s">
        <v>121</v>
      </c>
      <c r="AO45" s="42"/>
      <c r="AP45" s="47" t="s">
        <v>122</v>
      </c>
      <c r="AQ45" s="42"/>
      <c r="AR45" s="42" t="s">
        <v>164</v>
      </c>
      <c r="AS45" s="42"/>
      <c r="AT45" s="46" t="s">
        <v>121</v>
      </c>
      <c r="AU45" s="42"/>
      <c r="AV45" s="47" t="s">
        <v>122</v>
      </c>
      <c r="AW45" s="42"/>
      <c r="AX45" s="46" t="s">
        <v>121</v>
      </c>
      <c r="AY45" s="42"/>
      <c r="AZ45" s="48" t="s">
        <v>122</v>
      </c>
      <c r="BA45" s="49"/>
      <c r="BB45" s="42" t="s">
        <v>164</v>
      </c>
      <c r="BC45" s="42"/>
      <c r="BD45" s="46" t="s">
        <v>121</v>
      </c>
      <c r="BE45" s="42"/>
      <c r="BF45" s="48" t="s">
        <v>122</v>
      </c>
      <c r="BG45" s="44"/>
      <c r="BH45" s="46" t="s">
        <v>121</v>
      </c>
      <c r="BI45" s="42"/>
      <c r="BJ45" s="47" t="s">
        <v>122</v>
      </c>
      <c r="BK45" s="42"/>
      <c r="BL45" s="42" t="s">
        <v>164</v>
      </c>
      <c r="BM45" s="42"/>
      <c r="BN45" s="46" t="s">
        <v>121</v>
      </c>
      <c r="BO45" s="42"/>
      <c r="BP45" s="47" t="s">
        <v>122</v>
      </c>
      <c r="BQ45" s="42"/>
      <c r="BR45" s="46" t="s">
        <v>121</v>
      </c>
      <c r="BS45" s="42"/>
      <c r="BT45" s="48" t="s">
        <v>122</v>
      </c>
      <c r="BU45" s="49"/>
      <c r="BV45" s="42" t="s">
        <v>164</v>
      </c>
      <c r="BW45" s="42"/>
      <c r="BX45" s="46" t="s">
        <v>121</v>
      </c>
      <c r="BY45" s="42"/>
      <c r="BZ45" s="48" t="s">
        <v>122</v>
      </c>
      <c r="CA45" s="44"/>
      <c r="CB45" s="46" t="s">
        <v>121</v>
      </c>
      <c r="CC45" s="42"/>
      <c r="CD45" s="47" t="s">
        <v>122</v>
      </c>
      <c r="CE45" s="42"/>
      <c r="CF45" s="42" t="s">
        <v>164</v>
      </c>
      <c r="CG45" s="42"/>
      <c r="CH45" s="46" t="s">
        <v>121</v>
      </c>
      <c r="CI45" s="42"/>
      <c r="CJ45" s="47" t="s">
        <v>122</v>
      </c>
      <c r="CK45" s="42"/>
      <c r="CL45" s="46" t="s">
        <v>121</v>
      </c>
      <c r="CM45" s="42"/>
      <c r="CN45" s="48" t="s">
        <v>122</v>
      </c>
      <c r="CO45" s="49"/>
      <c r="CP45" s="42" t="s">
        <v>164</v>
      </c>
      <c r="CQ45" s="42"/>
      <c r="CR45" s="46" t="s">
        <v>121</v>
      </c>
      <c r="CS45" s="42"/>
      <c r="CT45" s="48" t="s">
        <v>122</v>
      </c>
      <c r="CU45" s="44"/>
      <c r="CV45" s="46" t="s">
        <v>121</v>
      </c>
      <c r="CW45" s="42"/>
      <c r="CX45" s="47" t="s">
        <v>122</v>
      </c>
      <c r="CY45" s="42"/>
      <c r="CZ45" s="42" t="s">
        <v>164</v>
      </c>
      <c r="DA45" s="42"/>
      <c r="DB45" s="46" t="s">
        <v>121</v>
      </c>
      <c r="DC45" s="42"/>
      <c r="DD45" s="47" t="s">
        <v>122</v>
      </c>
      <c r="DE45" s="42"/>
      <c r="DF45" s="46" t="s">
        <v>121</v>
      </c>
      <c r="DG45" s="42"/>
      <c r="DH45" s="48" t="s">
        <v>122</v>
      </c>
      <c r="DI45" s="49"/>
      <c r="DJ45" s="42" t="s">
        <v>164</v>
      </c>
      <c r="DK45" s="42"/>
      <c r="DL45" s="46" t="s">
        <v>121</v>
      </c>
      <c r="DM45" s="42"/>
      <c r="DN45" s="48" t="s">
        <v>122</v>
      </c>
      <c r="DO45" s="44"/>
      <c r="DP45" s="46" t="s">
        <v>121</v>
      </c>
      <c r="DQ45" s="42"/>
      <c r="DR45" s="47" t="s">
        <v>122</v>
      </c>
      <c r="DS45" s="42"/>
      <c r="DT45" s="42" t="s">
        <v>164</v>
      </c>
      <c r="DU45" s="42"/>
      <c r="DV45" s="46" t="s">
        <v>121</v>
      </c>
      <c r="DW45" s="42"/>
      <c r="DX45" s="47" t="s">
        <v>122</v>
      </c>
      <c r="DY45" s="42"/>
      <c r="DZ45" s="46" t="s">
        <v>121</v>
      </c>
      <c r="EA45" s="42"/>
      <c r="EB45" s="48" t="s">
        <v>122</v>
      </c>
      <c r="EC45" s="49"/>
      <c r="ED45" s="42" t="s">
        <v>164</v>
      </c>
      <c r="EE45" s="42"/>
      <c r="EF45" s="46" t="s">
        <v>121</v>
      </c>
      <c r="EG45" s="42"/>
      <c r="EH45" s="48" t="s">
        <v>122</v>
      </c>
      <c r="EI45" s="44"/>
      <c r="EJ45" s="46" t="s">
        <v>121</v>
      </c>
      <c r="EK45" s="42"/>
      <c r="EL45" s="47" t="s">
        <v>122</v>
      </c>
      <c r="EM45" s="42"/>
      <c r="EN45" s="42" t="s">
        <v>164</v>
      </c>
      <c r="EO45" s="42"/>
      <c r="EP45" s="46" t="s">
        <v>121</v>
      </c>
      <c r="EQ45" s="42"/>
      <c r="ER45" s="47" t="s">
        <v>122</v>
      </c>
      <c r="ES45" s="42"/>
      <c r="ET45" s="46" t="s">
        <v>121</v>
      </c>
      <c r="EU45" s="42"/>
      <c r="EV45" s="48" t="s">
        <v>122</v>
      </c>
      <c r="EW45" s="49"/>
      <c r="EX45" s="42" t="s">
        <v>164</v>
      </c>
      <c r="EY45" s="42"/>
      <c r="EZ45" s="46" t="s">
        <v>121</v>
      </c>
      <c r="FA45" s="42"/>
      <c r="FB45" s="48" t="s">
        <v>122</v>
      </c>
      <c r="FC45" s="44"/>
      <c r="FD45" s="46" t="s">
        <v>121</v>
      </c>
      <c r="FE45" s="42"/>
      <c r="FF45" s="47" t="s">
        <v>122</v>
      </c>
      <c r="FG45" s="42"/>
      <c r="FH45" s="42" t="s">
        <v>164</v>
      </c>
      <c r="FI45" s="42"/>
      <c r="FJ45" s="46" t="s">
        <v>121</v>
      </c>
      <c r="FK45" s="42"/>
      <c r="FL45" s="47" t="s">
        <v>122</v>
      </c>
      <c r="FM45" s="42"/>
      <c r="FN45" s="46" t="s">
        <v>121</v>
      </c>
      <c r="FO45" s="42"/>
      <c r="FP45" s="48" t="s">
        <v>122</v>
      </c>
      <c r="FQ45" s="49"/>
      <c r="FR45" s="42" t="s">
        <v>164</v>
      </c>
      <c r="FS45" s="42"/>
      <c r="FT45" s="46" t="s">
        <v>121</v>
      </c>
      <c r="FU45" s="42"/>
      <c r="FV45" s="48" t="s">
        <v>122</v>
      </c>
      <c r="FW45" s="44"/>
      <c r="FX45" s="46" t="s">
        <v>121</v>
      </c>
      <c r="FY45" s="42"/>
      <c r="FZ45" s="47" t="s">
        <v>122</v>
      </c>
      <c r="GA45" s="42"/>
      <c r="GB45" s="42" t="s">
        <v>164</v>
      </c>
      <c r="GC45" s="42"/>
      <c r="GD45" s="46" t="s">
        <v>121</v>
      </c>
      <c r="GE45" s="42"/>
      <c r="GF45" s="47" t="s">
        <v>122</v>
      </c>
      <c r="GG45" s="42"/>
      <c r="GH45" s="46" t="s">
        <v>121</v>
      </c>
      <c r="GI45" s="42"/>
      <c r="GJ45" s="48" t="s">
        <v>122</v>
      </c>
      <c r="GK45" s="49"/>
      <c r="GL45" s="42" t="s">
        <v>164</v>
      </c>
      <c r="GM45" s="42"/>
      <c r="GN45" s="46" t="s">
        <v>121</v>
      </c>
      <c r="GO45" s="42"/>
      <c r="GP45" s="48" t="s">
        <v>122</v>
      </c>
      <c r="GQ45" s="44"/>
      <c r="GR45" s="46" t="s">
        <v>121</v>
      </c>
      <c r="GS45" s="42"/>
      <c r="GT45" s="47" t="s">
        <v>122</v>
      </c>
      <c r="GU45" s="42"/>
      <c r="GV45" s="42" t="s">
        <v>164</v>
      </c>
      <c r="GW45" s="42"/>
      <c r="GX45" s="46" t="s">
        <v>121</v>
      </c>
      <c r="GY45" s="42"/>
      <c r="GZ45" s="47" t="s">
        <v>122</v>
      </c>
      <c r="HA45" s="42"/>
      <c r="HB45" s="46" t="s">
        <v>121</v>
      </c>
      <c r="HC45" s="42"/>
      <c r="HD45" s="48" t="s">
        <v>122</v>
      </c>
      <c r="HE45" s="49"/>
      <c r="HF45" s="42" t="s">
        <v>164</v>
      </c>
      <c r="HG45" s="42"/>
      <c r="HH45" s="46" t="s">
        <v>121</v>
      </c>
      <c r="HI45" s="42"/>
      <c r="HJ45" s="48" t="s">
        <v>122</v>
      </c>
      <c r="HK45" s="44"/>
      <c r="HL45" s="46" t="s">
        <v>121</v>
      </c>
      <c r="HM45" s="42"/>
      <c r="HN45" s="47" t="s">
        <v>122</v>
      </c>
      <c r="HO45" s="42"/>
      <c r="HP45" s="42" t="s">
        <v>164</v>
      </c>
      <c r="HQ45" s="42"/>
      <c r="HR45" s="46" t="s">
        <v>121</v>
      </c>
      <c r="HS45" s="42"/>
      <c r="HT45" s="47" t="s">
        <v>122</v>
      </c>
      <c r="HU45" s="42"/>
      <c r="HV45" s="46" t="s">
        <v>121</v>
      </c>
      <c r="HW45" s="42"/>
      <c r="HX45" s="48" t="s">
        <v>122</v>
      </c>
      <c r="HY45" s="49"/>
      <c r="HZ45" s="42" t="s">
        <v>164</v>
      </c>
      <c r="IA45" s="42"/>
      <c r="IB45" s="46" t="s">
        <v>121</v>
      </c>
      <c r="IC45" s="42"/>
      <c r="ID45" s="48" t="s">
        <v>122</v>
      </c>
      <c r="IE45" s="44"/>
      <c r="IF45" s="46" t="s">
        <v>121</v>
      </c>
      <c r="IG45" s="42"/>
      <c r="IH45" s="47" t="s">
        <v>122</v>
      </c>
      <c r="II45" s="42"/>
      <c r="IJ45" s="42" t="s">
        <v>164</v>
      </c>
      <c r="IK45" s="42"/>
      <c r="IL45" s="46" t="s">
        <v>121</v>
      </c>
      <c r="IM45" s="42"/>
      <c r="IN45" s="47" t="s">
        <v>122</v>
      </c>
      <c r="IO45" s="42"/>
      <c r="IP45" s="46" t="s">
        <v>121</v>
      </c>
      <c r="IQ45" s="42"/>
      <c r="IR45" s="48" t="s">
        <v>122</v>
      </c>
      <c r="IS45" s="49"/>
      <c r="IT45" s="42" t="s">
        <v>164</v>
      </c>
      <c r="IU45" s="42"/>
      <c r="IV45" s="46" t="s">
        <v>121</v>
      </c>
      <c r="IW45" s="42"/>
      <c r="IX45" s="48" t="s">
        <v>122</v>
      </c>
      <c r="IY45" s="44"/>
      <c r="IZ45" s="46" t="s">
        <v>121</v>
      </c>
      <c r="JA45" s="42"/>
      <c r="JB45" s="47" t="s">
        <v>122</v>
      </c>
      <c r="JC45" s="42"/>
      <c r="JD45" s="42" t="s">
        <v>164</v>
      </c>
      <c r="JE45" s="42"/>
      <c r="JF45" s="46" t="s">
        <v>121</v>
      </c>
      <c r="JG45" s="42"/>
      <c r="JH45" s="47" t="s">
        <v>122</v>
      </c>
      <c r="JI45" s="42"/>
      <c r="JJ45" s="46" t="s">
        <v>121</v>
      </c>
      <c r="JK45" s="42"/>
      <c r="JL45" s="48" t="s">
        <v>122</v>
      </c>
      <c r="JM45" s="49"/>
      <c r="JN45" s="42" t="s">
        <v>164</v>
      </c>
      <c r="JO45" s="42"/>
      <c r="JP45" s="46" t="s">
        <v>121</v>
      </c>
      <c r="JQ45" s="42"/>
      <c r="JR45" s="48" t="s">
        <v>122</v>
      </c>
      <c r="JS45" s="44"/>
      <c r="JT45" s="46" t="s">
        <v>121</v>
      </c>
      <c r="JU45" s="42"/>
      <c r="JV45" s="47" t="s">
        <v>122</v>
      </c>
      <c r="JW45" s="42"/>
      <c r="JX45" s="42" t="s">
        <v>164</v>
      </c>
      <c r="JY45" s="42"/>
      <c r="JZ45" s="46" t="s">
        <v>121</v>
      </c>
      <c r="KA45" s="42"/>
      <c r="KB45" s="47" t="s">
        <v>122</v>
      </c>
      <c r="KC45" s="42"/>
      <c r="KD45" s="46" t="s">
        <v>121</v>
      </c>
      <c r="KE45" s="42"/>
      <c r="KF45" s="48" t="s">
        <v>122</v>
      </c>
      <c r="KG45" s="49"/>
      <c r="KH45" s="42" t="s">
        <v>164</v>
      </c>
      <c r="KI45" s="42"/>
      <c r="KJ45" s="46" t="s">
        <v>121</v>
      </c>
      <c r="KK45" s="42"/>
      <c r="KL45" s="48" t="s">
        <v>122</v>
      </c>
      <c r="KM45" s="44"/>
      <c r="KN45" s="46" t="s">
        <v>121</v>
      </c>
      <c r="KO45" s="42"/>
      <c r="KP45" s="47" t="s">
        <v>122</v>
      </c>
      <c r="KQ45" s="42"/>
      <c r="KR45" s="42" t="s">
        <v>164</v>
      </c>
      <c r="KS45" s="42"/>
      <c r="KT45" s="46" t="s">
        <v>121</v>
      </c>
      <c r="KU45" s="42"/>
      <c r="KV45" s="47" t="s">
        <v>122</v>
      </c>
      <c r="KW45" s="42"/>
      <c r="KX45" s="46" t="s">
        <v>121</v>
      </c>
      <c r="KY45" s="42"/>
      <c r="KZ45" s="48" t="s">
        <v>122</v>
      </c>
      <c r="LA45" s="49"/>
      <c r="LB45" s="42" t="s">
        <v>164</v>
      </c>
      <c r="LC45" s="42"/>
      <c r="LD45" s="46" t="s">
        <v>121</v>
      </c>
      <c r="LE45" s="42"/>
      <c r="LF45" s="48" t="s">
        <v>122</v>
      </c>
      <c r="LG45" s="44"/>
      <c r="LH45" s="46" t="s">
        <v>121</v>
      </c>
      <c r="LI45" s="42"/>
      <c r="LJ45" s="47" t="s">
        <v>122</v>
      </c>
      <c r="LK45" s="42"/>
      <c r="LL45" s="42" t="s">
        <v>164</v>
      </c>
      <c r="LM45" s="42"/>
      <c r="LN45" s="46" t="s">
        <v>121</v>
      </c>
      <c r="LO45" s="42"/>
      <c r="LP45" s="47" t="s">
        <v>122</v>
      </c>
      <c r="LQ45" s="42"/>
      <c r="LR45" s="46" t="s">
        <v>121</v>
      </c>
      <c r="LS45" s="42"/>
      <c r="LT45" s="48" t="s">
        <v>122</v>
      </c>
      <c r="LU45" s="49"/>
      <c r="LV45" s="42" t="s">
        <v>164</v>
      </c>
      <c r="LW45" s="42"/>
      <c r="LX45" s="46" t="s">
        <v>121</v>
      </c>
      <c r="LY45" s="42"/>
      <c r="LZ45" s="48" t="s">
        <v>122</v>
      </c>
      <c r="MA45" s="44"/>
      <c r="MB45" s="46" t="s">
        <v>121</v>
      </c>
      <c r="MC45" s="42"/>
      <c r="MD45" s="47" t="s">
        <v>122</v>
      </c>
      <c r="ME45" s="42"/>
      <c r="MF45" s="42" t="s">
        <v>164</v>
      </c>
      <c r="MG45" s="42"/>
      <c r="MH45" s="46" t="s">
        <v>121</v>
      </c>
      <c r="MI45" s="42"/>
      <c r="MJ45" s="47" t="s">
        <v>122</v>
      </c>
      <c r="MK45" s="42"/>
      <c r="ML45" s="46" t="s">
        <v>121</v>
      </c>
      <c r="MM45" s="42"/>
      <c r="MN45" s="48" t="s">
        <v>122</v>
      </c>
      <c r="MO45" s="49"/>
      <c r="MP45" s="42" t="s">
        <v>164</v>
      </c>
      <c r="MQ45" s="42"/>
      <c r="MR45" s="46" t="s">
        <v>121</v>
      </c>
      <c r="MS45" s="42"/>
      <c r="MT45" s="48" t="s">
        <v>122</v>
      </c>
      <c r="MU45" s="44"/>
      <c r="MV45" s="46" t="s">
        <v>121</v>
      </c>
      <c r="MW45" s="42"/>
      <c r="MX45" s="47" t="s">
        <v>122</v>
      </c>
      <c r="MY45" s="42"/>
      <c r="MZ45" s="42" t="s">
        <v>164</v>
      </c>
      <c r="NA45" s="42"/>
      <c r="NB45" s="46" t="s">
        <v>121</v>
      </c>
      <c r="NC45" s="42"/>
      <c r="ND45" s="47" t="s">
        <v>122</v>
      </c>
      <c r="NE45" s="42"/>
      <c r="NF45" s="46" t="s">
        <v>121</v>
      </c>
      <c r="NG45" s="42"/>
      <c r="NH45" s="48" t="s">
        <v>122</v>
      </c>
      <c r="NI45" s="49"/>
      <c r="NJ45" s="42" t="s">
        <v>164</v>
      </c>
      <c r="NK45" s="42"/>
      <c r="NL45" s="46" t="s">
        <v>121</v>
      </c>
      <c r="NM45" s="42"/>
      <c r="NN45" s="48" t="s">
        <v>122</v>
      </c>
      <c r="NO45" s="44"/>
      <c r="NP45" s="46" t="s">
        <v>121</v>
      </c>
      <c r="NQ45" s="42"/>
      <c r="NR45" s="47" t="s">
        <v>122</v>
      </c>
      <c r="NS45" s="42"/>
      <c r="NT45" s="42" t="s">
        <v>164</v>
      </c>
      <c r="NU45" s="42"/>
      <c r="NV45" s="46" t="s">
        <v>121</v>
      </c>
      <c r="NW45" s="42"/>
      <c r="NX45" s="47" t="s">
        <v>122</v>
      </c>
      <c r="NY45" s="42"/>
      <c r="NZ45" s="46" t="s">
        <v>121</v>
      </c>
      <c r="OA45" s="42"/>
      <c r="OB45" s="48" t="s">
        <v>122</v>
      </c>
      <c r="OC45" s="49"/>
      <c r="OD45" s="42" t="s">
        <v>164</v>
      </c>
      <c r="OE45" s="42"/>
      <c r="OF45" s="46" t="s">
        <v>121</v>
      </c>
      <c r="OG45" s="42"/>
      <c r="OH45" s="48" t="s">
        <v>122</v>
      </c>
      <c r="OI45" s="44"/>
      <c r="OJ45" s="46" t="s">
        <v>121</v>
      </c>
      <c r="OK45" s="42"/>
      <c r="OL45" s="47" t="s">
        <v>122</v>
      </c>
      <c r="OM45" s="42"/>
      <c r="ON45" s="42" t="s">
        <v>164</v>
      </c>
      <c r="OO45" s="42"/>
      <c r="OP45" s="46" t="s">
        <v>121</v>
      </c>
      <c r="OQ45" s="42"/>
      <c r="OR45" s="47" t="s">
        <v>122</v>
      </c>
      <c r="OS45" s="42"/>
      <c r="OT45" s="46" t="s">
        <v>121</v>
      </c>
      <c r="OU45" s="42"/>
      <c r="OV45" s="48" t="s">
        <v>122</v>
      </c>
      <c r="OW45" s="49"/>
      <c r="OX45" s="42" t="s">
        <v>164</v>
      </c>
      <c r="OY45" s="42"/>
      <c r="OZ45" s="46" t="s">
        <v>121</v>
      </c>
      <c r="PA45" s="42"/>
      <c r="PB45" s="48" t="s">
        <v>122</v>
      </c>
      <c r="PC45" s="44"/>
      <c r="PD45" s="46" t="s">
        <v>121</v>
      </c>
      <c r="PE45" s="42"/>
      <c r="PF45" s="47" t="s">
        <v>122</v>
      </c>
      <c r="PG45" s="42"/>
      <c r="PH45" s="42" t="s">
        <v>164</v>
      </c>
      <c r="PI45" s="42"/>
      <c r="PJ45" s="46" t="s">
        <v>121</v>
      </c>
      <c r="PK45" s="42"/>
      <c r="PL45" s="47" t="s">
        <v>122</v>
      </c>
      <c r="PM45" s="42"/>
      <c r="PN45" s="46" t="s">
        <v>121</v>
      </c>
      <c r="PO45" s="42"/>
      <c r="PP45" s="48" t="s">
        <v>122</v>
      </c>
      <c r="PQ45" s="49"/>
      <c r="PR45" s="42" t="s">
        <v>164</v>
      </c>
      <c r="PS45" s="42"/>
      <c r="PT45" s="46" t="s">
        <v>121</v>
      </c>
      <c r="PU45" s="42"/>
      <c r="PV45" s="48" t="s">
        <v>122</v>
      </c>
      <c r="PW45" s="44"/>
      <c r="PX45" s="46" t="s">
        <v>121</v>
      </c>
      <c r="PY45" s="42"/>
      <c r="PZ45" s="47" t="s">
        <v>122</v>
      </c>
      <c r="QA45" s="42"/>
      <c r="QB45" s="42" t="s">
        <v>164</v>
      </c>
      <c r="QC45" s="42"/>
      <c r="QD45" s="46" t="s">
        <v>121</v>
      </c>
      <c r="QE45" s="42"/>
      <c r="QF45" s="47" t="s">
        <v>122</v>
      </c>
      <c r="QG45" s="42"/>
      <c r="QH45" s="46" t="s">
        <v>121</v>
      </c>
      <c r="QI45" s="42"/>
      <c r="QJ45" s="48" t="s">
        <v>122</v>
      </c>
      <c r="QK45" s="49"/>
      <c r="QL45" s="42" t="s">
        <v>164</v>
      </c>
      <c r="QM45" s="42"/>
      <c r="QN45" s="46" t="s">
        <v>121</v>
      </c>
      <c r="QO45" s="42"/>
      <c r="QP45" s="48" t="s">
        <v>122</v>
      </c>
      <c r="QQ45" s="44"/>
      <c r="QR45" s="46" t="s">
        <v>121</v>
      </c>
      <c r="QS45" s="42"/>
      <c r="QT45" s="47" t="s">
        <v>122</v>
      </c>
      <c r="QU45" s="42"/>
      <c r="QV45" s="42" t="s">
        <v>164</v>
      </c>
      <c r="QW45" s="42"/>
      <c r="QX45" s="46" t="s">
        <v>121</v>
      </c>
      <c r="QY45" s="42"/>
      <c r="QZ45" s="47" t="s">
        <v>122</v>
      </c>
      <c r="RA45" s="42"/>
      <c r="RB45" s="46" t="s">
        <v>121</v>
      </c>
      <c r="RC45" s="42"/>
      <c r="RD45" s="48" t="s">
        <v>122</v>
      </c>
      <c r="RE45" s="49"/>
      <c r="RF45" s="42" t="s">
        <v>164</v>
      </c>
      <c r="RG45" s="42"/>
      <c r="RH45" s="46" t="s">
        <v>121</v>
      </c>
      <c r="RI45" s="42"/>
      <c r="RJ45" s="48" t="s">
        <v>122</v>
      </c>
      <c r="RK45" s="44"/>
      <c r="RL45" s="46" t="s">
        <v>121</v>
      </c>
      <c r="RM45" s="42"/>
      <c r="RN45" s="47" t="s">
        <v>122</v>
      </c>
      <c r="RO45" s="42"/>
      <c r="RP45" s="42" t="s">
        <v>164</v>
      </c>
      <c r="RQ45" s="42"/>
      <c r="RR45" s="46" t="s">
        <v>121</v>
      </c>
      <c r="RS45" s="42"/>
      <c r="RT45" s="47" t="s">
        <v>122</v>
      </c>
      <c r="RU45" s="42"/>
      <c r="RV45" s="46" t="s">
        <v>121</v>
      </c>
      <c r="RW45" s="42"/>
      <c r="RX45" s="48" t="s">
        <v>122</v>
      </c>
      <c r="RY45" s="49"/>
      <c r="RZ45" s="42" t="s">
        <v>164</v>
      </c>
      <c r="SA45" s="42"/>
      <c r="SB45" s="46" t="s">
        <v>121</v>
      </c>
      <c r="SC45" s="42"/>
      <c r="SD45" s="48" t="s">
        <v>122</v>
      </c>
      <c r="SE45" s="44"/>
      <c r="SF45" s="46" t="s">
        <v>121</v>
      </c>
      <c r="SG45" s="42"/>
      <c r="SH45" s="47" t="s">
        <v>122</v>
      </c>
      <c r="SI45" s="42"/>
      <c r="SJ45" s="42" t="s">
        <v>164</v>
      </c>
      <c r="SK45" s="42"/>
      <c r="SL45" s="46" t="s">
        <v>121</v>
      </c>
      <c r="SM45" s="42"/>
      <c r="SN45" s="47" t="s">
        <v>122</v>
      </c>
      <c r="SO45" s="42"/>
      <c r="SP45" s="46" t="s">
        <v>121</v>
      </c>
      <c r="SQ45" s="42"/>
      <c r="SR45" s="48" t="s">
        <v>122</v>
      </c>
      <c r="SS45" s="49"/>
      <c r="ST45" s="42" t="s">
        <v>164</v>
      </c>
      <c r="SU45" s="42"/>
      <c r="SV45" s="46" t="s">
        <v>121</v>
      </c>
      <c r="SW45" s="42"/>
      <c r="SX45" s="48" t="s">
        <v>122</v>
      </c>
      <c r="SY45" s="44"/>
      <c r="SZ45" s="46" t="s">
        <v>121</v>
      </c>
      <c r="TA45" s="42"/>
      <c r="TB45" s="47" t="s">
        <v>122</v>
      </c>
      <c r="TC45" s="42"/>
      <c r="TD45" s="42" t="s">
        <v>164</v>
      </c>
      <c r="TE45" s="42"/>
      <c r="TF45" s="46" t="s">
        <v>121</v>
      </c>
      <c r="TG45" s="42"/>
      <c r="TH45" s="47" t="s">
        <v>122</v>
      </c>
      <c r="TI45" s="42"/>
      <c r="TJ45" s="46" t="s">
        <v>121</v>
      </c>
      <c r="TK45" s="42"/>
      <c r="TL45" s="48" t="s">
        <v>122</v>
      </c>
      <c r="TM45" s="49"/>
      <c r="TN45" s="42" t="s">
        <v>164</v>
      </c>
      <c r="TO45" s="42"/>
      <c r="TP45" s="46" t="s">
        <v>121</v>
      </c>
      <c r="TQ45" s="42"/>
      <c r="TR45" s="48" t="s">
        <v>122</v>
      </c>
      <c r="TS45" s="44"/>
      <c r="TT45" s="46" t="s">
        <v>121</v>
      </c>
      <c r="TU45" s="42"/>
      <c r="TV45" s="47" t="s">
        <v>122</v>
      </c>
      <c r="TW45" s="42"/>
      <c r="TX45" s="42" t="s">
        <v>164</v>
      </c>
      <c r="TY45" s="42"/>
      <c r="TZ45" s="46" t="s">
        <v>121</v>
      </c>
      <c r="UA45" s="42"/>
      <c r="UB45" s="47" t="s">
        <v>122</v>
      </c>
      <c r="UC45" s="42"/>
      <c r="UD45" s="46" t="s">
        <v>121</v>
      </c>
      <c r="UE45" s="42"/>
      <c r="UF45" s="48" t="s">
        <v>122</v>
      </c>
      <c r="UG45" s="49"/>
      <c r="UH45" s="42" t="s">
        <v>164</v>
      </c>
      <c r="UI45" s="42"/>
      <c r="UJ45" s="46" t="s">
        <v>121</v>
      </c>
      <c r="UK45" s="42"/>
      <c r="UL45" s="48" t="s">
        <v>122</v>
      </c>
      <c r="UM45" s="44"/>
      <c r="UN45" s="46" t="s">
        <v>121</v>
      </c>
      <c r="UO45" s="42"/>
      <c r="UP45" s="47" t="s">
        <v>122</v>
      </c>
      <c r="UQ45" s="42"/>
      <c r="UR45" s="42" t="s">
        <v>164</v>
      </c>
      <c r="US45" s="42"/>
      <c r="UT45" s="46" t="s">
        <v>121</v>
      </c>
      <c r="UU45" s="42"/>
      <c r="UV45" s="47" t="s">
        <v>122</v>
      </c>
      <c r="UW45" s="42"/>
      <c r="UX45" s="46" t="s">
        <v>121</v>
      </c>
      <c r="UY45" s="42"/>
      <c r="UZ45" s="48" t="s">
        <v>122</v>
      </c>
      <c r="VA45" s="49"/>
      <c r="VB45" s="42" t="s">
        <v>164</v>
      </c>
      <c r="VC45" s="42"/>
      <c r="VD45" s="46" t="s">
        <v>121</v>
      </c>
      <c r="VE45" s="42"/>
      <c r="VF45" s="48" t="s">
        <v>122</v>
      </c>
      <c r="VG45" s="44"/>
      <c r="VH45" s="46" t="s">
        <v>121</v>
      </c>
      <c r="VI45" s="42"/>
      <c r="VJ45" s="47" t="s">
        <v>122</v>
      </c>
      <c r="VK45" s="42"/>
      <c r="VL45" s="42" t="s">
        <v>164</v>
      </c>
      <c r="VM45" s="42"/>
      <c r="VN45" s="46" t="s">
        <v>121</v>
      </c>
      <c r="VO45" s="42"/>
      <c r="VP45" s="47" t="s">
        <v>122</v>
      </c>
      <c r="VQ45" s="42"/>
      <c r="VR45" s="46" t="s">
        <v>121</v>
      </c>
      <c r="VS45" s="42"/>
      <c r="VT45" s="48" t="s">
        <v>122</v>
      </c>
      <c r="VU45" s="49"/>
      <c r="VV45" s="42" t="s">
        <v>164</v>
      </c>
      <c r="VW45" s="42"/>
      <c r="VX45" s="46" t="s">
        <v>121</v>
      </c>
      <c r="VY45" s="42"/>
      <c r="VZ45" s="48" t="s">
        <v>122</v>
      </c>
      <c r="WA45" s="44"/>
      <c r="WB45" s="46" t="s">
        <v>121</v>
      </c>
      <c r="WC45" s="42"/>
    </row>
    <row r="46" spans="1:601">
      <c r="A46" s="46" t="s">
        <v>121</v>
      </c>
      <c r="B46" s="42"/>
      <c r="C46" s="42"/>
      <c r="D46" s="47" t="s">
        <v>122</v>
      </c>
      <c r="E46" s="42"/>
      <c r="F46" s="45" t="s">
        <v>120</v>
      </c>
      <c r="G46" s="42"/>
      <c r="H46" s="46" t="s">
        <v>121</v>
      </c>
      <c r="I46" s="42"/>
      <c r="J46" s="45" t="s">
        <v>120</v>
      </c>
      <c r="K46" s="42"/>
      <c r="L46" s="46" t="s">
        <v>121</v>
      </c>
      <c r="M46" s="42"/>
      <c r="N46" s="48" t="s">
        <v>122</v>
      </c>
      <c r="O46" s="42"/>
      <c r="P46" s="45" t="s">
        <v>120</v>
      </c>
      <c r="Q46" s="42"/>
      <c r="R46" s="46" t="s">
        <v>121</v>
      </c>
      <c r="S46" s="42"/>
      <c r="T46" s="45" t="s">
        <v>120</v>
      </c>
      <c r="U46" s="42"/>
      <c r="V46" s="46" t="s">
        <v>121</v>
      </c>
      <c r="W46" s="42"/>
      <c r="X46" s="47" t="s">
        <v>122</v>
      </c>
      <c r="Y46" s="42"/>
      <c r="Z46" s="45" t="s">
        <v>120</v>
      </c>
      <c r="AA46" s="42"/>
      <c r="AB46" s="46" t="s">
        <v>121</v>
      </c>
      <c r="AC46" s="42"/>
      <c r="AD46" s="45" t="s">
        <v>120</v>
      </c>
      <c r="AE46" s="42"/>
      <c r="AF46" s="46" t="s">
        <v>121</v>
      </c>
      <c r="AG46" s="42"/>
      <c r="AH46" s="48" t="s">
        <v>122</v>
      </c>
      <c r="AI46" s="42"/>
      <c r="AJ46" s="45" t="s">
        <v>120</v>
      </c>
      <c r="AK46" s="42"/>
      <c r="AL46" s="46" t="s">
        <v>121</v>
      </c>
      <c r="AM46" s="42"/>
      <c r="AN46" s="45" t="s">
        <v>120</v>
      </c>
      <c r="AO46" s="42"/>
      <c r="AP46" s="46" t="s">
        <v>121</v>
      </c>
      <c r="AQ46" s="42"/>
      <c r="AR46" s="47" t="s">
        <v>122</v>
      </c>
      <c r="AS46" s="42"/>
      <c r="AT46" s="45" t="s">
        <v>120</v>
      </c>
      <c r="AU46" s="42"/>
      <c r="AV46" s="46" t="s">
        <v>121</v>
      </c>
      <c r="AW46" s="42"/>
      <c r="AX46" s="45" t="s">
        <v>120</v>
      </c>
      <c r="AY46" s="42"/>
      <c r="AZ46" s="46" t="s">
        <v>121</v>
      </c>
      <c r="BA46" s="42"/>
      <c r="BB46" s="48" t="s">
        <v>122</v>
      </c>
      <c r="BC46" s="42"/>
      <c r="BD46" s="45" t="s">
        <v>120</v>
      </c>
      <c r="BE46" s="42"/>
      <c r="BF46" s="46" t="s">
        <v>121</v>
      </c>
      <c r="BG46" s="42"/>
      <c r="BH46" s="45" t="s">
        <v>120</v>
      </c>
      <c r="BI46" s="42"/>
      <c r="BJ46" s="46" t="s">
        <v>121</v>
      </c>
      <c r="BK46" s="42"/>
      <c r="BL46" s="47" t="s">
        <v>122</v>
      </c>
      <c r="BM46" s="42"/>
      <c r="BN46" s="45" t="s">
        <v>120</v>
      </c>
      <c r="BO46" s="42"/>
      <c r="BP46" s="46" t="s">
        <v>121</v>
      </c>
      <c r="BQ46" s="42"/>
      <c r="BR46" s="45" t="s">
        <v>120</v>
      </c>
      <c r="BS46" s="42"/>
      <c r="BT46" s="46" t="s">
        <v>121</v>
      </c>
      <c r="BU46" s="42"/>
      <c r="BV46" s="48" t="s">
        <v>122</v>
      </c>
      <c r="BW46" s="42"/>
      <c r="BX46" s="45" t="s">
        <v>120</v>
      </c>
      <c r="BY46" s="42"/>
      <c r="BZ46" s="46" t="s">
        <v>121</v>
      </c>
      <c r="CA46" s="42"/>
      <c r="CB46" s="45" t="s">
        <v>120</v>
      </c>
      <c r="CC46" s="42"/>
      <c r="CD46" s="46" t="s">
        <v>121</v>
      </c>
      <c r="CE46" s="42"/>
      <c r="CF46" s="47" t="s">
        <v>122</v>
      </c>
      <c r="CG46" s="42"/>
      <c r="CH46" s="45" t="s">
        <v>120</v>
      </c>
      <c r="CI46" s="42"/>
      <c r="CJ46" s="46" t="s">
        <v>121</v>
      </c>
      <c r="CK46" s="42"/>
      <c r="CL46" s="45" t="s">
        <v>120</v>
      </c>
      <c r="CM46" s="42"/>
      <c r="CN46" s="46" t="s">
        <v>121</v>
      </c>
      <c r="CO46" s="42"/>
      <c r="CP46" s="48" t="s">
        <v>122</v>
      </c>
      <c r="CQ46" s="42"/>
      <c r="CR46" s="45" t="s">
        <v>120</v>
      </c>
      <c r="CS46" s="42"/>
      <c r="CT46" s="46" t="s">
        <v>121</v>
      </c>
      <c r="CU46" s="42"/>
      <c r="CV46" s="45" t="s">
        <v>120</v>
      </c>
      <c r="CW46" s="42"/>
      <c r="CX46" s="46" t="s">
        <v>121</v>
      </c>
      <c r="CY46" s="42"/>
      <c r="CZ46" s="47" t="s">
        <v>122</v>
      </c>
      <c r="DA46" s="42"/>
      <c r="DB46" s="45" t="s">
        <v>120</v>
      </c>
      <c r="DC46" s="42"/>
      <c r="DD46" s="46" t="s">
        <v>121</v>
      </c>
      <c r="DE46" s="42"/>
      <c r="DF46" s="45" t="s">
        <v>120</v>
      </c>
      <c r="DG46" s="42"/>
      <c r="DH46" s="46" t="s">
        <v>121</v>
      </c>
      <c r="DI46" s="42"/>
      <c r="DJ46" s="48" t="s">
        <v>122</v>
      </c>
      <c r="DK46" s="42"/>
      <c r="DL46" s="45" t="s">
        <v>120</v>
      </c>
      <c r="DM46" s="42"/>
      <c r="DN46" s="46" t="s">
        <v>121</v>
      </c>
      <c r="DO46" s="42"/>
      <c r="DP46" s="45" t="s">
        <v>120</v>
      </c>
      <c r="DQ46" s="42"/>
      <c r="DR46" s="46" t="s">
        <v>121</v>
      </c>
      <c r="DS46" s="42"/>
      <c r="DT46" s="47" t="s">
        <v>122</v>
      </c>
      <c r="DU46" s="42"/>
      <c r="DV46" s="45" t="s">
        <v>120</v>
      </c>
      <c r="DW46" s="42"/>
      <c r="DX46" s="46" t="s">
        <v>121</v>
      </c>
      <c r="DY46" s="42"/>
      <c r="DZ46" s="45" t="s">
        <v>120</v>
      </c>
      <c r="EA46" s="42"/>
      <c r="EB46" s="46" t="s">
        <v>121</v>
      </c>
      <c r="EC46" s="42"/>
      <c r="ED46" s="48" t="s">
        <v>122</v>
      </c>
      <c r="EE46" s="42"/>
      <c r="EF46" s="45" t="s">
        <v>120</v>
      </c>
      <c r="EG46" s="42"/>
      <c r="EH46" s="46" t="s">
        <v>121</v>
      </c>
      <c r="EI46" s="42"/>
      <c r="EJ46" s="45" t="s">
        <v>120</v>
      </c>
      <c r="EK46" s="42"/>
      <c r="EL46" s="46" t="s">
        <v>121</v>
      </c>
      <c r="EM46" s="42"/>
      <c r="EN46" s="47" t="s">
        <v>122</v>
      </c>
      <c r="EO46" s="42"/>
      <c r="EP46" s="45" t="s">
        <v>120</v>
      </c>
      <c r="EQ46" s="42"/>
      <c r="ER46" s="46" t="s">
        <v>121</v>
      </c>
      <c r="ES46" s="42"/>
      <c r="ET46" s="45" t="s">
        <v>120</v>
      </c>
      <c r="EU46" s="42"/>
      <c r="EV46" s="46" t="s">
        <v>121</v>
      </c>
      <c r="EW46" s="42"/>
      <c r="EX46" s="48" t="s">
        <v>122</v>
      </c>
      <c r="EY46" s="42"/>
      <c r="EZ46" s="45" t="s">
        <v>120</v>
      </c>
      <c r="FA46" s="42"/>
      <c r="FB46" s="46" t="s">
        <v>121</v>
      </c>
      <c r="FC46" s="42"/>
      <c r="FD46" s="45" t="s">
        <v>120</v>
      </c>
      <c r="FE46" s="42"/>
      <c r="FF46" s="46" t="s">
        <v>121</v>
      </c>
      <c r="FG46" s="42"/>
      <c r="FH46" s="47" t="s">
        <v>122</v>
      </c>
      <c r="FI46" s="42"/>
      <c r="FJ46" s="45" t="s">
        <v>120</v>
      </c>
      <c r="FK46" s="42"/>
      <c r="FL46" s="46" t="s">
        <v>121</v>
      </c>
      <c r="FM46" s="42"/>
      <c r="FN46" s="45" t="s">
        <v>120</v>
      </c>
      <c r="FO46" s="42"/>
      <c r="FP46" s="46" t="s">
        <v>121</v>
      </c>
      <c r="FQ46" s="42"/>
      <c r="FR46" s="48" t="s">
        <v>122</v>
      </c>
      <c r="FS46" s="42"/>
      <c r="FT46" s="45" t="s">
        <v>120</v>
      </c>
      <c r="FU46" s="42"/>
      <c r="FV46" s="46" t="s">
        <v>121</v>
      </c>
      <c r="FW46" s="42"/>
      <c r="FX46" s="45" t="s">
        <v>120</v>
      </c>
      <c r="FY46" s="42"/>
      <c r="FZ46" s="46" t="s">
        <v>121</v>
      </c>
      <c r="GA46" s="42"/>
      <c r="GB46" s="47" t="s">
        <v>122</v>
      </c>
      <c r="GC46" s="42"/>
      <c r="GD46" s="45" t="s">
        <v>120</v>
      </c>
      <c r="GE46" s="42"/>
      <c r="GF46" s="46" t="s">
        <v>121</v>
      </c>
      <c r="GG46" s="42"/>
      <c r="GH46" s="45" t="s">
        <v>120</v>
      </c>
      <c r="GI46" s="42"/>
      <c r="GJ46" s="46" t="s">
        <v>121</v>
      </c>
      <c r="GK46" s="42"/>
      <c r="GL46" s="48" t="s">
        <v>122</v>
      </c>
      <c r="GM46" s="42"/>
      <c r="GN46" s="45" t="s">
        <v>120</v>
      </c>
      <c r="GO46" s="42"/>
      <c r="GP46" s="46" t="s">
        <v>121</v>
      </c>
      <c r="GQ46" s="42"/>
      <c r="GR46" s="45" t="s">
        <v>120</v>
      </c>
      <c r="GS46" s="42"/>
      <c r="GT46" s="46" t="s">
        <v>121</v>
      </c>
      <c r="GU46" s="42"/>
      <c r="GV46" s="47" t="s">
        <v>122</v>
      </c>
      <c r="GW46" s="42"/>
      <c r="GX46" s="45" t="s">
        <v>120</v>
      </c>
      <c r="GY46" s="42"/>
      <c r="GZ46" s="46" t="s">
        <v>121</v>
      </c>
      <c r="HA46" s="42"/>
      <c r="HB46" s="45" t="s">
        <v>120</v>
      </c>
      <c r="HC46" s="42"/>
      <c r="HD46" s="46" t="s">
        <v>121</v>
      </c>
      <c r="HE46" s="42"/>
      <c r="HF46" s="48" t="s">
        <v>122</v>
      </c>
      <c r="HG46" s="42"/>
      <c r="HH46" s="45" t="s">
        <v>120</v>
      </c>
      <c r="HI46" s="42"/>
      <c r="HJ46" s="46" t="s">
        <v>121</v>
      </c>
      <c r="HK46" s="42"/>
      <c r="HL46" s="45" t="s">
        <v>120</v>
      </c>
      <c r="HM46" s="42"/>
      <c r="HN46" s="46" t="s">
        <v>121</v>
      </c>
      <c r="HO46" s="42"/>
      <c r="HP46" s="47" t="s">
        <v>122</v>
      </c>
      <c r="HQ46" s="42"/>
      <c r="HR46" s="45" t="s">
        <v>120</v>
      </c>
      <c r="HS46" s="42"/>
      <c r="HT46" s="46" t="s">
        <v>121</v>
      </c>
      <c r="HU46" s="42"/>
      <c r="HV46" s="45" t="s">
        <v>120</v>
      </c>
      <c r="HW46" s="42"/>
      <c r="HX46" s="46" t="s">
        <v>121</v>
      </c>
      <c r="HY46" s="42"/>
      <c r="HZ46" s="48" t="s">
        <v>122</v>
      </c>
      <c r="IA46" s="42"/>
      <c r="IB46" s="45" t="s">
        <v>120</v>
      </c>
      <c r="IC46" s="42"/>
      <c r="ID46" s="46" t="s">
        <v>121</v>
      </c>
      <c r="IE46" s="42"/>
      <c r="IF46" s="45" t="s">
        <v>120</v>
      </c>
      <c r="IG46" s="42"/>
      <c r="IH46" s="46" t="s">
        <v>121</v>
      </c>
      <c r="II46" s="42"/>
      <c r="IJ46" s="47" t="s">
        <v>122</v>
      </c>
      <c r="IK46" s="42"/>
      <c r="IL46" s="45" t="s">
        <v>120</v>
      </c>
      <c r="IM46" s="42"/>
      <c r="IN46" s="46" t="s">
        <v>121</v>
      </c>
      <c r="IO46" s="42"/>
      <c r="IP46" s="45" t="s">
        <v>120</v>
      </c>
      <c r="IQ46" s="42"/>
      <c r="IR46" s="46" t="s">
        <v>121</v>
      </c>
      <c r="IS46" s="42"/>
      <c r="IT46" s="48" t="s">
        <v>122</v>
      </c>
      <c r="IU46" s="42"/>
      <c r="IV46" s="45" t="s">
        <v>120</v>
      </c>
      <c r="IW46" s="42"/>
      <c r="IX46" s="46" t="s">
        <v>121</v>
      </c>
      <c r="IY46" s="42"/>
      <c r="IZ46" s="45" t="s">
        <v>120</v>
      </c>
      <c r="JA46" s="42"/>
      <c r="JB46" s="46" t="s">
        <v>121</v>
      </c>
      <c r="JC46" s="42"/>
      <c r="JD46" s="47" t="s">
        <v>122</v>
      </c>
      <c r="JE46" s="42"/>
      <c r="JF46" s="45" t="s">
        <v>120</v>
      </c>
      <c r="JG46" s="42"/>
      <c r="JH46" s="46" t="s">
        <v>121</v>
      </c>
      <c r="JI46" s="42"/>
      <c r="JJ46" s="45" t="s">
        <v>120</v>
      </c>
      <c r="JK46" s="42"/>
      <c r="JL46" s="46" t="s">
        <v>121</v>
      </c>
      <c r="JM46" s="42"/>
      <c r="JN46" s="48" t="s">
        <v>122</v>
      </c>
      <c r="JO46" s="42"/>
      <c r="JP46" s="45" t="s">
        <v>120</v>
      </c>
      <c r="JQ46" s="42"/>
      <c r="JR46" s="46" t="s">
        <v>121</v>
      </c>
      <c r="JS46" s="42"/>
      <c r="JT46" s="45" t="s">
        <v>120</v>
      </c>
      <c r="JU46" s="42"/>
      <c r="JV46" s="46" t="s">
        <v>121</v>
      </c>
      <c r="JW46" s="42"/>
      <c r="JX46" s="47" t="s">
        <v>122</v>
      </c>
      <c r="JY46" s="42"/>
      <c r="JZ46" s="45" t="s">
        <v>120</v>
      </c>
      <c r="KA46" s="42"/>
      <c r="KB46" s="46" t="s">
        <v>121</v>
      </c>
      <c r="KC46" s="42"/>
      <c r="KD46" s="45" t="s">
        <v>120</v>
      </c>
      <c r="KE46" s="42"/>
      <c r="KF46" s="46" t="s">
        <v>121</v>
      </c>
      <c r="KG46" s="42"/>
      <c r="KH46" s="48" t="s">
        <v>122</v>
      </c>
      <c r="KI46" s="42"/>
      <c r="KJ46" s="45" t="s">
        <v>120</v>
      </c>
      <c r="KK46" s="42"/>
      <c r="KL46" s="46" t="s">
        <v>121</v>
      </c>
      <c r="KM46" s="42"/>
      <c r="KN46" s="45" t="s">
        <v>120</v>
      </c>
      <c r="KO46" s="42"/>
      <c r="KP46" s="46" t="s">
        <v>121</v>
      </c>
      <c r="KQ46" s="42"/>
      <c r="KR46" s="47" t="s">
        <v>122</v>
      </c>
      <c r="KS46" s="42"/>
      <c r="KT46" s="45" t="s">
        <v>120</v>
      </c>
      <c r="KU46" s="42"/>
      <c r="KV46" s="46" t="s">
        <v>121</v>
      </c>
      <c r="KW46" s="42"/>
      <c r="KX46" s="45" t="s">
        <v>120</v>
      </c>
      <c r="KY46" s="42"/>
      <c r="KZ46" s="46" t="s">
        <v>121</v>
      </c>
      <c r="LA46" s="42"/>
      <c r="LB46" s="48" t="s">
        <v>122</v>
      </c>
      <c r="LC46" s="42"/>
      <c r="LD46" s="45" t="s">
        <v>120</v>
      </c>
      <c r="LE46" s="42"/>
      <c r="LF46" s="46" t="s">
        <v>121</v>
      </c>
      <c r="LG46" s="42"/>
      <c r="LH46" s="45" t="s">
        <v>120</v>
      </c>
      <c r="LI46" s="42"/>
      <c r="LJ46" s="46" t="s">
        <v>121</v>
      </c>
      <c r="LK46" s="42"/>
      <c r="LL46" s="47" t="s">
        <v>122</v>
      </c>
      <c r="LM46" s="42"/>
      <c r="LN46" s="45" t="s">
        <v>120</v>
      </c>
      <c r="LO46" s="42"/>
      <c r="LP46" s="46" t="s">
        <v>121</v>
      </c>
      <c r="LQ46" s="42"/>
      <c r="LR46" s="45" t="s">
        <v>120</v>
      </c>
      <c r="LS46" s="42"/>
      <c r="LT46" s="46" t="s">
        <v>121</v>
      </c>
      <c r="LU46" s="42"/>
      <c r="LV46" s="48" t="s">
        <v>122</v>
      </c>
      <c r="LW46" s="42"/>
      <c r="LX46" s="45" t="s">
        <v>120</v>
      </c>
      <c r="LY46" s="42"/>
      <c r="LZ46" s="46" t="s">
        <v>121</v>
      </c>
      <c r="MA46" s="42"/>
      <c r="MB46" s="45" t="s">
        <v>120</v>
      </c>
      <c r="MC46" s="42"/>
      <c r="MD46" s="46" t="s">
        <v>121</v>
      </c>
      <c r="ME46" s="42"/>
      <c r="MF46" s="47" t="s">
        <v>122</v>
      </c>
      <c r="MG46" s="42"/>
      <c r="MH46" s="45" t="s">
        <v>120</v>
      </c>
      <c r="MI46" s="42"/>
      <c r="MJ46" s="46" t="s">
        <v>121</v>
      </c>
      <c r="MK46" s="42"/>
      <c r="ML46" s="45" t="s">
        <v>120</v>
      </c>
      <c r="MM46" s="42"/>
      <c r="MN46" s="46" t="s">
        <v>121</v>
      </c>
      <c r="MO46" s="42"/>
      <c r="MP46" s="48" t="s">
        <v>122</v>
      </c>
      <c r="MQ46" s="42"/>
      <c r="MR46" s="45" t="s">
        <v>120</v>
      </c>
      <c r="MS46" s="42"/>
      <c r="MT46" s="46" t="s">
        <v>121</v>
      </c>
      <c r="MU46" s="42"/>
      <c r="MV46" s="45" t="s">
        <v>120</v>
      </c>
      <c r="MW46" s="42"/>
      <c r="MX46" s="46" t="s">
        <v>121</v>
      </c>
      <c r="MY46" s="42"/>
      <c r="MZ46" s="47" t="s">
        <v>122</v>
      </c>
      <c r="NA46" s="42"/>
      <c r="NB46" s="45" t="s">
        <v>120</v>
      </c>
      <c r="NC46" s="42"/>
      <c r="ND46" s="46" t="s">
        <v>121</v>
      </c>
      <c r="NE46" s="42"/>
      <c r="NF46" s="45" t="s">
        <v>120</v>
      </c>
      <c r="NG46" s="42"/>
      <c r="NH46" s="46" t="s">
        <v>121</v>
      </c>
      <c r="NI46" s="42"/>
      <c r="NJ46" s="48" t="s">
        <v>122</v>
      </c>
      <c r="NK46" s="42"/>
      <c r="NL46" s="45" t="s">
        <v>120</v>
      </c>
      <c r="NM46" s="42"/>
      <c r="NN46" s="46" t="s">
        <v>121</v>
      </c>
      <c r="NO46" s="42"/>
      <c r="NP46" s="45" t="s">
        <v>120</v>
      </c>
      <c r="NQ46" s="42"/>
      <c r="NR46" s="46" t="s">
        <v>121</v>
      </c>
      <c r="NS46" s="42"/>
      <c r="NT46" s="47" t="s">
        <v>122</v>
      </c>
      <c r="NU46" s="42"/>
      <c r="NV46" s="45" t="s">
        <v>120</v>
      </c>
      <c r="NW46" s="42"/>
      <c r="NX46" s="46" t="s">
        <v>121</v>
      </c>
      <c r="NY46" s="42"/>
      <c r="NZ46" s="45" t="s">
        <v>120</v>
      </c>
      <c r="OA46" s="42"/>
      <c r="OB46" s="46" t="s">
        <v>121</v>
      </c>
      <c r="OC46" s="42"/>
      <c r="OD46" s="48" t="s">
        <v>122</v>
      </c>
      <c r="OE46" s="42"/>
      <c r="OF46" s="45" t="s">
        <v>120</v>
      </c>
      <c r="OG46" s="42"/>
      <c r="OH46" s="46" t="s">
        <v>121</v>
      </c>
      <c r="OI46" s="42"/>
      <c r="OJ46" s="45" t="s">
        <v>120</v>
      </c>
      <c r="OK46" s="42"/>
      <c r="OL46" s="46" t="s">
        <v>121</v>
      </c>
      <c r="OM46" s="42"/>
      <c r="ON46" s="47" t="s">
        <v>122</v>
      </c>
      <c r="OO46" s="42"/>
      <c r="OP46" s="45" t="s">
        <v>120</v>
      </c>
      <c r="OQ46" s="42"/>
      <c r="OR46" s="46" t="s">
        <v>121</v>
      </c>
      <c r="OS46" s="42"/>
      <c r="OT46" s="45" t="s">
        <v>120</v>
      </c>
      <c r="OU46" s="42"/>
      <c r="OV46" s="46" t="s">
        <v>121</v>
      </c>
      <c r="OW46" s="42"/>
      <c r="OX46" s="48" t="s">
        <v>122</v>
      </c>
      <c r="OY46" s="42"/>
      <c r="OZ46" s="45" t="s">
        <v>120</v>
      </c>
      <c r="PA46" s="42"/>
      <c r="PB46" s="46" t="s">
        <v>121</v>
      </c>
      <c r="PC46" s="42"/>
      <c r="PD46" s="45" t="s">
        <v>120</v>
      </c>
      <c r="PE46" s="42"/>
      <c r="PF46" s="46" t="s">
        <v>121</v>
      </c>
      <c r="PG46" s="42"/>
      <c r="PH46" s="47" t="s">
        <v>122</v>
      </c>
      <c r="PI46" s="42"/>
      <c r="PJ46" s="45" t="s">
        <v>120</v>
      </c>
      <c r="PK46" s="42"/>
      <c r="PL46" s="46" t="s">
        <v>121</v>
      </c>
      <c r="PM46" s="42"/>
      <c r="PN46" s="45" t="s">
        <v>120</v>
      </c>
      <c r="PO46" s="42"/>
      <c r="PP46" s="46" t="s">
        <v>121</v>
      </c>
      <c r="PQ46" s="42"/>
      <c r="PR46" s="48" t="s">
        <v>122</v>
      </c>
      <c r="PS46" s="42"/>
      <c r="PT46" s="45" t="s">
        <v>120</v>
      </c>
      <c r="PU46" s="42"/>
      <c r="PV46" s="46" t="s">
        <v>121</v>
      </c>
      <c r="PW46" s="42"/>
      <c r="PX46" s="45" t="s">
        <v>120</v>
      </c>
      <c r="PY46" s="42"/>
      <c r="PZ46" s="46" t="s">
        <v>121</v>
      </c>
      <c r="QA46" s="42"/>
      <c r="QB46" s="47" t="s">
        <v>122</v>
      </c>
      <c r="QC46" s="42"/>
      <c r="QD46" s="45" t="s">
        <v>120</v>
      </c>
      <c r="QE46" s="42"/>
      <c r="QF46" s="46" t="s">
        <v>121</v>
      </c>
      <c r="QG46" s="42"/>
      <c r="QH46" s="45" t="s">
        <v>120</v>
      </c>
      <c r="QI46" s="42"/>
      <c r="QJ46" s="46" t="s">
        <v>121</v>
      </c>
      <c r="QK46" s="42"/>
      <c r="QL46" s="48" t="s">
        <v>122</v>
      </c>
      <c r="QM46" s="42"/>
      <c r="QN46" s="45" t="s">
        <v>120</v>
      </c>
      <c r="QO46" s="42"/>
      <c r="QP46" s="46" t="s">
        <v>121</v>
      </c>
      <c r="QQ46" s="42"/>
      <c r="QR46" s="45" t="s">
        <v>120</v>
      </c>
      <c r="QS46" s="42"/>
      <c r="QT46" s="46" t="s">
        <v>121</v>
      </c>
      <c r="QU46" s="42"/>
      <c r="QV46" s="47" t="s">
        <v>122</v>
      </c>
      <c r="QW46" s="42"/>
      <c r="QX46" s="45" t="s">
        <v>120</v>
      </c>
      <c r="QY46" s="42"/>
      <c r="QZ46" s="46" t="s">
        <v>121</v>
      </c>
      <c r="RA46" s="42"/>
      <c r="RB46" s="45" t="s">
        <v>120</v>
      </c>
      <c r="RC46" s="42"/>
      <c r="RD46" s="46" t="s">
        <v>121</v>
      </c>
      <c r="RE46" s="42"/>
      <c r="RF46" s="48" t="s">
        <v>122</v>
      </c>
      <c r="RG46" s="42"/>
      <c r="RH46" s="45" t="s">
        <v>120</v>
      </c>
      <c r="RI46" s="42"/>
      <c r="RJ46" s="46" t="s">
        <v>121</v>
      </c>
      <c r="RK46" s="42"/>
      <c r="RL46" s="45" t="s">
        <v>120</v>
      </c>
      <c r="RM46" s="42"/>
      <c r="RN46" s="46" t="s">
        <v>121</v>
      </c>
      <c r="RO46" s="42"/>
      <c r="RP46" s="47" t="s">
        <v>122</v>
      </c>
      <c r="RQ46" s="42"/>
      <c r="RR46" s="45" t="s">
        <v>120</v>
      </c>
      <c r="RS46" s="42"/>
      <c r="RT46" s="46" t="s">
        <v>121</v>
      </c>
      <c r="RU46" s="42"/>
      <c r="RV46" s="45" t="s">
        <v>120</v>
      </c>
      <c r="RW46" s="42"/>
      <c r="RX46" s="46" t="s">
        <v>121</v>
      </c>
      <c r="RY46" s="42"/>
      <c r="RZ46" s="48" t="s">
        <v>122</v>
      </c>
      <c r="SA46" s="42"/>
      <c r="SB46" s="45" t="s">
        <v>120</v>
      </c>
      <c r="SC46" s="42"/>
      <c r="SD46" s="46" t="s">
        <v>121</v>
      </c>
      <c r="SE46" s="42"/>
      <c r="SF46" s="45" t="s">
        <v>120</v>
      </c>
      <c r="SG46" s="42"/>
      <c r="SH46" s="46" t="s">
        <v>121</v>
      </c>
      <c r="SI46" s="42"/>
      <c r="SJ46" s="47" t="s">
        <v>122</v>
      </c>
      <c r="SK46" s="42"/>
      <c r="SL46" s="45" t="s">
        <v>120</v>
      </c>
      <c r="SM46" s="42"/>
      <c r="SN46" s="46" t="s">
        <v>121</v>
      </c>
      <c r="SO46" s="42"/>
      <c r="SP46" s="45" t="s">
        <v>120</v>
      </c>
      <c r="SQ46" s="42"/>
      <c r="SR46" s="46" t="s">
        <v>121</v>
      </c>
      <c r="SS46" s="42"/>
      <c r="ST46" s="48" t="s">
        <v>122</v>
      </c>
      <c r="SU46" s="42"/>
      <c r="SV46" s="45" t="s">
        <v>120</v>
      </c>
      <c r="SW46" s="42"/>
      <c r="SX46" s="46" t="s">
        <v>121</v>
      </c>
      <c r="SY46" s="42"/>
      <c r="SZ46" s="45" t="s">
        <v>120</v>
      </c>
      <c r="TA46" s="42"/>
      <c r="TB46" s="46" t="s">
        <v>121</v>
      </c>
      <c r="TC46" s="42"/>
      <c r="TD46" s="47" t="s">
        <v>122</v>
      </c>
      <c r="TE46" s="42"/>
      <c r="TF46" s="45" t="s">
        <v>120</v>
      </c>
      <c r="TG46" s="42"/>
      <c r="TH46" s="46" t="s">
        <v>121</v>
      </c>
      <c r="TI46" s="42"/>
      <c r="TJ46" s="45" t="s">
        <v>120</v>
      </c>
      <c r="TK46" s="42"/>
      <c r="TL46" s="46" t="s">
        <v>121</v>
      </c>
      <c r="TM46" s="42"/>
      <c r="TN46" s="48" t="s">
        <v>122</v>
      </c>
      <c r="TO46" s="42"/>
      <c r="TP46" s="45" t="s">
        <v>120</v>
      </c>
      <c r="TQ46" s="42"/>
      <c r="TR46" s="46" t="s">
        <v>121</v>
      </c>
      <c r="TS46" s="42"/>
      <c r="TT46" s="45" t="s">
        <v>120</v>
      </c>
      <c r="TU46" s="42"/>
      <c r="TV46" s="46" t="s">
        <v>121</v>
      </c>
      <c r="TW46" s="42"/>
      <c r="TX46" s="47" t="s">
        <v>122</v>
      </c>
      <c r="TY46" s="42"/>
      <c r="TZ46" s="45" t="s">
        <v>120</v>
      </c>
      <c r="UA46" s="42"/>
      <c r="UB46" s="46" t="s">
        <v>121</v>
      </c>
      <c r="UC46" s="42"/>
      <c r="UD46" s="45" t="s">
        <v>120</v>
      </c>
      <c r="UE46" s="42"/>
      <c r="UF46" s="46" t="s">
        <v>121</v>
      </c>
      <c r="UG46" s="42"/>
      <c r="UH46" s="48" t="s">
        <v>122</v>
      </c>
      <c r="UI46" s="42"/>
      <c r="UJ46" s="45" t="s">
        <v>120</v>
      </c>
      <c r="UK46" s="42"/>
      <c r="UL46" s="46" t="s">
        <v>121</v>
      </c>
      <c r="UM46" s="42"/>
      <c r="UN46" s="45" t="s">
        <v>120</v>
      </c>
      <c r="UO46" s="42"/>
      <c r="UP46" s="46" t="s">
        <v>121</v>
      </c>
      <c r="UQ46" s="42"/>
      <c r="UR46" s="47" t="s">
        <v>122</v>
      </c>
      <c r="US46" s="42"/>
      <c r="UT46" s="45" t="s">
        <v>120</v>
      </c>
      <c r="UU46" s="42"/>
      <c r="UV46" s="46" t="s">
        <v>121</v>
      </c>
      <c r="UW46" s="42"/>
      <c r="UX46" s="45" t="s">
        <v>120</v>
      </c>
      <c r="UY46" s="42"/>
      <c r="UZ46" s="46" t="s">
        <v>121</v>
      </c>
      <c r="VA46" s="42"/>
      <c r="VB46" s="48" t="s">
        <v>122</v>
      </c>
      <c r="VC46" s="42"/>
      <c r="VD46" s="45" t="s">
        <v>120</v>
      </c>
      <c r="VE46" s="42"/>
      <c r="VF46" s="46" t="s">
        <v>121</v>
      </c>
      <c r="VG46" s="42"/>
      <c r="VH46" s="45" t="s">
        <v>120</v>
      </c>
      <c r="VI46" s="42"/>
      <c r="VJ46" s="46" t="s">
        <v>121</v>
      </c>
      <c r="VK46" s="42"/>
      <c r="VL46" s="47" t="s">
        <v>122</v>
      </c>
      <c r="VM46" s="42"/>
      <c r="VN46" s="45" t="s">
        <v>120</v>
      </c>
      <c r="VO46" s="42"/>
      <c r="VP46" s="46" t="s">
        <v>121</v>
      </c>
      <c r="VQ46" s="42"/>
      <c r="VR46" s="45" t="s">
        <v>120</v>
      </c>
      <c r="VS46" s="42"/>
      <c r="VT46" s="46" t="s">
        <v>121</v>
      </c>
      <c r="VU46" s="42"/>
      <c r="VV46" s="48" t="s">
        <v>122</v>
      </c>
      <c r="VW46" s="42"/>
      <c r="VX46" s="45" t="s">
        <v>120</v>
      </c>
      <c r="VY46" s="42"/>
      <c r="VZ46" s="46" t="s">
        <v>121</v>
      </c>
      <c r="WA46" s="42"/>
      <c r="WB46" s="45" t="s">
        <v>120</v>
      </c>
      <c r="WC46" s="42"/>
    </row>
    <row r="47" spans="1:601">
      <c r="A47" s="45" t="s">
        <v>120</v>
      </c>
      <c r="B47" s="42"/>
      <c r="C47" s="42"/>
      <c r="D47" s="46" t="s">
        <v>121</v>
      </c>
      <c r="E47" s="42"/>
      <c r="F47" s="44" t="s">
        <v>119</v>
      </c>
      <c r="G47" s="42"/>
      <c r="H47" s="45" t="s">
        <v>120</v>
      </c>
      <c r="I47" s="42"/>
      <c r="J47" s="44" t="s">
        <v>119</v>
      </c>
      <c r="K47" s="42"/>
      <c r="L47" s="45" t="s">
        <v>120</v>
      </c>
      <c r="M47" s="42"/>
      <c r="N47" s="46" t="s">
        <v>121</v>
      </c>
      <c r="O47" s="42"/>
      <c r="P47" s="44" t="s">
        <v>119</v>
      </c>
      <c r="Q47" s="42"/>
      <c r="R47" s="45" t="s">
        <v>120</v>
      </c>
      <c r="S47" s="42"/>
      <c r="T47" s="44" t="s">
        <v>119</v>
      </c>
      <c r="U47" s="42"/>
      <c r="V47" s="45" t="s">
        <v>120</v>
      </c>
      <c r="W47" s="42"/>
      <c r="X47" s="46" t="s">
        <v>121</v>
      </c>
      <c r="Y47" s="42"/>
      <c r="Z47" s="44" t="s">
        <v>119</v>
      </c>
      <c r="AA47" s="42"/>
      <c r="AB47" s="45" t="s">
        <v>120</v>
      </c>
      <c r="AC47" s="42"/>
      <c r="AD47" s="44" t="s">
        <v>119</v>
      </c>
      <c r="AE47" s="42"/>
      <c r="AF47" s="45" t="s">
        <v>120</v>
      </c>
      <c r="AG47" s="42"/>
      <c r="AH47" s="46" t="s">
        <v>121</v>
      </c>
      <c r="AI47" s="42"/>
      <c r="AJ47" s="44" t="s">
        <v>119</v>
      </c>
      <c r="AK47" s="42"/>
      <c r="AL47" s="45" t="s">
        <v>120</v>
      </c>
      <c r="AM47" s="42"/>
      <c r="AN47" s="44" t="s">
        <v>119</v>
      </c>
      <c r="AO47" s="42"/>
      <c r="AP47" s="45" t="s">
        <v>120</v>
      </c>
      <c r="AQ47" s="42"/>
      <c r="AR47" s="46" t="s">
        <v>121</v>
      </c>
      <c r="AS47" s="42"/>
      <c r="AT47" s="44" t="s">
        <v>119</v>
      </c>
      <c r="AU47" s="42"/>
      <c r="AV47" s="45" t="s">
        <v>120</v>
      </c>
      <c r="AW47" s="42"/>
      <c r="AX47" s="44" t="s">
        <v>119</v>
      </c>
      <c r="AY47" s="42"/>
      <c r="AZ47" s="45" t="s">
        <v>120</v>
      </c>
      <c r="BA47" s="42"/>
      <c r="BB47" s="46" t="s">
        <v>121</v>
      </c>
      <c r="BC47" s="42"/>
      <c r="BD47" s="44" t="s">
        <v>119</v>
      </c>
      <c r="BE47" s="42"/>
      <c r="BF47" s="45" t="s">
        <v>120</v>
      </c>
      <c r="BG47" s="42"/>
      <c r="BH47" s="44" t="s">
        <v>119</v>
      </c>
      <c r="BI47" s="42"/>
      <c r="BJ47" s="45" t="s">
        <v>120</v>
      </c>
      <c r="BK47" s="42"/>
      <c r="BL47" s="46" t="s">
        <v>121</v>
      </c>
      <c r="BM47" s="42"/>
      <c r="BN47" s="44" t="s">
        <v>119</v>
      </c>
      <c r="BO47" s="42"/>
      <c r="BP47" s="45" t="s">
        <v>120</v>
      </c>
      <c r="BQ47" s="42"/>
      <c r="BR47" s="44" t="s">
        <v>119</v>
      </c>
      <c r="BS47" s="42"/>
      <c r="BT47" s="45" t="s">
        <v>120</v>
      </c>
      <c r="BU47" s="42"/>
      <c r="BV47" s="46" t="s">
        <v>121</v>
      </c>
      <c r="BW47" s="42"/>
      <c r="BX47" s="44" t="s">
        <v>119</v>
      </c>
      <c r="BY47" s="42"/>
      <c r="BZ47" s="45" t="s">
        <v>120</v>
      </c>
      <c r="CA47" s="42"/>
      <c r="CB47" s="44" t="s">
        <v>119</v>
      </c>
      <c r="CC47" s="42"/>
      <c r="CD47" s="45" t="s">
        <v>120</v>
      </c>
      <c r="CE47" s="42"/>
      <c r="CF47" s="46" t="s">
        <v>121</v>
      </c>
      <c r="CG47" s="42"/>
      <c r="CH47" s="44" t="s">
        <v>119</v>
      </c>
      <c r="CI47" s="42"/>
      <c r="CJ47" s="45" t="s">
        <v>120</v>
      </c>
      <c r="CK47" s="42"/>
      <c r="CL47" s="44" t="s">
        <v>119</v>
      </c>
      <c r="CM47" s="42"/>
      <c r="CN47" s="45" t="s">
        <v>120</v>
      </c>
      <c r="CO47" s="42"/>
      <c r="CP47" s="46" t="s">
        <v>121</v>
      </c>
      <c r="CQ47" s="42"/>
      <c r="CR47" s="44" t="s">
        <v>119</v>
      </c>
      <c r="CS47" s="42"/>
      <c r="CT47" s="45" t="s">
        <v>120</v>
      </c>
      <c r="CU47" s="42"/>
      <c r="CV47" s="44" t="s">
        <v>119</v>
      </c>
      <c r="CW47" s="42"/>
      <c r="CX47" s="45" t="s">
        <v>120</v>
      </c>
      <c r="CY47" s="42"/>
      <c r="CZ47" s="46" t="s">
        <v>121</v>
      </c>
      <c r="DA47" s="42"/>
      <c r="DB47" s="44" t="s">
        <v>119</v>
      </c>
      <c r="DC47" s="42"/>
      <c r="DD47" s="45" t="s">
        <v>120</v>
      </c>
      <c r="DE47" s="42"/>
      <c r="DF47" s="44" t="s">
        <v>119</v>
      </c>
      <c r="DG47" s="42"/>
      <c r="DH47" s="45" t="s">
        <v>120</v>
      </c>
      <c r="DI47" s="42"/>
      <c r="DJ47" s="46" t="s">
        <v>121</v>
      </c>
      <c r="DK47" s="42"/>
      <c r="DL47" s="44" t="s">
        <v>119</v>
      </c>
      <c r="DM47" s="42"/>
      <c r="DN47" s="45" t="s">
        <v>120</v>
      </c>
      <c r="DO47" s="42"/>
      <c r="DP47" s="44" t="s">
        <v>119</v>
      </c>
      <c r="DQ47" s="42"/>
      <c r="DR47" s="45" t="s">
        <v>120</v>
      </c>
      <c r="DS47" s="42"/>
      <c r="DT47" s="46" t="s">
        <v>121</v>
      </c>
      <c r="DU47" s="42"/>
      <c r="DV47" s="44" t="s">
        <v>119</v>
      </c>
      <c r="DW47" s="42"/>
      <c r="DX47" s="45" t="s">
        <v>120</v>
      </c>
      <c r="DY47" s="42"/>
      <c r="DZ47" s="44" t="s">
        <v>119</v>
      </c>
      <c r="EA47" s="42"/>
      <c r="EB47" s="45" t="s">
        <v>120</v>
      </c>
      <c r="EC47" s="42"/>
      <c r="ED47" s="46" t="s">
        <v>121</v>
      </c>
      <c r="EE47" s="42"/>
      <c r="EF47" s="44" t="s">
        <v>119</v>
      </c>
      <c r="EG47" s="42"/>
      <c r="EH47" s="45" t="s">
        <v>120</v>
      </c>
      <c r="EI47" s="42"/>
      <c r="EJ47" s="44" t="s">
        <v>119</v>
      </c>
      <c r="EK47" s="42"/>
      <c r="EL47" s="45" t="s">
        <v>120</v>
      </c>
      <c r="EM47" s="42"/>
      <c r="EN47" s="46" t="s">
        <v>121</v>
      </c>
      <c r="EO47" s="42"/>
      <c r="EP47" s="44" t="s">
        <v>119</v>
      </c>
      <c r="EQ47" s="42"/>
      <c r="ER47" s="45" t="s">
        <v>120</v>
      </c>
      <c r="ES47" s="42"/>
      <c r="ET47" s="44" t="s">
        <v>119</v>
      </c>
      <c r="EU47" s="42"/>
      <c r="EV47" s="45" t="s">
        <v>120</v>
      </c>
      <c r="EW47" s="42"/>
      <c r="EX47" s="46" t="s">
        <v>121</v>
      </c>
      <c r="EY47" s="42"/>
      <c r="EZ47" s="44" t="s">
        <v>119</v>
      </c>
      <c r="FA47" s="42"/>
      <c r="FB47" s="45" t="s">
        <v>120</v>
      </c>
      <c r="FC47" s="42"/>
      <c r="FD47" s="44" t="s">
        <v>119</v>
      </c>
      <c r="FE47" s="42"/>
      <c r="FF47" s="45" t="s">
        <v>120</v>
      </c>
      <c r="FG47" s="42"/>
      <c r="FH47" s="46" t="s">
        <v>121</v>
      </c>
      <c r="FI47" s="42"/>
      <c r="FJ47" s="44" t="s">
        <v>119</v>
      </c>
      <c r="FK47" s="42"/>
      <c r="FL47" s="45" t="s">
        <v>120</v>
      </c>
      <c r="FM47" s="42"/>
      <c r="FN47" s="44" t="s">
        <v>119</v>
      </c>
      <c r="FO47" s="42"/>
      <c r="FP47" s="45" t="s">
        <v>120</v>
      </c>
      <c r="FQ47" s="42"/>
      <c r="FR47" s="46" t="s">
        <v>121</v>
      </c>
      <c r="FS47" s="42"/>
      <c r="FT47" s="44" t="s">
        <v>119</v>
      </c>
      <c r="FU47" s="42"/>
      <c r="FV47" s="45" t="s">
        <v>120</v>
      </c>
      <c r="FW47" s="42"/>
      <c r="FX47" s="44" t="s">
        <v>119</v>
      </c>
      <c r="FY47" s="42"/>
      <c r="FZ47" s="45" t="s">
        <v>120</v>
      </c>
      <c r="GA47" s="42"/>
      <c r="GB47" s="46" t="s">
        <v>121</v>
      </c>
      <c r="GC47" s="42"/>
      <c r="GD47" s="44" t="s">
        <v>119</v>
      </c>
      <c r="GE47" s="42"/>
      <c r="GF47" s="45" t="s">
        <v>120</v>
      </c>
      <c r="GG47" s="42"/>
      <c r="GH47" s="44" t="s">
        <v>119</v>
      </c>
      <c r="GI47" s="42"/>
      <c r="GJ47" s="45" t="s">
        <v>120</v>
      </c>
      <c r="GK47" s="42"/>
      <c r="GL47" s="46" t="s">
        <v>121</v>
      </c>
      <c r="GM47" s="42"/>
      <c r="GN47" s="44" t="s">
        <v>119</v>
      </c>
      <c r="GO47" s="42"/>
      <c r="GP47" s="45" t="s">
        <v>120</v>
      </c>
      <c r="GQ47" s="42"/>
      <c r="GR47" s="44" t="s">
        <v>119</v>
      </c>
      <c r="GS47" s="42"/>
      <c r="GT47" s="45" t="s">
        <v>120</v>
      </c>
      <c r="GU47" s="42"/>
      <c r="GV47" s="46" t="s">
        <v>121</v>
      </c>
      <c r="GW47" s="42"/>
      <c r="GX47" s="44" t="s">
        <v>119</v>
      </c>
      <c r="GY47" s="42"/>
      <c r="GZ47" s="45" t="s">
        <v>120</v>
      </c>
      <c r="HA47" s="42"/>
      <c r="HB47" s="44" t="s">
        <v>119</v>
      </c>
      <c r="HC47" s="42"/>
      <c r="HD47" s="45" t="s">
        <v>120</v>
      </c>
      <c r="HE47" s="42"/>
      <c r="HF47" s="46" t="s">
        <v>121</v>
      </c>
      <c r="HG47" s="42"/>
      <c r="HH47" s="44" t="s">
        <v>119</v>
      </c>
      <c r="HI47" s="42"/>
      <c r="HJ47" s="45" t="s">
        <v>120</v>
      </c>
      <c r="HK47" s="42"/>
      <c r="HL47" s="44" t="s">
        <v>119</v>
      </c>
      <c r="HM47" s="42"/>
      <c r="HN47" s="45" t="s">
        <v>120</v>
      </c>
      <c r="HO47" s="42"/>
      <c r="HP47" s="46" t="s">
        <v>121</v>
      </c>
      <c r="HQ47" s="42"/>
      <c r="HR47" s="44" t="s">
        <v>119</v>
      </c>
      <c r="HS47" s="42"/>
      <c r="HT47" s="45" t="s">
        <v>120</v>
      </c>
      <c r="HU47" s="42"/>
      <c r="HV47" s="44" t="s">
        <v>119</v>
      </c>
      <c r="HW47" s="42"/>
      <c r="HX47" s="45" t="s">
        <v>120</v>
      </c>
      <c r="HY47" s="42"/>
      <c r="HZ47" s="46" t="s">
        <v>121</v>
      </c>
      <c r="IA47" s="42"/>
      <c r="IB47" s="44" t="s">
        <v>119</v>
      </c>
      <c r="IC47" s="42"/>
      <c r="ID47" s="45" t="s">
        <v>120</v>
      </c>
      <c r="IE47" s="42"/>
      <c r="IF47" s="44" t="s">
        <v>119</v>
      </c>
      <c r="IG47" s="42"/>
      <c r="IH47" s="45" t="s">
        <v>120</v>
      </c>
      <c r="II47" s="42"/>
      <c r="IJ47" s="46" t="s">
        <v>121</v>
      </c>
      <c r="IK47" s="42"/>
      <c r="IL47" s="44" t="s">
        <v>119</v>
      </c>
      <c r="IM47" s="42"/>
      <c r="IN47" s="45" t="s">
        <v>120</v>
      </c>
      <c r="IO47" s="42"/>
      <c r="IP47" s="44" t="s">
        <v>119</v>
      </c>
      <c r="IQ47" s="42"/>
      <c r="IR47" s="45" t="s">
        <v>120</v>
      </c>
      <c r="IS47" s="42"/>
      <c r="IT47" s="46" t="s">
        <v>121</v>
      </c>
      <c r="IU47" s="42"/>
      <c r="IV47" s="44" t="s">
        <v>119</v>
      </c>
      <c r="IW47" s="42"/>
      <c r="IX47" s="45" t="s">
        <v>120</v>
      </c>
      <c r="IY47" s="42"/>
      <c r="IZ47" s="44" t="s">
        <v>119</v>
      </c>
      <c r="JA47" s="42"/>
      <c r="JB47" s="45" t="s">
        <v>120</v>
      </c>
      <c r="JC47" s="42"/>
      <c r="JD47" s="46" t="s">
        <v>121</v>
      </c>
      <c r="JE47" s="42"/>
      <c r="JF47" s="44" t="s">
        <v>119</v>
      </c>
      <c r="JG47" s="42"/>
      <c r="JH47" s="45" t="s">
        <v>120</v>
      </c>
      <c r="JI47" s="42"/>
      <c r="JJ47" s="44" t="s">
        <v>119</v>
      </c>
      <c r="JK47" s="42"/>
      <c r="JL47" s="45" t="s">
        <v>120</v>
      </c>
      <c r="JM47" s="42"/>
      <c r="JN47" s="46" t="s">
        <v>121</v>
      </c>
      <c r="JO47" s="42"/>
      <c r="JP47" s="44" t="s">
        <v>119</v>
      </c>
      <c r="JQ47" s="42"/>
      <c r="JR47" s="45" t="s">
        <v>120</v>
      </c>
      <c r="JS47" s="42"/>
      <c r="JT47" s="44" t="s">
        <v>119</v>
      </c>
      <c r="JU47" s="42"/>
      <c r="JV47" s="45" t="s">
        <v>120</v>
      </c>
      <c r="JW47" s="42"/>
      <c r="JX47" s="46" t="s">
        <v>121</v>
      </c>
      <c r="JY47" s="42"/>
      <c r="JZ47" s="44" t="s">
        <v>119</v>
      </c>
      <c r="KA47" s="42"/>
      <c r="KB47" s="45" t="s">
        <v>120</v>
      </c>
      <c r="KC47" s="42"/>
      <c r="KD47" s="44" t="s">
        <v>119</v>
      </c>
      <c r="KE47" s="42"/>
      <c r="KF47" s="45" t="s">
        <v>120</v>
      </c>
      <c r="KG47" s="42"/>
      <c r="KH47" s="46" t="s">
        <v>121</v>
      </c>
      <c r="KI47" s="42"/>
      <c r="KJ47" s="44" t="s">
        <v>119</v>
      </c>
      <c r="KK47" s="42"/>
      <c r="KL47" s="45" t="s">
        <v>120</v>
      </c>
      <c r="KM47" s="42"/>
      <c r="KN47" s="44" t="s">
        <v>119</v>
      </c>
      <c r="KO47" s="42"/>
      <c r="KP47" s="45" t="s">
        <v>120</v>
      </c>
      <c r="KQ47" s="42"/>
      <c r="KR47" s="46" t="s">
        <v>121</v>
      </c>
      <c r="KS47" s="42"/>
      <c r="KT47" s="44" t="s">
        <v>119</v>
      </c>
      <c r="KU47" s="42"/>
      <c r="KV47" s="45" t="s">
        <v>120</v>
      </c>
      <c r="KW47" s="42"/>
      <c r="KX47" s="44" t="s">
        <v>119</v>
      </c>
      <c r="KY47" s="42"/>
      <c r="KZ47" s="45" t="s">
        <v>120</v>
      </c>
      <c r="LA47" s="42"/>
      <c r="LB47" s="46" t="s">
        <v>121</v>
      </c>
      <c r="LC47" s="42"/>
      <c r="LD47" s="44" t="s">
        <v>119</v>
      </c>
      <c r="LE47" s="42"/>
      <c r="LF47" s="45" t="s">
        <v>120</v>
      </c>
      <c r="LG47" s="42"/>
      <c r="LH47" s="44" t="s">
        <v>119</v>
      </c>
      <c r="LI47" s="42"/>
      <c r="LJ47" s="45" t="s">
        <v>120</v>
      </c>
      <c r="LK47" s="42"/>
      <c r="LL47" s="46" t="s">
        <v>121</v>
      </c>
      <c r="LM47" s="42"/>
      <c r="LN47" s="44" t="s">
        <v>119</v>
      </c>
      <c r="LO47" s="42"/>
      <c r="LP47" s="45" t="s">
        <v>120</v>
      </c>
      <c r="LQ47" s="42"/>
      <c r="LR47" s="44" t="s">
        <v>119</v>
      </c>
      <c r="LS47" s="42"/>
      <c r="LT47" s="45" t="s">
        <v>120</v>
      </c>
      <c r="LU47" s="42"/>
      <c r="LV47" s="46" t="s">
        <v>121</v>
      </c>
      <c r="LW47" s="42"/>
      <c r="LX47" s="44" t="s">
        <v>119</v>
      </c>
      <c r="LY47" s="42"/>
      <c r="LZ47" s="45" t="s">
        <v>120</v>
      </c>
      <c r="MA47" s="42"/>
      <c r="MB47" s="44" t="s">
        <v>119</v>
      </c>
      <c r="MC47" s="42"/>
      <c r="MD47" s="45" t="s">
        <v>120</v>
      </c>
      <c r="ME47" s="42"/>
      <c r="MF47" s="46" t="s">
        <v>121</v>
      </c>
      <c r="MG47" s="42"/>
      <c r="MH47" s="44" t="s">
        <v>119</v>
      </c>
      <c r="MI47" s="42"/>
      <c r="MJ47" s="45" t="s">
        <v>120</v>
      </c>
      <c r="MK47" s="42"/>
      <c r="ML47" s="44" t="s">
        <v>119</v>
      </c>
      <c r="MM47" s="42"/>
      <c r="MN47" s="45" t="s">
        <v>120</v>
      </c>
      <c r="MO47" s="42"/>
      <c r="MP47" s="46" t="s">
        <v>121</v>
      </c>
      <c r="MQ47" s="42"/>
      <c r="MR47" s="44" t="s">
        <v>119</v>
      </c>
      <c r="MS47" s="42"/>
      <c r="MT47" s="45" t="s">
        <v>120</v>
      </c>
      <c r="MU47" s="42"/>
      <c r="MV47" s="44" t="s">
        <v>119</v>
      </c>
      <c r="MW47" s="42"/>
      <c r="MX47" s="45" t="s">
        <v>120</v>
      </c>
      <c r="MY47" s="42"/>
      <c r="MZ47" s="46" t="s">
        <v>121</v>
      </c>
      <c r="NA47" s="42"/>
      <c r="NB47" s="44" t="s">
        <v>119</v>
      </c>
      <c r="NC47" s="42"/>
      <c r="ND47" s="45" t="s">
        <v>120</v>
      </c>
      <c r="NE47" s="42"/>
      <c r="NF47" s="44" t="s">
        <v>119</v>
      </c>
      <c r="NG47" s="42"/>
      <c r="NH47" s="45" t="s">
        <v>120</v>
      </c>
      <c r="NI47" s="42"/>
      <c r="NJ47" s="46" t="s">
        <v>121</v>
      </c>
      <c r="NK47" s="42"/>
      <c r="NL47" s="44" t="s">
        <v>119</v>
      </c>
      <c r="NM47" s="42"/>
      <c r="NN47" s="45" t="s">
        <v>120</v>
      </c>
      <c r="NO47" s="42"/>
      <c r="NP47" s="44" t="s">
        <v>119</v>
      </c>
      <c r="NQ47" s="42"/>
      <c r="NR47" s="45" t="s">
        <v>120</v>
      </c>
      <c r="NS47" s="42"/>
      <c r="NT47" s="46" t="s">
        <v>121</v>
      </c>
      <c r="NU47" s="42"/>
      <c r="NV47" s="44" t="s">
        <v>119</v>
      </c>
      <c r="NW47" s="42"/>
      <c r="NX47" s="45" t="s">
        <v>120</v>
      </c>
      <c r="NY47" s="42"/>
      <c r="NZ47" s="44" t="s">
        <v>119</v>
      </c>
      <c r="OA47" s="42"/>
      <c r="OB47" s="45" t="s">
        <v>120</v>
      </c>
      <c r="OC47" s="42"/>
      <c r="OD47" s="46" t="s">
        <v>121</v>
      </c>
      <c r="OE47" s="42"/>
      <c r="OF47" s="44" t="s">
        <v>119</v>
      </c>
      <c r="OG47" s="42"/>
      <c r="OH47" s="45" t="s">
        <v>120</v>
      </c>
      <c r="OI47" s="42"/>
      <c r="OJ47" s="44" t="s">
        <v>119</v>
      </c>
      <c r="OK47" s="42"/>
      <c r="OL47" s="45" t="s">
        <v>120</v>
      </c>
      <c r="OM47" s="42"/>
      <c r="ON47" s="46" t="s">
        <v>121</v>
      </c>
      <c r="OO47" s="42"/>
      <c r="OP47" s="44" t="s">
        <v>119</v>
      </c>
      <c r="OQ47" s="42"/>
      <c r="OR47" s="45" t="s">
        <v>120</v>
      </c>
      <c r="OS47" s="42"/>
      <c r="OT47" s="44" t="s">
        <v>119</v>
      </c>
      <c r="OU47" s="42"/>
      <c r="OV47" s="45" t="s">
        <v>120</v>
      </c>
      <c r="OW47" s="42"/>
      <c r="OX47" s="46" t="s">
        <v>121</v>
      </c>
      <c r="OY47" s="42"/>
      <c r="OZ47" s="44" t="s">
        <v>119</v>
      </c>
      <c r="PA47" s="42"/>
      <c r="PB47" s="45" t="s">
        <v>120</v>
      </c>
      <c r="PC47" s="42"/>
      <c r="PD47" s="44" t="s">
        <v>119</v>
      </c>
      <c r="PE47" s="42"/>
      <c r="PF47" s="45" t="s">
        <v>120</v>
      </c>
      <c r="PG47" s="42"/>
      <c r="PH47" s="46" t="s">
        <v>121</v>
      </c>
      <c r="PI47" s="42"/>
      <c r="PJ47" s="44" t="s">
        <v>119</v>
      </c>
      <c r="PK47" s="42"/>
      <c r="PL47" s="45" t="s">
        <v>120</v>
      </c>
      <c r="PM47" s="42"/>
      <c r="PN47" s="44" t="s">
        <v>119</v>
      </c>
      <c r="PO47" s="42"/>
      <c r="PP47" s="45" t="s">
        <v>120</v>
      </c>
      <c r="PQ47" s="42"/>
      <c r="PR47" s="46" t="s">
        <v>121</v>
      </c>
      <c r="PS47" s="42"/>
      <c r="PT47" s="44" t="s">
        <v>119</v>
      </c>
      <c r="PU47" s="42"/>
      <c r="PV47" s="45" t="s">
        <v>120</v>
      </c>
      <c r="PW47" s="42"/>
      <c r="PX47" s="44" t="s">
        <v>119</v>
      </c>
      <c r="PY47" s="42"/>
      <c r="PZ47" s="45" t="s">
        <v>120</v>
      </c>
      <c r="QA47" s="42"/>
      <c r="QB47" s="46" t="s">
        <v>121</v>
      </c>
      <c r="QC47" s="42"/>
      <c r="QD47" s="44" t="s">
        <v>119</v>
      </c>
      <c r="QE47" s="42"/>
      <c r="QF47" s="45" t="s">
        <v>120</v>
      </c>
      <c r="QG47" s="42"/>
      <c r="QH47" s="44" t="s">
        <v>119</v>
      </c>
      <c r="QI47" s="42"/>
      <c r="QJ47" s="45" t="s">
        <v>120</v>
      </c>
      <c r="QK47" s="42"/>
      <c r="QL47" s="46" t="s">
        <v>121</v>
      </c>
      <c r="QM47" s="42"/>
      <c r="QN47" s="44" t="s">
        <v>119</v>
      </c>
      <c r="QO47" s="42"/>
      <c r="QP47" s="45" t="s">
        <v>120</v>
      </c>
      <c r="QQ47" s="42"/>
      <c r="QR47" s="44" t="s">
        <v>119</v>
      </c>
      <c r="QS47" s="42"/>
      <c r="QT47" s="45" t="s">
        <v>120</v>
      </c>
      <c r="QU47" s="42"/>
      <c r="QV47" s="46" t="s">
        <v>121</v>
      </c>
      <c r="QW47" s="42"/>
      <c r="QX47" s="44" t="s">
        <v>119</v>
      </c>
      <c r="QY47" s="42"/>
      <c r="QZ47" s="45" t="s">
        <v>120</v>
      </c>
      <c r="RA47" s="42"/>
      <c r="RB47" s="44" t="s">
        <v>119</v>
      </c>
      <c r="RC47" s="42"/>
      <c r="RD47" s="45" t="s">
        <v>120</v>
      </c>
      <c r="RE47" s="42"/>
      <c r="RF47" s="46" t="s">
        <v>121</v>
      </c>
      <c r="RG47" s="42"/>
      <c r="RH47" s="44" t="s">
        <v>119</v>
      </c>
      <c r="RI47" s="42"/>
      <c r="RJ47" s="45" t="s">
        <v>120</v>
      </c>
      <c r="RK47" s="42"/>
      <c r="RL47" s="44" t="s">
        <v>119</v>
      </c>
      <c r="RM47" s="42"/>
      <c r="RN47" s="45" t="s">
        <v>120</v>
      </c>
      <c r="RO47" s="42"/>
      <c r="RP47" s="46" t="s">
        <v>121</v>
      </c>
      <c r="RQ47" s="42"/>
      <c r="RR47" s="44" t="s">
        <v>119</v>
      </c>
      <c r="RS47" s="42"/>
      <c r="RT47" s="45" t="s">
        <v>120</v>
      </c>
      <c r="RU47" s="42"/>
      <c r="RV47" s="44" t="s">
        <v>119</v>
      </c>
      <c r="RW47" s="42"/>
      <c r="RX47" s="45" t="s">
        <v>120</v>
      </c>
      <c r="RY47" s="42"/>
      <c r="RZ47" s="46" t="s">
        <v>121</v>
      </c>
      <c r="SA47" s="42"/>
      <c r="SB47" s="44" t="s">
        <v>119</v>
      </c>
      <c r="SC47" s="42"/>
      <c r="SD47" s="45" t="s">
        <v>120</v>
      </c>
      <c r="SE47" s="42"/>
      <c r="SF47" s="44" t="s">
        <v>119</v>
      </c>
      <c r="SG47" s="42"/>
      <c r="SH47" s="45" t="s">
        <v>120</v>
      </c>
      <c r="SI47" s="42"/>
      <c r="SJ47" s="46" t="s">
        <v>121</v>
      </c>
      <c r="SK47" s="42"/>
      <c r="SL47" s="44" t="s">
        <v>119</v>
      </c>
      <c r="SM47" s="42"/>
      <c r="SN47" s="45" t="s">
        <v>120</v>
      </c>
      <c r="SO47" s="42"/>
      <c r="SP47" s="44" t="s">
        <v>119</v>
      </c>
      <c r="SQ47" s="42"/>
      <c r="SR47" s="45" t="s">
        <v>120</v>
      </c>
      <c r="SS47" s="42"/>
      <c r="ST47" s="46" t="s">
        <v>121</v>
      </c>
      <c r="SU47" s="42"/>
      <c r="SV47" s="44" t="s">
        <v>119</v>
      </c>
      <c r="SW47" s="42"/>
      <c r="SX47" s="45" t="s">
        <v>120</v>
      </c>
      <c r="SY47" s="42"/>
      <c r="SZ47" s="44" t="s">
        <v>119</v>
      </c>
      <c r="TA47" s="42"/>
      <c r="TB47" s="45" t="s">
        <v>120</v>
      </c>
      <c r="TC47" s="42"/>
      <c r="TD47" s="46" t="s">
        <v>121</v>
      </c>
      <c r="TE47" s="42"/>
      <c r="TF47" s="44" t="s">
        <v>119</v>
      </c>
      <c r="TG47" s="42"/>
      <c r="TH47" s="45" t="s">
        <v>120</v>
      </c>
      <c r="TI47" s="42"/>
      <c r="TJ47" s="44" t="s">
        <v>119</v>
      </c>
      <c r="TK47" s="42"/>
      <c r="TL47" s="45" t="s">
        <v>120</v>
      </c>
      <c r="TM47" s="42"/>
      <c r="TN47" s="46" t="s">
        <v>121</v>
      </c>
      <c r="TO47" s="42"/>
      <c r="TP47" s="44" t="s">
        <v>119</v>
      </c>
      <c r="TQ47" s="42"/>
      <c r="TR47" s="45" t="s">
        <v>120</v>
      </c>
      <c r="TS47" s="42"/>
      <c r="TT47" s="44" t="s">
        <v>119</v>
      </c>
      <c r="TU47" s="42"/>
      <c r="TV47" s="45" t="s">
        <v>120</v>
      </c>
      <c r="TW47" s="42"/>
      <c r="TX47" s="46" t="s">
        <v>121</v>
      </c>
      <c r="TY47" s="42"/>
      <c r="TZ47" s="44" t="s">
        <v>119</v>
      </c>
      <c r="UA47" s="42"/>
      <c r="UB47" s="45" t="s">
        <v>120</v>
      </c>
      <c r="UC47" s="42"/>
      <c r="UD47" s="44" t="s">
        <v>119</v>
      </c>
      <c r="UE47" s="42"/>
      <c r="UF47" s="45" t="s">
        <v>120</v>
      </c>
      <c r="UG47" s="42"/>
      <c r="UH47" s="46" t="s">
        <v>121</v>
      </c>
      <c r="UI47" s="42"/>
      <c r="UJ47" s="44" t="s">
        <v>119</v>
      </c>
      <c r="UK47" s="42"/>
      <c r="UL47" s="45" t="s">
        <v>120</v>
      </c>
      <c r="UM47" s="42"/>
      <c r="UN47" s="44" t="s">
        <v>119</v>
      </c>
      <c r="UO47" s="42"/>
      <c r="UP47" s="45" t="s">
        <v>120</v>
      </c>
      <c r="UQ47" s="42"/>
      <c r="UR47" s="46" t="s">
        <v>121</v>
      </c>
      <c r="US47" s="42"/>
      <c r="UT47" s="44" t="s">
        <v>119</v>
      </c>
      <c r="UU47" s="42"/>
      <c r="UV47" s="45" t="s">
        <v>120</v>
      </c>
      <c r="UW47" s="42"/>
      <c r="UX47" s="44" t="s">
        <v>119</v>
      </c>
      <c r="UY47" s="42"/>
      <c r="UZ47" s="45" t="s">
        <v>120</v>
      </c>
      <c r="VA47" s="42"/>
      <c r="VB47" s="46" t="s">
        <v>121</v>
      </c>
      <c r="VC47" s="42"/>
      <c r="VD47" s="44" t="s">
        <v>119</v>
      </c>
      <c r="VE47" s="42"/>
      <c r="VF47" s="45" t="s">
        <v>120</v>
      </c>
      <c r="VG47" s="42"/>
      <c r="VH47" s="44" t="s">
        <v>119</v>
      </c>
      <c r="VI47" s="42"/>
      <c r="VJ47" s="45" t="s">
        <v>120</v>
      </c>
      <c r="VK47" s="42"/>
      <c r="VL47" s="46" t="s">
        <v>121</v>
      </c>
      <c r="VM47" s="42"/>
      <c r="VN47" s="44" t="s">
        <v>119</v>
      </c>
      <c r="VO47" s="42"/>
      <c r="VP47" s="45" t="s">
        <v>120</v>
      </c>
      <c r="VQ47" s="42"/>
      <c r="VR47" s="44" t="s">
        <v>119</v>
      </c>
      <c r="VS47" s="42"/>
      <c r="VT47" s="45" t="s">
        <v>120</v>
      </c>
      <c r="VU47" s="42"/>
      <c r="VV47" s="46" t="s">
        <v>121</v>
      </c>
      <c r="VW47" s="42"/>
      <c r="VX47" s="44" t="s">
        <v>119</v>
      </c>
      <c r="VY47" s="42"/>
      <c r="VZ47" s="45" t="s">
        <v>120</v>
      </c>
      <c r="WA47" s="42"/>
      <c r="WB47" s="44" t="s">
        <v>119</v>
      </c>
      <c r="WC47" s="42"/>
    </row>
    <row r="48" spans="1:601">
      <c r="A48" s="44" t="s">
        <v>119</v>
      </c>
      <c r="B48" s="42"/>
      <c r="C48" s="42"/>
      <c r="D48" s="45" t="s">
        <v>120</v>
      </c>
      <c r="E48" s="42"/>
      <c r="F48" s="43" t="s">
        <v>118</v>
      </c>
      <c r="G48" s="42"/>
      <c r="H48" s="44" t="s">
        <v>119</v>
      </c>
      <c r="I48" s="42"/>
      <c r="J48" s="43" t="s">
        <v>118</v>
      </c>
      <c r="K48" s="42"/>
      <c r="L48" s="44" t="s">
        <v>119</v>
      </c>
      <c r="M48" s="42"/>
      <c r="N48" s="45" t="s">
        <v>120</v>
      </c>
      <c r="O48" s="42"/>
      <c r="P48" s="43" t="s">
        <v>118</v>
      </c>
      <c r="Q48" s="61"/>
      <c r="R48" s="44" t="s">
        <v>119</v>
      </c>
      <c r="S48" s="42"/>
      <c r="T48" s="43" t="s">
        <v>118</v>
      </c>
      <c r="V48" s="44" t="s">
        <v>119</v>
      </c>
      <c r="W48" s="42"/>
      <c r="X48" s="45" t="s">
        <v>120</v>
      </c>
      <c r="Y48" s="42"/>
      <c r="Z48" s="43" t="s">
        <v>118</v>
      </c>
      <c r="AA48" s="42"/>
      <c r="AB48" s="44" t="s">
        <v>119</v>
      </c>
      <c r="AC48" s="42"/>
      <c r="AD48" s="43" t="s">
        <v>118</v>
      </c>
      <c r="AE48" s="42"/>
      <c r="AF48" s="44" t="s">
        <v>119</v>
      </c>
      <c r="AG48" s="42"/>
      <c r="AH48" s="45" t="s">
        <v>120</v>
      </c>
      <c r="AI48" s="42"/>
      <c r="AJ48" s="43" t="s">
        <v>118</v>
      </c>
      <c r="AK48" s="61"/>
      <c r="AL48" s="44" t="s">
        <v>119</v>
      </c>
      <c r="AM48" s="42"/>
      <c r="AN48" s="43" t="s">
        <v>118</v>
      </c>
      <c r="AP48" s="44" t="s">
        <v>119</v>
      </c>
      <c r="AQ48" s="42"/>
      <c r="AR48" s="45" t="s">
        <v>120</v>
      </c>
      <c r="AS48" s="42"/>
      <c r="AT48" s="43" t="s">
        <v>118</v>
      </c>
      <c r="AU48" s="42"/>
      <c r="AV48" s="44" t="s">
        <v>119</v>
      </c>
      <c r="AW48" s="42"/>
      <c r="AX48" s="43" t="s">
        <v>118</v>
      </c>
      <c r="AY48" s="42"/>
      <c r="AZ48" s="44" t="s">
        <v>119</v>
      </c>
      <c r="BA48" s="42"/>
      <c r="BB48" s="45" t="s">
        <v>120</v>
      </c>
      <c r="BC48" s="42"/>
      <c r="BD48" s="43" t="s">
        <v>118</v>
      </c>
      <c r="BE48" s="61"/>
      <c r="BF48" s="44" t="s">
        <v>119</v>
      </c>
      <c r="BG48" s="42"/>
      <c r="BH48" s="43" t="s">
        <v>118</v>
      </c>
      <c r="BJ48" s="44" t="s">
        <v>119</v>
      </c>
      <c r="BK48" s="42"/>
      <c r="BL48" s="45" t="s">
        <v>120</v>
      </c>
      <c r="BM48" s="42"/>
      <c r="BN48" s="43" t="s">
        <v>118</v>
      </c>
      <c r="BO48" s="42"/>
      <c r="BP48" s="44" t="s">
        <v>119</v>
      </c>
      <c r="BQ48" s="42"/>
      <c r="BR48" s="43" t="s">
        <v>118</v>
      </c>
      <c r="BS48" s="42"/>
      <c r="BT48" s="44" t="s">
        <v>119</v>
      </c>
      <c r="BU48" s="42"/>
      <c r="BV48" s="45" t="s">
        <v>120</v>
      </c>
      <c r="BW48" s="42"/>
      <c r="BX48" s="43" t="s">
        <v>118</v>
      </c>
      <c r="BY48" s="61"/>
      <c r="BZ48" s="44" t="s">
        <v>119</v>
      </c>
      <c r="CA48" s="42"/>
      <c r="CB48" s="43" t="s">
        <v>118</v>
      </c>
      <c r="CD48" s="44" t="s">
        <v>119</v>
      </c>
      <c r="CE48" s="42"/>
      <c r="CF48" s="45" t="s">
        <v>120</v>
      </c>
      <c r="CG48" s="42"/>
      <c r="CH48" s="43" t="s">
        <v>118</v>
      </c>
      <c r="CI48" s="42"/>
      <c r="CJ48" s="44" t="s">
        <v>119</v>
      </c>
      <c r="CK48" s="42"/>
      <c r="CL48" s="43" t="s">
        <v>118</v>
      </c>
      <c r="CM48" s="42"/>
      <c r="CN48" s="44" t="s">
        <v>119</v>
      </c>
      <c r="CO48" s="42"/>
      <c r="CP48" s="45" t="s">
        <v>120</v>
      </c>
      <c r="CQ48" s="42"/>
      <c r="CR48" s="43" t="s">
        <v>118</v>
      </c>
      <c r="CS48" s="61"/>
      <c r="CT48" s="44" t="s">
        <v>119</v>
      </c>
      <c r="CU48" s="42"/>
      <c r="CV48" s="43" t="s">
        <v>118</v>
      </c>
      <c r="CX48" s="44" t="s">
        <v>119</v>
      </c>
      <c r="CY48" s="42"/>
      <c r="CZ48" s="45" t="s">
        <v>120</v>
      </c>
      <c r="DA48" s="42"/>
      <c r="DB48" s="43" t="s">
        <v>118</v>
      </c>
      <c r="DC48" s="42"/>
      <c r="DD48" s="44" t="s">
        <v>119</v>
      </c>
      <c r="DE48" s="42"/>
      <c r="DF48" s="43" t="s">
        <v>118</v>
      </c>
      <c r="DG48" s="42"/>
      <c r="DH48" s="44" t="s">
        <v>119</v>
      </c>
      <c r="DI48" s="42"/>
      <c r="DJ48" s="45" t="s">
        <v>120</v>
      </c>
      <c r="DK48" s="42"/>
      <c r="DL48" s="43" t="s">
        <v>118</v>
      </c>
      <c r="DM48" s="61"/>
      <c r="DN48" s="44" t="s">
        <v>119</v>
      </c>
      <c r="DO48" s="42"/>
      <c r="DP48" s="43" t="s">
        <v>118</v>
      </c>
      <c r="DR48" s="44" t="s">
        <v>119</v>
      </c>
      <c r="DS48" s="42"/>
      <c r="DT48" s="45" t="s">
        <v>120</v>
      </c>
      <c r="DU48" s="42"/>
      <c r="DV48" s="43" t="s">
        <v>118</v>
      </c>
      <c r="DW48" s="42"/>
      <c r="DX48" s="44" t="s">
        <v>119</v>
      </c>
      <c r="DY48" s="42"/>
      <c r="DZ48" s="43" t="s">
        <v>118</v>
      </c>
      <c r="EA48" s="42"/>
      <c r="EB48" s="44" t="s">
        <v>119</v>
      </c>
      <c r="EC48" s="42"/>
      <c r="ED48" s="45" t="s">
        <v>120</v>
      </c>
      <c r="EE48" s="42"/>
      <c r="EF48" s="43" t="s">
        <v>118</v>
      </c>
      <c r="EG48" s="61"/>
      <c r="EH48" s="44" t="s">
        <v>119</v>
      </c>
      <c r="EI48" s="42"/>
      <c r="EJ48" s="43" t="s">
        <v>118</v>
      </c>
      <c r="EL48" s="44" t="s">
        <v>119</v>
      </c>
      <c r="EM48" s="42"/>
      <c r="EN48" s="45" t="s">
        <v>120</v>
      </c>
      <c r="EO48" s="42"/>
      <c r="EP48" s="43" t="s">
        <v>118</v>
      </c>
      <c r="EQ48" s="42"/>
      <c r="ER48" s="44" t="s">
        <v>119</v>
      </c>
      <c r="ES48" s="42"/>
      <c r="ET48" s="43" t="s">
        <v>118</v>
      </c>
      <c r="EU48" s="42"/>
      <c r="EV48" s="44" t="s">
        <v>119</v>
      </c>
      <c r="EW48" s="42"/>
      <c r="EX48" s="45" t="s">
        <v>120</v>
      </c>
      <c r="EY48" s="42"/>
      <c r="EZ48" s="43" t="s">
        <v>118</v>
      </c>
      <c r="FA48" s="61"/>
      <c r="FB48" s="44" t="s">
        <v>119</v>
      </c>
      <c r="FC48" s="42"/>
      <c r="FD48" s="43" t="s">
        <v>118</v>
      </c>
      <c r="FF48" s="44" t="s">
        <v>119</v>
      </c>
      <c r="FG48" s="42"/>
      <c r="FH48" s="45" t="s">
        <v>120</v>
      </c>
      <c r="FI48" s="42"/>
      <c r="FJ48" s="43" t="s">
        <v>118</v>
      </c>
      <c r="FK48" s="42"/>
      <c r="FL48" s="44" t="s">
        <v>119</v>
      </c>
      <c r="FM48" s="42"/>
      <c r="FN48" s="43" t="s">
        <v>118</v>
      </c>
      <c r="FO48" s="42"/>
      <c r="FP48" s="44" t="s">
        <v>119</v>
      </c>
      <c r="FQ48" s="42"/>
      <c r="FR48" s="45" t="s">
        <v>120</v>
      </c>
      <c r="FS48" s="42"/>
      <c r="FT48" s="43" t="s">
        <v>118</v>
      </c>
      <c r="FU48" s="61"/>
      <c r="FV48" s="44" t="s">
        <v>119</v>
      </c>
      <c r="FW48" s="42"/>
      <c r="FX48" s="43" t="s">
        <v>118</v>
      </c>
      <c r="FZ48" s="44" t="s">
        <v>119</v>
      </c>
      <c r="GA48" s="42"/>
      <c r="GB48" s="45" t="s">
        <v>120</v>
      </c>
      <c r="GC48" s="42"/>
      <c r="GD48" s="43" t="s">
        <v>118</v>
      </c>
      <c r="GE48" s="42"/>
      <c r="GF48" s="44" t="s">
        <v>119</v>
      </c>
      <c r="GG48" s="42"/>
      <c r="GH48" s="43" t="s">
        <v>118</v>
      </c>
      <c r="GI48" s="42"/>
      <c r="GJ48" s="44" t="s">
        <v>119</v>
      </c>
      <c r="GK48" s="42"/>
      <c r="GL48" s="45" t="s">
        <v>120</v>
      </c>
      <c r="GM48" s="42"/>
      <c r="GN48" s="43" t="s">
        <v>118</v>
      </c>
      <c r="GO48" s="61"/>
      <c r="GP48" s="44" t="s">
        <v>119</v>
      </c>
      <c r="GQ48" s="42"/>
      <c r="GR48" s="43" t="s">
        <v>118</v>
      </c>
      <c r="GT48" s="44" t="s">
        <v>119</v>
      </c>
      <c r="GU48" s="42"/>
      <c r="GV48" s="45" t="s">
        <v>120</v>
      </c>
      <c r="GW48" s="42"/>
      <c r="GX48" s="43" t="s">
        <v>118</v>
      </c>
      <c r="GY48" s="42"/>
      <c r="GZ48" s="44" t="s">
        <v>119</v>
      </c>
      <c r="HA48" s="42"/>
      <c r="HB48" s="43" t="s">
        <v>118</v>
      </c>
      <c r="HC48" s="42"/>
      <c r="HD48" s="44" t="s">
        <v>119</v>
      </c>
      <c r="HE48" s="42"/>
      <c r="HF48" s="45" t="s">
        <v>120</v>
      </c>
      <c r="HG48" s="42"/>
      <c r="HH48" s="43" t="s">
        <v>118</v>
      </c>
      <c r="HI48" s="61"/>
      <c r="HJ48" s="44" t="s">
        <v>119</v>
      </c>
      <c r="HK48" s="42"/>
      <c r="HL48" s="43" t="s">
        <v>118</v>
      </c>
      <c r="HN48" s="44" t="s">
        <v>119</v>
      </c>
      <c r="HO48" s="42"/>
      <c r="HP48" s="45" t="s">
        <v>120</v>
      </c>
      <c r="HQ48" s="42"/>
      <c r="HR48" s="43" t="s">
        <v>118</v>
      </c>
      <c r="HS48" s="42"/>
      <c r="HT48" s="44" t="s">
        <v>119</v>
      </c>
      <c r="HU48" s="42"/>
      <c r="HV48" s="43" t="s">
        <v>118</v>
      </c>
      <c r="HW48" s="42"/>
      <c r="HX48" s="44" t="s">
        <v>119</v>
      </c>
      <c r="HY48" s="42"/>
      <c r="HZ48" s="45" t="s">
        <v>120</v>
      </c>
      <c r="IA48" s="42"/>
      <c r="IB48" s="43" t="s">
        <v>118</v>
      </c>
      <c r="IC48" s="61"/>
      <c r="ID48" s="44" t="s">
        <v>119</v>
      </c>
      <c r="IE48" s="42"/>
      <c r="IF48" s="43" t="s">
        <v>118</v>
      </c>
      <c r="IH48" s="44" t="s">
        <v>119</v>
      </c>
      <c r="II48" s="42"/>
      <c r="IJ48" s="45" t="s">
        <v>120</v>
      </c>
      <c r="IK48" s="42"/>
      <c r="IL48" s="43" t="s">
        <v>118</v>
      </c>
      <c r="IM48" s="42"/>
      <c r="IN48" s="44" t="s">
        <v>119</v>
      </c>
      <c r="IO48" s="42"/>
      <c r="IP48" s="43" t="s">
        <v>118</v>
      </c>
      <c r="IQ48" s="42"/>
      <c r="IR48" s="44" t="s">
        <v>119</v>
      </c>
      <c r="IS48" s="42"/>
      <c r="IT48" s="45" t="s">
        <v>120</v>
      </c>
      <c r="IU48" s="42"/>
      <c r="IV48" s="43" t="s">
        <v>118</v>
      </c>
      <c r="IW48" s="61"/>
      <c r="IX48" s="44" t="s">
        <v>119</v>
      </c>
      <c r="IY48" s="42"/>
      <c r="IZ48" s="43" t="s">
        <v>118</v>
      </c>
      <c r="JB48" s="44" t="s">
        <v>119</v>
      </c>
      <c r="JC48" s="42"/>
      <c r="JD48" s="45" t="s">
        <v>120</v>
      </c>
      <c r="JE48" s="42"/>
      <c r="JF48" s="43" t="s">
        <v>118</v>
      </c>
      <c r="JG48" s="42"/>
      <c r="JH48" s="44" t="s">
        <v>119</v>
      </c>
      <c r="JI48" s="42"/>
      <c r="JJ48" s="43" t="s">
        <v>118</v>
      </c>
      <c r="JK48" s="42"/>
      <c r="JL48" s="44" t="s">
        <v>119</v>
      </c>
      <c r="JM48" s="42"/>
      <c r="JN48" s="45" t="s">
        <v>120</v>
      </c>
      <c r="JO48" s="42"/>
      <c r="JP48" s="43" t="s">
        <v>118</v>
      </c>
      <c r="JQ48" s="61"/>
      <c r="JR48" s="44" t="s">
        <v>119</v>
      </c>
      <c r="JS48" s="42"/>
      <c r="JT48" s="43" t="s">
        <v>118</v>
      </c>
      <c r="JV48" s="44" t="s">
        <v>119</v>
      </c>
      <c r="JW48" s="42"/>
      <c r="JX48" s="45" t="s">
        <v>120</v>
      </c>
      <c r="JY48" s="42"/>
      <c r="JZ48" s="43" t="s">
        <v>118</v>
      </c>
      <c r="KA48" s="42"/>
      <c r="KB48" s="44" t="s">
        <v>119</v>
      </c>
      <c r="KC48" s="42"/>
      <c r="KD48" s="43" t="s">
        <v>118</v>
      </c>
      <c r="KE48" s="42"/>
      <c r="KF48" s="44" t="s">
        <v>119</v>
      </c>
      <c r="KG48" s="42"/>
      <c r="KH48" s="45" t="s">
        <v>120</v>
      </c>
      <c r="KI48" s="42"/>
      <c r="KJ48" s="43" t="s">
        <v>118</v>
      </c>
      <c r="KK48" s="61"/>
      <c r="KL48" s="44" t="s">
        <v>119</v>
      </c>
      <c r="KM48" s="42"/>
      <c r="KN48" s="43" t="s">
        <v>118</v>
      </c>
      <c r="KP48" s="44" t="s">
        <v>119</v>
      </c>
      <c r="KQ48" s="42"/>
      <c r="KR48" s="45" t="s">
        <v>120</v>
      </c>
      <c r="KS48" s="42"/>
      <c r="KT48" s="43" t="s">
        <v>118</v>
      </c>
      <c r="KU48" s="42"/>
      <c r="KV48" s="44" t="s">
        <v>119</v>
      </c>
      <c r="KW48" s="42"/>
      <c r="KX48" s="43" t="s">
        <v>118</v>
      </c>
      <c r="KY48" s="42"/>
      <c r="KZ48" s="44" t="s">
        <v>119</v>
      </c>
      <c r="LA48" s="42"/>
      <c r="LB48" s="45" t="s">
        <v>120</v>
      </c>
      <c r="LC48" s="42"/>
      <c r="LD48" s="43" t="s">
        <v>118</v>
      </c>
      <c r="LE48" s="61"/>
      <c r="LF48" s="44" t="s">
        <v>119</v>
      </c>
      <c r="LG48" s="42"/>
      <c r="LH48" s="43" t="s">
        <v>118</v>
      </c>
      <c r="LJ48" s="44" t="s">
        <v>119</v>
      </c>
      <c r="LK48" s="42"/>
      <c r="LL48" s="45" t="s">
        <v>120</v>
      </c>
      <c r="LM48" s="42"/>
      <c r="LN48" s="43" t="s">
        <v>118</v>
      </c>
      <c r="LO48" s="42"/>
      <c r="LP48" s="44" t="s">
        <v>119</v>
      </c>
      <c r="LQ48" s="42"/>
      <c r="LR48" s="43" t="s">
        <v>118</v>
      </c>
      <c r="LS48" s="42"/>
      <c r="LT48" s="44" t="s">
        <v>119</v>
      </c>
      <c r="LU48" s="42"/>
      <c r="LV48" s="45" t="s">
        <v>120</v>
      </c>
      <c r="LW48" s="42"/>
      <c r="LX48" s="43" t="s">
        <v>118</v>
      </c>
      <c r="LY48" s="61"/>
      <c r="LZ48" s="44" t="s">
        <v>119</v>
      </c>
      <c r="MA48" s="42"/>
      <c r="MB48" s="43" t="s">
        <v>118</v>
      </c>
      <c r="MD48" s="44" t="s">
        <v>119</v>
      </c>
      <c r="ME48" s="42"/>
      <c r="MF48" s="45" t="s">
        <v>120</v>
      </c>
      <c r="MG48" s="42"/>
      <c r="MH48" s="43" t="s">
        <v>118</v>
      </c>
      <c r="MI48" s="42"/>
      <c r="MJ48" s="44" t="s">
        <v>119</v>
      </c>
      <c r="MK48" s="42"/>
      <c r="ML48" s="43" t="s">
        <v>118</v>
      </c>
      <c r="MM48" s="42"/>
      <c r="MN48" s="44" t="s">
        <v>119</v>
      </c>
      <c r="MO48" s="42"/>
      <c r="MP48" s="45" t="s">
        <v>120</v>
      </c>
      <c r="MQ48" s="42"/>
      <c r="MR48" s="43" t="s">
        <v>118</v>
      </c>
      <c r="MS48" s="61"/>
      <c r="MT48" s="44" t="s">
        <v>119</v>
      </c>
      <c r="MU48" s="42"/>
      <c r="MV48" s="43" t="s">
        <v>118</v>
      </c>
      <c r="MX48" s="44" t="s">
        <v>119</v>
      </c>
      <c r="MY48" s="42"/>
      <c r="MZ48" s="45" t="s">
        <v>120</v>
      </c>
      <c r="NA48" s="42"/>
      <c r="NB48" s="43" t="s">
        <v>118</v>
      </c>
      <c r="NC48" s="42"/>
      <c r="ND48" s="44" t="s">
        <v>119</v>
      </c>
      <c r="NE48" s="42"/>
      <c r="NF48" s="43" t="s">
        <v>118</v>
      </c>
      <c r="NG48" s="42"/>
      <c r="NH48" s="44" t="s">
        <v>119</v>
      </c>
      <c r="NI48" s="42"/>
      <c r="NJ48" s="45" t="s">
        <v>120</v>
      </c>
      <c r="NK48" s="42"/>
      <c r="NL48" s="43" t="s">
        <v>118</v>
      </c>
      <c r="NM48" s="61"/>
      <c r="NN48" s="44" t="s">
        <v>119</v>
      </c>
      <c r="NO48" s="42"/>
      <c r="NP48" s="43" t="s">
        <v>118</v>
      </c>
      <c r="NR48" s="44" t="s">
        <v>119</v>
      </c>
      <c r="NS48" s="42"/>
      <c r="NT48" s="45" t="s">
        <v>120</v>
      </c>
      <c r="NU48" s="42"/>
      <c r="NV48" s="43" t="s">
        <v>118</v>
      </c>
      <c r="NW48" s="42"/>
      <c r="NX48" s="44" t="s">
        <v>119</v>
      </c>
      <c r="NY48" s="42"/>
      <c r="NZ48" s="43" t="s">
        <v>118</v>
      </c>
      <c r="OA48" s="42"/>
      <c r="OB48" s="44" t="s">
        <v>119</v>
      </c>
      <c r="OC48" s="42"/>
      <c r="OD48" s="45" t="s">
        <v>120</v>
      </c>
      <c r="OE48" s="42"/>
      <c r="OF48" s="43" t="s">
        <v>118</v>
      </c>
      <c r="OG48" s="61"/>
      <c r="OH48" s="44" t="s">
        <v>119</v>
      </c>
      <c r="OI48" s="42"/>
      <c r="OJ48" s="43" t="s">
        <v>118</v>
      </c>
      <c r="OL48" s="44" t="s">
        <v>119</v>
      </c>
      <c r="OM48" s="42"/>
      <c r="ON48" s="45" t="s">
        <v>120</v>
      </c>
      <c r="OO48" s="42"/>
      <c r="OP48" s="43" t="s">
        <v>118</v>
      </c>
      <c r="OQ48" s="42"/>
      <c r="OR48" s="44" t="s">
        <v>119</v>
      </c>
      <c r="OS48" s="42"/>
      <c r="OT48" s="43" t="s">
        <v>118</v>
      </c>
      <c r="OU48" s="42"/>
      <c r="OV48" s="44" t="s">
        <v>119</v>
      </c>
      <c r="OW48" s="42"/>
      <c r="OX48" s="45" t="s">
        <v>120</v>
      </c>
      <c r="OY48" s="42"/>
      <c r="OZ48" s="43" t="s">
        <v>118</v>
      </c>
      <c r="PA48" s="61"/>
      <c r="PB48" s="44" t="s">
        <v>119</v>
      </c>
      <c r="PC48" s="42"/>
      <c r="PD48" s="43" t="s">
        <v>118</v>
      </c>
      <c r="PF48" s="44" t="s">
        <v>119</v>
      </c>
      <c r="PG48" s="42"/>
      <c r="PH48" s="45" t="s">
        <v>120</v>
      </c>
      <c r="PI48" s="42"/>
      <c r="PJ48" s="43" t="s">
        <v>118</v>
      </c>
      <c r="PK48" s="42"/>
      <c r="PL48" s="44" t="s">
        <v>119</v>
      </c>
      <c r="PM48" s="42"/>
      <c r="PN48" s="43" t="s">
        <v>118</v>
      </c>
      <c r="PO48" s="42"/>
      <c r="PP48" s="44" t="s">
        <v>119</v>
      </c>
      <c r="PQ48" s="42"/>
      <c r="PR48" s="45" t="s">
        <v>120</v>
      </c>
      <c r="PS48" s="42"/>
      <c r="PT48" s="43" t="s">
        <v>118</v>
      </c>
      <c r="PU48" s="61"/>
      <c r="PV48" s="44" t="s">
        <v>119</v>
      </c>
      <c r="PW48" s="42"/>
      <c r="PX48" s="43" t="s">
        <v>118</v>
      </c>
      <c r="PZ48" s="44" t="s">
        <v>119</v>
      </c>
      <c r="QA48" s="42"/>
      <c r="QB48" s="45" t="s">
        <v>120</v>
      </c>
      <c r="QC48" s="42"/>
      <c r="QD48" s="43" t="s">
        <v>118</v>
      </c>
      <c r="QE48" s="42"/>
      <c r="QF48" s="44" t="s">
        <v>119</v>
      </c>
      <c r="QG48" s="42"/>
      <c r="QH48" s="43" t="s">
        <v>118</v>
      </c>
      <c r="QI48" s="42"/>
      <c r="QJ48" s="44" t="s">
        <v>119</v>
      </c>
      <c r="QK48" s="42"/>
      <c r="QL48" s="45" t="s">
        <v>120</v>
      </c>
      <c r="QM48" s="42"/>
      <c r="QN48" s="43" t="s">
        <v>118</v>
      </c>
      <c r="QO48" s="61"/>
      <c r="QP48" s="44" t="s">
        <v>119</v>
      </c>
      <c r="QQ48" s="42"/>
      <c r="QR48" s="43" t="s">
        <v>118</v>
      </c>
      <c r="QT48" s="44" t="s">
        <v>119</v>
      </c>
      <c r="QU48" s="42"/>
      <c r="QV48" s="45" t="s">
        <v>120</v>
      </c>
      <c r="QW48" s="42"/>
      <c r="QX48" s="43" t="s">
        <v>118</v>
      </c>
      <c r="QY48" s="42"/>
      <c r="QZ48" s="44" t="s">
        <v>119</v>
      </c>
      <c r="RA48" s="42"/>
      <c r="RB48" s="43" t="s">
        <v>118</v>
      </c>
      <c r="RC48" s="42"/>
      <c r="RD48" s="44" t="s">
        <v>119</v>
      </c>
      <c r="RE48" s="42"/>
      <c r="RF48" s="45" t="s">
        <v>120</v>
      </c>
      <c r="RG48" s="42"/>
      <c r="RH48" s="43" t="s">
        <v>118</v>
      </c>
      <c r="RI48" s="61"/>
      <c r="RJ48" s="44" t="s">
        <v>119</v>
      </c>
      <c r="RK48" s="42"/>
      <c r="RL48" s="43" t="s">
        <v>118</v>
      </c>
      <c r="RN48" s="44" t="s">
        <v>119</v>
      </c>
      <c r="RO48" s="42"/>
      <c r="RP48" s="45" t="s">
        <v>120</v>
      </c>
      <c r="RQ48" s="42"/>
      <c r="RR48" s="43" t="s">
        <v>118</v>
      </c>
      <c r="RS48" s="42"/>
      <c r="RT48" s="44" t="s">
        <v>119</v>
      </c>
      <c r="RU48" s="42"/>
      <c r="RV48" s="43" t="s">
        <v>118</v>
      </c>
      <c r="RW48" s="42"/>
      <c r="RX48" s="44" t="s">
        <v>119</v>
      </c>
      <c r="RY48" s="42"/>
      <c r="RZ48" s="45" t="s">
        <v>120</v>
      </c>
      <c r="SA48" s="42"/>
      <c r="SB48" s="43" t="s">
        <v>118</v>
      </c>
      <c r="SC48" s="61"/>
      <c r="SD48" s="44" t="s">
        <v>119</v>
      </c>
      <c r="SE48" s="42"/>
      <c r="SF48" s="43" t="s">
        <v>118</v>
      </c>
      <c r="SH48" s="44" t="s">
        <v>119</v>
      </c>
      <c r="SI48" s="42"/>
      <c r="SJ48" s="45" t="s">
        <v>120</v>
      </c>
      <c r="SK48" s="42"/>
      <c r="SL48" s="43" t="s">
        <v>118</v>
      </c>
      <c r="SM48" s="42"/>
      <c r="SN48" s="44" t="s">
        <v>119</v>
      </c>
      <c r="SO48" s="42"/>
      <c r="SP48" s="43" t="s">
        <v>118</v>
      </c>
      <c r="SQ48" s="42"/>
      <c r="SR48" s="44" t="s">
        <v>119</v>
      </c>
      <c r="SS48" s="42"/>
      <c r="ST48" s="45" t="s">
        <v>120</v>
      </c>
      <c r="SU48" s="42"/>
      <c r="SV48" s="43" t="s">
        <v>118</v>
      </c>
      <c r="SW48" s="61"/>
      <c r="SX48" s="44" t="s">
        <v>119</v>
      </c>
      <c r="SY48" s="42"/>
      <c r="SZ48" s="43" t="s">
        <v>118</v>
      </c>
      <c r="TB48" s="44" t="s">
        <v>119</v>
      </c>
      <c r="TC48" s="42"/>
      <c r="TD48" s="45" t="s">
        <v>120</v>
      </c>
      <c r="TE48" s="42"/>
      <c r="TF48" s="43" t="s">
        <v>118</v>
      </c>
      <c r="TG48" s="42"/>
      <c r="TH48" s="44" t="s">
        <v>119</v>
      </c>
      <c r="TI48" s="42"/>
      <c r="TJ48" s="43" t="s">
        <v>118</v>
      </c>
      <c r="TK48" s="42"/>
      <c r="TL48" s="44" t="s">
        <v>119</v>
      </c>
      <c r="TM48" s="42"/>
      <c r="TN48" s="45" t="s">
        <v>120</v>
      </c>
      <c r="TO48" s="42"/>
      <c r="TP48" s="43" t="s">
        <v>118</v>
      </c>
      <c r="TQ48" s="61"/>
      <c r="TR48" s="44" t="s">
        <v>119</v>
      </c>
      <c r="TS48" s="42"/>
      <c r="TT48" s="43" t="s">
        <v>118</v>
      </c>
      <c r="TV48" s="44" t="s">
        <v>119</v>
      </c>
      <c r="TW48" s="42"/>
      <c r="TX48" s="45" t="s">
        <v>120</v>
      </c>
      <c r="TY48" s="42"/>
      <c r="TZ48" s="43" t="s">
        <v>118</v>
      </c>
      <c r="UA48" s="42"/>
      <c r="UB48" s="44" t="s">
        <v>119</v>
      </c>
      <c r="UC48" s="42"/>
      <c r="UD48" s="43" t="s">
        <v>118</v>
      </c>
      <c r="UE48" s="42"/>
      <c r="UF48" s="44" t="s">
        <v>119</v>
      </c>
      <c r="UG48" s="42"/>
      <c r="UH48" s="45" t="s">
        <v>120</v>
      </c>
      <c r="UI48" s="42"/>
      <c r="UJ48" s="43" t="s">
        <v>118</v>
      </c>
      <c r="UK48" s="61"/>
      <c r="UL48" s="44" t="s">
        <v>119</v>
      </c>
      <c r="UM48" s="42"/>
      <c r="UN48" s="43" t="s">
        <v>118</v>
      </c>
      <c r="UP48" s="44" t="s">
        <v>119</v>
      </c>
      <c r="UQ48" s="42"/>
      <c r="UR48" s="45" t="s">
        <v>120</v>
      </c>
      <c r="US48" s="42"/>
      <c r="UT48" s="43" t="s">
        <v>118</v>
      </c>
      <c r="UU48" s="42"/>
      <c r="UV48" s="44" t="s">
        <v>119</v>
      </c>
      <c r="UW48" s="42"/>
      <c r="UX48" s="43" t="s">
        <v>118</v>
      </c>
      <c r="UY48" s="42"/>
      <c r="UZ48" s="44" t="s">
        <v>119</v>
      </c>
      <c r="VA48" s="42"/>
      <c r="VB48" s="45" t="s">
        <v>120</v>
      </c>
      <c r="VC48" s="42"/>
      <c r="VD48" s="43" t="s">
        <v>118</v>
      </c>
      <c r="VE48" s="61"/>
      <c r="VF48" s="44" t="s">
        <v>119</v>
      </c>
      <c r="VG48" s="42"/>
      <c r="VH48" s="43" t="s">
        <v>118</v>
      </c>
      <c r="VJ48" s="44" t="s">
        <v>119</v>
      </c>
      <c r="VK48" s="42"/>
      <c r="VL48" s="45" t="s">
        <v>120</v>
      </c>
      <c r="VM48" s="42"/>
      <c r="VN48" s="43" t="s">
        <v>118</v>
      </c>
      <c r="VO48" s="42"/>
      <c r="VP48" s="44" t="s">
        <v>119</v>
      </c>
      <c r="VQ48" s="42"/>
      <c r="VR48" s="43" t="s">
        <v>118</v>
      </c>
      <c r="VS48" s="42"/>
      <c r="VT48" s="44" t="s">
        <v>119</v>
      </c>
      <c r="VU48" s="42"/>
      <c r="VV48" s="45" t="s">
        <v>120</v>
      </c>
      <c r="VW48" s="42"/>
      <c r="VX48" s="43" t="s">
        <v>118</v>
      </c>
      <c r="VY48" s="61"/>
      <c r="VZ48" s="44" t="s">
        <v>119</v>
      </c>
      <c r="WA48" s="42"/>
      <c r="WB48" s="43" t="s">
        <v>118</v>
      </c>
    </row>
    <row r="49" spans="1:599" ht="45.75" customHeight="1">
      <c r="A49" s="43" t="s">
        <v>118</v>
      </c>
      <c r="B49" s="42"/>
      <c r="C49" s="74"/>
      <c r="D49" s="44" t="s">
        <v>119</v>
      </c>
      <c r="E49" s="42"/>
      <c r="F49" s="54"/>
      <c r="H49" s="43" t="s">
        <v>118</v>
      </c>
      <c r="I49" s="42"/>
      <c r="L49" s="43" t="s">
        <v>118</v>
      </c>
      <c r="M49" s="61"/>
      <c r="N49" s="44" t="s">
        <v>119</v>
      </c>
      <c r="O49" s="42"/>
      <c r="R49" s="43" t="s">
        <v>118</v>
      </c>
      <c r="S49" s="61"/>
      <c r="V49" s="43" t="s">
        <v>118</v>
      </c>
      <c r="W49" s="42"/>
      <c r="X49" s="44" t="s">
        <v>119</v>
      </c>
      <c r="Y49" s="42"/>
      <c r="Z49" s="54"/>
      <c r="AB49" s="43" t="s">
        <v>118</v>
      </c>
      <c r="AC49" s="42"/>
      <c r="AF49" s="43" t="s">
        <v>118</v>
      </c>
      <c r="AG49" s="61"/>
      <c r="AH49" s="44" t="s">
        <v>119</v>
      </c>
      <c r="AI49" s="42"/>
      <c r="AL49" s="43" t="s">
        <v>118</v>
      </c>
      <c r="AM49" s="61"/>
      <c r="AP49" s="43" t="s">
        <v>118</v>
      </c>
      <c r="AQ49" s="42"/>
      <c r="AR49" s="44" t="s">
        <v>119</v>
      </c>
      <c r="AS49" s="42"/>
      <c r="AT49" s="54"/>
      <c r="AV49" s="43" t="s">
        <v>118</v>
      </c>
      <c r="AW49" s="42"/>
      <c r="AZ49" s="43" t="s">
        <v>118</v>
      </c>
      <c r="BA49" s="61"/>
      <c r="BB49" s="44" t="s">
        <v>119</v>
      </c>
      <c r="BC49" s="42"/>
      <c r="BF49" s="43" t="s">
        <v>118</v>
      </c>
      <c r="BG49" s="61"/>
      <c r="BJ49" s="43" t="s">
        <v>118</v>
      </c>
      <c r="BK49" s="42"/>
      <c r="BL49" s="44" t="s">
        <v>119</v>
      </c>
      <c r="BM49" s="42"/>
      <c r="BN49" s="54"/>
      <c r="BP49" s="43" t="s">
        <v>118</v>
      </c>
      <c r="BQ49" s="42"/>
      <c r="BT49" s="43" t="s">
        <v>118</v>
      </c>
      <c r="BU49" s="61"/>
      <c r="BV49" s="44" t="s">
        <v>119</v>
      </c>
      <c r="BW49" s="42"/>
      <c r="BZ49" s="43" t="s">
        <v>118</v>
      </c>
      <c r="CA49" s="61"/>
      <c r="CD49" s="43" t="s">
        <v>118</v>
      </c>
      <c r="CE49" s="42"/>
      <c r="CF49" s="44" t="s">
        <v>119</v>
      </c>
      <c r="CG49" s="42"/>
      <c r="CH49" s="54"/>
      <c r="CJ49" s="43" t="s">
        <v>118</v>
      </c>
      <c r="CK49" s="42"/>
      <c r="CN49" s="43" t="s">
        <v>118</v>
      </c>
      <c r="CO49" s="61"/>
      <c r="CP49" s="44" t="s">
        <v>119</v>
      </c>
      <c r="CQ49" s="42"/>
      <c r="CT49" s="43" t="s">
        <v>118</v>
      </c>
      <c r="CU49" s="61"/>
      <c r="CX49" s="43" t="s">
        <v>118</v>
      </c>
      <c r="CY49" s="42"/>
      <c r="CZ49" s="44" t="s">
        <v>119</v>
      </c>
      <c r="DA49" s="42"/>
      <c r="DB49" s="54"/>
      <c r="DD49" s="43" t="s">
        <v>118</v>
      </c>
      <c r="DE49" s="42"/>
      <c r="DH49" s="43" t="s">
        <v>118</v>
      </c>
      <c r="DI49" s="61"/>
      <c r="DJ49" s="44" t="s">
        <v>119</v>
      </c>
      <c r="DK49" s="42"/>
      <c r="DN49" s="43" t="s">
        <v>118</v>
      </c>
      <c r="DO49" s="61"/>
      <c r="DR49" s="43" t="s">
        <v>118</v>
      </c>
      <c r="DS49" s="42"/>
      <c r="DT49" s="44" t="s">
        <v>119</v>
      </c>
      <c r="DU49" s="42"/>
      <c r="DV49" s="54"/>
      <c r="DX49" s="43" t="s">
        <v>118</v>
      </c>
      <c r="DY49" s="42"/>
      <c r="EB49" s="43" t="s">
        <v>118</v>
      </c>
      <c r="EC49" s="61"/>
      <c r="ED49" s="44" t="s">
        <v>119</v>
      </c>
      <c r="EE49" s="42"/>
      <c r="EH49" s="43" t="s">
        <v>118</v>
      </c>
      <c r="EI49" s="61"/>
      <c r="EL49" s="43" t="s">
        <v>118</v>
      </c>
      <c r="EM49" s="42"/>
      <c r="EN49" s="44" t="s">
        <v>119</v>
      </c>
      <c r="EO49" s="42"/>
      <c r="EP49" s="54"/>
      <c r="ER49" s="43" t="s">
        <v>118</v>
      </c>
      <c r="ES49" s="42"/>
      <c r="EV49" s="43" t="s">
        <v>118</v>
      </c>
      <c r="EW49" s="61"/>
      <c r="EX49" s="44" t="s">
        <v>119</v>
      </c>
      <c r="EY49" s="42"/>
      <c r="FB49" s="43" t="s">
        <v>118</v>
      </c>
      <c r="FC49" s="61"/>
      <c r="FF49" s="43" t="s">
        <v>118</v>
      </c>
      <c r="FG49" s="42"/>
      <c r="FH49" s="44" t="s">
        <v>119</v>
      </c>
      <c r="FI49" s="42"/>
      <c r="FJ49" s="54"/>
      <c r="FL49" s="43" t="s">
        <v>118</v>
      </c>
      <c r="FM49" s="42"/>
      <c r="FP49" s="43" t="s">
        <v>118</v>
      </c>
      <c r="FQ49" s="61"/>
      <c r="FR49" s="44" t="s">
        <v>119</v>
      </c>
      <c r="FS49" s="42"/>
      <c r="FV49" s="43" t="s">
        <v>118</v>
      </c>
      <c r="FW49" s="61"/>
      <c r="FZ49" s="43" t="s">
        <v>118</v>
      </c>
      <c r="GA49" s="42"/>
      <c r="GB49" s="44" t="s">
        <v>119</v>
      </c>
      <c r="GC49" s="42"/>
      <c r="GD49" s="54"/>
      <c r="GF49" s="43" t="s">
        <v>118</v>
      </c>
      <c r="GG49" s="42"/>
      <c r="GJ49" s="43" t="s">
        <v>118</v>
      </c>
      <c r="GK49" s="61"/>
      <c r="GL49" s="44" t="s">
        <v>119</v>
      </c>
      <c r="GM49" s="42"/>
      <c r="GP49" s="43" t="s">
        <v>118</v>
      </c>
      <c r="GQ49" s="61"/>
      <c r="GT49" s="43" t="s">
        <v>118</v>
      </c>
      <c r="GU49" s="42"/>
      <c r="GV49" s="44" t="s">
        <v>119</v>
      </c>
      <c r="GW49" s="42"/>
      <c r="GX49" s="54"/>
      <c r="GZ49" s="43" t="s">
        <v>118</v>
      </c>
      <c r="HA49" s="42"/>
      <c r="HD49" s="43" t="s">
        <v>118</v>
      </c>
      <c r="HE49" s="61"/>
      <c r="HF49" s="44" t="s">
        <v>119</v>
      </c>
      <c r="HG49" s="42"/>
      <c r="HJ49" s="43" t="s">
        <v>118</v>
      </c>
      <c r="HK49" s="61"/>
      <c r="HN49" s="43" t="s">
        <v>118</v>
      </c>
      <c r="HO49" s="42"/>
      <c r="HP49" s="44" t="s">
        <v>119</v>
      </c>
      <c r="HQ49" s="42"/>
      <c r="HR49" s="54"/>
      <c r="HT49" s="43" t="s">
        <v>118</v>
      </c>
      <c r="HU49" s="42"/>
      <c r="HX49" s="43" t="s">
        <v>118</v>
      </c>
      <c r="HY49" s="61"/>
      <c r="HZ49" s="44" t="s">
        <v>119</v>
      </c>
      <c r="IA49" s="42"/>
      <c r="ID49" s="43" t="s">
        <v>118</v>
      </c>
      <c r="IE49" s="61"/>
      <c r="IH49" s="43" t="s">
        <v>118</v>
      </c>
      <c r="II49" s="42"/>
      <c r="IJ49" s="44" t="s">
        <v>119</v>
      </c>
      <c r="IK49" s="42"/>
      <c r="IL49" s="54"/>
      <c r="IN49" s="43" t="s">
        <v>118</v>
      </c>
      <c r="IO49" s="42"/>
      <c r="IR49" s="43" t="s">
        <v>118</v>
      </c>
      <c r="IS49" s="61"/>
      <c r="IT49" s="44" t="s">
        <v>119</v>
      </c>
      <c r="IU49" s="42"/>
      <c r="IX49" s="43" t="s">
        <v>118</v>
      </c>
      <c r="IY49" s="61"/>
      <c r="JB49" s="43" t="s">
        <v>118</v>
      </c>
      <c r="JC49" s="42"/>
      <c r="JD49" s="44" t="s">
        <v>119</v>
      </c>
      <c r="JE49" s="42"/>
      <c r="JF49" s="54"/>
      <c r="JH49" s="43" t="s">
        <v>118</v>
      </c>
      <c r="JI49" s="42"/>
      <c r="JL49" s="43" t="s">
        <v>118</v>
      </c>
      <c r="JM49" s="61"/>
      <c r="JN49" s="44" t="s">
        <v>119</v>
      </c>
      <c r="JO49" s="42"/>
      <c r="JR49" s="43" t="s">
        <v>118</v>
      </c>
      <c r="JS49" s="61"/>
      <c r="JV49" s="43" t="s">
        <v>118</v>
      </c>
      <c r="JW49" s="42"/>
      <c r="JX49" s="44" t="s">
        <v>119</v>
      </c>
      <c r="JY49" s="42"/>
      <c r="JZ49" s="54"/>
      <c r="KB49" s="43" t="s">
        <v>118</v>
      </c>
      <c r="KC49" s="42"/>
      <c r="KF49" s="43" t="s">
        <v>118</v>
      </c>
      <c r="KG49" s="61"/>
      <c r="KH49" s="44" t="s">
        <v>119</v>
      </c>
      <c r="KI49" s="42"/>
      <c r="KL49" s="43" t="s">
        <v>118</v>
      </c>
      <c r="KM49" s="61"/>
      <c r="KP49" s="43" t="s">
        <v>118</v>
      </c>
      <c r="KQ49" s="42"/>
      <c r="KR49" s="44" t="s">
        <v>119</v>
      </c>
      <c r="KS49" s="42"/>
      <c r="KT49" s="54"/>
      <c r="KV49" s="43" t="s">
        <v>118</v>
      </c>
      <c r="KW49" s="42"/>
      <c r="KZ49" s="43" t="s">
        <v>118</v>
      </c>
      <c r="LA49" s="61"/>
      <c r="LB49" s="44" t="s">
        <v>119</v>
      </c>
      <c r="LC49" s="42"/>
      <c r="LF49" s="43" t="s">
        <v>118</v>
      </c>
      <c r="LG49" s="61"/>
      <c r="LJ49" s="43" t="s">
        <v>118</v>
      </c>
      <c r="LK49" s="42"/>
      <c r="LL49" s="44" t="s">
        <v>119</v>
      </c>
      <c r="LM49" s="42"/>
      <c r="LN49" s="54"/>
      <c r="LP49" s="43" t="s">
        <v>118</v>
      </c>
      <c r="LQ49" s="42"/>
      <c r="LT49" s="43" t="s">
        <v>118</v>
      </c>
      <c r="LU49" s="61"/>
      <c r="LV49" s="44" t="s">
        <v>119</v>
      </c>
      <c r="LW49" s="42"/>
      <c r="LZ49" s="43" t="s">
        <v>118</v>
      </c>
      <c r="MA49" s="61"/>
      <c r="MD49" s="43" t="s">
        <v>118</v>
      </c>
      <c r="ME49" s="42"/>
      <c r="MF49" s="44" t="s">
        <v>119</v>
      </c>
      <c r="MG49" s="42"/>
      <c r="MH49" s="54"/>
      <c r="MJ49" s="43" t="s">
        <v>118</v>
      </c>
      <c r="MK49" s="42"/>
      <c r="MN49" s="43" t="s">
        <v>118</v>
      </c>
      <c r="MO49" s="61"/>
      <c r="MP49" s="44" t="s">
        <v>119</v>
      </c>
      <c r="MQ49" s="42"/>
      <c r="MT49" s="43" t="s">
        <v>118</v>
      </c>
      <c r="MU49" s="61"/>
      <c r="MX49" s="43" t="s">
        <v>118</v>
      </c>
      <c r="MY49" s="42"/>
      <c r="MZ49" s="44" t="s">
        <v>119</v>
      </c>
      <c r="NA49" s="42"/>
      <c r="NB49" s="54"/>
      <c r="ND49" s="43" t="s">
        <v>118</v>
      </c>
      <c r="NE49" s="42"/>
      <c r="NH49" s="43" t="s">
        <v>118</v>
      </c>
      <c r="NI49" s="61"/>
      <c r="NJ49" s="44" t="s">
        <v>119</v>
      </c>
      <c r="NK49" s="42"/>
      <c r="NN49" s="43" t="s">
        <v>118</v>
      </c>
      <c r="NO49" s="61"/>
      <c r="NR49" s="43" t="s">
        <v>118</v>
      </c>
      <c r="NS49" s="42"/>
      <c r="NT49" s="44" t="s">
        <v>119</v>
      </c>
      <c r="NU49" s="42"/>
      <c r="NV49" s="54"/>
      <c r="NX49" s="43" t="s">
        <v>118</v>
      </c>
      <c r="NY49" s="42"/>
      <c r="OB49" s="43" t="s">
        <v>118</v>
      </c>
      <c r="OC49" s="61"/>
      <c r="OD49" s="44" t="s">
        <v>119</v>
      </c>
      <c r="OE49" s="42"/>
      <c r="OH49" s="43" t="s">
        <v>118</v>
      </c>
      <c r="OI49" s="61"/>
      <c r="OL49" s="43" t="s">
        <v>118</v>
      </c>
      <c r="OM49" s="42"/>
      <c r="ON49" s="44" t="s">
        <v>119</v>
      </c>
      <c r="OO49" s="42"/>
      <c r="OP49" s="54"/>
      <c r="OR49" s="43" t="s">
        <v>118</v>
      </c>
      <c r="OS49" s="42"/>
      <c r="OV49" s="43" t="s">
        <v>118</v>
      </c>
      <c r="OW49" s="61"/>
      <c r="OX49" s="44" t="s">
        <v>119</v>
      </c>
      <c r="OY49" s="42"/>
      <c r="PB49" s="43" t="s">
        <v>118</v>
      </c>
      <c r="PC49" s="61"/>
      <c r="PF49" s="43" t="s">
        <v>118</v>
      </c>
      <c r="PG49" s="42"/>
      <c r="PH49" s="44" t="s">
        <v>119</v>
      </c>
      <c r="PI49" s="42"/>
      <c r="PJ49" s="54"/>
      <c r="PL49" s="43" t="s">
        <v>118</v>
      </c>
      <c r="PM49" s="42"/>
      <c r="PP49" s="43" t="s">
        <v>118</v>
      </c>
      <c r="PQ49" s="61"/>
      <c r="PR49" s="44" t="s">
        <v>119</v>
      </c>
      <c r="PS49" s="42"/>
      <c r="PV49" s="43" t="s">
        <v>118</v>
      </c>
      <c r="PW49" s="61"/>
      <c r="PZ49" s="43" t="s">
        <v>118</v>
      </c>
      <c r="QA49" s="42"/>
      <c r="QB49" s="44" t="s">
        <v>119</v>
      </c>
      <c r="QC49" s="42"/>
      <c r="QD49" s="54"/>
      <c r="QF49" s="43" t="s">
        <v>118</v>
      </c>
      <c r="QG49" s="42"/>
      <c r="QJ49" s="43" t="s">
        <v>118</v>
      </c>
      <c r="QK49" s="61"/>
      <c r="QL49" s="44" t="s">
        <v>119</v>
      </c>
      <c r="QM49" s="42"/>
      <c r="QP49" s="43" t="s">
        <v>118</v>
      </c>
      <c r="QQ49" s="61"/>
      <c r="QT49" s="43" t="s">
        <v>118</v>
      </c>
      <c r="QU49" s="42"/>
      <c r="QV49" s="44" t="s">
        <v>119</v>
      </c>
      <c r="QW49" s="42"/>
      <c r="QX49" s="54"/>
      <c r="QZ49" s="43" t="s">
        <v>118</v>
      </c>
      <c r="RA49" s="42"/>
      <c r="RD49" s="43" t="s">
        <v>118</v>
      </c>
      <c r="RE49" s="61"/>
      <c r="RF49" s="44" t="s">
        <v>119</v>
      </c>
      <c r="RG49" s="42"/>
      <c r="RJ49" s="43" t="s">
        <v>118</v>
      </c>
      <c r="RK49" s="61"/>
      <c r="RN49" s="43" t="s">
        <v>118</v>
      </c>
      <c r="RO49" s="42"/>
      <c r="RP49" s="44" t="s">
        <v>119</v>
      </c>
      <c r="RQ49" s="42"/>
      <c r="RR49" s="54"/>
      <c r="RT49" s="43" t="s">
        <v>118</v>
      </c>
      <c r="RU49" s="42"/>
      <c r="RX49" s="43" t="s">
        <v>118</v>
      </c>
      <c r="RY49" s="61"/>
      <c r="RZ49" s="44" t="s">
        <v>119</v>
      </c>
      <c r="SA49" s="42"/>
      <c r="SD49" s="43" t="s">
        <v>118</v>
      </c>
      <c r="SE49" s="61"/>
      <c r="SH49" s="43" t="s">
        <v>118</v>
      </c>
      <c r="SI49" s="42"/>
      <c r="SJ49" s="44" t="s">
        <v>119</v>
      </c>
      <c r="SK49" s="42"/>
      <c r="SL49" s="54"/>
      <c r="SN49" s="43" t="s">
        <v>118</v>
      </c>
      <c r="SO49" s="42"/>
      <c r="SR49" s="43" t="s">
        <v>118</v>
      </c>
      <c r="SS49" s="61"/>
      <c r="ST49" s="44" t="s">
        <v>119</v>
      </c>
      <c r="SU49" s="42"/>
      <c r="SX49" s="43" t="s">
        <v>118</v>
      </c>
      <c r="SY49" s="61"/>
      <c r="TB49" s="43" t="s">
        <v>118</v>
      </c>
      <c r="TC49" s="42"/>
      <c r="TD49" s="44" t="s">
        <v>119</v>
      </c>
      <c r="TE49" s="42"/>
      <c r="TF49" s="54"/>
      <c r="TH49" s="43" t="s">
        <v>118</v>
      </c>
      <c r="TI49" s="42"/>
      <c r="TL49" s="43" t="s">
        <v>118</v>
      </c>
      <c r="TM49" s="61"/>
      <c r="TN49" s="44" t="s">
        <v>119</v>
      </c>
      <c r="TO49" s="42"/>
      <c r="TR49" s="43" t="s">
        <v>118</v>
      </c>
      <c r="TS49" s="61"/>
      <c r="TV49" s="43" t="s">
        <v>118</v>
      </c>
      <c r="TW49" s="42"/>
      <c r="TX49" s="44" t="s">
        <v>119</v>
      </c>
      <c r="TY49" s="42"/>
      <c r="TZ49" s="54"/>
      <c r="UB49" s="43" t="s">
        <v>118</v>
      </c>
      <c r="UC49" s="42"/>
      <c r="UF49" s="43" t="s">
        <v>118</v>
      </c>
      <c r="UG49" s="61"/>
      <c r="UH49" s="44" t="s">
        <v>119</v>
      </c>
      <c r="UI49" s="42"/>
      <c r="UL49" s="43" t="s">
        <v>118</v>
      </c>
      <c r="UM49" s="61"/>
      <c r="UP49" s="43" t="s">
        <v>118</v>
      </c>
      <c r="UQ49" s="42"/>
      <c r="UR49" s="44" t="s">
        <v>119</v>
      </c>
      <c r="US49" s="42"/>
      <c r="UT49" s="54"/>
      <c r="UV49" s="43" t="s">
        <v>118</v>
      </c>
      <c r="UW49" s="42"/>
      <c r="UZ49" s="43" t="s">
        <v>118</v>
      </c>
      <c r="VA49" s="61"/>
      <c r="VB49" s="44" t="s">
        <v>119</v>
      </c>
      <c r="VC49" s="42"/>
      <c r="VF49" s="43" t="s">
        <v>118</v>
      </c>
      <c r="VG49" s="61"/>
      <c r="VJ49" s="43" t="s">
        <v>118</v>
      </c>
      <c r="VK49" s="42"/>
      <c r="VL49" s="44" t="s">
        <v>119</v>
      </c>
      <c r="VM49" s="42"/>
      <c r="VN49" s="54"/>
      <c r="VP49" s="43" t="s">
        <v>118</v>
      </c>
      <c r="VQ49" s="42"/>
      <c r="VT49" s="43" t="s">
        <v>118</v>
      </c>
      <c r="VU49" s="61"/>
      <c r="VV49" s="44" t="s">
        <v>119</v>
      </c>
      <c r="VW49" s="42"/>
      <c r="VZ49" s="43" t="s">
        <v>118</v>
      </c>
      <c r="WA49" s="61"/>
    </row>
    <row r="50" spans="1:599">
      <c r="D50" s="43" t="s">
        <v>118</v>
      </c>
      <c r="E50" s="42"/>
      <c r="N50" s="43" t="s">
        <v>118</v>
      </c>
      <c r="O50" s="61"/>
      <c r="X50" s="43" t="s">
        <v>118</v>
      </c>
      <c r="Y50" s="42"/>
      <c r="AH50" s="43" t="s">
        <v>118</v>
      </c>
      <c r="AI50" s="61"/>
      <c r="AR50" s="43" t="s">
        <v>118</v>
      </c>
      <c r="AS50" s="42"/>
      <c r="BB50" s="43" t="s">
        <v>118</v>
      </c>
      <c r="BC50" s="61"/>
      <c r="BL50" s="43" t="s">
        <v>118</v>
      </c>
      <c r="BM50" s="42"/>
      <c r="BV50" s="43" t="s">
        <v>118</v>
      </c>
      <c r="BW50" s="61"/>
      <c r="CF50" s="43" t="s">
        <v>118</v>
      </c>
      <c r="CG50" s="42"/>
      <c r="CP50" s="43" t="s">
        <v>118</v>
      </c>
      <c r="CQ50" s="61"/>
      <c r="CZ50" s="43" t="s">
        <v>118</v>
      </c>
      <c r="DA50" s="42"/>
      <c r="DJ50" s="43" t="s">
        <v>118</v>
      </c>
      <c r="DK50" s="61"/>
      <c r="DT50" s="43" t="s">
        <v>118</v>
      </c>
      <c r="DU50" s="42"/>
      <c r="ED50" s="43" t="s">
        <v>118</v>
      </c>
      <c r="EE50" s="61"/>
      <c r="EN50" s="43" t="s">
        <v>118</v>
      </c>
      <c r="EO50" s="42"/>
      <c r="EX50" s="43" t="s">
        <v>118</v>
      </c>
      <c r="EY50" s="61"/>
      <c r="FH50" s="43" t="s">
        <v>118</v>
      </c>
      <c r="FI50" s="42"/>
      <c r="FR50" s="43" t="s">
        <v>118</v>
      </c>
      <c r="FS50" s="61"/>
      <c r="GB50" s="43" t="s">
        <v>118</v>
      </c>
      <c r="GC50" s="42"/>
      <c r="GL50" s="43" t="s">
        <v>118</v>
      </c>
      <c r="GM50" s="61"/>
      <c r="GV50" s="43" t="s">
        <v>118</v>
      </c>
      <c r="GW50" s="42"/>
      <c r="HF50" s="43" t="s">
        <v>118</v>
      </c>
      <c r="HG50" s="61"/>
      <c r="HP50" s="43" t="s">
        <v>118</v>
      </c>
      <c r="HQ50" s="42"/>
      <c r="HZ50" s="43" t="s">
        <v>118</v>
      </c>
      <c r="IA50" s="61"/>
      <c r="IJ50" s="43" t="s">
        <v>118</v>
      </c>
      <c r="IK50" s="42"/>
      <c r="IT50" s="43" t="s">
        <v>118</v>
      </c>
      <c r="IU50" s="61"/>
      <c r="JD50" s="43" t="s">
        <v>118</v>
      </c>
      <c r="JE50" s="42"/>
      <c r="JN50" s="43" t="s">
        <v>118</v>
      </c>
      <c r="JO50" s="61"/>
      <c r="JX50" s="43" t="s">
        <v>118</v>
      </c>
      <c r="JY50" s="42"/>
      <c r="KH50" s="43" t="s">
        <v>118</v>
      </c>
      <c r="KI50" s="61"/>
      <c r="KR50" s="43" t="s">
        <v>118</v>
      </c>
      <c r="KS50" s="42"/>
      <c r="LB50" s="43" t="s">
        <v>118</v>
      </c>
      <c r="LC50" s="61"/>
      <c r="LL50" s="43" t="s">
        <v>118</v>
      </c>
      <c r="LM50" s="42"/>
      <c r="LV50" s="43" t="s">
        <v>118</v>
      </c>
      <c r="LW50" s="61"/>
      <c r="MF50" s="43" t="s">
        <v>118</v>
      </c>
      <c r="MG50" s="42"/>
      <c r="MP50" s="43" t="s">
        <v>118</v>
      </c>
      <c r="MQ50" s="61"/>
      <c r="MZ50" s="43" t="s">
        <v>118</v>
      </c>
      <c r="NA50" s="42"/>
      <c r="NJ50" s="43" t="s">
        <v>118</v>
      </c>
      <c r="NK50" s="61"/>
      <c r="NT50" s="43" t="s">
        <v>118</v>
      </c>
      <c r="NU50" s="42"/>
      <c r="OD50" s="43" t="s">
        <v>118</v>
      </c>
      <c r="OE50" s="61"/>
      <c r="ON50" s="43" t="s">
        <v>118</v>
      </c>
      <c r="OO50" s="42"/>
      <c r="OX50" s="43" t="s">
        <v>118</v>
      </c>
      <c r="OY50" s="61"/>
      <c r="PH50" s="43" t="s">
        <v>118</v>
      </c>
      <c r="PI50" s="42"/>
      <c r="PR50" s="43" t="s">
        <v>118</v>
      </c>
      <c r="PS50" s="61"/>
      <c r="QB50" s="43" t="s">
        <v>118</v>
      </c>
      <c r="QC50" s="42"/>
      <c r="QL50" s="43" t="s">
        <v>118</v>
      </c>
      <c r="QM50" s="61"/>
      <c r="QV50" s="43" t="s">
        <v>118</v>
      </c>
      <c r="QW50" s="42"/>
      <c r="RF50" s="43" t="s">
        <v>118</v>
      </c>
      <c r="RG50" s="61"/>
      <c r="RP50" s="43" t="s">
        <v>118</v>
      </c>
      <c r="RQ50" s="42"/>
      <c r="RZ50" s="43" t="s">
        <v>118</v>
      </c>
      <c r="SA50" s="61"/>
      <c r="SJ50" s="43" t="s">
        <v>118</v>
      </c>
      <c r="SK50" s="42"/>
      <c r="ST50" s="43" t="s">
        <v>118</v>
      </c>
      <c r="SU50" s="61"/>
      <c r="TD50" s="43" t="s">
        <v>118</v>
      </c>
      <c r="TE50" s="42"/>
      <c r="TN50" s="43" t="s">
        <v>118</v>
      </c>
      <c r="TO50" s="61"/>
      <c r="TX50" s="43" t="s">
        <v>118</v>
      </c>
      <c r="TY50" s="42"/>
      <c r="UH50" s="43" t="s">
        <v>118</v>
      </c>
      <c r="UI50" s="61"/>
      <c r="UR50" s="43" t="s">
        <v>118</v>
      </c>
      <c r="US50" s="42"/>
      <c r="VB50" s="43" t="s">
        <v>118</v>
      </c>
      <c r="VC50" s="61"/>
      <c r="VL50" s="43" t="s">
        <v>118</v>
      </c>
      <c r="VM50" s="42"/>
      <c r="VV50" s="43" t="s">
        <v>118</v>
      </c>
      <c r="VW50" s="61"/>
    </row>
    <row r="51" spans="1:599">
      <c r="G51" s="44"/>
      <c r="H51" s="42"/>
      <c r="AA51" s="44"/>
      <c r="AB51" s="42"/>
      <c r="AU51" s="44"/>
      <c r="AV51" s="42"/>
      <c r="BO51" s="44"/>
      <c r="BP51" s="42"/>
      <c r="CI51" s="44"/>
      <c r="CJ51" s="42"/>
      <c r="DC51" s="44"/>
      <c r="DD51" s="42"/>
      <c r="DW51" s="44"/>
      <c r="DX51" s="42"/>
      <c r="EQ51" s="44"/>
      <c r="ER51" s="42"/>
      <c r="FK51" s="44"/>
      <c r="FL51" s="42"/>
      <c r="GE51" s="44"/>
      <c r="GF51" s="42"/>
      <c r="GY51" s="44"/>
      <c r="GZ51" s="42"/>
      <c r="HS51" s="44"/>
      <c r="HT51" s="42"/>
      <c r="IM51" s="44"/>
      <c r="IN51" s="42"/>
      <c r="JG51" s="44"/>
      <c r="JH51" s="42"/>
      <c r="KA51" s="44"/>
      <c r="KB51" s="42"/>
      <c r="KU51" s="44"/>
      <c r="KV51" s="42"/>
      <c r="LO51" s="44"/>
      <c r="LP51" s="42"/>
      <c r="MI51" s="44"/>
      <c r="MJ51" s="42"/>
      <c r="NC51" s="44"/>
      <c r="ND51" s="42"/>
      <c r="NW51" s="44"/>
      <c r="NX51" s="42"/>
      <c r="OQ51" s="44"/>
      <c r="OR51" s="42"/>
      <c r="PK51" s="44"/>
      <c r="PL51" s="42"/>
      <c r="QE51" s="44"/>
      <c r="QF51" s="42"/>
      <c r="QY51" s="44"/>
      <c r="QZ51" s="42"/>
      <c r="RS51" s="44"/>
      <c r="RT51" s="42"/>
      <c r="SM51" s="44"/>
      <c r="SN51" s="42"/>
      <c r="TG51" s="44"/>
      <c r="TH51" s="42"/>
      <c r="UA51" s="44"/>
      <c r="UB51" s="42"/>
      <c r="UU51" s="44"/>
      <c r="UV51" s="42"/>
      <c r="VO51" s="44"/>
      <c r="VP51" s="42"/>
    </row>
  </sheetData>
  <mergeCells count="1555">
    <mergeCell ref="VQ30:VR30"/>
    <mergeCell ref="VS30:VT30"/>
    <mergeCell ref="VU30:VV30"/>
    <mergeCell ref="VW30:VX30"/>
    <mergeCell ref="VY30:VZ30"/>
    <mergeCell ref="WA30:WB30"/>
    <mergeCell ref="VE30:VF30"/>
    <mergeCell ref="VG30:VH30"/>
    <mergeCell ref="VI30:VJ30"/>
    <mergeCell ref="VK30:VL30"/>
    <mergeCell ref="VM30:VN30"/>
    <mergeCell ref="VO30:VP30"/>
    <mergeCell ref="US30:UT30"/>
    <mergeCell ref="UU30:UV30"/>
    <mergeCell ref="UW30:UX30"/>
    <mergeCell ref="UY30:UZ30"/>
    <mergeCell ref="VA30:VB30"/>
    <mergeCell ref="VC30:VD30"/>
    <mergeCell ref="UG30:UH30"/>
    <mergeCell ref="UI30:UJ30"/>
    <mergeCell ref="UK30:UL30"/>
    <mergeCell ref="UM30:UN30"/>
    <mergeCell ref="UO30:UP30"/>
    <mergeCell ref="UQ30:UR30"/>
    <mergeCell ref="TU30:TV30"/>
    <mergeCell ref="TW30:TX30"/>
    <mergeCell ref="TY30:TZ30"/>
    <mergeCell ref="UA30:UB30"/>
    <mergeCell ref="UC30:UD30"/>
    <mergeCell ref="UE30:UF30"/>
    <mergeCell ref="TI30:TJ30"/>
    <mergeCell ref="TK30:TL30"/>
    <mergeCell ref="TM30:TN30"/>
    <mergeCell ref="TO30:TP30"/>
    <mergeCell ref="TQ30:TR30"/>
    <mergeCell ref="TS30:TT30"/>
    <mergeCell ref="SW30:SX30"/>
    <mergeCell ref="SY30:SZ30"/>
    <mergeCell ref="TA30:TB30"/>
    <mergeCell ref="TC30:TD30"/>
    <mergeCell ref="TE30:TF30"/>
    <mergeCell ref="TG30:TH30"/>
    <mergeCell ref="SK30:SL30"/>
    <mergeCell ref="SM30:SN30"/>
    <mergeCell ref="SO30:SP30"/>
    <mergeCell ref="SQ30:SR30"/>
    <mergeCell ref="SS30:ST30"/>
    <mergeCell ref="SU30:SV30"/>
    <mergeCell ref="RY30:RZ30"/>
    <mergeCell ref="SA30:SB30"/>
    <mergeCell ref="SC30:SD30"/>
    <mergeCell ref="SE30:SF30"/>
    <mergeCell ref="SG30:SH30"/>
    <mergeCell ref="SI30:SJ30"/>
    <mergeCell ref="RM30:RN30"/>
    <mergeCell ref="RO30:RP30"/>
    <mergeCell ref="RQ30:RR30"/>
    <mergeCell ref="RS30:RT30"/>
    <mergeCell ref="RU30:RV30"/>
    <mergeCell ref="RW30:RX30"/>
    <mergeCell ref="RA30:RB30"/>
    <mergeCell ref="RC30:RD30"/>
    <mergeCell ref="RE30:RF30"/>
    <mergeCell ref="RG30:RH30"/>
    <mergeCell ref="RI30:RJ30"/>
    <mergeCell ref="RK30:RL30"/>
    <mergeCell ref="QO30:QP30"/>
    <mergeCell ref="QQ30:QR30"/>
    <mergeCell ref="QS30:QT30"/>
    <mergeCell ref="QU30:QV30"/>
    <mergeCell ref="QW30:QX30"/>
    <mergeCell ref="QY30:QZ30"/>
    <mergeCell ref="QC30:QD30"/>
    <mergeCell ref="QE30:QF30"/>
    <mergeCell ref="QG30:QH30"/>
    <mergeCell ref="QI30:QJ30"/>
    <mergeCell ref="QK30:QL30"/>
    <mergeCell ref="QM30:QN30"/>
    <mergeCell ref="PQ30:PR30"/>
    <mergeCell ref="PS30:PT30"/>
    <mergeCell ref="PU30:PV30"/>
    <mergeCell ref="PW30:PX30"/>
    <mergeCell ref="PY30:PZ30"/>
    <mergeCell ref="QA30:QB30"/>
    <mergeCell ref="PE30:PF30"/>
    <mergeCell ref="PG30:PH30"/>
    <mergeCell ref="PI30:PJ30"/>
    <mergeCell ref="PK30:PL30"/>
    <mergeCell ref="PM30:PN30"/>
    <mergeCell ref="PO30:PP30"/>
    <mergeCell ref="OS30:OT30"/>
    <mergeCell ref="OU30:OV30"/>
    <mergeCell ref="OW30:OX30"/>
    <mergeCell ref="OY30:OZ30"/>
    <mergeCell ref="PA30:PB30"/>
    <mergeCell ref="PC30:PD30"/>
    <mergeCell ref="OG30:OH30"/>
    <mergeCell ref="OI30:OJ30"/>
    <mergeCell ref="OK30:OL30"/>
    <mergeCell ref="OM30:ON30"/>
    <mergeCell ref="OO30:OP30"/>
    <mergeCell ref="OQ30:OR30"/>
    <mergeCell ref="NU30:NV30"/>
    <mergeCell ref="NW30:NX30"/>
    <mergeCell ref="NY30:NZ30"/>
    <mergeCell ref="OA30:OB30"/>
    <mergeCell ref="OC30:OD30"/>
    <mergeCell ref="OE30:OF30"/>
    <mergeCell ref="NI30:NJ30"/>
    <mergeCell ref="NK30:NL30"/>
    <mergeCell ref="NM30:NN30"/>
    <mergeCell ref="NO30:NP30"/>
    <mergeCell ref="NQ30:NR30"/>
    <mergeCell ref="NS30:NT30"/>
    <mergeCell ref="MW30:MX30"/>
    <mergeCell ref="MY30:MZ30"/>
    <mergeCell ref="NA30:NB30"/>
    <mergeCell ref="NC30:ND30"/>
    <mergeCell ref="NE30:NF30"/>
    <mergeCell ref="NG30:NH30"/>
    <mergeCell ref="MK30:ML30"/>
    <mergeCell ref="MM30:MN30"/>
    <mergeCell ref="MO30:MP30"/>
    <mergeCell ref="MQ30:MR30"/>
    <mergeCell ref="MS30:MT30"/>
    <mergeCell ref="MU30:MV30"/>
    <mergeCell ref="LY30:LZ30"/>
    <mergeCell ref="MA30:MB30"/>
    <mergeCell ref="MC30:MD30"/>
    <mergeCell ref="ME30:MF30"/>
    <mergeCell ref="MG30:MH30"/>
    <mergeCell ref="MI30:MJ30"/>
    <mergeCell ref="LM30:LN30"/>
    <mergeCell ref="LO30:LP30"/>
    <mergeCell ref="LQ30:LR30"/>
    <mergeCell ref="LS30:LT30"/>
    <mergeCell ref="LU30:LV30"/>
    <mergeCell ref="LW30:LX30"/>
    <mergeCell ref="LA30:LB30"/>
    <mergeCell ref="LC30:LD30"/>
    <mergeCell ref="LE30:LF30"/>
    <mergeCell ref="LG30:LH30"/>
    <mergeCell ref="LI30:LJ30"/>
    <mergeCell ref="LK30:LL30"/>
    <mergeCell ref="KO30:KP30"/>
    <mergeCell ref="KQ30:KR30"/>
    <mergeCell ref="KS30:KT30"/>
    <mergeCell ref="KU30:KV30"/>
    <mergeCell ref="KW30:KX30"/>
    <mergeCell ref="KY30:KZ30"/>
    <mergeCell ref="VQ18:VR18"/>
    <mergeCell ref="VS18:VT18"/>
    <mergeCell ref="VU18:VV18"/>
    <mergeCell ref="VW18:VX18"/>
    <mergeCell ref="VY18:VZ18"/>
    <mergeCell ref="WA18:WB18"/>
    <mergeCell ref="VE18:VF18"/>
    <mergeCell ref="VG18:VH18"/>
    <mergeCell ref="VI18:VJ18"/>
    <mergeCell ref="VK18:VL18"/>
    <mergeCell ref="VM18:VN18"/>
    <mergeCell ref="VO18:VP18"/>
    <mergeCell ref="US18:UT18"/>
    <mergeCell ref="UU18:UV18"/>
    <mergeCell ref="UW18:UX18"/>
    <mergeCell ref="UY18:UZ18"/>
    <mergeCell ref="VA18:VB18"/>
    <mergeCell ref="VC18:VD18"/>
    <mergeCell ref="UG18:UH18"/>
    <mergeCell ref="UI18:UJ18"/>
    <mergeCell ref="UK18:UL18"/>
    <mergeCell ref="UM18:UN18"/>
    <mergeCell ref="UO18:UP18"/>
    <mergeCell ref="UQ18:UR18"/>
    <mergeCell ref="TU18:TV18"/>
    <mergeCell ref="TW18:TX18"/>
    <mergeCell ref="TY18:TZ18"/>
    <mergeCell ref="UA18:UB18"/>
    <mergeCell ref="UC18:UD18"/>
    <mergeCell ref="UE18:UF18"/>
    <mergeCell ref="TI18:TJ18"/>
    <mergeCell ref="TK18:TL18"/>
    <mergeCell ref="TM18:TN18"/>
    <mergeCell ref="TO18:TP18"/>
    <mergeCell ref="TQ18:TR18"/>
    <mergeCell ref="TS18:TT18"/>
    <mergeCell ref="SW18:SX18"/>
    <mergeCell ref="SY18:SZ18"/>
    <mergeCell ref="TA18:TB18"/>
    <mergeCell ref="TC18:TD18"/>
    <mergeCell ref="TE18:TF18"/>
    <mergeCell ref="TG18:TH18"/>
    <mergeCell ref="SK18:SL18"/>
    <mergeCell ref="SM18:SN18"/>
    <mergeCell ref="SO18:SP18"/>
    <mergeCell ref="SQ18:SR18"/>
    <mergeCell ref="SS18:ST18"/>
    <mergeCell ref="SU18:SV18"/>
    <mergeCell ref="RY18:RZ18"/>
    <mergeCell ref="SA18:SB18"/>
    <mergeCell ref="SC18:SD18"/>
    <mergeCell ref="SE18:SF18"/>
    <mergeCell ref="SG18:SH18"/>
    <mergeCell ref="SI18:SJ18"/>
    <mergeCell ref="RM18:RN18"/>
    <mergeCell ref="RO18:RP18"/>
    <mergeCell ref="RQ18:RR18"/>
    <mergeCell ref="RS18:RT18"/>
    <mergeCell ref="RU18:RV18"/>
    <mergeCell ref="RW18:RX18"/>
    <mergeCell ref="RA18:RB18"/>
    <mergeCell ref="RC18:RD18"/>
    <mergeCell ref="RE18:RF18"/>
    <mergeCell ref="RG18:RH18"/>
    <mergeCell ref="RI18:RJ18"/>
    <mergeCell ref="RK18:RL18"/>
    <mergeCell ref="QO18:QP18"/>
    <mergeCell ref="QQ18:QR18"/>
    <mergeCell ref="QS18:QT18"/>
    <mergeCell ref="QU18:QV18"/>
    <mergeCell ref="QW18:QX18"/>
    <mergeCell ref="QY18:QZ18"/>
    <mergeCell ref="QC18:QD18"/>
    <mergeCell ref="QE18:QF18"/>
    <mergeCell ref="QG18:QH18"/>
    <mergeCell ref="QI18:QJ18"/>
    <mergeCell ref="QK18:QL18"/>
    <mergeCell ref="QM18:QN18"/>
    <mergeCell ref="PQ18:PR18"/>
    <mergeCell ref="PS18:PT18"/>
    <mergeCell ref="PU18:PV18"/>
    <mergeCell ref="PW18:PX18"/>
    <mergeCell ref="PY18:PZ18"/>
    <mergeCell ref="QA18:QB18"/>
    <mergeCell ref="PE18:PF18"/>
    <mergeCell ref="PG18:PH18"/>
    <mergeCell ref="PI18:PJ18"/>
    <mergeCell ref="PK18:PL18"/>
    <mergeCell ref="PM18:PN18"/>
    <mergeCell ref="PO18:PP18"/>
    <mergeCell ref="OS18:OT18"/>
    <mergeCell ref="OU18:OV18"/>
    <mergeCell ref="OW18:OX18"/>
    <mergeCell ref="OY18:OZ18"/>
    <mergeCell ref="PA18:PB18"/>
    <mergeCell ref="PC18:PD18"/>
    <mergeCell ref="OG18:OH18"/>
    <mergeCell ref="OI18:OJ18"/>
    <mergeCell ref="OK18:OL18"/>
    <mergeCell ref="OM18:ON18"/>
    <mergeCell ref="OO18:OP18"/>
    <mergeCell ref="OQ18:OR18"/>
    <mergeCell ref="NU18:NV18"/>
    <mergeCell ref="NW18:NX18"/>
    <mergeCell ref="NY18:NZ18"/>
    <mergeCell ref="OA18:OB18"/>
    <mergeCell ref="OC18:OD18"/>
    <mergeCell ref="OE18:OF18"/>
    <mergeCell ref="NI18:NJ18"/>
    <mergeCell ref="NK18:NL18"/>
    <mergeCell ref="NM18:NN18"/>
    <mergeCell ref="NO18:NP18"/>
    <mergeCell ref="NQ18:NR18"/>
    <mergeCell ref="NS18:NT18"/>
    <mergeCell ref="MW18:MX18"/>
    <mergeCell ref="MY18:MZ18"/>
    <mergeCell ref="NA18:NB18"/>
    <mergeCell ref="NC18:ND18"/>
    <mergeCell ref="NE18:NF18"/>
    <mergeCell ref="NG18:NH18"/>
    <mergeCell ref="MK18:ML18"/>
    <mergeCell ref="MM18:MN18"/>
    <mergeCell ref="MO18:MP18"/>
    <mergeCell ref="MQ18:MR18"/>
    <mergeCell ref="MS18:MT18"/>
    <mergeCell ref="MU18:MV18"/>
    <mergeCell ref="LY18:LZ18"/>
    <mergeCell ref="MA18:MB18"/>
    <mergeCell ref="MC18:MD18"/>
    <mergeCell ref="ME18:MF18"/>
    <mergeCell ref="MG18:MH18"/>
    <mergeCell ref="MI18:MJ18"/>
    <mergeCell ref="LM18:LN18"/>
    <mergeCell ref="LO18:LP18"/>
    <mergeCell ref="LQ18:LR18"/>
    <mergeCell ref="LS18:LT18"/>
    <mergeCell ref="LU18:LV18"/>
    <mergeCell ref="LW18:LX18"/>
    <mergeCell ref="LA18:LB18"/>
    <mergeCell ref="LC18:LD18"/>
    <mergeCell ref="LE18:LF18"/>
    <mergeCell ref="LG18:LH18"/>
    <mergeCell ref="LI18:LJ18"/>
    <mergeCell ref="LK18:LL18"/>
    <mergeCell ref="KO18:KP18"/>
    <mergeCell ref="KQ18:KR18"/>
    <mergeCell ref="KS18:KT18"/>
    <mergeCell ref="KU18:KV18"/>
    <mergeCell ref="KW18:KX18"/>
    <mergeCell ref="KY18:KZ18"/>
    <mergeCell ref="VQ11:VR11"/>
    <mergeCell ref="VS11:VT11"/>
    <mergeCell ref="VU11:VV11"/>
    <mergeCell ref="VW11:VX11"/>
    <mergeCell ref="VY11:VZ11"/>
    <mergeCell ref="TU11:TV11"/>
    <mergeCell ref="TW11:TX11"/>
    <mergeCell ref="TY11:TZ11"/>
    <mergeCell ref="UA11:UB11"/>
    <mergeCell ref="UC11:UD11"/>
    <mergeCell ref="UE11:UF11"/>
    <mergeCell ref="TI11:TJ11"/>
    <mergeCell ref="TK11:TL11"/>
    <mergeCell ref="TM11:TN11"/>
    <mergeCell ref="TO11:TP11"/>
    <mergeCell ref="TQ11:TR11"/>
    <mergeCell ref="TS11:TT11"/>
    <mergeCell ref="SW11:SX11"/>
    <mergeCell ref="SY11:SZ11"/>
    <mergeCell ref="TA11:TB11"/>
    <mergeCell ref="WA11:WB11"/>
    <mergeCell ref="VE11:VF11"/>
    <mergeCell ref="VG11:VH11"/>
    <mergeCell ref="VI11:VJ11"/>
    <mergeCell ref="VK11:VL11"/>
    <mergeCell ref="VM11:VN11"/>
    <mergeCell ref="VO11:VP11"/>
    <mergeCell ref="US11:UT11"/>
    <mergeCell ref="UU11:UV11"/>
    <mergeCell ref="UW11:UX11"/>
    <mergeCell ref="UY11:UZ11"/>
    <mergeCell ref="VA11:VB11"/>
    <mergeCell ref="VC11:VD11"/>
    <mergeCell ref="UG11:UH11"/>
    <mergeCell ref="UI11:UJ11"/>
    <mergeCell ref="UK11:UL11"/>
    <mergeCell ref="UM11:UN11"/>
    <mergeCell ref="UO11:UP11"/>
    <mergeCell ref="UQ11:UR11"/>
    <mergeCell ref="TC11:TD11"/>
    <mergeCell ref="TE11:TF11"/>
    <mergeCell ref="TG11:TH11"/>
    <mergeCell ref="SK11:SL11"/>
    <mergeCell ref="SM11:SN11"/>
    <mergeCell ref="SO11:SP11"/>
    <mergeCell ref="SQ11:SR11"/>
    <mergeCell ref="SS11:ST11"/>
    <mergeCell ref="SU11:SV11"/>
    <mergeCell ref="RY11:RZ11"/>
    <mergeCell ref="SA11:SB11"/>
    <mergeCell ref="SC11:SD11"/>
    <mergeCell ref="SE11:SF11"/>
    <mergeCell ref="SG11:SH11"/>
    <mergeCell ref="SI11:SJ11"/>
    <mergeCell ref="RM11:RN11"/>
    <mergeCell ref="RO11:RP11"/>
    <mergeCell ref="RQ11:RR11"/>
    <mergeCell ref="RS11:RT11"/>
    <mergeCell ref="RU11:RV11"/>
    <mergeCell ref="RW11:RX11"/>
    <mergeCell ref="RA11:RB11"/>
    <mergeCell ref="RC11:RD11"/>
    <mergeCell ref="RE11:RF11"/>
    <mergeCell ref="RG11:RH11"/>
    <mergeCell ref="RI11:RJ11"/>
    <mergeCell ref="RK11:RL11"/>
    <mergeCell ref="QO11:QP11"/>
    <mergeCell ref="QQ11:QR11"/>
    <mergeCell ref="QS11:QT11"/>
    <mergeCell ref="QU11:QV11"/>
    <mergeCell ref="QW11:QX11"/>
    <mergeCell ref="QY11:QZ11"/>
    <mergeCell ref="QC11:QD11"/>
    <mergeCell ref="QE11:QF11"/>
    <mergeCell ref="QG11:QH11"/>
    <mergeCell ref="QI11:QJ11"/>
    <mergeCell ref="QK11:QL11"/>
    <mergeCell ref="QM11:QN11"/>
    <mergeCell ref="PQ11:PR11"/>
    <mergeCell ref="PS11:PT11"/>
    <mergeCell ref="PU11:PV11"/>
    <mergeCell ref="PW11:PX11"/>
    <mergeCell ref="PY11:PZ11"/>
    <mergeCell ref="QA11:QB11"/>
    <mergeCell ref="PE11:PF11"/>
    <mergeCell ref="PG11:PH11"/>
    <mergeCell ref="PI11:PJ11"/>
    <mergeCell ref="PK11:PL11"/>
    <mergeCell ref="PM11:PN11"/>
    <mergeCell ref="PO11:PP11"/>
    <mergeCell ref="OS11:OT11"/>
    <mergeCell ref="OU11:OV11"/>
    <mergeCell ref="OW11:OX11"/>
    <mergeCell ref="OY11:OZ11"/>
    <mergeCell ref="PA11:PB11"/>
    <mergeCell ref="PC11:PD11"/>
    <mergeCell ref="OG11:OH11"/>
    <mergeCell ref="OI11:OJ11"/>
    <mergeCell ref="OK11:OL11"/>
    <mergeCell ref="OM11:ON11"/>
    <mergeCell ref="OO11:OP11"/>
    <mergeCell ref="OQ11:OR11"/>
    <mergeCell ref="NU11:NV11"/>
    <mergeCell ref="NW11:NX11"/>
    <mergeCell ref="NY11:NZ11"/>
    <mergeCell ref="OA11:OB11"/>
    <mergeCell ref="OC11:OD11"/>
    <mergeCell ref="OE11:OF11"/>
    <mergeCell ref="NI11:NJ11"/>
    <mergeCell ref="NK11:NL11"/>
    <mergeCell ref="NM11:NN11"/>
    <mergeCell ref="NO11:NP11"/>
    <mergeCell ref="NQ11:NR11"/>
    <mergeCell ref="NS11:NT11"/>
    <mergeCell ref="MW11:MX11"/>
    <mergeCell ref="MY11:MZ11"/>
    <mergeCell ref="NA11:NB11"/>
    <mergeCell ref="NC11:ND11"/>
    <mergeCell ref="NE11:NF11"/>
    <mergeCell ref="NG11:NH11"/>
    <mergeCell ref="MK11:ML11"/>
    <mergeCell ref="MM11:MN11"/>
    <mergeCell ref="MO11:MP11"/>
    <mergeCell ref="MQ11:MR11"/>
    <mergeCell ref="MS11:MT11"/>
    <mergeCell ref="MU11:MV11"/>
    <mergeCell ref="LY11:LZ11"/>
    <mergeCell ref="MA11:MB11"/>
    <mergeCell ref="MC11:MD11"/>
    <mergeCell ref="ME11:MF11"/>
    <mergeCell ref="MG11:MH11"/>
    <mergeCell ref="MI11:MJ11"/>
    <mergeCell ref="LM11:LN11"/>
    <mergeCell ref="LO11:LP11"/>
    <mergeCell ref="LQ11:LR11"/>
    <mergeCell ref="LS11:LT11"/>
    <mergeCell ref="LU11:LV11"/>
    <mergeCell ref="LW11:LX11"/>
    <mergeCell ref="LA11:LB11"/>
    <mergeCell ref="LC11:LD11"/>
    <mergeCell ref="LE11:LF11"/>
    <mergeCell ref="LG11:LH11"/>
    <mergeCell ref="LI11:LJ11"/>
    <mergeCell ref="LK11:LL11"/>
    <mergeCell ref="VU3:VV3"/>
    <mergeCell ref="VW3:VX3"/>
    <mergeCell ref="VY3:VZ3"/>
    <mergeCell ref="WA3:WB3"/>
    <mergeCell ref="KO11:KP11"/>
    <mergeCell ref="KQ11:KR11"/>
    <mergeCell ref="KS11:KT11"/>
    <mergeCell ref="KU11:KV11"/>
    <mergeCell ref="KW11:KX11"/>
    <mergeCell ref="KY11:KZ11"/>
    <mergeCell ref="VI3:VJ3"/>
    <mergeCell ref="VK3:VL3"/>
    <mergeCell ref="VM3:VN3"/>
    <mergeCell ref="VO3:VP3"/>
    <mergeCell ref="VQ3:VR3"/>
    <mergeCell ref="VS3:VT3"/>
    <mergeCell ref="UW3:UX3"/>
    <mergeCell ref="UY3:UZ3"/>
    <mergeCell ref="VA3:VB3"/>
    <mergeCell ref="VC3:VD3"/>
    <mergeCell ref="VE3:VF3"/>
    <mergeCell ref="VG3:VH3"/>
    <mergeCell ref="UK3:UL3"/>
    <mergeCell ref="UM3:UN3"/>
    <mergeCell ref="UO3:UP3"/>
    <mergeCell ref="UQ3:UR3"/>
    <mergeCell ref="US3:UT3"/>
    <mergeCell ref="UU3:UV3"/>
    <mergeCell ref="TY3:TZ3"/>
    <mergeCell ref="UA3:UB3"/>
    <mergeCell ref="UC3:UD3"/>
    <mergeCell ref="UE3:UF3"/>
    <mergeCell ref="UG3:UH3"/>
    <mergeCell ref="UI3:UJ3"/>
    <mergeCell ref="TM3:TN3"/>
    <mergeCell ref="TO3:TP3"/>
    <mergeCell ref="TQ3:TR3"/>
    <mergeCell ref="TS3:TT3"/>
    <mergeCell ref="TU3:TV3"/>
    <mergeCell ref="TW3:TX3"/>
    <mergeCell ref="TA3:TB3"/>
    <mergeCell ref="TC3:TD3"/>
    <mergeCell ref="TE3:TF3"/>
    <mergeCell ref="TG3:TH3"/>
    <mergeCell ref="TI3:TJ3"/>
    <mergeCell ref="TK3:TL3"/>
    <mergeCell ref="SO3:SP3"/>
    <mergeCell ref="SQ3:SR3"/>
    <mergeCell ref="SS3:ST3"/>
    <mergeCell ref="SU3:SV3"/>
    <mergeCell ref="SW3:SX3"/>
    <mergeCell ref="SY3:SZ3"/>
    <mergeCell ref="SC3:SD3"/>
    <mergeCell ref="SE3:SF3"/>
    <mergeCell ref="SG3:SH3"/>
    <mergeCell ref="SI3:SJ3"/>
    <mergeCell ref="SK3:SL3"/>
    <mergeCell ref="SM3:SN3"/>
    <mergeCell ref="RQ3:RR3"/>
    <mergeCell ref="RS3:RT3"/>
    <mergeCell ref="RU3:RV3"/>
    <mergeCell ref="RW3:RX3"/>
    <mergeCell ref="RY3:RZ3"/>
    <mergeCell ref="SA3:SB3"/>
    <mergeCell ref="RE3:RF3"/>
    <mergeCell ref="RG3:RH3"/>
    <mergeCell ref="RI3:RJ3"/>
    <mergeCell ref="RK3:RL3"/>
    <mergeCell ref="RM3:RN3"/>
    <mergeCell ref="RO3:RP3"/>
    <mergeCell ref="QS3:QT3"/>
    <mergeCell ref="QU3:QV3"/>
    <mergeCell ref="QW3:QX3"/>
    <mergeCell ref="QY3:QZ3"/>
    <mergeCell ref="RA3:RB3"/>
    <mergeCell ref="RC3:RD3"/>
    <mergeCell ref="QG3:QH3"/>
    <mergeCell ref="QI3:QJ3"/>
    <mergeCell ref="QK3:QL3"/>
    <mergeCell ref="QM3:QN3"/>
    <mergeCell ref="QO3:QP3"/>
    <mergeCell ref="QQ3:QR3"/>
    <mergeCell ref="PU3:PV3"/>
    <mergeCell ref="PW3:PX3"/>
    <mergeCell ref="PY3:PZ3"/>
    <mergeCell ref="QA3:QB3"/>
    <mergeCell ref="QC3:QD3"/>
    <mergeCell ref="QE3:QF3"/>
    <mergeCell ref="PI3:PJ3"/>
    <mergeCell ref="PK3:PL3"/>
    <mergeCell ref="PM3:PN3"/>
    <mergeCell ref="PO3:PP3"/>
    <mergeCell ref="PQ3:PR3"/>
    <mergeCell ref="PS3:PT3"/>
    <mergeCell ref="OW3:OX3"/>
    <mergeCell ref="OY3:OZ3"/>
    <mergeCell ref="PA3:PB3"/>
    <mergeCell ref="PC3:PD3"/>
    <mergeCell ref="PE3:PF3"/>
    <mergeCell ref="PG3:PH3"/>
    <mergeCell ref="OK3:OL3"/>
    <mergeCell ref="OM3:ON3"/>
    <mergeCell ref="OO3:OP3"/>
    <mergeCell ref="OQ3:OR3"/>
    <mergeCell ref="OS3:OT3"/>
    <mergeCell ref="OU3:OV3"/>
    <mergeCell ref="NY3:NZ3"/>
    <mergeCell ref="OA3:OB3"/>
    <mergeCell ref="OC3:OD3"/>
    <mergeCell ref="OE3:OF3"/>
    <mergeCell ref="OG3:OH3"/>
    <mergeCell ref="OI3:OJ3"/>
    <mergeCell ref="NM3:NN3"/>
    <mergeCell ref="NO3:NP3"/>
    <mergeCell ref="NQ3:NR3"/>
    <mergeCell ref="NS3:NT3"/>
    <mergeCell ref="NU3:NV3"/>
    <mergeCell ref="NW3:NX3"/>
    <mergeCell ref="NA3:NB3"/>
    <mergeCell ref="NC3:ND3"/>
    <mergeCell ref="NE3:NF3"/>
    <mergeCell ref="NG3:NH3"/>
    <mergeCell ref="NI3:NJ3"/>
    <mergeCell ref="NK3:NL3"/>
    <mergeCell ref="MO3:MP3"/>
    <mergeCell ref="MQ3:MR3"/>
    <mergeCell ref="MS3:MT3"/>
    <mergeCell ref="MU3:MV3"/>
    <mergeCell ref="MW3:MX3"/>
    <mergeCell ref="MY3:MZ3"/>
    <mergeCell ref="MC3:MD3"/>
    <mergeCell ref="ME3:MF3"/>
    <mergeCell ref="MG3:MH3"/>
    <mergeCell ref="MI3:MJ3"/>
    <mergeCell ref="MK3:ML3"/>
    <mergeCell ref="MM3:MN3"/>
    <mergeCell ref="LQ3:LR3"/>
    <mergeCell ref="LS3:LT3"/>
    <mergeCell ref="LU3:LV3"/>
    <mergeCell ref="LW3:LX3"/>
    <mergeCell ref="LY3:LZ3"/>
    <mergeCell ref="MA3:MB3"/>
    <mergeCell ref="LE3:LF3"/>
    <mergeCell ref="LG3:LH3"/>
    <mergeCell ref="LI3:LJ3"/>
    <mergeCell ref="LK3:LL3"/>
    <mergeCell ref="LM3:LN3"/>
    <mergeCell ref="LO3:LP3"/>
    <mergeCell ref="VY2:VZ2"/>
    <mergeCell ref="WA2:WB2"/>
    <mergeCell ref="KO3:KP3"/>
    <mergeCell ref="KQ3:KR3"/>
    <mergeCell ref="KS3:KT3"/>
    <mergeCell ref="KU3:KV3"/>
    <mergeCell ref="KW3:KX3"/>
    <mergeCell ref="KY3:KZ3"/>
    <mergeCell ref="LA3:LB3"/>
    <mergeCell ref="LC3:LD3"/>
    <mergeCell ref="VM2:VN2"/>
    <mergeCell ref="VO2:VP2"/>
    <mergeCell ref="VQ2:VR2"/>
    <mergeCell ref="VS2:VT2"/>
    <mergeCell ref="VU2:VV2"/>
    <mergeCell ref="VW2:VX2"/>
    <mergeCell ref="VA2:VB2"/>
    <mergeCell ref="VC2:VD2"/>
    <mergeCell ref="VE2:VF2"/>
    <mergeCell ref="VG2:VH2"/>
    <mergeCell ref="VI2:VJ2"/>
    <mergeCell ref="VK2:VL2"/>
    <mergeCell ref="UO2:UP2"/>
    <mergeCell ref="UQ2:UR2"/>
    <mergeCell ref="US2:UT2"/>
    <mergeCell ref="UU2:UV2"/>
    <mergeCell ref="UW2:UX2"/>
    <mergeCell ref="UY2:UZ2"/>
    <mergeCell ref="UC2:UD2"/>
    <mergeCell ref="UE2:UF2"/>
    <mergeCell ref="UG2:UH2"/>
    <mergeCell ref="UI2:UJ2"/>
    <mergeCell ref="UK2:UL2"/>
    <mergeCell ref="UM2:UN2"/>
    <mergeCell ref="TQ2:TR2"/>
    <mergeCell ref="TS2:TT2"/>
    <mergeCell ref="TU2:TV2"/>
    <mergeCell ref="TW2:TX2"/>
    <mergeCell ref="TY2:TZ2"/>
    <mergeCell ref="UA2:UB2"/>
    <mergeCell ref="TE2:TF2"/>
    <mergeCell ref="TG2:TH2"/>
    <mergeCell ref="TI2:TJ2"/>
    <mergeCell ref="TK2:TL2"/>
    <mergeCell ref="TM2:TN2"/>
    <mergeCell ref="TO2:TP2"/>
    <mergeCell ref="SS2:ST2"/>
    <mergeCell ref="SU2:SV2"/>
    <mergeCell ref="SW2:SX2"/>
    <mergeCell ref="SY2:SZ2"/>
    <mergeCell ref="TA2:TB2"/>
    <mergeCell ref="TC2:TD2"/>
    <mergeCell ref="SI2:SJ2"/>
    <mergeCell ref="SK2:SL2"/>
    <mergeCell ref="SM2:SN2"/>
    <mergeCell ref="SO2:SP2"/>
    <mergeCell ref="SQ2:SR2"/>
    <mergeCell ref="RU2:RV2"/>
    <mergeCell ref="RW2:RX2"/>
    <mergeCell ref="RY2:RZ2"/>
    <mergeCell ref="SA2:SB2"/>
    <mergeCell ref="SC2:SD2"/>
    <mergeCell ref="SE2:SF2"/>
    <mergeCell ref="RI2:RJ2"/>
    <mergeCell ref="RK2:RL2"/>
    <mergeCell ref="RM2:RN2"/>
    <mergeCell ref="RO2:RP2"/>
    <mergeCell ref="RQ2:RR2"/>
    <mergeCell ref="RS2:RT2"/>
    <mergeCell ref="RA2:RB2"/>
    <mergeCell ref="RC2:RD2"/>
    <mergeCell ref="RE2:RF2"/>
    <mergeCell ref="RG2:RH2"/>
    <mergeCell ref="QK2:QL2"/>
    <mergeCell ref="QM2:QN2"/>
    <mergeCell ref="QO2:QP2"/>
    <mergeCell ref="QQ2:QR2"/>
    <mergeCell ref="QS2:QT2"/>
    <mergeCell ref="QU2:QV2"/>
    <mergeCell ref="PY2:PZ2"/>
    <mergeCell ref="QA2:QB2"/>
    <mergeCell ref="QC2:QD2"/>
    <mergeCell ref="QE2:QF2"/>
    <mergeCell ref="QG2:QH2"/>
    <mergeCell ref="QI2:QJ2"/>
    <mergeCell ref="SG2:SH2"/>
    <mergeCell ref="PS2:PT2"/>
    <mergeCell ref="PU2:PV2"/>
    <mergeCell ref="PW2:PX2"/>
    <mergeCell ref="PA2:PB2"/>
    <mergeCell ref="PC2:PD2"/>
    <mergeCell ref="PE2:PF2"/>
    <mergeCell ref="PG2:PH2"/>
    <mergeCell ref="PI2:PJ2"/>
    <mergeCell ref="PK2:PL2"/>
    <mergeCell ref="OO2:OP2"/>
    <mergeCell ref="OQ2:OR2"/>
    <mergeCell ref="OS2:OT2"/>
    <mergeCell ref="OU2:OV2"/>
    <mergeCell ref="OW2:OX2"/>
    <mergeCell ref="OY2:OZ2"/>
    <mergeCell ref="QW2:QX2"/>
    <mergeCell ref="QY2:QZ2"/>
    <mergeCell ref="OK2:OL2"/>
    <mergeCell ref="OM2:ON2"/>
    <mergeCell ref="NQ2:NR2"/>
    <mergeCell ref="NS2:NT2"/>
    <mergeCell ref="NU2:NV2"/>
    <mergeCell ref="NW2:NX2"/>
    <mergeCell ref="NY2:NZ2"/>
    <mergeCell ref="OA2:OB2"/>
    <mergeCell ref="NE2:NF2"/>
    <mergeCell ref="NG2:NH2"/>
    <mergeCell ref="NI2:NJ2"/>
    <mergeCell ref="NK2:NL2"/>
    <mergeCell ref="NM2:NN2"/>
    <mergeCell ref="NO2:NP2"/>
    <mergeCell ref="PM2:PN2"/>
    <mergeCell ref="PO2:PP2"/>
    <mergeCell ref="PQ2:PR2"/>
    <mergeCell ref="NC2:ND2"/>
    <mergeCell ref="MG2:MH2"/>
    <mergeCell ref="MI2:MJ2"/>
    <mergeCell ref="MK2:ML2"/>
    <mergeCell ref="MM2:MN2"/>
    <mergeCell ref="MO2:MP2"/>
    <mergeCell ref="MQ2:MR2"/>
    <mergeCell ref="LU2:LV2"/>
    <mergeCell ref="LW2:LX2"/>
    <mergeCell ref="LY2:LZ2"/>
    <mergeCell ref="MA2:MB2"/>
    <mergeCell ref="MC2:MD2"/>
    <mergeCell ref="ME2:MF2"/>
    <mergeCell ref="OC2:OD2"/>
    <mergeCell ref="OE2:OF2"/>
    <mergeCell ref="OG2:OH2"/>
    <mergeCell ref="OI2:OJ2"/>
    <mergeCell ref="LS2:LT2"/>
    <mergeCell ref="UO1:UX1"/>
    <mergeCell ref="UY1:VH1"/>
    <mergeCell ref="VI1:VR1"/>
    <mergeCell ref="VS1:WB1"/>
    <mergeCell ref="KO2:KP2"/>
    <mergeCell ref="KQ2:KR2"/>
    <mergeCell ref="KS2:KT2"/>
    <mergeCell ref="KU2:KV2"/>
    <mergeCell ref="KW2:KX2"/>
    <mergeCell ref="KY2:KZ2"/>
    <mergeCell ref="SG1:SP1"/>
    <mergeCell ref="SQ1:SZ1"/>
    <mergeCell ref="TA1:TJ1"/>
    <mergeCell ref="TK1:TT1"/>
    <mergeCell ref="TU1:UD1"/>
    <mergeCell ref="UE1:UN1"/>
    <mergeCell ref="PY1:QH1"/>
    <mergeCell ref="QI1:QR1"/>
    <mergeCell ref="QS1:RB1"/>
    <mergeCell ref="RC1:RL1"/>
    <mergeCell ref="RM1:RV1"/>
    <mergeCell ref="RW1:SF1"/>
    <mergeCell ref="NQ1:NZ1"/>
    <mergeCell ref="OA1:OJ1"/>
    <mergeCell ref="OK1:OT1"/>
    <mergeCell ref="OU1:PD1"/>
    <mergeCell ref="MS2:MT2"/>
    <mergeCell ref="MU2:MV2"/>
    <mergeCell ref="MW2:MX2"/>
    <mergeCell ref="MY2:MZ2"/>
    <mergeCell ref="NA2:NB2"/>
    <mergeCell ref="PE1:PN1"/>
    <mergeCell ref="PO1:PX1"/>
    <mergeCell ref="LI1:LR1"/>
    <mergeCell ref="LS1:MB1"/>
    <mergeCell ref="MC1:ML1"/>
    <mergeCell ref="MM1:MV1"/>
    <mergeCell ref="MW1:NF1"/>
    <mergeCell ref="NG1:NP1"/>
    <mergeCell ref="KG30:KH30"/>
    <mergeCell ref="KI30:KJ30"/>
    <mergeCell ref="KK30:KL30"/>
    <mergeCell ref="KM30:KN30"/>
    <mergeCell ref="KO1:KX1"/>
    <mergeCell ref="KY1:LH1"/>
    <mergeCell ref="LA2:LB2"/>
    <mergeCell ref="LC2:LD2"/>
    <mergeCell ref="LE2:LF2"/>
    <mergeCell ref="LG2:LH2"/>
    <mergeCell ref="KG18:KH18"/>
    <mergeCell ref="KI18:KJ18"/>
    <mergeCell ref="KK18:KL18"/>
    <mergeCell ref="KM18:KN18"/>
    <mergeCell ref="KG3:KH3"/>
    <mergeCell ref="KI3:KJ3"/>
    <mergeCell ref="KK3:KL3"/>
    <mergeCell ref="KM3:KN3"/>
    <mergeCell ref="KM2:KN2"/>
    <mergeCell ref="LI2:LJ2"/>
    <mergeCell ref="LK2:LL2"/>
    <mergeCell ref="LM2:LN2"/>
    <mergeCell ref="LO2:LP2"/>
    <mergeCell ref="LQ2:LR2"/>
    <mergeCell ref="JU30:JV30"/>
    <mergeCell ref="JW30:JX30"/>
    <mergeCell ref="JY30:JZ30"/>
    <mergeCell ref="KA30:KB30"/>
    <mergeCell ref="KC30:KD30"/>
    <mergeCell ref="KE30:KF30"/>
    <mergeCell ref="JI30:JJ30"/>
    <mergeCell ref="JK30:JL30"/>
    <mergeCell ref="JM30:JN30"/>
    <mergeCell ref="JO30:JP30"/>
    <mergeCell ref="JQ30:JR30"/>
    <mergeCell ref="JS30:JT30"/>
    <mergeCell ref="IW30:IX30"/>
    <mergeCell ref="IY30:IZ30"/>
    <mergeCell ref="JA30:JB30"/>
    <mergeCell ref="JC30:JD30"/>
    <mergeCell ref="JE30:JF30"/>
    <mergeCell ref="JG30:JH30"/>
    <mergeCell ref="IK30:IL30"/>
    <mergeCell ref="IM30:IN30"/>
    <mergeCell ref="IO30:IP30"/>
    <mergeCell ref="IQ30:IR30"/>
    <mergeCell ref="IS30:IT30"/>
    <mergeCell ref="IU30:IV30"/>
    <mergeCell ref="HY30:HZ30"/>
    <mergeCell ref="IA30:IB30"/>
    <mergeCell ref="IC30:ID30"/>
    <mergeCell ref="IE30:IF30"/>
    <mergeCell ref="IG30:IH30"/>
    <mergeCell ref="II30:IJ30"/>
    <mergeCell ref="HM30:HN30"/>
    <mergeCell ref="HO30:HP30"/>
    <mergeCell ref="HQ30:HR30"/>
    <mergeCell ref="HS30:HT30"/>
    <mergeCell ref="HU30:HV30"/>
    <mergeCell ref="HW30:HX30"/>
    <mergeCell ref="HA30:HB30"/>
    <mergeCell ref="HC30:HD30"/>
    <mergeCell ref="HE30:HF30"/>
    <mergeCell ref="HG30:HH30"/>
    <mergeCell ref="HI30:HJ30"/>
    <mergeCell ref="HK30:HL30"/>
    <mergeCell ref="GO30:GP30"/>
    <mergeCell ref="GQ30:GR30"/>
    <mergeCell ref="GS30:GT30"/>
    <mergeCell ref="GU30:GV30"/>
    <mergeCell ref="GW30:GX30"/>
    <mergeCell ref="GY30:GZ30"/>
    <mergeCell ref="GC30:GD30"/>
    <mergeCell ref="GE30:GF30"/>
    <mergeCell ref="GG30:GH30"/>
    <mergeCell ref="GI30:GJ30"/>
    <mergeCell ref="GK30:GL30"/>
    <mergeCell ref="GM30:GN30"/>
    <mergeCell ref="FQ30:FR30"/>
    <mergeCell ref="FS30:FT30"/>
    <mergeCell ref="FU30:FV30"/>
    <mergeCell ref="FW30:FX30"/>
    <mergeCell ref="FY30:FZ30"/>
    <mergeCell ref="GA30:GB30"/>
    <mergeCell ref="FE30:FF30"/>
    <mergeCell ref="FG30:FH30"/>
    <mergeCell ref="FI30:FJ30"/>
    <mergeCell ref="FK30:FL30"/>
    <mergeCell ref="FM30:FN30"/>
    <mergeCell ref="FO30:FP30"/>
    <mergeCell ref="ES30:ET30"/>
    <mergeCell ref="EU30:EV30"/>
    <mergeCell ref="EW30:EX30"/>
    <mergeCell ref="EY30:EZ30"/>
    <mergeCell ref="FA30:FB30"/>
    <mergeCell ref="FC30:FD30"/>
    <mergeCell ref="EG30:EH30"/>
    <mergeCell ref="EI30:EJ30"/>
    <mergeCell ref="EK30:EL30"/>
    <mergeCell ref="EM30:EN30"/>
    <mergeCell ref="EO30:EP30"/>
    <mergeCell ref="EQ30:ER30"/>
    <mergeCell ref="DU30:DV30"/>
    <mergeCell ref="DW30:DX30"/>
    <mergeCell ref="DY30:DZ30"/>
    <mergeCell ref="EA30:EB30"/>
    <mergeCell ref="EC30:ED30"/>
    <mergeCell ref="EE30:EF30"/>
    <mergeCell ref="DI30:DJ30"/>
    <mergeCell ref="DK30:DL30"/>
    <mergeCell ref="DM30:DN30"/>
    <mergeCell ref="DO30:DP30"/>
    <mergeCell ref="DQ30:DR30"/>
    <mergeCell ref="DS30:DT30"/>
    <mergeCell ref="CW30:CX30"/>
    <mergeCell ref="CY30:CZ30"/>
    <mergeCell ref="DA30:DB30"/>
    <mergeCell ref="DC30:DD30"/>
    <mergeCell ref="DE30:DF30"/>
    <mergeCell ref="DG30:DH30"/>
    <mergeCell ref="JU18:JV18"/>
    <mergeCell ref="JW18:JX18"/>
    <mergeCell ref="JY18:JZ18"/>
    <mergeCell ref="KA18:KB18"/>
    <mergeCell ref="KC18:KD18"/>
    <mergeCell ref="KE18:KF18"/>
    <mergeCell ref="JI18:JJ18"/>
    <mergeCell ref="JK18:JL18"/>
    <mergeCell ref="JM18:JN18"/>
    <mergeCell ref="JO18:JP18"/>
    <mergeCell ref="JQ18:JR18"/>
    <mergeCell ref="JS18:JT18"/>
    <mergeCell ref="IW18:IX18"/>
    <mergeCell ref="IY18:IZ18"/>
    <mergeCell ref="JA18:JB18"/>
    <mergeCell ref="JC18:JD18"/>
    <mergeCell ref="JE18:JF18"/>
    <mergeCell ref="JG18:JH18"/>
    <mergeCell ref="IK18:IL18"/>
    <mergeCell ref="IM18:IN18"/>
    <mergeCell ref="IO18:IP18"/>
    <mergeCell ref="IQ18:IR18"/>
    <mergeCell ref="IS18:IT18"/>
    <mergeCell ref="IU18:IV18"/>
    <mergeCell ref="HY18:HZ18"/>
    <mergeCell ref="IA18:IB18"/>
    <mergeCell ref="IC18:ID18"/>
    <mergeCell ref="IE18:IF18"/>
    <mergeCell ref="IG18:IH18"/>
    <mergeCell ref="II18:IJ18"/>
    <mergeCell ref="HM18:HN18"/>
    <mergeCell ref="HO18:HP18"/>
    <mergeCell ref="HQ18:HR18"/>
    <mergeCell ref="HS18:HT18"/>
    <mergeCell ref="HU18:HV18"/>
    <mergeCell ref="HW18:HX18"/>
    <mergeCell ref="HA18:HB18"/>
    <mergeCell ref="HC18:HD18"/>
    <mergeCell ref="HE18:HF18"/>
    <mergeCell ref="HG18:HH18"/>
    <mergeCell ref="HI18:HJ18"/>
    <mergeCell ref="HK18:HL18"/>
    <mergeCell ref="GO18:GP18"/>
    <mergeCell ref="GQ18:GR18"/>
    <mergeCell ref="GS18:GT18"/>
    <mergeCell ref="GU18:GV18"/>
    <mergeCell ref="GW18:GX18"/>
    <mergeCell ref="GY18:GZ18"/>
    <mergeCell ref="GC18:GD18"/>
    <mergeCell ref="GE18:GF18"/>
    <mergeCell ref="GG18:GH18"/>
    <mergeCell ref="GI18:GJ18"/>
    <mergeCell ref="GK18:GL18"/>
    <mergeCell ref="GM18:GN18"/>
    <mergeCell ref="FQ18:FR18"/>
    <mergeCell ref="FS18:FT18"/>
    <mergeCell ref="FU18:FV18"/>
    <mergeCell ref="FW18:FX18"/>
    <mergeCell ref="FY18:FZ18"/>
    <mergeCell ref="GA18:GB18"/>
    <mergeCell ref="FE18:FF18"/>
    <mergeCell ref="FG18:FH18"/>
    <mergeCell ref="FI18:FJ18"/>
    <mergeCell ref="FK18:FL18"/>
    <mergeCell ref="FM18:FN18"/>
    <mergeCell ref="FO18:FP18"/>
    <mergeCell ref="ES18:ET18"/>
    <mergeCell ref="EU18:EV18"/>
    <mergeCell ref="EW18:EX18"/>
    <mergeCell ref="EY18:EZ18"/>
    <mergeCell ref="FA18:FB18"/>
    <mergeCell ref="FC18:FD18"/>
    <mergeCell ref="EG18:EH18"/>
    <mergeCell ref="EI18:EJ18"/>
    <mergeCell ref="EK18:EL18"/>
    <mergeCell ref="EM18:EN18"/>
    <mergeCell ref="EO18:EP18"/>
    <mergeCell ref="EQ18:ER18"/>
    <mergeCell ref="DU18:DV18"/>
    <mergeCell ref="DW18:DX18"/>
    <mergeCell ref="DY18:DZ18"/>
    <mergeCell ref="EA18:EB18"/>
    <mergeCell ref="EC18:ED18"/>
    <mergeCell ref="EE18:EF18"/>
    <mergeCell ref="DI18:DJ18"/>
    <mergeCell ref="DK18:DL18"/>
    <mergeCell ref="DM18:DN18"/>
    <mergeCell ref="DO18:DP18"/>
    <mergeCell ref="DQ18:DR18"/>
    <mergeCell ref="DS18:DT18"/>
    <mergeCell ref="KG11:KH11"/>
    <mergeCell ref="KI11:KJ11"/>
    <mergeCell ref="KK11:KL11"/>
    <mergeCell ref="KM11:KN11"/>
    <mergeCell ref="CW18:CX18"/>
    <mergeCell ref="CY18:CZ18"/>
    <mergeCell ref="DA18:DB18"/>
    <mergeCell ref="DC18:DD18"/>
    <mergeCell ref="DE18:DF18"/>
    <mergeCell ref="DG18:DH18"/>
    <mergeCell ref="JU11:JV11"/>
    <mergeCell ref="JW11:JX11"/>
    <mergeCell ref="JY11:JZ11"/>
    <mergeCell ref="KA11:KB11"/>
    <mergeCell ref="KC11:KD11"/>
    <mergeCell ref="KE11:KF11"/>
    <mergeCell ref="JI11:JJ11"/>
    <mergeCell ref="JK11:JL11"/>
    <mergeCell ref="JM11:JN11"/>
    <mergeCell ref="JO11:JP11"/>
    <mergeCell ref="JQ11:JR11"/>
    <mergeCell ref="JS11:JT11"/>
    <mergeCell ref="IW11:IX11"/>
    <mergeCell ref="IY11:IZ11"/>
    <mergeCell ref="JA11:JB11"/>
    <mergeCell ref="JC11:JD11"/>
    <mergeCell ref="JE11:JF11"/>
    <mergeCell ref="JG11:JH11"/>
    <mergeCell ref="IK11:IL11"/>
    <mergeCell ref="IM11:IN11"/>
    <mergeCell ref="IO11:IP11"/>
    <mergeCell ref="IQ11:IR11"/>
    <mergeCell ref="IS11:IT11"/>
    <mergeCell ref="IU11:IV11"/>
    <mergeCell ref="HY11:HZ11"/>
    <mergeCell ref="IA11:IB11"/>
    <mergeCell ref="IC11:ID11"/>
    <mergeCell ref="IE11:IF11"/>
    <mergeCell ref="IG11:IH11"/>
    <mergeCell ref="II11:IJ11"/>
    <mergeCell ref="HM11:HN11"/>
    <mergeCell ref="HO11:HP11"/>
    <mergeCell ref="HQ11:HR11"/>
    <mergeCell ref="HS11:HT11"/>
    <mergeCell ref="HU11:HV11"/>
    <mergeCell ref="HW11:HX11"/>
    <mergeCell ref="HA11:HB11"/>
    <mergeCell ref="HC11:HD11"/>
    <mergeCell ref="HE11:HF11"/>
    <mergeCell ref="HG11:HH11"/>
    <mergeCell ref="HI11:HJ11"/>
    <mergeCell ref="HK11:HL11"/>
    <mergeCell ref="GO11:GP11"/>
    <mergeCell ref="GQ11:GR11"/>
    <mergeCell ref="GS11:GT11"/>
    <mergeCell ref="GU11:GV11"/>
    <mergeCell ref="GW11:GX11"/>
    <mergeCell ref="GY11:GZ11"/>
    <mergeCell ref="GC11:GD11"/>
    <mergeCell ref="GE11:GF11"/>
    <mergeCell ref="GG11:GH11"/>
    <mergeCell ref="GI11:GJ11"/>
    <mergeCell ref="GK11:GL11"/>
    <mergeCell ref="GM11:GN11"/>
    <mergeCell ref="FQ11:FR11"/>
    <mergeCell ref="FS11:FT11"/>
    <mergeCell ref="FU11:FV11"/>
    <mergeCell ref="FW11:FX11"/>
    <mergeCell ref="FY11:FZ11"/>
    <mergeCell ref="GA11:GB11"/>
    <mergeCell ref="FE11:FF11"/>
    <mergeCell ref="FG11:FH11"/>
    <mergeCell ref="FI11:FJ11"/>
    <mergeCell ref="FK11:FL11"/>
    <mergeCell ref="FM11:FN11"/>
    <mergeCell ref="FO11:FP11"/>
    <mergeCell ref="ES11:ET11"/>
    <mergeCell ref="EU11:EV11"/>
    <mergeCell ref="EW11:EX11"/>
    <mergeCell ref="EY11:EZ11"/>
    <mergeCell ref="FA11:FB11"/>
    <mergeCell ref="FC11:FD11"/>
    <mergeCell ref="EG11:EH11"/>
    <mergeCell ref="EI11:EJ11"/>
    <mergeCell ref="EK11:EL11"/>
    <mergeCell ref="EM11:EN11"/>
    <mergeCell ref="EO11:EP11"/>
    <mergeCell ref="EQ11:ER11"/>
    <mergeCell ref="DU11:DV11"/>
    <mergeCell ref="DW11:DX11"/>
    <mergeCell ref="DY11:DZ11"/>
    <mergeCell ref="EA11:EB11"/>
    <mergeCell ref="EC11:ED11"/>
    <mergeCell ref="EE11:EF11"/>
    <mergeCell ref="DI11:DJ11"/>
    <mergeCell ref="DK11:DL11"/>
    <mergeCell ref="DM11:DN11"/>
    <mergeCell ref="DO11:DP11"/>
    <mergeCell ref="DQ11:DR11"/>
    <mergeCell ref="DS11:DT11"/>
    <mergeCell ref="CW11:CX11"/>
    <mergeCell ref="CY11:CZ11"/>
    <mergeCell ref="DA11:DB11"/>
    <mergeCell ref="DC11:DD11"/>
    <mergeCell ref="DE11:DF11"/>
    <mergeCell ref="DG11:DH11"/>
    <mergeCell ref="JU3:JV3"/>
    <mergeCell ref="JW3:JX3"/>
    <mergeCell ref="JY3:JZ3"/>
    <mergeCell ref="KA3:KB3"/>
    <mergeCell ref="KC3:KD3"/>
    <mergeCell ref="KE3:KF3"/>
    <mergeCell ref="JI3:JJ3"/>
    <mergeCell ref="JK3:JL3"/>
    <mergeCell ref="JM3:JN3"/>
    <mergeCell ref="JO3:JP3"/>
    <mergeCell ref="JQ3:JR3"/>
    <mergeCell ref="JS3:JT3"/>
    <mergeCell ref="IW3:IX3"/>
    <mergeCell ref="IY3:IZ3"/>
    <mergeCell ref="JA3:JB3"/>
    <mergeCell ref="JC3:JD3"/>
    <mergeCell ref="JE3:JF3"/>
    <mergeCell ref="JG3:JH3"/>
    <mergeCell ref="IK3:IL3"/>
    <mergeCell ref="IM3:IN3"/>
    <mergeCell ref="IO3:IP3"/>
    <mergeCell ref="IQ3:IR3"/>
    <mergeCell ref="IS3:IT3"/>
    <mergeCell ref="IU3:IV3"/>
    <mergeCell ref="HY3:HZ3"/>
    <mergeCell ref="IA3:IB3"/>
    <mergeCell ref="IG3:IH3"/>
    <mergeCell ref="II3:IJ3"/>
    <mergeCell ref="HM3:HN3"/>
    <mergeCell ref="HO3:HP3"/>
    <mergeCell ref="HQ3:HR3"/>
    <mergeCell ref="HS3:HT3"/>
    <mergeCell ref="HU3:HV3"/>
    <mergeCell ref="HW3:HX3"/>
    <mergeCell ref="HA3:HB3"/>
    <mergeCell ref="HC3:HD3"/>
    <mergeCell ref="HE3:HF3"/>
    <mergeCell ref="HG3:HH3"/>
    <mergeCell ref="HI3:HJ3"/>
    <mergeCell ref="HK3:HL3"/>
    <mergeCell ref="GO3:GP3"/>
    <mergeCell ref="GQ3:GR3"/>
    <mergeCell ref="GS3:GT3"/>
    <mergeCell ref="GU3:GV3"/>
    <mergeCell ref="GW3:GX3"/>
    <mergeCell ref="GY3:GZ3"/>
    <mergeCell ref="GI3:GJ3"/>
    <mergeCell ref="GK3:GL3"/>
    <mergeCell ref="GM3:GN3"/>
    <mergeCell ref="FQ3:FR3"/>
    <mergeCell ref="FS3:FT3"/>
    <mergeCell ref="FU3:FV3"/>
    <mergeCell ref="FW3:FX3"/>
    <mergeCell ref="FY3:FZ3"/>
    <mergeCell ref="GA3:GB3"/>
    <mergeCell ref="FE3:FF3"/>
    <mergeCell ref="FG3:FH3"/>
    <mergeCell ref="FI3:FJ3"/>
    <mergeCell ref="FK3:FL3"/>
    <mergeCell ref="FM3:FN3"/>
    <mergeCell ref="FO3:FP3"/>
    <mergeCell ref="IC3:ID3"/>
    <mergeCell ref="IE3:IF3"/>
    <mergeCell ref="FA3:FB3"/>
    <mergeCell ref="FC3:FD3"/>
    <mergeCell ref="EG3:EH3"/>
    <mergeCell ref="EI3:EJ3"/>
    <mergeCell ref="EK3:EL3"/>
    <mergeCell ref="EM3:EN3"/>
    <mergeCell ref="EO3:EP3"/>
    <mergeCell ref="EQ3:ER3"/>
    <mergeCell ref="DU3:DV3"/>
    <mergeCell ref="DW3:DX3"/>
    <mergeCell ref="DY3:DZ3"/>
    <mergeCell ref="EA3:EB3"/>
    <mergeCell ref="EC3:ED3"/>
    <mergeCell ref="EE3:EF3"/>
    <mergeCell ref="GC3:GD3"/>
    <mergeCell ref="GE3:GF3"/>
    <mergeCell ref="GG3:GH3"/>
    <mergeCell ref="DQ3:DR3"/>
    <mergeCell ref="DS3:DT3"/>
    <mergeCell ref="CW3:CX3"/>
    <mergeCell ref="CY3:CZ3"/>
    <mergeCell ref="DA3:DB3"/>
    <mergeCell ref="DC3:DD3"/>
    <mergeCell ref="DE3:DF3"/>
    <mergeCell ref="DG3:DH3"/>
    <mergeCell ref="KC2:KD2"/>
    <mergeCell ref="KE2:KF2"/>
    <mergeCell ref="KG2:KH2"/>
    <mergeCell ref="KI2:KJ2"/>
    <mergeCell ref="KK2:KL2"/>
    <mergeCell ref="JQ2:JR2"/>
    <mergeCell ref="JS2:JT2"/>
    <mergeCell ref="JU2:JV2"/>
    <mergeCell ref="JW2:JX2"/>
    <mergeCell ref="JY2:JZ2"/>
    <mergeCell ref="KA2:KB2"/>
    <mergeCell ref="JE2:JF2"/>
    <mergeCell ref="JG2:JH2"/>
    <mergeCell ref="JI2:JJ2"/>
    <mergeCell ref="JK2:JL2"/>
    <mergeCell ref="JM2:JN2"/>
    <mergeCell ref="JO2:JP2"/>
    <mergeCell ref="IS2:IT2"/>
    <mergeCell ref="IU2:IV2"/>
    <mergeCell ref="IW2:IX2"/>
    <mergeCell ref="ES3:ET3"/>
    <mergeCell ref="EU3:EV3"/>
    <mergeCell ref="EW3:EX3"/>
    <mergeCell ref="EY3:EZ3"/>
    <mergeCell ref="IY2:IZ2"/>
    <mergeCell ref="JA2:JB2"/>
    <mergeCell ref="JC2:JD2"/>
    <mergeCell ref="IG2:IH2"/>
    <mergeCell ref="II2:IJ2"/>
    <mergeCell ref="IK2:IL2"/>
    <mergeCell ref="IM2:IN2"/>
    <mergeCell ref="IO2:IP2"/>
    <mergeCell ref="IQ2:IR2"/>
    <mergeCell ref="HU2:HV2"/>
    <mergeCell ref="HW2:HX2"/>
    <mergeCell ref="HY2:HZ2"/>
    <mergeCell ref="IA2:IB2"/>
    <mergeCell ref="IC2:ID2"/>
    <mergeCell ref="IE2:IF2"/>
    <mergeCell ref="HI2:HJ2"/>
    <mergeCell ref="HK2:HL2"/>
    <mergeCell ref="HM2:HN2"/>
    <mergeCell ref="HO2:HP2"/>
    <mergeCell ref="HQ2:HR2"/>
    <mergeCell ref="HS2:HT2"/>
    <mergeCell ref="GW2:GX2"/>
    <mergeCell ref="GY2:GZ2"/>
    <mergeCell ref="HA2:HB2"/>
    <mergeCell ref="HC2:HD2"/>
    <mergeCell ref="HE2:HF2"/>
    <mergeCell ref="HG2:HH2"/>
    <mergeCell ref="GK2:GL2"/>
    <mergeCell ref="GM2:GN2"/>
    <mergeCell ref="GO2:GP2"/>
    <mergeCell ref="GQ2:GR2"/>
    <mergeCell ref="GS2:GT2"/>
    <mergeCell ref="GU2:GV2"/>
    <mergeCell ref="FY2:FZ2"/>
    <mergeCell ref="GA2:GB2"/>
    <mergeCell ref="GC2:GD2"/>
    <mergeCell ref="GE2:GF2"/>
    <mergeCell ref="GG2:GH2"/>
    <mergeCell ref="GI2:GJ2"/>
    <mergeCell ref="FM2:FN2"/>
    <mergeCell ref="FO2:FP2"/>
    <mergeCell ref="FQ2:FR2"/>
    <mergeCell ref="FS2:FT2"/>
    <mergeCell ref="FU2:FV2"/>
    <mergeCell ref="FW2:FX2"/>
    <mergeCell ref="FA2:FB2"/>
    <mergeCell ref="FC2:FD2"/>
    <mergeCell ref="FE2:FF2"/>
    <mergeCell ref="FG2:FH2"/>
    <mergeCell ref="FI2:FJ2"/>
    <mergeCell ref="FK2:FL2"/>
    <mergeCell ref="EO2:EP2"/>
    <mergeCell ref="EQ2:ER2"/>
    <mergeCell ref="ES2:ET2"/>
    <mergeCell ref="EU2:EV2"/>
    <mergeCell ref="EW2:EX2"/>
    <mergeCell ref="EY2:EZ2"/>
    <mergeCell ref="EC2:ED2"/>
    <mergeCell ref="EE2:EF2"/>
    <mergeCell ref="EG2:EH2"/>
    <mergeCell ref="EI2:EJ2"/>
    <mergeCell ref="EK2:EL2"/>
    <mergeCell ref="EM2:EN2"/>
    <mergeCell ref="DQ2:DR2"/>
    <mergeCell ref="DS2:DT2"/>
    <mergeCell ref="DU2:DV2"/>
    <mergeCell ref="DW2:DX2"/>
    <mergeCell ref="DY2:DZ2"/>
    <mergeCell ref="EA2:EB2"/>
    <mergeCell ref="DE2:DF2"/>
    <mergeCell ref="DG2:DH2"/>
    <mergeCell ref="DI2:DJ2"/>
    <mergeCell ref="DK2:DL2"/>
    <mergeCell ref="DM2:DN2"/>
    <mergeCell ref="DO2:DP2"/>
    <mergeCell ref="IG1:IP1"/>
    <mergeCell ref="IQ1:IZ1"/>
    <mergeCell ref="JA1:JJ1"/>
    <mergeCell ref="JK1:JT1"/>
    <mergeCell ref="JU1:KD1"/>
    <mergeCell ref="KE1:KN1"/>
    <mergeCell ref="FY1:GH1"/>
    <mergeCell ref="GI1:GR1"/>
    <mergeCell ref="GS1:HB1"/>
    <mergeCell ref="HC1:HL1"/>
    <mergeCell ref="HM1:HV1"/>
    <mergeCell ref="HW1:IF1"/>
    <mergeCell ref="DQ1:DZ1"/>
    <mergeCell ref="EA1:EJ1"/>
    <mergeCell ref="EK1:ET1"/>
    <mergeCell ref="EU1:FD1"/>
    <mergeCell ref="FE1:FN1"/>
    <mergeCell ref="FO1:FX1"/>
    <mergeCell ref="CO30:CP30"/>
    <mergeCell ref="CQ30:CR30"/>
    <mergeCell ref="CS30:CT30"/>
    <mergeCell ref="CU30:CV30"/>
    <mergeCell ref="CW1:DF1"/>
    <mergeCell ref="DG1:DP1"/>
    <mergeCell ref="CW2:CX2"/>
    <mergeCell ref="CY2:CZ2"/>
    <mergeCell ref="DA2:DB2"/>
    <mergeCell ref="DC2:DD2"/>
    <mergeCell ref="CC30:CD30"/>
    <mergeCell ref="CE30:CF30"/>
    <mergeCell ref="CG30:CH30"/>
    <mergeCell ref="CI30:CJ30"/>
    <mergeCell ref="CK30:CL30"/>
    <mergeCell ref="CM30:CN30"/>
    <mergeCell ref="BQ30:BR30"/>
    <mergeCell ref="BS30:BT30"/>
    <mergeCell ref="BU30:BV30"/>
    <mergeCell ref="BW30:BX30"/>
    <mergeCell ref="BY30:BZ30"/>
    <mergeCell ref="CA30:CB30"/>
    <mergeCell ref="CO18:CP18"/>
    <mergeCell ref="CQ18:CR18"/>
    <mergeCell ref="CS18:CT18"/>
    <mergeCell ref="CU18:CV18"/>
    <mergeCell ref="BY3:BZ3"/>
    <mergeCell ref="CA3:CB3"/>
    <mergeCell ref="DI3:DJ3"/>
    <mergeCell ref="DK3:DL3"/>
    <mergeCell ref="DM3:DN3"/>
    <mergeCell ref="DO3:DP3"/>
    <mergeCell ref="BE30:BF30"/>
    <mergeCell ref="BG30:BH30"/>
    <mergeCell ref="BI30:BJ30"/>
    <mergeCell ref="BK30:BL30"/>
    <mergeCell ref="BM30:BN30"/>
    <mergeCell ref="BO30:BP30"/>
    <mergeCell ref="AS30:AT30"/>
    <mergeCell ref="AU30:AV30"/>
    <mergeCell ref="AW30:AX30"/>
    <mergeCell ref="AY30:AZ30"/>
    <mergeCell ref="BA30:BB30"/>
    <mergeCell ref="BC30:BD30"/>
    <mergeCell ref="AG30:AH30"/>
    <mergeCell ref="AI30:AJ30"/>
    <mergeCell ref="AK30:AL30"/>
    <mergeCell ref="AM30:AN30"/>
    <mergeCell ref="AO30:AP30"/>
    <mergeCell ref="AQ30:AR30"/>
    <mergeCell ref="U30:V30"/>
    <mergeCell ref="W30:X30"/>
    <mergeCell ref="Y30:Z30"/>
    <mergeCell ref="AA30:AB30"/>
    <mergeCell ref="AC30:AD30"/>
    <mergeCell ref="AE30:AF30"/>
    <mergeCell ref="CC18:CD18"/>
    <mergeCell ref="CE18:CF18"/>
    <mergeCell ref="CG18:CH18"/>
    <mergeCell ref="CI18:CJ18"/>
    <mergeCell ref="CK18:CL18"/>
    <mergeCell ref="CM18:CN18"/>
    <mergeCell ref="BQ18:BR18"/>
    <mergeCell ref="BS18:BT18"/>
    <mergeCell ref="BU18:BV18"/>
    <mergeCell ref="BW18:BX18"/>
    <mergeCell ref="BY18:BZ18"/>
    <mergeCell ref="CA18:CB18"/>
    <mergeCell ref="BE18:BF18"/>
    <mergeCell ref="BG18:BH18"/>
    <mergeCell ref="BI18:BJ18"/>
    <mergeCell ref="BK18:BL18"/>
    <mergeCell ref="BM18:BN18"/>
    <mergeCell ref="BO18:BP18"/>
    <mergeCell ref="AS18:AT18"/>
    <mergeCell ref="AU18:AV18"/>
    <mergeCell ref="AW18:AX18"/>
    <mergeCell ref="AY18:AZ18"/>
    <mergeCell ref="BA18:BB18"/>
    <mergeCell ref="BC18:BD18"/>
    <mergeCell ref="AG18:AH18"/>
    <mergeCell ref="AI18:AJ18"/>
    <mergeCell ref="AK18:AL18"/>
    <mergeCell ref="AM18:AN18"/>
    <mergeCell ref="AO18:AP18"/>
    <mergeCell ref="AQ18:AR18"/>
    <mergeCell ref="CO11:CP11"/>
    <mergeCell ref="CQ11:CR11"/>
    <mergeCell ref="CS11:CT11"/>
    <mergeCell ref="CU11:CV11"/>
    <mergeCell ref="U18:V18"/>
    <mergeCell ref="W18:X18"/>
    <mergeCell ref="Y18:Z18"/>
    <mergeCell ref="AA18:AB18"/>
    <mergeCell ref="AC18:AD18"/>
    <mergeCell ref="AE18:AF18"/>
    <mergeCell ref="CC11:CD11"/>
    <mergeCell ref="CE11:CF11"/>
    <mergeCell ref="CG11:CH11"/>
    <mergeCell ref="CI11:CJ11"/>
    <mergeCell ref="CK11:CL11"/>
    <mergeCell ref="CM11:CN11"/>
    <mergeCell ref="BQ11:BR11"/>
    <mergeCell ref="BS11:BT11"/>
    <mergeCell ref="BU11:BV11"/>
    <mergeCell ref="BW11:BX11"/>
    <mergeCell ref="BY11:BZ11"/>
    <mergeCell ref="CA11:CB11"/>
    <mergeCell ref="BE11:BF11"/>
    <mergeCell ref="BG11:BH11"/>
    <mergeCell ref="BI11:BJ11"/>
    <mergeCell ref="BK11:BL11"/>
    <mergeCell ref="BM11:BN11"/>
    <mergeCell ref="BO11:BP11"/>
    <mergeCell ref="CO3:CP3"/>
    <mergeCell ref="CQ3:CR3"/>
    <mergeCell ref="CS3:CT3"/>
    <mergeCell ref="CU3:CV3"/>
    <mergeCell ref="U11:V11"/>
    <mergeCell ref="W11:X11"/>
    <mergeCell ref="Y11:Z11"/>
    <mergeCell ref="AA11:AB11"/>
    <mergeCell ref="AC11:AD11"/>
    <mergeCell ref="AE11:AF11"/>
    <mergeCell ref="CC3:CD3"/>
    <mergeCell ref="CE3:CF3"/>
    <mergeCell ref="CG3:CH3"/>
    <mergeCell ref="CI3:CJ3"/>
    <mergeCell ref="CK3:CL3"/>
    <mergeCell ref="CM3:CN3"/>
    <mergeCell ref="BQ3:BR3"/>
    <mergeCell ref="BS3:BT3"/>
    <mergeCell ref="BU3:BV3"/>
    <mergeCell ref="BW3:BX3"/>
    <mergeCell ref="AG3:AH3"/>
    <mergeCell ref="AI3:AJ3"/>
    <mergeCell ref="AK3:AL3"/>
    <mergeCell ref="AM3:AN3"/>
    <mergeCell ref="AO3:AP3"/>
    <mergeCell ref="AQ3:AR3"/>
    <mergeCell ref="AS11:AT11"/>
    <mergeCell ref="AU11:AV11"/>
    <mergeCell ref="AW11:AX11"/>
    <mergeCell ref="AY11:AZ11"/>
    <mergeCell ref="BA11:BB11"/>
    <mergeCell ref="BC11:BD11"/>
    <mergeCell ref="AG11:AH11"/>
    <mergeCell ref="AI11:AJ11"/>
    <mergeCell ref="AK11:AL11"/>
    <mergeCell ref="AM11:AN11"/>
    <mergeCell ref="AO11:AP11"/>
    <mergeCell ref="AQ11:AR11"/>
    <mergeCell ref="BG2:BH2"/>
    <mergeCell ref="BI2:BJ2"/>
    <mergeCell ref="BK2:BL2"/>
    <mergeCell ref="AO2:AP2"/>
    <mergeCell ref="AQ2:AR2"/>
    <mergeCell ref="BE3:BF3"/>
    <mergeCell ref="BG3:BH3"/>
    <mergeCell ref="BI3:BJ3"/>
    <mergeCell ref="BK3:BL3"/>
    <mergeCell ref="BM3:BN3"/>
    <mergeCell ref="BO3:BP3"/>
    <mergeCell ref="AS3:AT3"/>
    <mergeCell ref="AU3:AV3"/>
    <mergeCell ref="AW3:AX3"/>
    <mergeCell ref="AY3:AZ3"/>
    <mergeCell ref="BA3:BB3"/>
    <mergeCell ref="BC3:BD3"/>
    <mergeCell ref="S18:T18"/>
    <mergeCell ref="Q3:R3"/>
    <mergeCell ref="S3:T3"/>
    <mergeCell ref="Q2:R2"/>
    <mergeCell ref="S2:T2"/>
    <mergeCell ref="U3:V3"/>
    <mergeCell ref="W3:X3"/>
    <mergeCell ref="Y3:Z3"/>
    <mergeCell ref="AA3:AB3"/>
    <mergeCell ref="AC3:AD3"/>
    <mergeCell ref="AE3:AF3"/>
    <mergeCell ref="CK2:CL2"/>
    <mergeCell ref="CM2:CN2"/>
    <mergeCell ref="CO2:CP2"/>
    <mergeCell ref="CQ2:CR2"/>
    <mergeCell ref="CS2:CT2"/>
    <mergeCell ref="CU2:CV2"/>
    <mergeCell ref="BY2:BZ2"/>
    <mergeCell ref="CA2:CB2"/>
    <mergeCell ref="CC2:CD2"/>
    <mergeCell ref="CE2:CF2"/>
    <mergeCell ref="CG2:CH2"/>
    <mergeCell ref="CI2:CJ2"/>
    <mergeCell ref="BM2:BN2"/>
    <mergeCell ref="BO2:BP2"/>
    <mergeCell ref="BQ2:BR2"/>
    <mergeCell ref="BS2:BT2"/>
    <mergeCell ref="BU2:BV2"/>
    <mergeCell ref="BW2:BX2"/>
    <mergeCell ref="BA2:BB2"/>
    <mergeCell ref="BC2:BD2"/>
    <mergeCell ref="BE2:BF2"/>
    <mergeCell ref="I11:J11"/>
    <mergeCell ref="K11:L11"/>
    <mergeCell ref="M11:N11"/>
    <mergeCell ref="O11:P11"/>
    <mergeCell ref="A30:C30"/>
    <mergeCell ref="A18:C18"/>
    <mergeCell ref="A11:C11"/>
    <mergeCell ref="AS2:AT2"/>
    <mergeCell ref="AU2:AV2"/>
    <mergeCell ref="AW2:AX2"/>
    <mergeCell ref="AY2:AZ2"/>
    <mergeCell ref="BI1:BR1"/>
    <mergeCell ref="BS1:CB1"/>
    <mergeCell ref="CC1:CL1"/>
    <mergeCell ref="CM1:CV1"/>
    <mergeCell ref="U2:V2"/>
    <mergeCell ref="W2:X2"/>
    <mergeCell ref="Y2:Z2"/>
    <mergeCell ref="AA2:AB2"/>
    <mergeCell ref="AC2:AD2"/>
    <mergeCell ref="AE2:AF2"/>
    <mergeCell ref="Q30:R30"/>
    <mergeCell ref="S30:T30"/>
    <mergeCell ref="U1:AD1"/>
    <mergeCell ref="AE1:AN1"/>
    <mergeCell ref="AO1:AX1"/>
    <mergeCell ref="AY1:BH1"/>
    <mergeCell ref="AG2:AH2"/>
    <mergeCell ref="AI2:AJ2"/>
    <mergeCell ref="AK2:AL2"/>
    <mergeCell ref="AM2:AN2"/>
    <mergeCell ref="Q18:R18"/>
    <mergeCell ref="E3:F3"/>
    <mergeCell ref="G3:H3"/>
    <mergeCell ref="I3:J3"/>
    <mergeCell ref="K3:L3"/>
    <mergeCell ref="M3:N3"/>
    <mergeCell ref="O3:P3"/>
    <mergeCell ref="A1:J1"/>
    <mergeCell ref="K1:T1"/>
    <mergeCell ref="E2:F2"/>
    <mergeCell ref="G2:H2"/>
    <mergeCell ref="I2:J2"/>
    <mergeCell ref="K2:L2"/>
    <mergeCell ref="M2:N2"/>
    <mergeCell ref="O2:P2"/>
    <mergeCell ref="A2:C2"/>
    <mergeCell ref="A3:C3"/>
    <mergeCell ref="E30:F30"/>
    <mergeCell ref="G30:H30"/>
    <mergeCell ref="I30:J30"/>
    <mergeCell ref="K30:L30"/>
    <mergeCell ref="M30:N30"/>
    <mergeCell ref="O30:P30"/>
    <mergeCell ref="Q11:R11"/>
    <mergeCell ref="S11:T11"/>
    <mergeCell ref="E18:F18"/>
    <mergeCell ref="G18:H18"/>
    <mergeCell ref="I18:J18"/>
    <mergeCell ref="K18:L18"/>
    <mergeCell ref="M18:N18"/>
    <mergeCell ref="O18:P18"/>
    <mergeCell ref="E11:F11"/>
    <mergeCell ref="G11:H11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Trames</vt:lpstr>
      <vt:lpstr>Agent sur le planning au 011019</vt:lpstr>
      <vt:lpstr>Semaine 1</vt:lpstr>
      <vt:lpstr>deroulé des agents</vt:lpstr>
      <vt:lpstr>Deroulé 5Jours</vt:lpstr>
      <vt:lpstr>Deroulé complet 7Jours</vt:lpstr>
      <vt:lpstr>Deroulé sur feuilles journalier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340102</dc:creator>
  <cp:lastModifiedBy>Famille POUSSOU</cp:lastModifiedBy>
  <dcterms:created xsi:type="dcterms:W3CDTF">2020-01-22T14:24:38Z</dcterms:created>
  <dcterms:modified xsi:type="dcterms:W3CDTF">2020-02-09T15:41:41Z</dcterms:modified>
</cp:coreProperties>
</file>